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n\Documents\E\_Critical to Success\Content\02 Ready to Publish\2017020917 Top X Conditional Formatting Tips\"/>
    </mc:Choice>
  </mc:AlternateContent>
  <bookViews>
    <workbookView xWindow="0" yWindow="0" windowWidth="7470" windowHeight="2580"/>
  </bookViews>
  <sheets>
    <sheet name="Number Static" sheetId="11" r:id="rId1"/>
    <sheet name="Number Dynamic" sheetId="12" r:id="rId2"/>
    <sheet name="Number Dynamic w Icon" sheetId="13" r:id="rId3"/>
    <sheet name="Formatting Alternate Rows" sheetId="20" r:id="rId4"/>
    <sheet name="Multiple Text Static" sheetId="5" r:id="rId5"/>
    <sheet name="Multiple Text Dynamic" sheetId="10" r:id="rId6"/>
    <sheet name="Search Text Dynamic" sheetId="21" r:id="rId7"/>
    <sheet name="Multiple Rules - Text Dynamic" sheetId="19" r:id="rId8"/>
    <sheet name="Text Static &amp; Average Formula" sheetId="17" r:id="rId9"/>
    <sheet name="Text &amp; Number Dynamic" sheetId="9" r:id="rId10"/>
    <sheet name="Date Range Static" sheetId="7" r:id="rId11"/>
    <sheet name="Date Range Dynamic" sheetId="8" r:id="rId12"/>
    <sheet name="Errors and Blanks" sheetId="18" r:id="rId13"/>
    <sheet name="Heat Map Numbers Hidden" sheetId="16" r:id="rId14"/>
    <sheet name="Heat Map w Numbers" sheetId="14" r:id="rId15"/>
    <sheet name="Data Generator" sheetId="1" r:id="rId16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8" l="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5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I5" i="11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5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H16" i="18"/>
  <c r="H9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5" i="18"/>
  <c r="H14" i="18"/>
  <c r="H13" i="18"/>
  <c r="H12" i="18"/>
  <c r="H11" i="18"/>
  <c r="H10" i="18"/>
  <c r="H8" i="18"/>
  <c r="H7" i="18"/>
  <c r="H6" i="18"/>
  <c r="H5" i="18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5" i="1"/>
  <c r="I4" i="8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5" i="7"/>
  <c r="I5" i="5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H30" i="16"/>
  <c r="H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5" i="16"/>
  <c r="I5" i="16"/>
  <c r="G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I5" i="14"/>
  <c r="H29" i="14"/>
  <c r="G5" i="14"/>
  <c r="H30" i="14"/>
  <c r="G7" i="14"/>
  <c r="I27" i="14"/>
  <c r="I7" i="14"/>
  <c r="J27" i="14"/>
  <c r="J7" i="14"/>
  <c r="K27" i="14"/>
  <c r="K7" i="14"/>
  <c r="L27" i="14"/>
  <c r="L7" i="14"/>
  <c r="M27" i="14"/>
  <c r="M7" i="14"/>
  <c r="N27" i="14"/>
  <c r="N7" i="14"/>
  <c r="O27" i="14"/>
  <c r="O7" i="14"/>
  <c r="P27" i="14"/>
  <c r="P7" i="14"/>
  <c r="Q27" i="14"/>
  <c r="Q7" i="14"/>
  <c r="R27" i="14"/>
  <c r="R7" i="14"/>
  <c r="S27" i="14"/>
  <c r="S7" i="14"/>
  <c r="T27" i="14"/>
  <c r="T7" i="14"/>
  <c r="U27" i="14"/>
  <c r="U7" i="14"/>
  <c r="V27" i="14"/>
  <c r="V7" i="14"/>
  <c r="W27" i="14"/>
  <c r="W7" i="14"/>
  <c r="X27" i="14"/>
  <c r="X7" i="14"/>
  <c r="Y27" i="14"/>
  <c r="Y7" i="14"/>
  <c r="Z27" i="14"/>
  <c r="Z7" i="14"/>
  <c r="AA27" i="14"/>
  <c r="AA7" i="14"/>
  <c r="G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G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G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G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G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G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G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G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G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G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G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G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G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G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G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G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G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G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G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H2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7" i="14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H36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5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G33" i="1"/>
  <c r="G31" i="1"/>
  <c r="G26" i="1"/>
  <c r="G34" i="1"/>
  <c r="G7" i="1"/>
  <c r="G5" i="1"/>
  <c r="G14" i="1"/>
  <c r="G35" i="1"/>
  <c r="G17" i="1"/>
  <c r="G28" i="1"/>
  <c r="G32" i="1"/>
  <c r="G10" i="1"/>
  <c r="G6" i="1"/>
  <c r="G22" i="1"/>
  <c r="G24" i="1"/>
  <c r="G36" i="1"/>
  <c r="G21" i="1"/>
  <c r="G16" i="1"/>
  <c r="G12" i="1"/>
  <c r="G13" i="1"/>
  <c r="G18" i="1"/>
  <c r="G25" i="1"/>
  <c r="G8" i="1"/>
  <c r="G11" i="1"/>
  <c r="G29" i="1"/>
  <c r="G27" i="1"/>
  <c r="G23" i="1"/>
  <c r="G15" i="1"/>
  <c r="G19" i="1"/>
  <c r="G9" i="1"/>
  <c r="G30" i="1"/>
  <c r="G20" i="1"/>
  <c r="D31" i="1"/>
  <c r="D26" i="1"/>
  <c r="D34" i="1"/>
  <c r="D7" i="1"/>
  <c r="D5" i="1"/>
  <c r="D14" i="1"/>
  <c r="D35" i="1"/>
  <c r="D17" i="1"/>
  <c r="D28" i="1"/>
  <c r="D32" i="1"/>
  <c r="D10" i="1"/>
  <c r="D6" i="1"/>
  <c r="D22" i="1"/>
  <c r="D24" i="1"/>
  <c r="D36" i="1"/>
  <c r="D21" i="1"/>
  <c r="D16" i="1"/>
  <c r="D12" i="1"/>
  <c r="D13" i="1"/>
  <c r="D18" i="1"/>
  <c r="D25" i="1"/>
  <c r="D8" i="1"/>
  <c r="D11" i="1"/>
  <c r="D29" i="1"/>
  <c r="D27" i="1"/>
  <c r="D23" i="1"/>
  <c r="D15" i="1"/>
  <c r="D19" i="1"/>
  <c r="D9" i="1"/>
  <c r="D30" i="1"/>
  <c r="D20" i="1"/>
  <c r="D33" i="1"/>
  <c r="E31" i="1"/>
  <c r="F31" i="1"/>
  <c r="E26" i="1"/>
  <c r="F26" i="1"/>
  <c r="E34" i="1"/>
  <c r="F34" i="1"/>
  <c r="E7" i="1"/>
  <c r="F7" i="1"/>
  <c r="E5" i="1"/>
  <c r="F5" i="1"/>
  <c r="E14" i="1"/>
  <c r="F14" i="1"/>
  <c r="E35" i="1"/>
  <c r="F35" i="1"/>
  <c r="E17" i="1"/>
  <c r="F17" i="1"/>
  <c r="E28" i="1"/>
  <c r="F28" i="1"/>
  <c r="E32" i="1"/>
  <c r="F32" i="1"/>
  <c r="E10" i="1"/>
  <c r="F10" i="1"/>
  <c r="E6" i="1"/>
  <c r="F6" i="1"/>
  <c r="E22" i="1"/>
  <c r="F22" i="1"/>
  <c r="E24" i="1"/>
  <c r="F24" i="1"/>
  <c r="E36" i="1"/>
  <c r="F36" i="1"/>
  <c r="E21" i="1"/>
  <c r="F21" i="1"/>
  <c r="E16" i="1"/>
  <c r="F16" i="1"/>
  <c r="E12" i="1"/>
  <c r="F12" i="1"/>
  <c r="E13" i="1"/>
  <c r="F13" i="1"/>
  <c r="E18" i="1"/>
  <c r="F18" i="1"/>
  <c r="E25" i="1"/>
  <c r="F25" i="1"/>
  <c r="E8" i="1"/>
  <c r="F8" i="1"/>
  <c r="E11" i="1"/>
  <c r="F11" i="1"/>
  <c r="E29" i="1"/>
  <c r="F29" i="1"/>
  <c r="E27" i="1"/>
  <c r="F27" i="1"/>
  <c r="E23" i="1"/>
  <c r="F23" i="1"/>
  <c r="E15" i="1"/>
  <c r="F15" i="1"/>
  <c r="E19" i="1"/>
  <c r="F19" i="1"/>
  <c r="E9" i="1"/>
  <c r="F9" i="1"/>
  <c r="E30" i="1"/>
  <c r="F30" i="1"/>
  <c r="E20" i="1"/>
  <c r="F20" i="1"/>
  <c r="E33" i="1"/>
  <c r="F33" i="1"/>
  <c r="H20" i="1"/>
  <c r="H15" i="1"/>
  <c r="H11" i="1"/>
  <c r="H13" i="1"/>
  <c r="H36" i="1"/>
  <c r="H10" i="1"/>
  <c r="H35" i="1"/>
  <c r="H34" i="1"/>
  <c r="H30" i="1"/>
  <c r="H23" i="1"/>
  <c r="H8" i="1"/>
  <c r="H12" i="1"/>
  <c r="H24" i="1"/>
  <c r="H32" i="1"/>
  <c r="H14" i="1"/>
  <c r="H26" i="1"/>
  <c r="H9" i="1"/>
  <c r="H27" i="1"/>
  <c r="H25" i="1"/>
  <c r="H16" i="1"/>
  <c r="H22" i="1"/>
  <c r="H28" i="1"/>
  <c r="H5" i="1"/>
  <c r="H31" i="1"/>
  <c r="H19" i="1"/>
  <c r="H29" i="1"/>
  <c r="H18" i="1"/>
  <c r="H21" i="1"/>
  <c r="H6" i="1"/>
  <c r="H17" i="1"/>
  <c r="H7" i="1"/>
  <c r="H33" i="1"/>
</calcChain>
</file>

<file path=xl/sharedStrings.xml><?xml version="1.0" encoding="utf-8"?>
<sst xmlns="http://schemas.openxmlformats.org/spreadsheetml/2006/main" count="1059" uniqueCount="75">
  <si>
    <t>Sales Date</t>
  </si>
  <si>
    <t>Sales Rep</t>
  </si>
  <si>
    <t>Item</t>
  </si>
  <si>
    <t>Units Sold</t>
  </si>
  <si>
    <t>Total</t>
  </si>
  <si>
    <t>Unit Price</t>
  </si>
  <si>
    <t>James</t>
  </si>
  <si>
    <t>Nguyen</t>
  </si>
  <si>
    <t>Smith</t>
  </si>
  <si>
    <t>Swenson</t>
  </si>
  <si>
    <t>Altair</t>
  </si>
  <si>
    <t>Aquilar</t>
  </si>
  <si>
    <t>Samir</t>
  </si>
  <si>
    <t>Flibbit</t>
  </si>
  <si>
    <t>Samdon</t>
  </si>
  <si>
    <t>Flogjam</t>
  </si>
  <si>
    <t>Bogrit</t>
  </si>
  <si>
    <t>Kludget</t>
  </si>
  <si>
    <t>Duphlange</t>
  </si>
  <si>
    <t>Whopzi</t>
  </si>
  <si>
    <t>Rep</t>
  </si>
  <si>
    <t>Rosen</t>
  </si>
  <si>
    <t>Multiple Text</t>
  </si>
  <si>
    <t>Text and Number</t>
  </si>
  <si>
    <t>Random Data Generator</t>
  </si>
  <si>
    <t>Simple Number</t>
  </si>
  <si>
    <t>Dynamic Number</t>
  </si>
  <si>
    <t>Upper</t>
  </si>
  <si>
    <t>Lower</t>
  </si>
  <si>
    <t>Units Sold &gt;=</t>
  </si>
  <si>
    <t>Units Sold Ranges</t>
  </si>
  <si>
    <t>Units Sold &gt;= 50</t>
  </si>
  <si>
    <t>Item List</t>
  </si>
  <si>
    <t>Items &gt;</t>
  </si>
  <si>
    <t>Rep &gt;</t>
  </si>
  <si>
    <t>Total &gt;</t>
  </si>
  <si>
    <t>Sales Rep List</t>
  </si>
  <si>
    <t>Totals &gt;=</t>
  </si>
  <si>
    <t>Date End &gt;</t>
  </si>
  <si>
    <t>Date Start &gt;</t>
  </si>
  <si>
    <t>Date Range</t>
  </si>
  <si>
    <t>Type or select dates</t>
  </si>
  <si>
    <t>Data</t>
  </si>
  <si>
    <t>Avg</t>
  </si>
  <si>
    <t>Std Dev</t>
  </si>
  <si>
    <t>Distrib</t>
  </si>
  <si>
    <t>Offset</t>
  </si>
  <si>
    <t>AvgOffset</t>
  </si>
  <si>
    <t>Heat Map Using Conditional Formatting</t>
  </si>
  <si>
    <t>Item 1</t>
  </si>
  <si>
    <t>Item 2</t>
  </si>
  <si>
    <t>Item 3</t>
  </si>
  <si>
    <t>Item = Kludget or Flibbit or Flogjam</t>
  </si>
  <si>
    <t>Rep=Samir and Total&gt;= Avg</t>
  </si>
  <si>
    <t>Rep and Total&gt;=Selection</t>
  </si>
  <si>
    <t>Feb 1, 2017 to Mar 31, 2017</t>
  </si>
  <si>
    <t>Date Range Limits</t>
  </si>
  <si>
    <t>Error or Blank</t>
  </si>
  <si>
    <t>nine</t>
  </si>
  <si>
    <t>ISERROR or ISBLANK</t>
  </si>
  <si>
    <t>Units Sold Lower Limit</t>
  </si>
  <si>
    <t>Alternate Rows</t>
  </si>
  <si>
    <t>Excel interprets</t>
  </si>
  <si>
    <t>1 as TRUE</t>
  </si>
  <si>
    <t>0 as FALSE</t>
  </si>
  <si>
    <t>- None -</t>
  </si>
  <si>
    <t>Item Partial Word Search</t>
  </si>
  <si>
    <t>Partial Match&gt;</t>
  </si>
  <si>
    <t>g*</t>
  </si>
  <si>
    <t>Use ? And * wildcards</t>
  </si>
  <si>
    <t>??p</t>
  </si>
  <si>
    <t>*jam</t>
  </si>
  <si>
    <t>*ph</t>
  </si>
  <si>
    <t>Example wildcard searches</t>
  </si>
  <si>
    <t>www.CriticalToSuccess.com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</si>
</sst>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;;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6D4D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6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 indent="1"/>
    </xf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4" fillId="2" borderId="0" xfId="0" applyFont="1" applyFill="1"/>
    <xf numFmtId="0" fontId="2" fillId="0" borderId="0" xfId="0" applyFont="1" applyAlignment="1">
      <alignment horizontal="left"/>
    </xf>
    <xf numFmtId="164" fontId="0" fillId="2" borderId="0" xfId="0" applyNumberFormat="1" applyFill="1"/>
    <xf numFmtId="14" fontId="0" fillId="2" borderId="0" xfId="0" applyNumberFormat="1" applyFill="1"/>
    <xf numFmtId="0" fontId="0" fillId="0" borderId="0" xfId="0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165" fontId="0" fillId="0" borderId="0" xfId="0" applyNumberFormat="1"/>
    <xf numFmtId="0" fontId="0" fillId="4" borderId="0" xfId="0" applyFill="1"/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left"/>
    </xf>
    <xf numFmtId="0" fontId="0" fillId="0" borderId="0" xfId="0" quotePrefix="1" applyAlignment="1">
      <alignment horizontal="right" indent="1"/>
    </xf>
    <xf numFmtId="0" fontId="0" fillId="4" borderId="0" xfId="0" applyFill="1" applyAlignment="1">
      <alignment horizontal="center"/>
    </xf>
    <xf numFmtId="0" fontId="6" fillId="0" borderId="0" xfId="0" applyFont="1"/>
    <xf numFmtId="0" fontId="4" fillId="5" borderId="0" xfId="0" applyFont="1" applyFill="1"/>
    <xf numFmtId="0" fontId="7" fillId="0" borderId="0" xfId="0" applyFont="1"/>
    <xf numFmtId="0" fontId="4" fillId="6" borderId="0" xfId="0" applyFont="1" applyFill="1"/>
    <xf numFmtId="0" fontId="8" fillId="0" borderId="0" xfId="0" applyFont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quotePrefix="1" applyFont="1" applyAlignment="1">
      <alignment horizontal="left"/>
    </xf>
    <xf numFmtId="0" fontId="9" fillId="8" borderId="0" xfId="0" applyFont="1" applyFill="1" applyAlignment="1">
      <alignment vertical="center"/>
    </xf>
    <xf numFmtId="0" fontId="10" fillId="0" borderId="0" xfId="2"/>
  </cellXfs>
  <cellStyles count="3">
    <cellStyle name="Currency" xfId="1" builtinId="4"/>
    <cellStyle name="Hyperlink" xfId="2" builtinId="8"/>
    <cellStyle name="Normal" xfId="0" builtinId="0"/>
  </cellStyles>
  <dxfs count="18"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2B4B4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2B4B4"/>
      <color rgb="FFF6D4D4"/>
      <color rgb="FFFF5D5D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Scroll" dx="22" fmlaLink="$H$31" horiz="1" max="24" page="4" val="15"/>
</file>

<file path=xl/ctrlProps/ctrlProp2.xml><?xml version="1.0" encoding="utf-8"?>
<formControlPr xmlns="http://schemas.microsoft.com/office/spreadsheetml/2009/9/main" objectType="Scroll" dx="22" fmlaLink="$K$5" max="24" page="4" val="12"/>
</file>

<file path=xl/ctrlProps/ctrlProp3.xml><?xml version="1.0" encoding="utf-8"?>
<formControlPr xmlns="http://schemas.microsoft.com/office/spreadsheetml/2009/9/main" objectType="Scroll" dx="22" fmlaLink="$H$31" horiz="1" max="24" page="4" val="11"/>
</file>

<file path=xl/ctrlProps/ctrlProp4.xml><?xml version="1.0" encoding="utf-8"?>
<formControlPr xmlns="http://schemas.microsoft.com/office/spreadsheetml/2009/9/main" objectType="Scroll" dx="22" fmlaLink="$K$5" max="24" page="4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30</xdr:row>
          <xdr:rowOff>180975</xdr:rowOff>
        </xdr:from>
        <xdr:to>
          <xdr:col>26</xdr:col>
          <xdr:colOff>552450</xdr:colOff>
          <xdr:row>32</xdr:row>
          <xdr:rowOff>19050</xdr:rowOff>
        </xdr:to>
        <xdr:sp macro="" textlink="">
          <xdr:nvSpPr>
            <xdr:cNvPr id="13313" name="Scroll Bar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190500</xdr:rowOff>
        </xdr:from>
        <xdr:to>
          <xdr:col>4</xdr:col>
          <xdr:colOff>295275</xdr:colOff>
          <xdr:row>26</xdr:row>
          <xdr:rowOff>0</xdr:rowOff>
        </xdr:to>
        <xdr:sp macro="" textlink="">
          <xdr:nvSpPr>
            <xdr:cNvPr id="13314" name="Scroll Bar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30</xdr:row>
          <xdr:rowOff>180975</xdr:rowOff>
        </xdr:from>
        <xdr:to>
          <xdr:col>26</xdr:col>
          <xdr:colOff>552450</xdr:colOff>
          <xdr:row>32</xdr:row>
          <xdr:rowOff>9525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190500</xdr:rowOff>
        </xdr:from>
        <xdr:to>
          <xdr:col>4</xdr:col>
          <xdr:colOff>295275</xdr:colOff>
          <xdr:row>26</xdr:row>
          <xdr:rowOff>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riticaltosuccess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riticaltosuccess.com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criticaltosuccess.com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criticaltosuccess.com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criticaltosuccess.com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riticaltosuccess.com/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criticaltosuccess.com/" TargetMode="Externa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criticaltosucces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riticaltosuccess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riticaltosuccess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riticaltosuccess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riticaltosuccess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riticaltosuccess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criticaltosuccess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criticaltosuccess.com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riticaltosucc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="115" zoomScaleNormal="115" workbookViewId="0"/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5.28515625" customWidth="1"/>
    <col min="10" max="10" width="15.7109375" style="13" customWidth="1"/>
    <col min="11" max="11" width="23" style="13" bestFit="1" customWidth="1"/>
    <col min="14" max="14" width="14.140625" customWidth="1"/>
  </cols>
  <sheetData>
    <row r="1" spans="1:15" x14ac:dyDescent="0.25">
      <c r="A1" s="41" t="s">
        <v>74</v>
      </c>
    </row>
    <row r="2" spans="1:15" x14ac:dyDescent="0.25">
      <c r="H2" s="6"/>
    </row>
    <row r="3" spans="1:15" x14ac:dyDescent="0.25">
      <c r="I3" s="12" t="s">
        <v>25</v>
      </c>
    </row>
    <row r="4" spans="1:15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4" t="s">
        <v>31</v>
      </c>
      <c r="J4" s="12"/>
      <c r="K4" s="12"/>
      <c r="M4" s="3"/>
      <c r="N4" s="3"/>
      <c r="O4" s="3"/>
    </row>
    <row r="5" spans="1:15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4" t="b">
        <f>$G5&gt;=50</f>
        <v>1</v>
      </c>
      <c r="O5" s="2"/>
    </row>
    <row r="6" spans="1:15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4" t="b">
        <f t="shared" ref="I6:I36" si="1">$G6&gt;=50</f>
        <v>0</v>
      </c>
      <c r="O6" s="2"/>
    </row>
    <row r="7" spans="1:15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4" t="b">
        <f t="shared" si="1"/>
        <v>0</v>
      </c>
      <c r="O7" s="2"/>
    </row>
    <row r="8" spans="1:15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4" t="b">
        <f t="shared" si="1"/>
        <v>0</v>
      </c>
      <c r="O8" s="2"/>
    </row>
    <row r="9" spans="1:15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4" t="b">
        <f t="shared" si="1"/>
        <v>0</v>
      </c>
      <c r="O9" s="2"/>
    </row>
    <row r="10" spans="1:15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4" t="b">
        <f t="shared" si="1"/>
        <v>0</v>
      </c>
      <c r="O10" s="2"/>
    </row>
    <row r="11" spans="1:15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4" t="b">
        <f t="shared" si="1"/>
        <v>0</v>
      </c>
      <c r="O11" s="2"/>
    </row>
    <row r="12" spans="1:15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4" t="b">
        <f t="shared" si="1"/>
        <v>0</v>
      </c>
    </row>
    <row r="13" spans="1:15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4" t="b">
        <f t="shared" si="1"/>
        <v>0</v>
      </c>
    </row>
    <row r="14" spans="1:15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4" t="b">
        <f t="shared" si="1"/>
        <v>0</v>
      </c>
    </row>
    <row r="15" spans="1:15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4" t="b">
        <f t="shared" si="1"/>
        <v>0</v>
      </c>
    </row>
    <row r="16" spans="1:15" x14ac:dyDescent="0.2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4" t="b">
        <f t="shared" si="1"/>
        <v>0</v>
      </c>
    </row>
    <row r="17" spans="3:9" x14ac:dyDescent="0.2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4" t="b">
        <f t="shared" si="1"/>
        <v>0</v>
      </c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4" t="b">
        <f t="shared" si="1"/>
        <v>0</v>
      </c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4" t="b">
        <f t="shared" si="1"/>
        <v>0</v>
      </c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4" t="b">
        <f t="shared" si="1"/>
        <v>0</v>
      </c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4" t="b">
        <f t="shared" si="1"/>
        <v>0</v>
      </c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4" t="b">
        <f t="shared" si="1"/>
        <v>0</v>
      </c>
    </row>
    <row r="23" spans="3:9" x14ac:dyDescent="0.2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4" t="b">
        <f t="shared" si="1"/>
        <v>0</v>
      </c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4" t="b">
        <f t="shared" si="1"/>
        <v>0</v>
      </c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4" t="b">
        <f t="shared" si="1"/>
        <v>0</v>
      </c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4" t="b">
        <f t="shared" si="1"/>
        <v>1</v>
      </c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4" t="b">
        <f t="shared" si="1"/>
        <v>1</v>
      </c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4" t="b">
        <f t="shared" si="1"/>
        <v>0</v>
      </c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4" t="b">
        <f t="shared" si="1"/>
        <v>0</v>
      </c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4" t="b">
        <f t="shared" si="1"/>
        <v>0</v>
      </c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4" t="b">
        <f t="shared" si="1"/>
        <v>0</v>
      </c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4" t="b">
        <f t="shared" si="1"/>
        <v>0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4" t="b">
        <f t="shared" si="1"/>
        <v>0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4" t="b">
        <f t="shared" si="1"/>
        <v>1</v>
      </c>
    </row>
    <row r="35" spans="3:9" x14ac:dyDescent="0.2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4" t="b">
        <f t="shared" si="1"/>
        <v>0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4" t="b">
        <f t="shared" si="1"/>
        <v>1</v>
      </c>
    </row>
  </sheetData>
  <conditionalFormatting sqref="C5:H36">
    <cfRule type="expression" dxfId="13" priority="1">
      <formula>$G5&gt;=50</formula>
    </cfRule>
  </conditionalFormatting>
  <hyperlinks>
    <hyperlink ref="A1" r:id="rId1"/>
  </hyperlinks>
  <pageMargins left="0.7" right="0.7" top="0.75" bottom="0.75" header="0.3" footer="0.3"/>
  <pageSetup orientation="portrait" horizontalDpi="4294967293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115" zoomScaleNormal="115" workbookViewId="0"/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5.7109375" style="13" customWidth="1"/>
    <col min="12" max="12" width="14.140625" customWidth="1"/>
    <col min="14" max="14" width="12" customWidth="1"/>
  </cols>
  <sheetData>
    <row r="1" spans="1:14" x14ac:dyDescent="0.25">
      <c r="A1" s="41" t="s">
        <v>74</v>
      </c>
    </row>
    <row r="2" spans="1:14" x14ac:dyDescent="0.25">
      <c r="C2" s="10" t="s">
        <v>34</v>
      </c>
      <c r="D2" s="18" t="s">
        <v>7</v>
      </c>
      <c r="G2" s="8" t="s">
        <v>35</v>
      </c>
      <c r="H2" s="18">
        <v>25000</v>
      </c>
    </row>
    <row r="3" spans="1:14" x14ac:dyDescent="0.25">
      <c r="I3" s="17" t="s">
        <v>54</v>
      </c>
    </row>
    <row r="4" spans="1:14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2" t="s">
        <v>23</v>
      </c>
      <c r="K4" s="3"/>
      <c r="L4" s="3" t="s">
        <v>36</v>
      </c>
      <c r="M4" s="3"/>
      <c r="N4" s="3" t="s">
        <v>37</v>
      </c>
    </row>
    <row r="5" spans="1:14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9" t="b">
        <f>AND($D5=$D$2,$H5&gt;=$H$2)</f>
        <v>1</v>
      </c>
      <c r="L5" t="s">
        <v>10</v>
      </c>
      <c r="M5" s="2"/>
      <c r="N5" s="6">
        <v>10000</v>
      </c>
    </row>
    <row r="6" spans="1:14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9" t="b">
        <f t="shared" ref="I6:I36" si="1">AND($D6=$D$2,$H6&gt;=$H$2)</f>
        <v>0</v>
      </c>
      <c r="L6" t="s">
        <v>11</v>
      </c>
      <c r="M6" s="2"/>
      <c r="N6" s="6">
        <v>25000</v>
      </c>
    </row>
    <row r="7" spans="1:14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9" t="b">
        <f t="shared" si="1"/>
        <v>0</v>
      </c>
      <c r="L7" t="s">
        <v>6</v>
      </c>
      <c r="M7" s="2"/>
      <c r="N7" s="6">
        <v>50000</v>
      </c>
    </row>
    <row r="8" spans="1:14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9" t="b">
        <f t="shared" si="1"/>
        <v>0</v>
      </c>
      <c r="L8" t="s">
        <v>7</v>
      </c>
      <c r="M8" s="2"/>
      <c r="N8" s="6">
        <v>75000</v>
      </c>
    </row>
    <row r="9" spans="1:14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9" t="b">
        <f t="shared" si="1"/>
        <v>0</v>
      </c>
      <c r="L9" t="s">
        <v>21</v>
      </c>
      <c r="M9" s="2"/>
    </row>
    <row r="10" spans="1:14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9" t="b">
        <f t="shared" si="1"/>
        <v>0</v>
      </c>
      <c r="L10" t="s">
        <v>12</v>
      </c>
      <c r="M10" s="2"/>
    </row>
    <row r="11" spans="1:14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9" t="b">
        <f t="shared" si="1"/>
        <v>0</v>
      </c>
      <c r="L11" t="s">
        <v>8</v>
      </c>
      <c r="M11" s="2"/>
    </row>
    <row r="12" spans="1:14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9" t="b">
        <f t="shared" si="1"/>
        <v>0</v>
      </c>
      <c r="L12" t="s">
        <v>9</v>
      </c>
    </row>
    <row r="13" spans="1:14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9" t="b">
        <f t="shared" si="1"/>
        <v>0</v>
      </c>
    </row>
    <row r="14" spans="1:14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9" t="b">
        <f t="shared" si="1"/>
        <v>1</v>
      </c>
    </row>
    <row r="15" spans="1:14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9" t="b">
        <f t="shared" si="1"/>
        <v>0</v>
      </c>
    </row>
    <row r="16" spans="1:14" x14ac:dyDescent="0.2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9" t="b">
        <f t="shared" si="1"/>
        <v>0</v>
      </c>
    </row>
    <row r="17" spans="3:9" x14ac:dyDescent="0.2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9" t="b">
        <f t="shared" si="1"/>
        <v>0</v>
      </c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9" t="b">
        <f t="shared" si="1"/>
        <v>0</v>
      </c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9" t="b">
        <f t="shared" si="1"/>
        <v>0</v>
      </c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9" t="b">
        <f t="shared" si="1"/>
        <v>0</v>
      </c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9" t="b">
        <f t="shared" si="1"/>
        <v>0</v>
      </c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9" t="b">
        <f t="shared" si="1"/>
        <v>0</v>
      </c>
    </row>
    <row r="23" spans="3:9" x14ac:dyDescent="0.2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9" t="b">
        <f t="shared" si="1"/>
        <v>0</v>
      </c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9" t="b">
        <f t="shared" si="1"/>
        <v>0</v>
      </c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9" t="b">
        <f t="shared" si="1"/>
        <v>0</v>
      </c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9" t="b">
        <f t="shared" si="1"/>
        <v>0</v>
      </c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9" t="b">
        <f t="shared" si="1"/>
        <v>0</v>
      </c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9" t="b">
        <f t="shared" si="1"/>
        <v>1</v>
      </c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9" t="b">
        <f t="shared" si="1"/>
        <v>0</v>
      </c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9" t="b">
        <f t="shared" si="1"/>
        <v>0</v>
      </c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9" t="b">
        <f t="shared" si="1"/>
        <v>0</v>
      </c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9" t="b">
        <f t="shared" si="1"/>
        <v>0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9" t="b">
        <f t="shared" si="1"/>
        <v>0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9" t="b">
        <f t="shared" si="1"/>
        <v>0</v>
      </c>
    </row>
    <row r="35" spans="3:9" x14ac:dyDescent="0.2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9" t="b">
        <f t="shared" si="1"/>
        <v>0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9" t="b">
        <f t="shared" si="1"/>
        <v>0</v>
      </c>
    </row>
  </sheetData>
  <sortState ref="L5:L12">
    <sortCondition ref="L5"/>
  </sortState>
  <conditionalFormatting sqref="C5:H36">
    <cfRule type="expression" dxfId="3" priority="1">
      <formula>AND($D5=$D$2,$H5&gt;=$H$2)</formula>
    </cfRule>
  </conditionalFormatting>
  <dataValidations count="2">
    <dataValidation type="list" allowBlank="1" showInputMessage="1" showErrorMessage="1" sqref="D2">
      <formula1>$L$5:$L$12</formula1>
    </dataValidation>
    <dataValidation type="list" allowBlank="1" showInputMessage="1" showErrorMessage="1" sqref="H2">
      <formula1>$N$5:$N$8</formula1>
    </dataValidation>
  </dataValidations>
  <hyperlinks>
    <hyperlink ref="A1" r:id="rId1"/>
  </hyperlinks>
  <pageMargins left="0.7" right="0.7" top="0.75" bottom="0.75" header="0.3" footer="0.3"/>
  <pageSetup orientation="portrait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15" zoomScaleNormal="115" workbookViewId="0"/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23" style="13" bestFit="1" customWidth="1"/>
    <col min="12" max="12" width="14.140625" customWidth="1"/>
  </cols>
  <sheetData>
    <row r="1" spans="1:13" x14ac:dyDescent="0.25">
      <c r="A1" s="41" t="s">
        <v>74</v>
      </c>
    </row>
    <row r="2" spans="1:13" x14ac:dyDescent="0.25">
      <c r="H2" s="6"/>
    </row>
    <row r="3" spans="1:13" x14ac:dyDescent="0.25">
      <c r="I3" s="27" t="s">
        <v>40</v>
      </c>
    </row>
    <row r="4" spans="1:13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7" t="s">
        <v>55</v>
      </c>
      <c r="K4" s="3"/>
      <c r="L4" s="3"/>
      <c r="M4" s="3"/>
    </row>
    <row r="5" spans="1:13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9" t="b">
        <f>AND($C5&gt;=DATE(2017,2,1),$C5&lt;=DATE(2017,3,31))</f>
        <v>0</v>
      </c>
      <c r="M5" s="2"/>
    </row>
    <row r="6" spans="1:13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9" t="b">
        <f t="shared" ref="I6:I36" si="1">AND($C6&gt;=DATE(2017,2,1),$C6&lt;=DATE(2017,3,31))</f>
        <v>0</v>
      </c>
      <c r="M6" s="2"/>
    </row>
    <row r="7" spans="1:13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9" t="b">
        <f t="shared" si="1"/>
        <v>0</v>
      </c>
      <c r="M7" s="2"/>
    </row>
    <row r="8" spans="1:13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9" t="b">
        <f t="shared" si="1"/>
        <v>0</v>
      </c>
      <c r="M8" s="2"/>
    </row>
    <row r="9" spans="1:13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9" t="b">
        <f t="shared" si="1"/>
        <v>0</v>
      </c>
      <c r="M9" s="2"/>
    </row>
    <row r="10" spans="1:13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9" t="b">
        <f t="shared" si="1"/>
        <v>1</v>
      </c>
      <c r="M10" s="2"/>
    </row>
    <row r="11" spans="1:13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9" t="b">
        <f t="shared" si="1"/>
        <v>1</v>
      </c>
      <c r="M11" s="2"/>
    </row>
    <row r="12" spans="1:13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9" t="b">
        <f t="shared" si="1"/>
        <v>1</v>
      </c>
    </row>
    <row r="13" spans="1:13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9" t="b">
        <f t="shared" si="1"/>
        <v>1</v>
      </c>
    </row>
    <row r="14" spans="1:13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9" t="b">
        <f t="shared" si="1"/>
        <v>1</v>
      </c>
    </row>
    <row r="15" spans="1:13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9" t="b">
        <f t="shared" si="1"/>
        <v>1</v>
      </c>
    </row>
    <row r="16" spans="1:13" x14ac:dyDescent="0.2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9" t="b">
        <f t="shared" si="1"/>
        <v>0</v>
      </c>
    </row>
    <row r="17" spans="3:9" x14ac:dyDescent="0.2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9" t="b">
        <f t="shared" si="1"/>
        <v>0</v>
      </c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9" t="b">
        <f t="shared" si="1"/>
        <v>0</v>
      </c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9" t="b">
        <f t="shared" si="1"/>
        <v>0</v>
      </c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9" t="b">
        <f t="shared" si="1"/>
        <v>0</v>
      </c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9" t="b">
        <f t="shared" si="1"/>
        <v>0</v>
      </c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9" t="b">
        <f t="shared" si="1"/>
        <v>0</v>
      </c>
    </row>
    <row r="23" spans="3:9" x14ac:dyDescent="0.2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9" t="b">
        <f t="shared" si="1"/>
        <v>0</v>
      </c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9" t="b">
        <f t="shared" si="1"/>
        <v>0</v>
      </c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9" t="b">
        <f t="shared" si="1"/>
        <v>0</v>
      </c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9" t="b">
        <f t="shared" si="1"/>
        <v>0</v>
      </c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9" t="b">
        <f t="shared" si="1"/>
        <v>0</v>
      </c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9" t="b">
        <f t="shared" si="1"/>
        <v>0</v>
      </c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9" t="b">
        <f t="shared" si="1"/>
        <v>0</v>
      </c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9" t="b">
        <f t="shared" si="1"/>
        <v>0</v>
      </c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9" t="b">
        <f t="shared" si="1"/>
        <v>0</v>
      </c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9" t="b">
        <f t="shared" si="1"/>
        <v>0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9" t="b">
        <f t="shared" si="1"/>
        <v>0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9" t="b">
        <f t="shared" si="1"/>
        <v>0</v>
      </c>
    </row>
    <row r="35" spans="3:9" x14ac:dyDescent="0.2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9" t="b">
        <f t="shared" si="1"/>
        <v>0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9" t="b">
        <f t="shared" si="1"/>
        <v>0</v>
      </c>
    </row>
  </sheetData>
  <conditionalFormatting sqref="C5:H36">
    <cfRule type="expression" dxfId="2" priority="1">
      <formula>AND($C5&gt;=DATE(2017,2,1),$C5&lt;=DATE(2017,3,31))</formula>
    </cfRule>
  </conditionalFormatting>
  <hyperlinks>
    <hyperlink ref="A1" r:id="rId1"/>
  </hyperlinks>
  <pageMargins left="0.7" right="0.7" top="0.75" bottom="0.75" header="0.3" footer="0.3"/>
  <pageSetup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115" zoomScaleNormal="115" workbookViewId="0"/>
  </sheetViews>
  <sheetFormatPr defaultRowHeight="15" x14ac:dyDescent="0.25"/>
  <cols>
    <col min="3" max="3" width="11.85546875" customWidth="1"/>
    <col min="4" max="4" width="14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23" style="13" bestFit="1" customWidth="1"/>
    <col min="11" max="11" width="17.140625" bestFit="1" customWidth="1"/>
  </cols>
  <sheetData>
    <row r="1" spans="1:12" x14ac:dyDescent="0.25">
      <c r="A1" s="41" t="s">
        <v>74</v>
      </c>
      <c r="C1" s="3" t="s">
        <v>39</v>
      </c>
      <c r="D1" s="19">
        <v>42767</v>
      </c>
      <c r="E1" s="11" t="s">
        <v>41</v>
      </c>
    </row>
    <row r="2" spans="1:12" x14ac:dyDescent="0.25">
      <c r="C2" s="3" t="s">
        <v>38</v>
      </c>
      <c r="D2" s="19">
        <v>42886</v>
      </c>
      <c r="E2" s="11" t="s">
        <v>41</v>
      </c>
      <c r="H2" s="6"/>
    </row>
    <row r="3" spans="1:12" x14ac:dyDescent="0.25">
      <c r="I3" s="12" t="s">
        <v>40</v>
      </c>
    </row>
    <row r="4" spans="1:12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7" t="str">
        <f>TEXT($D$1,"mmm d, yyyy")&amp;" to "&amp;TEXT($D$2,"mmm d, yyyy")</f>
        <v>Feb 1, 2017 to May 31, 2017</v>
      </c>
      <c r="K4" s="3" t="s">
        <v>56</v>
      </c>
      <c r="L4" s="3"/>
    </row>
    <row r="5" spans="1:12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9" t="b">
        <f>AND($C5&gt;=$D$1,$C5&lt;=$D$2)</f>
        <v>0</v>
      </c>
      <c r="K5" s="1">
        <v>42736</v>
      </c>
      <c r="L5" s="2"/>
    </row>
    <row r="6" spans="1:12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9" t="b">
        <f t="shared" ref="I6:I36" si="1">AND($C6&gt;=$D$1,$C6&lt;=$D$2)</f>
        <v>0</v>
      </c>
      <c r="K6" s="1">
        <v>43100</v>
      </c>
      <c r="L6" s="2"/>
    </row>
    <row r="7" spans="1:12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9" t="b">
        <f t="shared" si="1"/>
        <v>0</v>
      </c>
      <c r="K7" s="1"/>
      <c r="L7" s="2"/>
    </row>
    <row r="8" spans="1:12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9" t="b">
        <f t="shared" si="1"/>
        <v>0</v>
      </c>
      <c r="K8" s="1"/>
      <c r="L8" s="2"/>
    </row>
    <row r="9" spans="1:12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9" t="b">
        <f t="shared" si="1"/>
        <v>0</v>
      </c>
      <c r="K9" s="1"/>
      <c r="L9" s="2"/>
    </row>
    <row r="10" spans="1:12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9" t="b">
        <f t="shared" si="1"/>
        <v>1</v>
      </c>
      <c r="K10" s="1"/>
      <c r="L10" s="2"/>
    </row>
    <row r="11" spans="1:12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9" t="b">
        <f t="shared" si="1"/>
        <v>1</v>
      </c>
      <c r="K11" s="1"/>
      <c r="L11" s="2"/>
    </row>
    <row r="12" spans="1:12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9" t="b">
        <f t="shared" si="1"/>
        <v>1</v>
      </c>
      <c r="K12" s="1"/>
    </row>
    <row r="13" spans="1:12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9" t="b">
        <f t="shared" si="1"/>
        <v>1</v>
      </c>
      <c r="K13" s="1"/>
    </row>
    <row r="14" spans="1:12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9" t="b">
        <f t="shared" si="1"/>
        <v>1</v>
      </c>
      <c r="K14" s="1"/>
    </row>
    <row r="15" spans="1:12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9" t="b">
        <f t="shared" si="1"/>
        <v>1</v>
      </c>
      <c r="K15" s="1"/>
    </row>
    <row r="16" spans="1:12" x14ac:dyDescent="0.2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9" t="b">
        <f t="shared" si="1"/>
        <v>1</v>
      </c>
      <c r="K16" s="1"/>
    </row>
    <row r="17" spans="3:11" x14ac:dyDescent="0.2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9" t="b">
        <f t="shared" si="1"/>
        <v>1</v>
      </c>
      <c r="K17" s="1"/>
    </row>
    <row r="18" spans="3:11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9" t="b">
        <f t="shared" si="1"/>
        <v>0</v>
      </c>
    </row>
    <row r="19" spans="3:11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9" t="b">
        <f t="shared" si="1"/>
        <v>0</v>
      </c>
    </row>
    <row r="20" spans="3:11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9" t="b">
        <f t="shared" si="1"/>
        <v>0</v>
      </c>
    </row>
    <row r="21" spans="3:11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9" t="b">
        <f t="shared" si="1"/>
        <v>0</v>
      </c>
    </row>
    <row r="22" spans="3:11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9" t="b">
        <f t="shared" si="1"/>
        <v>0</v>
      </c>
    </row>
    <row r="23" spans="3:11" x14ac:dyDescent="0.2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9" t="b">
        <f t="shared" si="1"/>
        <v>0</v>
      </c>
    </row>
    <row r="24" spans="3:11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9" t="b">
        <f t="shared" si="1"/>
        <v>0</v>
      </c>
    </row>
    <row r="25" spans="3:11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9" t="b">
        <f t="shared" si="1"/>
        <v>0</v>
      </c>
    </row>
    <row r="26" spans="3:11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9" t="b">
        <f t="shared" si="1"/>
        <v>0</v>
      </c>
    </row>
    <row r="27" spans="3:11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9" t="b">
        <f t="shared" si="1"/>
        <v>0</v>
      </c>
    </row>
    <row r="28" spans="3:11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9" t="b">
        <f t="shared" si="1"/>
        <v>0</v>
      </c>
    </row>
    <row r="29" spans="3:11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9" t="b">
        <f t="shared" si="1"/>
        <v>0</v>
      </c>
    </row>
    <row r="30" spans="3:11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9" t="b">
        <f t="shared" si="1"/>
        <v>0</v>
      </c>
    </row>
    <row r="31" spans="3:11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9" t="b">
        <f t="shared" si="1"/>
        <v>0</v>
      </c>
    </row>
    <row r="32" spans="3:11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9" t="b">
        <f t="shared" si="1"/>
        <v>0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9" t="b">
        <f t="shared" si="1"/>
        <v>0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9" t="b">
        <f t="shared" si="1"/>
        <v>0</v>
      </c>
    </row>
    <row r="35" spans="3:9" x14ac:dyDescent="0.2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9" t="b">
        <f t="shared" si="1"/>
        <v>0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9" t="b">
        <f t="shared" si="1"/>
        <v>0</v>
      </c>
    </row>
  </sheetData>
  <conditionalFormatting sqref="C5:H36">
    <cfRule type="expression" dxfId="1" priority="1">
      <formula>AND($C5&gt;=$D$1,$C5&lt;=$D$2)</formula>
    </cfRule>
  </conditionalFormatting>
  <dataValidations count="1">
    <dataValidation type="date" allowBlank="1" showInputMessage="1" showErrorMessage="1" errorTitle="Unacceptable Date" error="Enter a date between 1/1/2016 and 12/31/2016." promptTitle="Enter dates" prompt="Enter a date between 1/1/2016 and 12/31/2016." sqref="D1:D2">
      <formula1>$K$5</formula1>
      <formula2>$K$6</formula2>
    </dataValidation>
  </dataValidations>
  <hyperlinks>
    <hyperlink ref="A1" r:id="rId1"/>
  </hyperlinks>
  <pageMargins left="0.7" right="0.7" top="0.75" bottom="0.75" header="0.3" footer="0.3"/>
  <pageSetup orientation="portrait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115" zoomScaleNormal="115" workbookViewId="0"/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5.28515625" bestFit="1" customWidth="1"/>
    <col min="10" max="10" width="15.7109375" style="13" customWidth="1"/>
    <col min="11" max="11" width="23" style="13" bestFit="1" customWidth="1"/>
    <col min="14" max="14" width="14.140625" customWidth="1"/>
  </cols>
  <sheetData>
    <row r="1" spans="1:15" x14ac:dyDescent="0.25">
      <c r="A1" s="41" t="s">
        <v>74</v>
      </c>
    </row>
    <row r="2" spans="1:15" x14ac:dyDescent="0.25">
      <c r="H2" s="6"/>
    </row>
    <row r="3" spans="1:15" x14ac:dyDescent="0.25">
      <c r="I3" s="12" t="s">
        <v>57</v>
      </c>
    </row>
    <row r="4" spans="1:15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7" t="s">
        <v>59</v>
      </c>
      <c r="J4" s="12"/>
      <c r="K4" s="12"/>
      <c r="M4" s="3"/>
      <c r="N4" s="3"/>
      <c r="O4" s="3"/>
    </row>
    <row r="5" spans="1:15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4" t="b">
        <f>OR(ISBLANK($C5),ISBLANK($D5),ISBLANK($E5),ISBLANK($F5),ISBLANK($G5),ISBLANK($G5),ISERROR($H5))</f>
        <v>0</v>
      </c>
      <c r="O5" s="2"/>
    </row>
    <row r="6" spans="1:15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4" t="b">
        <f t="shared" ref="I6:I36" si="1">OR(ISBLANK($C6),ISBLANK($D6),ISBLANK($E6),ISBLANK($F6),ISBLANK($G6),ISBLANK($G6),ISERROR($H6))</f>
        <v>0</v>
      </c>
      <c r="O6" s="2"/>
    </row>
    <row r="7" spans="1:15" x14ac:dyDescent="0.25">
      <c r="C7" s="1"/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4" t="b">
        <f t="shared" si="1"/>
        <v>1</v>
      </c>
      <c r="O7" s="2"/>
    </row>
    <row r="8" spans="1:15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4" t="b">
        <f t="shared" si="1"/>
        <v>0</v>
      </c>
      <c r="O8" s="2"/>
    </row>
    <row r="9" spans="1:15" x14ac:dyDescent="0.25">
      <c r="C9" s="1">
        <v>42766</v>
      </c>
      <c r="D9" t="s">
        <v>12</v>
      </c>
      <c r="E9" t="s">
        <v>18</v>
      </c>
      <c r="F9" s="5">
        <v>3421</v>
      </c>
      <c r="H9" s="6">
        <f t="shared" si="0"/>
        <v>0</v>
      </c>
      <c r="I9" s="24" t="b">
        <f t="shared" si="1"/>
        <v>1</v>
      </c>
      <c r="O9" s="2"/>
    </row>
    <row r="10" spans="1:15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4" t="b">
        <f t="shared" si="1"/>
        <v>0</v>
      </c>
      <c r="O10" s="2"/>
    </row>
    <row r="11" spans="1:15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4" t="b">
        <f t="shared" si="1"/>
        <v>0</v>
      </c>
      <c r="O11" s="2"/>
    </row>
    <row r="12" spans="1:15" x14ac:dyDescent="0.25">
      <c r="C12" s="1">
        <v>42788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4" t="b">
        <f t="shared" si="1"/>
        <v>1</v>
      </c>
    </row>
    <row r="13" spans="1:15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4" t="b">
        <f t="shared" si="1"/>
        <v>0</v>
      </c>
    </row>
    <row r="14" spans="1:15" x14ac:dyDescent="0.25">
      <c r="C14" s="1">
        <v>42816</v>
      </c>
      <c r="D14" t="s">
        <v>7</v>
      </c>
      <c r="F14" s="5">
        <v>8712</v>
      </c>
      <c r="G14" s="9">
        <v>8</v>
      </c>
      <c r="H14" s="6">
        <f t="shared" si="0"/>
        <v>69696</v>
      </c>
      <c r="I14" s="24" t="b">
        <f t="shared" si="1"/>
        <v>1</v>
      </c>
    </row>
    <row r="15" spans="1:15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4" t="b">
        <f t="shared" si="1"/>
        <v>0</v>
      </c>
    </row>
    <row r="16" spans="1:15" x14ac:dyDescent="0.25">
      <c r="C16" s="1">
        <v>42847</v>
      </c>
      <c r="D16" t="s">
        <v>21</v>
      </c>
      <c r="E16" t="s">
        <v>19</v>
      </c>
      <c r="F16" s="5">
        <v>8712</v>
      </c>
      <c r="G16" s="28" t="s">
        <v>58</v>
      </c>
      <c r="H16" s="6" t="e">
        <f t="shared" si="0"/>
        <v>#VALUE!</v>
      </c>
      <c r="I16" s="24" t="b">
        <f t="shared" si="1"/>
        <v>1</v>
      </c>
    </row>
    <row r="17" spans="3:9" x14ac:dyDescent="0.2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4" t="b">
        <f t="shared" si="1"/>
        <v>0</v>
      </c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4" t="b">
        <f t="shared" si="1"/>
        <v>0</v>
      </c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4" t="b">
        <f t="shared" si="1"/>
        <v>0</v>
      </c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4" t="b">
        <f t="shared" si="1"/>
        <v>0</v>
      </c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4" t="b">
        <f t="shared" si="1"/>
        <v>0</v>
      </c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4" t="b">
        <f t="shared" si="1"/>
        <v>0</v>
      </c>
    </row>
    <row r="23" spans="3:9" x14ac:dyDescent="0.2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4" t="b">
        <f t="shared" si="1"/>
        <v>0</v>
      </c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4" t="b">
        <f t="shared" si="1"/>
        <v>0</v>
      </c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4" t="b">
        <f t="shared" si="1"/>
        <v>0</v>
      </c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4" t="b">
        <f t="shared" si="1"/>
        <v>0</v>
      </c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4" t="b">
        <f t="shared" si="1"/>
        <v>0</v>
      </c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4" t="b">
        <f t="shared" si="1"/>
        <v>0</v>
      </c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4" t="b">
        <f t="shared" si="1"/>
        <v>0</v>
      </c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4" t="b">
        <f t="shared" si="1"/>
        <v>0</v>
      </c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4" t="b">
        <f t="shared" si="1"/>
        <v>0</v>
      </c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4" t="b">
        <f t="shared" si="1"/>
        <v>0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4" t="b">
        <f t="shared" si="1"/>
        <v>0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4" t="b">
        <f t="shared" si="1"/>
        <v>0</v>
      </c>
    </row>
    <row r="35" spans="3:9" x14ac:dyDescent="0.2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4" t="b">
        <f t="shared" si="1"/>
        <v>0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4" t="b">
        <f t="shared" si="1"/>
        <v>0</v>
      </c>
    </row>
  </sheetData>
  <conditionalFormatting sqref="C5:H36">
    <cfRule type="expression" dxfId="0" priority="1">
      <formula>OR(ISBLANK($C5),ISBLANK($D5),ISBLANK($E5),ISBLANK($F5),ISBLANK($G5),ISBLANK($G5),ISERROR($H5))</formula>
    </cfRule>
  </conditionalFormatting>
  <hyperlinks>
    <hyperlink ref="A1" r:id="rId1"/>
  </hyperlinks>
  <pageMargins left="0.7" right="0.7" top="0.75" bottom="0.75" header="0.3" footer="0.3"/>
  <pageSetup orientation="portrait" horizontalDpi="4294967293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showGridLines="0" zoomScaleNormal="100" workbookViewId="0"/>
  </sheetViews>
  <sheetFormatPr defaultRowHeight="15" x14ac:dyDescent="0.25"/>
  <cols>
    <col min="5" max="5" width="4.5703125" customWidth="1"/>
    <col min="6" max="6" width="7.42578125" hidden="1" customWidth="1"/>
    <col min="7" max="7" width="9.140625" hidden="1" customWidth="1"/>
  </cols>
  <sheetData>
    <row r="1" spans="1:27" x14ac:dyDescent="0.25">
      <c r="A1" s="41" t="s">
        <v>74</v>
      </c>
    </row>
    <row r="2" spans="1:27" ht="18.75" x14ac:dyDescent="0.3">
      <c r="Q2" s="22" t="s">
        <v>48</v>
      </c>
    </row>
    <row r="3" spans="1:27" x14ac:dyDescent="0.25">
      <c r="Q3" s="3"/>
    </row>
    <row r="4" spans="1:27" x14ac:dyDescent="0.25">
      <c r="Q4" s="3"/>
    </row>
    <row r="5" spans="1:27" hidden="1" x14ac:dyDescent="0.25">
      <c r="F5" t="s">
        <v>43</v>
      </c>
      <c r="G5">
        <f>AVERAGE($F$7:$F$26)-12+$K$5</f>
        <v>10.5</v>
      </c>
      <c r="H5" t="s">
        <v>44</v>
      </c>
      <c r="I5">
        <f>STDEV($F$7:$F$26)</f>
        <v>5.9160797830996161</v>
      </c>
      <c r="J5" t="s">
        <v>47</v>
      </c>
      <c r="K5" s="21">
        <v>12</v>
      </c>
    </row>
    <row r="6" spans="1:27" hidden="1" x14ac:dyDescent="0.25">
      <c r="F6" s="20" t="s">
        <v>42</v>
      </c>
      <c r="G6" t="s">
        <v>45</v>
      </c>
    </row>
    <row r="7" spans="1:27" ht="28.5" customHeight="1" x14ac:dyDescent="0.25">
      <c r="F7">
        <v>1</v>
      </c>
      <c r="G7">
        <f t="shared" ref="G7:G26" si="0">NORMDIST(F7,$G$5,$I$5,FALSE)</f>
        <v>1.8575750633576825E-2</v>
      </c>
      <c r="H7" s="23">
        <f>$G7*H$27</f>
        <v>1.3440489635482486E-4</v>
      </c>
      <c r="I7" s="23">
        <f t="shared" ref="I7:AA21" si="1">$G7*I$27</f>
        <v>1.8937212629982096E-4</v>
      </c>
      <c r="J7" s="23">
        <f t="shared" si="1"/>
        <v>2.5930363625037862E-4</v>
      </c>
      <c r="K7" s="23">
        <f t="shared" si="1"/>
        <v>3.4505851160082982E-4</v>
      </c>
      <c r="L7" s="23">
        <f t="shared" si="1"/>
        <v>4.46239970886306E-4</v>
      </c>
      <c r="M7" s="23">
        <f t="shared" si="1"/>
        <v>5.6083586514126817E-4</v>
      </c>
      <c r="N7" s="23">
        <f t="shared" si="1"/>
        <v>6.8500647255869014E-4</v>
      </c>
      <c r="O7" s="23">
        <f t="shared" si="1"/>
        <v>8.1310224043765157E-4</v>
      </c>
      <c r="P7" s="23">
        <f t="shared" si="1"/>
        <v>9.3796628183966005E-4</v>
      </c>
      <c r="Q7" s="23">
        <f t="shared" si="1"/>
        <v>1.0515280971252394E-3</v>
      </c>
      <c r="R7" s="23">
        <f t="shared" si="1"/>
        <v>1.1456346037002003E-3</v>
      </c>
      <c r="S7" s="23">
        <f t="shared" si="1"/>
        <v>1.213006003992339E-3</v>
      </c>
      <c r="T7" s="23">
        <f t="shared" si="1"/>
        <v>1.2481631720383745E-3</v>
      </c>
      <c r="U7" s="23">
        <f t="shared" si="1"/>
        <v>1.2481631720383745E-3</v>
      </c>
      <c r="V7" s="23">
        <f t="shared" si="1"/>
        <v>1.213006003992339E-3</v>
      </c>
      <c r="W7" s="23">
        <f t="shared" si="1"/>
        <v>1.1456346037002003E-3</v>
      </c>
      <c r="X7" s="23">
        <f t="shared" si="1"/>
        <v>1.0515280971252394E-3</v>
      </c>
      <c r="Y7" s="23">
        <f t="shared" si="1"/>
        <v>9.3796628183966005E-4</v>
      </c>
      <c r="Z7" s="23">
        <f t="shared" si="1"/>
        <v>8.1310224043765157E-4</v>
      </c>
      <c r="AA7" s="23">
        <f t="shared" si="1"/>
        <v>6.8500647255869014E-4</v>
      </c>
    </row>
    <row r="8" spans="1:27" ht="28.5" customHeight="1" x14ac:dyDescent="0.25">
      <c r="F8">
        <v>2</v>
      </c>
      <c r="G8">
        <f t="shared" si="0"/>
        <v>2.4022715404011696E-2</v>
      </c>
      <c r="H8" s="23">
        <f t="shared" ref="H8:W26" si="2">$G8*H$27</f>
        <v>1.7381642538856238E-4</v>
      </c>
      <c r="I8" s="23">
        <f t="shared" si="2"/>
        <v>2.4490168851266426E-4</v>
      </c>
      <c r="J8" s="23">
        <f t="shared" si="2"/>
        <v>3.3533920538363554E-4</v>
      </c>
      <c r="K8" s="23">
        <f t="shared" si="2"/>
        <v>4.46239970886306E-4</v>
      </c>
      <c r="L8" s="23">
        <f t="shared" si="2"/>
        <v>5.7709085538214082E-4</v>
      </c>
      <c r="M8" s="23">
        <f t="shared" si="2"/>
        <v>7.2528968774475497E-4</v>
      </c>
      <c r="N8" s="23">
        <f t="shared" si="2"/>
        <v>8.8587082507657225E-4</v>
      </c>
      <c r="O8" s="23">
        <f t="shared" si="2"/>
        <v>1.0515280971252392E-3</v>
      </c>
      <c r="P8" s="23">
        <f t="shared" si="2"/>
        <v>1.2130060039923386E-3</v>
      </c>
      <c r="Q8" s="23">
        <f t="shared" si="2"/>
        <v>1.3598675345534387E-3</v>
      </c>
      <c r="R8" s="23">
        <f t="shared" si="2"/>
        <v>1.4815688789410887E-3</v>
      </c>
      <c r="S8" s="23">
        <f t="shared" si="2"/>
        <v>1.5686955855551601E-3</v>
      </c>
      <c r="T8" s="23">
        <f t="shared" si="2"/>
        <v>1.6141618850894742E-3</v>
      </c>
      <c r="U8" s="23">
        <f t="shared" si="2"/>
        <v>1.6141618850894742E-3</v>
      </c>
      <c r="V8" s="23">
        <f t="shared" si="2"/>
        <v>1.5686955855551601E-3</v>
      </c>
      <c r="W8" s="23">
        <f t="shared" si="2"/>
        <v>1.4815688789410887E-3</v>
      </c>
      <c r="X8" s="23">
        <f t="shared" si="1"/>
        <v>1.3598675345534387E-3</v>
      </c>
      <c r="Y8" s="23">
        <f t="shared" si="1"/>
        <v>1.2130060039923386E-3</v>
      </c>
      <c r="Z8" s="23">
        <f t="shared" si="1"/>
        <v>1.0515280971252392E-3</v>
      </c>
      <c r="AA8" s="23">
        <f t="shared" si="1"/>
        <v>8.8587082507657225E-4</v>
      </c>
    </row>
    <row r="9" spans="1:27" ht="28.5" customHeight="1" x14ac:dyDescent="0.25">
      <c r="F9">
        <v>3</v>
      </c>
      <c r="G9">
        <f t="shared" si="0"/>
        <v>3.019182784072922E-2</v>
      </c>
      <c r="H9" s="23">
        <f t="shared" si="2"/>
        <v>2.1845305590832847E-4</v>
      </c>
      <c r="I9" s="23">
        <f t="shared" si="1"/>
        <v>3.0779324872838809E-4</v>
      </c>
      <c r="J9" s="23">
        <f t="shared" si="1"/>
        <v>4.2145541779589618E-4</v>
      </c>
      <c r="K9" s="23">
        <f t="shared" si="1"/>
        <v>5.6083586514126817E-4</v>
      </c>
      <c r="L9" s="23">
        <f t="shared" si="1"/>
        <v>7.2528968774475497E-4</v>
      </c>
      <c r="M9" s="23">
        <f t="shared" si="1"/>
        <v>9.11546468364232E-4</v>
      </c>
      <c r="N9" s="23">
        <f t="shared" si="1"/>
        <v>1.1133653706512352E-3</v>
      </c>
      <c r="O9" s="23">
        <f t="shared" si="1"/>
        <v>1.3215639757690799E-3</v>
      </c>
      <c r="P9" s="23">
        <f t="shared" si="1"/>
        <v>1.5245099409616166E-3</v>
      </c>
      <c r="Q9" s="23">
        <f t="shared" si="1"/>
        <v>1.7090859962724273E-3</v>
      </c>
      <c r="R9" s="23">
        <f t="shared" si="1"/>
        <v>1.8620406467331164E-3</v>
      </c>
      <c r="S9" s="23">
        <f t="shared" si="1"/>
        <v>1.9715417785653023E-3</v>
      </c>
      <c r="T9" s="23">
        <f t="shared" si="1"/>
        <v>2.0286839735673629E-3</v>
      </c>
      <c r="U9" s="23">
        <f t="shared" si="1"/>
        <v>2.0286839735673629E-3</v>
      </c>
      <c r="V9" s="23">
        <f t="shared" si="1"/>
        <v>1.9715417785653023E-3</v>
      </c>
      <c r="W9" s="23">
        <f t="shared" si="1"/>
        <v>1.8620406467331164E-3</v>
      </c>
      <c r="X9" s="23">
        <f t="shared" si="1"/>
        <v>1.7090859962724273E-3</v>
      </c>
      <c r="Y9" s="23">
        <f t="shared" si="1"/>
        <v>1.5245099409616166E-3</v>
      </c>
      <c r="Z9" s="23">
        <f t="shared" si="1"/>
        <v>1.3215639757690799E-3</v>
      </c>
      <c r="AA9" s="23">
        <f t="shared" si="1"/>
        <v>1.1133653706512352E-3</v>
      </c>
    </row>
    <row r="10" spans="1:27" ht="28.5" customHeight="1" x14ac:dyDescent="0.25">
      <c r="F10">
        <v>4</v>
      </c>
      <c r="G10">
        <f t="shared" si="0"/>
        <v>3.687638179856368E-2</v>
      </c>
      <c r="H10" s="23">
        <f t="shared" si="2"/>
        <v>2.6681916501495023E-4</v>
      </c>
      <c r="I10" s="23">
        <f t="shared" si="1"/>
        <v>3.7593952293993251E-4</v>
      </c>
      <c r="J10" s="23">
        <f t="shared" si="1"/>
        <v>5.1476680973745444E-4</v>
      </c>
      <c r="K10" s="23">
        <f t="shared" si="1"/>
        <v>6.8500647255869014E-4</v>
      </c>
      <c r="L10" s="23">
        <f t="shared" si="1"/>
        <v>8.8587082507657225E-4</v>
      </c>
      <c r="M10" s="23">
        <f t="shared" si="1"/>
        <v>1.1133653706512352E-3</v>
      </c>
      <c r="N10" s="23">
        <f t="shared" si="1"/>
        <v>1.3598675345534387E-3</v>
      </c>
      <c r="O10" s="23">
        <f t="shared" si="1"/>
        <v>1.6141618850894744E-3</v>
      </c>
      <c r="P10" s="23">
        <f t="shared" si="1"/>
        <v>1.8620406467331166E-3</v>
      </c>
      <c r="Q10" s="23">
        <f t="shared" si="1"/>
        <v>2.087482349780065E-3</v>
      </c>
      <c r="R10" s="23">
        <f t="shared" si="1"/>
        <v>2.2743015817261753E-3</v>
      </c>
      <c r="S10" s="23">
        <f t="shared" si="1"/>
        <v>2.4080465661676675E-3</v>
      </c>
      <c r="T10" s="23">
        <f t="shared" si="1"/>
        <v>2.4778402007505106E-3</v>
      </c>
      <c r="U10" s="23">
        <f t="shared" si="1"/>
        <v>2.4778402007505106E-3</v>
      </c>
      <c r="V10" s="23">
        <f t="shared" si="1"/>
        <v>2.4080465661676675E-3</v>
      </c>
      <c r="W10" s="23">
        <f t="shared" si="1"/>
        <v>2.2743015817261753E-3</v>
      </c>
      <c r="X10" s="23">
        <f t="shared" si="1"/>
        <v>2.087482349780065E-3</v>
      </c>
      <c r="Y10" s="23">
        <f t="shared" si="1"/>
        <v>1.8620406467331166E-3</v>
      </c>
      <c r="Z10" s="23">
        <f t="shared" si="1"/>
        <v>1.6141618850894744E-3</v>
      </c>
      <c r="AA10" s="23">
        <f t="shared" si="1"/>
        <v>1.3598675345534387E-3</v>
      </c>
    </row>
    <row r="11" spans="1:27" ht="28.5" customHeight="1" x14ac:dyDescent="0.25">
      <c r="F11">
        <v>5</v>
      </c>
      <c r="G11">
        <f t="shared" si="0"/>
        <v>4.3772241374080395E-2</v>
      </c>
      <c r="H11" s="23">
        <f t="shared" si="2"/>
        <v>3.1671417651717371E-4</v>
      </c>
      <c r="I11" s="23">
        <f t="shared" si="1"/>
        <v>4.4623997088630594E-4</v>
      </c>
      <c r="J11" s="23">
        <f t="shared" si="1"/>
        <v>6.1102787063753656E-4</v>
      </c>
      <c r="K11" s="23">
        <f t="shared" si="1"/>
        <v>8.1310224043765157E-4</v>
      </c>
      <c r="L11" s="23">
        <f t="shared" si="1"/>
        <v>1.0515280971252392E-3</v>
      </c>
      <c r="M11" s="23">
        <f t="shared" si="1"/>
        <v>1.3215639757690799E-3</v>
      </c>
      <c r="N11" s="23">
        <f t="shared" si="1"/>
        <v>1.6141618850894744E-3</v>
      </c>
      <c r="O11" s="23">
        <f t="shared" si="1"/>
        <v>1.9160091149107556E-3</v>
      </c>
      <c r="P11" s="23">
        <f t="shared" si="1"/>
        <v>2.210241044861005E-3</v>
      </c>
      <c r="Q11" s="23">
        <f t="shared" si="1"/>
        <v>2.4778402007505111E-3</v>
      </c>
      <c r="R11" s="23">
        <f t="shared" si="1"/>
        <v>2.6995945083920477E-3</v>
      </c>
      <c r="S11" s="23">
        <f t="shared" si="1"/>
        <v>2.8583497185296555E-3</v>
      </c>
      <c r="T11" s="23">
        <f t="shared" si="1"/>
        <v>2.9411947176953153E-3</v>
      </c>
      <c r="U11" s="23">
        <f t="shared" si="1"/>
        <v>2.9411947176953153E-3</v>
      </c>
      <c r="V11" s="23">
        <f t="shared" si="1"/>
        <v>2.8583497185296555E-3</v>
      </c>
      <c r="W11" s="23">
        <f t="shared" si="1"/>
        <v>2.6995945083920477E-3</v>
      </c>
      <c r="X11" s="23">
        <f t="shared" si="1"/>
        <v>2.4778402007505111E-3</v>
      </c>
      <c r="Y11" s="23">
        <f t="shared" si="1"/>
        <v>2.210241044861005E-3</v>
      </c>
      <c r="Z11" s="23">
        <f t="shared" si="1"/>
        <v>1.9160091149107556E-3</v>
      </c>
      <c r="AA11" s="23">
        <f t="shared" si="1"/>
        <v>1.6141618850894744E-3</v>
      </c>
    </row>
    <row r="12" spans="1:27" ht="28.5" customHeight="1" x14ac:dyDescent="0.25">
      <c r="F12">
        <v>6</v>
      </c>
      <c r="G12">
        <f t="shared" si="0"/>
        <v>5.0494125397238465E-2</v>
      </c>
      <c r="H12" s="23">
        <f t="shared" si="2"/>
        <v>3.6535038741724164E-4</v>
      </c>
      <c r="I12" s="23">
        <f t="shared" si="1"/>
        <v>5.1476680973745444E-4</v>
      </c>
      <c r="J12" s="23">
        <f t="shared" si="1"/>
        <v>7.0486036247275827E-4</v>
      </c>
      <c r="K12" s="23">
        <f t="shared" si="1"/>
        <v>9.3796628183966005E-4</v>
      </c>
      <c r="L12" s="23">
        <f t="shared" si="1"/>
        <v>1.2130060039923386E-3</v>
      </c>
      <c r="M12" s="23">
        <f t="shared" si="1"/>
        <v>1.5245099409616166E-3</v>
      </c>
      <c r="N12" s="23">
        <f t="shared" si="1"/>
        <v>1.8620406467331166E-3</v>
      </c>
      <c r="O12" s="23">
        <f t="shared" si="1"/>
        <v>2.210241044861005E-3</v>
      </c>
      <c r="P12" s="23">
        <f t="shared" si="1"/>
        <v>2.5496566996320424E-3</v>
      </c>
      <c r="Q12" s="23">
        <f t="shared" si="1"/>
        <v>2.8583497185296555E-3</v>
      </c>
      <c r="R12" s="23">
        <f t="shared" si="1"/>
        <v>3.114157725292133E-3</v>
      </c>
      <c r="S12" s="23">
        <f t="shared" si="1"/>
        <v>3.297292178464094E-3</v>
      </c>
      <c r="T12" s="23">
        <f t="shared" si="1"/>
        <v>3.3928592695037134E-3</v>
      </c>
      <c r="U12" s="23">
        <f t="shared" si="1"/>
        <v>3.3928592695037134E-3</v>
      </c>
      <c r="V12" s="23">
        <f t="shared" si="1"/>
        <v>3.297292178464094E-3</v>
      </c>
      <c r="W12" s="23">
        <f t="shared" si="1"/>
        <v>3.114157725292133E-3</v>
      </c>
      <c r="X12" s="23">
        <f t="shared" si="1"/>
        <v>2.8583497185296555E-3</v>
      </c>
      <c r="Y12" s="23">
        <f t="shared" si="1"/>
        <v>2.5496566996320424E-3</v>
      </c>
      <c r="Z12" s="23">
        <f t="shared" si="1"/>
        <v>2.210241044861005E-3</v>
      </c>
      <c r="AA12" s="23">
        <f t="shared" si="1"/>
        <v>1.8620406467331166E-3</v>
      </c>
    </row>
    <row r="13" spans="1:27" ht="28.5" customHeight="1" x14ac:dyDescent="0.25">
      <c r="F13">
        <v>7</v>
      </c>
      <c r="G13">
        <f t="shared" si="0"/>
        <v>5.6607569614147216E-2</v>
      </c>
      <c r="H13" s="23">
        <f t="shared" si="2"/>
        <v>4.0958423037481195E-4</v>
      </c>
      <c r="I13" s="23">
        <f t="shared" si="1"/>
        <v>5.7709085538214082E-4</v>
      </c>
      <c r="J13" s="23">
        <f t="shared" si="1"/>
        <v>7.9019948802028098E-4</v>
      </c>
      <c r="K13" s="23">
        <f t="shared" si="1"/>
        <v>1.0515280971252394E-3</v>
      </c>
      <c r="L13" s="23">
        <f t="shared" si="1"/>
        <v>1.3598675345534387E-3</v>
      </c>
      <c r="M13" s="23">
        <f t="shared" si="1"/>
        <v>1.7090859962724273E-3</v>
      </c>
      <c r="N13" s="23">
        <f t="shared" si="1"/>
        <v>2.087482349780065E-3</v>
      </c>
      <c r="O13" s="23">
        <f t="shared" si="1"/>
        <v>2.4778402007505111E-3</v>
      </c>
      <c r="P13" s="23">
        <f t="shared" si="1"/>
        <v>2.8583497185296555E-3</v>
      </c>
      <c r="Q13" s="23">
        <f t="shared" si="1"/>
        <v>3.2044169376205232E-3</v>
      </c>
      <c r="R13" s="23">
        <f t="shared" si="1"/>
        <v>3.4911962299984667E-3</v>
      </c>
      <c r="S13" s="23">
        <f t="shared" si="1"/>
        <v>3.6965032082880152E-3</v>
      </c>
      <c r="T13" s="23">
        <f t="shared" si="1"/>
        <v>3.8036408350176124E-3</v>
      </c>
      <c r="U13" s="23">
        <f t="shared" si="1"/>
        <v>3.8036408350176124E-3</v>
      </c>
      <c r="V13" s="23">
        <f t="shared" si="1"/>
        <v>3.6965032082880152E-3</v>
      </c>
      <c r="W13" s="23">
        <f t="shared" si="1"/>
        <v>3.4911962299984667E-3</v>
      </c>
      <c r="X13" s="23">
        <f t="shared" si="1"/>
        <v>3.2044169376205232E-3</v>
      </c>
      <c r="Y13" s="23">
        <f t="shared" si="1"/>
        <v>2.8583497185296555E-3</v>
      </c>
      <c r="Z13" s="23">
        <f t="shared" si="1"/>
        <v>2.4778402007505111E-3</v>
      </c>
      <c r="AA13" s="23">
        <f t="shared" si="1"/>
        <v>2.087482349780065E-3</v>
      </c>
    </row>
    <row r="14" spans="1:27" ht="28.5" customHeight="1" x14ac:dyDescent="0.25">
      <c r="F14">
        <v>8</v>
      </c>
      <c r="G14">
        <f t="shared" si="0"/>
        <v>6.167366403107255E-2</v>
      </c>
      <c r="H14" s="23">
        <f t="shared" si="2"/>
        <v>4.4623997088630562E-4</v>
      </c>
      <c r="I14" s="23">
        <f t="shared" si="1"/>
        <v>6.2873760122263828E-4</v>
      </c>
      <c r="J14" s="23">
        <f t="shared" si="1"/>
        <v>8.6091839084200406E-4</v>
      </c>
      <c r="K14" s="23">
        <f t="shared" si="1"/>
        <v>1.1456346037002003E-3</v>
      </c>
      <c r="L14" s="23">
        <f t="shared" si="1"/>
        <v>1.4815688789410887E-3</v>
      </c>
      <c r="M14" s="23">
        <f t="shared" si="1"/>
        <v>1.8620406467331164E-3</v>
      </c>
      <c r="N14" s="23">
        <f t="shared" si="1"/>
        <v>2.2743015817261753E-3</v>
      </c>
      <c r="O14" s="23">
        <f t="shared" si="1"/>
        <v>2.6995945083920477E-3</v>
      </c>
      <c r="P14" s="23">
        <f t="shared" si="1"/>
        <v>3.114157725292133E-3</v>
      </c>
      <c r="Q14" s="23">
        <f t="shared" si="1"/>
        <v>3.4911962299984667E-3</v>
      </c>
      <c r="R14" s="23">
        <f t="shared" si="1"/>
        <v>3.803640835017612E-3</v>
      </c>
      <c r="S14" s="23">
        <f t="shared" si="1"/>
        <v>4.027321761236E-3</v>
      </c>
      <c r="T14" s="23">
        <f t="shared" si="1"/>
        <v>4.1440476698211357E-3</v>
      </c>
      <c r="U14" s="23">
        <f t="shared" si="1"/>
        <v>4.1440476698211357E-3</v>
      </c>
      <c r="V14" s="23">
        <f t="shared" si="1"/>
        <v>4.027321761236E-3</v>
      </c>
      <c r="W14" s="23">
        <f t="shared" si="1"/>
        <v>3.803640835017612E-3</v>
      </c>
      <c r="X14" s="23">
        <f t="shared" si="1"/>
        <v>3.4911962299984667E-3</v>
      </c>
      <c r="Y14" s="23">
        <f t="shared" si="1"/>
        <v>3.114157725292133E-3</v>
      </c>
      <c r="Z14" s="23">
        <f t="shared" si="1"/>
        <v>2.6995945083920477E-3</v>
      </c>
      <c r="AA14" s="23">
        <f t="shared" si="1"/>
        <v>2.2743015817261753E-3</v>
      </c>
    </row>
    <row r="15" spans="1:27" ht="28.5" customHeight="1" x14ac:dyDescent="0.25">
      <c r="F15">
        <v>9</v>
      </c>
      <c r="G15">
        <f t="shared" si="0"/>
        <v>6.530051075296818E-2</v>
      </c>
      <c r="H15" s="23">
        <f t="shared" si="2"/>
        <v>4.7248203062143652E-4</v>
      </c>
      <c r="I15" s="23">
        <f t="shared" si="1"/>
        <v>6.6571180964291254E-4</v>
      </c>
      <c r="J15" s="23">
        <f t="shared" si="1"/>
        <v>9.11546468364232E-4</v>
      </c>
      <c r="K15" s="23">
        <f t="shared" si="1"/>
        <v>1.213006003992339E-3</v>
      </c>
      <c r="L15" s="23">
        <f t="shared" si="1"/>
        <v>1.5686955855551601E-3</v>
      </c>
      <c r="M15" s="23">
        <f t="shared" si="1"/>
        <v>1.9715417785653023E-3</v>
      </c>
      <c r="N15" s="23">
        <f t="shared" si="1"/>
        <v>2.4080465661676675E-3</v>
      </c>
      <c r="O15" s="23">
        <f t="shared" si="1"/>
        <v>2.8583497185296555E-3</v>
      </c>
      <c r="P15" s="23">
        <f t="shared" si="1"/>
        <v>3.297292178464094E-3</v>
      </c>
      <c r="Q15" s="23">
        <f t="shared" si="1"/>
        <v>3.6965032082880152E-3</v>
      </c>
      <c r="R15" s="23">
        <f t="shared" si="1"/>
        <v>4.027321761236E-3</v>
      </c>
      <c r="S15" s="23">
        <f t="shared" si="1"/>
        <v>4.2641567045985131E-3</v>
      </c>
      <c r="T15" s="23">
        <f t="shared" si="1"/>
        <v>4.3877469204299142E-3</v>
      </c>
      <c r="U15" s="23">
        <f t="shared" si="1"/>
        <v>4.3877469204299142E-3</v>
      </c>
      <c r="V15" s="23">
        <f t="shared" si="1"/>
        <v>4.2641567045985131E-3</v>
      </c>
      <c r="W15" s="23">
        <f t="shared" si="1"/>
        <v>4.027321761236E-3</v>
      </c>
      <c r="X15" s="23">
        <f t="shared" si="1"/>
        <v>3.6965032082880152E-3</v>
      </c>
      <c r="Y15" s="23">
        <f t="shared" si="1"/>
        <v>3.297292178464094E-3</v>
      </c>
      <c r="Z15" s="23">
        <f t="shared" si="1"/>
        <v>2.8583497185296555E-3</v>
      </c>
      <c r="AA15" s="23">
        <f t="shared" si="1"/>
        <v>2.4080465661676675E-3</v>
      </c>
    </row>
    <row r="16" spans="1:27" ht="28.5" customHeight="1" x14ac:dyDescent="0.25">
      <c r="F16">
        <v>10</v>
      </c>
      <c r="G16">
        <f t="shared" si="0"/>
        <v>6.7193148565541247E-2</v>
      </c>
      <c r="H16" s="23">
        <f t="shared" si="2"/>
        <v>4.861762168782383E-4</v>
      </c>
      <c r="I16" s="23">
        <f t="shared" si="1"/>
        <v>6.8500647255868993E-4</v>
      </c>
      <c r="J16" s="23">
        <f t="shared" si="1"/>
        <v>9.3796628183965983E-4</v>
      </c>
      <c r="K16" s="23">
        <f t="shared" si="1"/>
        <v>1.2481631720383745E-3</v>
      </c>
      <c r="L16" s="23">
        <f t="shared" si="1"/>
        <v>1.6141618850894742E-3</v>
      </c>
      <c r="M16" s="23">
        <f t="shared" si="1"/>
        <v>2.0286839735673629E-3</v>
      </c>
      <c r="N16" s="23">
        <f t="shared" si="1"/>
        <v>2.4778402007505106E-3</v>
      </c>
      <c r="O16" s="23">
        <f t="shared" si="1"/>
        <v>2.9411947176953153E-3</v>
      </c>
      <c r="P16" s="23">
        <f t="shared" si="1"/>
        <v>3.3928592695037134E-3</v>
      </c>
      <c r="Q16" s="23">
        <f t="shared" si="1"/>
        <v>3.8036408350176124E-3</v>
      </c>
      <c r="R16" s="23">
        <f t="shared" si="1"/>
        <v>4.1440476698211357E-3</v>
      </c>
      <c r="S16" s="23">
        <f t="shared" si="1"/>
        <v>4.3877469204299142E-3</v>
      </c>
      <c r="T16" s="23">
        <f t="shared" si="1"/>
        <v>4.5149192141508976E-3</v>
      </c>
      <c r="U16" s="23">
        <f t="shared" si="1"/>
        <v>4.5149192141508976E-3</v>
      </c>
      <c r="V16" s="23">
        <f t="shared" si="1"/>
        <v>4.3877469204299142E-3</v>
      </c>
      <c r="W16" s="23">
        <f t="shared" si="1"/>
        <v>4.1440476698211357E-3</v>
      </c>
      <c r="X16" s="23">
        <f t="shared" si="1"/>
        <v>3.8036408350176124E-3</v>
      </c>
      <c r="Y16" s="23">
        <f t="shared" si="1"/>
        <v>3.3928592695037134E-3</v>
      </c>
      <c r="Z16" s="23">
        <f t="shared" si="1"/>
        <v>2.9411947176953153E-3</v>
      </c>
      <c r="AA16" s="23">
        <f t="shared" si="1"/>
        <v>2.4778402007505106E-3</v>
      </c>
    </row>
    <row r="17" spans="6:27" ht="28.5" customHeight="1" x14ac:dyDescent="0.25">
      <c r="F17">
        <v>11</v>
      </c>
      <c r="G17">
        <f t="shared" si="0"/>
        <v>6.7193148565541247E-2</v>
      </c>
      <c r="H17" s="23">
        <f t="shared" si="2"/>
        <v>4.861762168782383E-4</v>
      </c>
      <c r="I17" s="23">
        <f t="shared" si="1"/>
        <v>6.8500647255868993E-4</v>
      </c>
      <c r="J17" s="23">
        <f t="shared" si="1"/>
        <v>9.3796628183965983E-4</v>
      </c>
      <c r="K17" s="23">
        <f t="shared" si="1"/>
        <v>1.2481631720383745E-3</v>
      </c>
      <c r="L17" s="23">
        <f t="shared" si="1"/>
        <v>1.6141618850894742E-3</v>
      </c>
      <c r="M17" s="23">
        <f t="shared" si="1"/>
        <v>2.0286839735673629E-3</v>
      </c>
      <c r="N17" s="23">
        <f t="shared" si="1"/>
        <v>2.4778402007505106E-3</v>
      </c>
      <c r="O17" s="23">
        <f t="shared" si="1"/>
        <v>2.9411947176953153E-3</v>
      </c>
      <c r="P17" s="23">
        <f t="shared" si="1"/>
        <v>3.3928592695037134E-3</v>
      </c>
      <c r="Q17" s="23">
        <f t="shared" si="1"/>
        <v>3.8036408350176124E-3</v>
      </c>
      <c r="R17" s="23">
        <f t="shared" si="1"/>
        <v>4.1440476698211357E-3</v>
      </c>
      <c r="S17" s="23">
        <f t="shared" si="1"/>
        <v>4.3877469204299142E-3</v>
      </c>
      <c r="T17" s="23">
        <f t="shared" si="1"/>
        <v>4.5149192141508976E-3</v>
      </c>
      <c r="U17" s="23">
        <f t="shared" si="1"/>
        <v>4.5149192141508976E-3</v>
      </c>
      <c r="V17" s="23">
        <f t="shared" si="1"/>
        <v>4.3877469204299142E-3</v>
      </c>
      <c r="W17" s="23">
        <f t="shared" si="1"/>
        <v>4.1440476698211357E-3</v>
      </c>
      <c r="X17" s="23">
        <f t="shared" si="1"/>
        <v>3.8036408350176124E-3</v>
      </c>
      <c r="Y17" s="23">
        <f t="shared" si="1"/>
        <v>3.3928592695037134E-3</v>
      </c>
      <c r="Z17" s="23">
        <f t="shared" si="1"/>
        <v>2.9411947176953153E-3</v>
      </c>
      <c r="AA17" s="23">
        <f t="shared" si="1"/>
        <v>2.4778402007505106E-3</v>
      </c>
    </row>
    <row r="18" spans="6:27" ht="28.5" customHeight="1" x14ac:dyDescent="0.25">
      <c r="F18">
        <v>12</v>
      </c>
      <c r="G18">
        <f t="shared" si="0"/>
        <v>6.530051075296818E-2</v>
      </c>
      <c r="H18" s="23">
        <f t="shared" si="2"/>
        <v>4.7248203062143652E-4</v>
      </c>
      <c r="I18" s="23">
        <f t="shared" si="1"/>
        <v>6.6571180964291254E-4</v>
      </c>
      <c r="J18" s="23">
        <f t="shared" si="1"/>
        <v>9.11546468364232E-4</v>
      </c>
      <c r="K18" s="23">
        <f t="shared" si="1"/>
        <v>1.213006003992339E-3</v>
      </c>
      <c r="L18" s="23">
        <f t="shared" si="1"/>
        <v>1.5686955855551601E-3</v>
      </c>
      <c r="M18" s="23">
        <f t="shared" si="1"/>
        <v>1.9715417785653023E-3</v>
      </c>
      <c r="N18" s="23">
        <f t="shared" si="1"/>
        <v>2.4080465661676675E-3</v>
      </c>
      <c r="O18" s="23">
        <f t="shared" si="1"/>
        <v>2.8583497185296555E-3</v>
      </c>
      <c r="P18" s="23">
        <f t="shared" si="1"/>
        <v>3.297292178464094E-3</v>
      </c>
      <c r="Q18" s="23">
        <f t="shared" si="1"/>
        <v>3.6965032082880152E-3</v>
      </c>
      <c r="R18" s="23">
        <f t="shared" si="1"/>
        <v>4.027321761236E-3</v>
      </c>
      <c r="S18" s="23">
        <f t="shared" si="1"/>
        <v>4.2641567045985131E-3</v>
      </c>
      <c r="T18" s="23">
        <f t="shared" si="1"/>
        <v>4.3877469204299142E-3</v>
      </c>
      <c r="U18" s="23">
        <f t="shared" si="1"/>
        <v>4.3877469204299142E-3</v>
      </c>
      <c r="V18" s="23">
        <f t="shared" si="1"/>
        <v>4.2641567045985131E-3</v>
      </c>
      <c r="W18" s="23">
        <f t="shared" si="1"/>
        <v>4.027321761236E-3</v>
      </c>
      <c r="X18" s="23">
        <f t="shared" si="1"/>
        <v>3.6965032082880152E-3</v>
      </c>
      <c r="Y18" s="23">
        <f t="shared" si="1"/>
        <v>3.297292178464094E-3</v>
      </c>
      <c r="Z18" s="23">
        <f t="shared" si="1"/>
        <v>2.8583497185296555E-3</v>
      </c>
      <c r="AA18" s="23">
        <f t="shared" si="1"/>
        <v>2.4080465661676675E-3</v>
      </c>
    </row>
    <row r="19" spans="6:27" ht="28.5" customHeight="1" x14ac:dyDescent="0.25">
      <c r="F19">
        <v>13</v>
      </c>
      <c r="G19">
        <f t="shared" si="0"/>
        <v>6.167366403107255E-2</v>
      </c>
      <c r="H19" s="23">
        <f t="shared" si="2"/>
        <v>4.4623997088630562E-4</v>
      </c>
      <c r="I19" s="23">
        <f t="shared" si="1"/>
        <v>6.2873760122263828E-4</v>
      </c>
      <c r="J19" s="23">
        <f t="shared" si="1"/>
        <v>8.6091839084200406E-4</v>
      </c>
      <c r="K19" s="23">
        <f t="shared" si="1"/>
        <v>1.1456346037002003E-3</v>
      </c>
      <c r="L19" s="23">
        <f t="shared" si="1"/>
        <v>1.4815688789410887E-3</v>
      </c>
      <c r="M19" s="23">
        <f t="shared" si="1"/>
        <v>1.8620406467331164E-3</v>
      </c>
      <c r="N19" s="23">
        <f t="shared" si="1"/>
        <v>2.2743015817261753E-3</v>
      </c>
      <c r="O19" s="23">
        <f t="shared" si="1"/>
        <v>2.6995945083920477E-3</v>
      </c>
      <c r="P19" s="23">
        <f t="shared" si="1"/>
        <v>3.114157725292133E-3</v>
      </c>
      <c r="Q19" s="23">
        <f t="shared" si="1"/>
        <v>3.4911962299984667E-3</v>
      </c>
      <c r="R19" s="23">
        <f t="shared" si="1"/>
        <v>3.803640835017612E-3</v>
      </c>
      <c r="S19" s="23">
        <f t="shared" si="1"/>
        <v>4.027321761236E-3</v>
      </c>
      <c r="T19" s="23">
        <f t="shared" si="1"/>
        <v>4.1440476698211357E-3</v>
      </c>
      <c r="U19" s="23">
        <f t="shared" si="1"/>
        <v>4.1440476698211357E-3</v>
      </c>
      <c r="V19" s="23">
        <f t="shared" si="1"/>
        <v>4.027321761236E-3</v>
      </c>
      <c r="W19" s="23">
        <f t="shared" si="1"/>
        <v>3.803640835017612E-3</v>
      </c>
      <c r="X19" s="23">
        <f t="shared" si="1"/>
        <v>3.4911962299984667E-3</v>
      </c>
      <c r="Y19" s="23">
        <f t="shared" si="1"/>
        <v>3.114157725292133E-3</v>
      </c>
      <c r="Z19" s="23">
        <f t="shared" si="1"/>
        <v>2.6995945083920477E-3</v>
      </c>
      <c r="AA19" s="23">
        <f t="shared" si="1"/>
        <v>2.2743015817261753E-3</v>
      </c>
    </row>
    <row r="20" spans="6:27" ht="28.5" customHeight="1" x14ac:dyDescent="0.25">
      <c r="F20">
        <v>14</v>
      </c>
      <c r="G20">
        <f t="shared" si="0"/>
        <v>5.6607569614147216E-2</v>
      </c>
      <c r="H20" s="23">
        <f t="shared" si="2"/>
        <v>4.0958423037481195E-4</v>
      </c>
      <c r="I20" s="23">
        <f t="shared" si="1"/>
        <v>5.7709085538214082E-4</v>
      </c>
      <c r="J20" s="23">
        <f t="shared" si="1"/>
        <v>7.9019948802028098E-4</v>
      </c>
      <c r="K20" s="23">
        <f t="shared" si="1"/>
        <v>1.0515280971252394E-3</v>
      </c>
      <c r="L20" s="23">
        <f t="shared" si="1"/>
        <v>1.3598675345534387E-3</v>
      </c>
      <c r="M20" s="23">
        <f t="shared" si="1"/>
        <v>1.7090859962724273E-3</v>
      </c>
      <c r="N20" s="23">
        <f t="shared" si="1"/>
        <v>2.087482349780065E-3</v>
      </c>
      <c r="O20" s="23">
        <f t="shared" si="1"/>
        <v>2.4778402007505111E-3</v>
      </c>
      <c r="P20" s="23">
        <f t="shared" si="1"/>
        <v>2.8583497185296555E-3</v>
      </c>
      <c r="Q20" s="23">
        <f t="shared" si="1"/>
        <v>3.2044169376205232E-3</v>
      </c>
      <c r="R20" s="23">
        <f t="shared" si="1"/>
        <v>3.4911962299984667E-3</v>
      </c>
      <c r="S20" s="23">
        <f t="shared" si="1"/>
        <v>3.6965032082880152E-3</v>
      </c>
      <c r="T20" s="23">
        <f t="shared" si="1"/>
        <v>3.8036408350176124E-3</v>
      </c>
      <c r="U20" s="23">
        <f t="shared" si="1"/>
        <v>3.8036408350176124E-3</v>
      </c>
      <c r="V20" s="23">
        <f t="shared" si="1"/>
        <v>3.6965032082880152E-3</v>
      </c>
      <c r="W20" s="23">
        <f t="shared" si="1"/>
        <v>3.4911962299984667E-3</v>
      </c>
      <c r="X20" s="23">
        <f t="shared" si="1"/>
        <v>3.2044169376205232E-3</v>
      </c>
      <c r="Y20" s="23">
        <f t="shared" si="1"/>
        <v>2.8583497185296555E-3</v>
      </c>
      <c r="Z20" s="23">
        <f t="shared" si="1"/>
        <v>2.4778402007505111E-3</v>
      </c>
      <c r="AA20" s="23">
        <f t="shared" si="1"/>
        <v>2.087482349780065E-3</v>
      </c>
    </row>
    <row r="21" spans="6:27" ht="28.5" customHeight="1" x14ac:dyDescent="0.25">
      <c r="F21">
        <v>15</v>
      </c>
      <c r="G21">
        <f t="shared" si="0"/>
        <v>5.0494125397238465E-2</v>
      </c>
      <c r="H21" s="23">
        <f t="shared" si="2"/>
        <v>3.6535038741724164E-4</v>
      </c>
      <c r="I21" s="23">
        <f t="shared" si="1"/>
        <v>5.1476680973745444E-4</v>
      </c>
      <c r="J21" s="23">
        <f t="shared" si="1"/>
        <v>7.0486036247275827E-4</v>
      </c>
      <c r="K21" s="23">
        <f t="shared" si="1"/>
        <v>9.3796628183966005E-4</v>
      </c>
      <c r="L21" s="23">
        <f t="shared" si="1"/>
        <v>1.2130060039923386E-3</v>
      </c>
      <c r="M21" s="23">
        <f t="shared" ref="M21:AA26" si="3">$G21*M$27</f>
        <v>1.5245099409616166E-3</v>
      </c>
      <c r="N21" s="23">
        <f t="shared" si="3"/>
        <v>1.8620406467331166E-3</v>
      </c>
      <c r="O21" s="23">
        <f t="shared" si="3"/>
        <v>2.210241044861005E-3</v>
      </c>
      <c r="P21" s="23">
        <f t="shared" si="3"/>
        <v>2.5496566996320424E-3</v>
      </c>
      <c r="Q21" s="23">
        <f t="shared" si="3"/>
        <v>2.8583497185296555E-3</v>
      </c>
      <c r="R21" s="23">
        <f t="shared" si="3"/>
        <v>3.114157725292133E-3</v>
      </c>
      <c r="S21" s="23">
        <f t="shared" si="3"/>
        <v>3.297292178464094E-3</v>
      </c>
      <c r="T21" s="23">
        <f t="shared" si="3"/>
        <v>3.3928592695037134E-3</v>
      </c>
      <c r="U21" s="23">
        <f t="shared" si="3"/>
        <v>3.3928592695037134E-3</v>
      </c>
      <c r="V21" s="23">
        <f t="shared" si="3"/>
        <v>3.297292178464094E-3</v>
      </c>
      <c r="W21" s="23">
        <f t="shared" si="3"/>
        <v>3.114157725292133E-3</v>
      </c>
      <c r="X21" s="23">
        <f t="shared" si="3"/>
        <v>2.8583497185296555E-3</v>
      </c>
      <c r="Y21" s="23">
        <f t="shared" si="3"/>
        <v>2.5496566996320424E-3</v>
      </c>
      <c r="Z21" s="23">
        <f t="shared" si="3"/>
        <v>2.210241044861005E-3</v>
      </c>
      <c r="AA21" s="23">
        <f t="shared" si="3"/>
        <v>1.8620406467331166E-3</v>
      </c>
    </row>
    <row r="22" spans="6:27" ht="28.5" customHeight="1" x14ac:dyDescent="0.25">
      <c r="F22">
        <v>16</v>
      </c>
      <c r="G22">
        <f t="shared" si="0"/>
        <v>4.3772241374080395E-2</v>
      </c>
      <c r="H22" s="23">
        <f t="shared" si="2"/>
        <v>3.1671417651717371E-4</v>
      </c>
      <c r="I22" s="23">
        <f t="shared" si="2"/>
        <v>4.4623997088630594E-4</v>
      </c>
      <c r="J22" s="23">
        <f t="shared" si="2"/>
        <v>6.1102787063753656E-4</v>
      </c>
      <c r="K22" s="23">
        <f t="shared" si="2"/>
        <v>8.1310224043765157E-4</v>
      </c>
      <c r="L22" s="23">
        <f t="shared" si="2"/>
        <v>1.0515280971252392E-3</v>
      </c>
      <c r="M22" s="23">
        <f t="shared" si="2"/>
        <v>1.3215639757690799E-3</v>
      </c>
      <c r="N22" s="23">
        <f t="shared" si="2"/>
        <v>1.6141618850894744E-3</v>
      </c>
      <c r="O22" s="23">
        <f t="shared" si="2"/>
        <v>1.9160091149107556E-3</v>
      </c>
      <c r="P22" s="23">
        <f t="shared" si="2"/>
        <v>2.210241044861005E-3</v>
      </c>
      <c r="Q22" s="23">
        <f t="shared" si="2"/>
        <v>2.4778402007505111E-3</v>
      </c>
      <c r="R22" s="23">
        <f t="shared" si="2"/>
        <v>2.6995945083920477E-3</v>
      </c>
      <c r="S22" s="23">
        <f t="shared" si="2"/>
        <v>2.8583497185296555E-3</v>
      </c>
      <c r="T22" s="23">
        <f t="shared" si="2"/>
        <v>2.9411947176953153E-3</v>
      </c>
      <c r="U22" s="23">
        <f t="shared" si="2"/>
        <v>2.9411947176953153E-3</v>
      </c>
      <c r="V22" s="23">
        <f t="shared" si="2"/>
        <v>2.8583497185296555E-3</v>
      </c>
      <c r="W22" s="23">
        <f t="shared" si="2"/>
        <v>2.6995945083920477E-3</v>
      </c>
      <c r="X22" s="23">
        <f t="shared" si="3"/>
        <v>2.4778402007505111E-3</v>
      </c>
      <c r="Y22" s="23">
        <f t="shared" si="3"/>
        <v>2.210241044861005E-3</v>
      </c>
      <c r="Z22" s="23">
        <f t="shared" si="3"/>
        <v>1.9160091149107556E-3</v>
      </c>
      <c r="AA22" s="23">
        <f t="shared" si="3"/>
        <v>1.6141618850894744E-3</v>
      </c>
    </row>
    <row r="23" spans="6:27" ht="28.5" customHeight="1" x14ac:dyDescent="0.25">
      <c r="F23">
        <v>17</v>
      </c>
      <c r="G23">
        <f t="shared" si="0"/>
        <v>3.687638179856368E-2</v>
      </c>
      <c r="H23" s="23">
        <f t="shared" si="2"/>
        <v>2.6681916501495023E-4</v>
      </c>
      <c r="I23" s="23">
        <f t="shared" si="2"/>
        <v>3.7593952293993251E-4</v>
      </c>
      <c r="J23" s="23">
        <f t="shared" si="2"/>
        <v>5.1476680973745444E-4</v>
      </c>
      <c r="K23" s="23">
        <f t="shared" si="2"/>
        <v>6.8500647255869014E-4</v>
      </c>
      <c r="L23" s="23">
        <f t="shared" si="2"/>
        <v>8.8587082507657225E-4</v>
      </c>
      <c r="M23" s="23">
        <f t="shared" si="2"/>
        <v>1.1133653706512352E-3</v>
      </c>
      <c r="N23" s="23">
        <f t="shared" si="2"/>
        <v>1.3598675345534387E-3</v>
      </c>
      <c r="O23" s="23">
        <f t="shared" si="2"/>
        <v>1.6141618850894744E-3</v>
      </c>
      <c r="P23" s="23">
        <f t="shared" si="2"/>
        <v>1.8620406467331166E-3</v>
      </c>
      <c r="Q23" s="23">
        <f t="shared" si="2"/>
        <v>2.087482349780065E-3</v>
      </c>
      <c r="R23" s="23">
        <f t="shared" si="2"/>
        <v>2.2743015817261753E-3</v>
      </c>
      <c r="S23" s="23">
        <f t="shared" si="2"/>
        <v>2.4080465661676675E-3</v>
      </c>
      <c r="T23" s="23">
        <f t="shared" si="2"/>
        <v>2.4778402007505106E-3</v>
      </c>
      <c r="U23" s="23">
        <f t="shared" si="2"/>
        <v>2.4778402007505106E-3</v>
      </c>
      <c r="V23" s="23">
        <f t="shared" si="2"/>
        <v>2.4080465661676675E-3</v>
      </c>
      <c r="W23" s="23">
        <f t="shared" si="2"/>
        <v>2.2743015817261753E-3</v>
      </c>
      <c r="X23" s="23">
        <f t="shared" si="3"/>
        <v>2.087482349780065E-3</v>
      </c>
      <c r="Y23" s="23">
        <f t="shared" si="3"/>
        <v>1.8620406467331166E-3</v>
      </c>
      <c r="Z23" s="23">
        <f t="shared" si="3"/>
        <v>1.6141618850894744E-3</v>
      </c>
      <c r="AA23" s="23">
        <f t="shared" si="3"/>
        <v>1.3598675345534387E-3</v>
      </c>
    </row>
    <row r="24" spans="6:27" ht="28.5" customHeight="1" x14ac:dyDescent="0.25">
      <c r="F24">
        <v>18</v>
      </c>
      <c r="G24">
        <f t="shared" si="0"/>
        <v>3.019182784072922E-2</v>
      </c>
      <c r="H24" s="23">
        <f t="shared" si="2"/>
        <v>2.1845305590832847E-4</v>
      </c>
      <c r="I24" s="23">
        <f t="shared" si="2"/>
        <v>3.0779324872838809E-4</v>
      </c>
      <c r="J24" s="23">
        <f t="shared" si="2"/>
        <v>4.2145541779589618E-4</v>
      </c>
      <c r="K24" s="23">
        <f t="shared" si="2"/>
        <v>5.6083586514126817E-4</v>
      </c>
      <c r="L24" s="23">
        <f t="shared" si="2"/>
        <v>7.2528968774475497E-4</v>
      </c>
      <c r="M24" s="23">
        <f t="shared" si="2"/>
        <v>9.11546468364232E-4</v>
      </c>
      <c r="N24" s="23">
        <f t="shared" si="2"/>
        <v>1.1133653706512352E-3</v>
      </c>
      <c r="O24" s="23">
        <f t="shared" si="2"/>
        <v>1.3215639757690799E-3</v>
      </c>
      <c r="P24" s="23">
        <f t="shared" si="2"/>
        <v>1.5245099409616166E-3</v>
      </c>
      <c r="Q24" s="23">
        <f t="shared" si="2"/>
        <v>1.7090859962724273E-3</v>
      </c>
      <c r="R24" s="23">
        <f t="shared" si="2"/>
        <v>1.8620406467331164E-3</v>
      </c>
      <c r="S24" s="23">
        <f t="shared" si="2"/>
        <v>1.9715417785653023E-3</v>
      </c>
      <c r="T24" s="23">
        <f t="shared" si="2"/>
        <v>2.0286839735673629E-3</v>
      </c>
      <c r="U24" s="23">
        <f t="shared" si="2"/>
        <v>2.0286839735673629E-3</v>
      </c>
      <c r="V24" s="23">
        <f t="shared" si="2"/>
        <v>1.9715417785653023E-3</v>
      </c>
      <c r="W24" s="23">
        <f t="shared" si="2"/>
        <v>1.8620406467331164E-3</v>
      </c>
      <c r="X24" s="23">
        <f t="shared" si="3"/>
        <v>1.7090859962724273E-3</v>
      </c>
      <c r="Y24" s="23">
        <f t="shared" si="3"/>
        <v>1.5245099409616166E-3</v>
      </c>
      <c r="Z24" s="23">
        <f t="shared" si="3"/>
        <v>1.3215639757690799E-3</v>
      </c>
      <c r="AA24" s="23">
        <f t="shared" si="3"/>
        <v>1.1133653706512352E-3</v>
      </c>
    </row>
    <row r="25" spans="6:27" ht="28.5" customHeight="1" x14ac:dyDescent="0.25">
      <c r="F25">
        <v>19</v>
      </c>
      <c r="G25">
        <f t="shared" si="0"/>
        <v>2.4022715404011696E-2</v>
      </c>
      <c r="H25" s="23">
        <f t="shared" si="2"/>
        <v>1.7381642538856238E-4</v>
      </c>
      <c r="I25" s="23">
        <f t="shared" si="2"/>
        <v>2.4490168851266426E-4</v>
      </c>
      <c r="J25" s="23">
        <f t="shared" si="2"/>
        <v>3.3533920538363554E-4</v>
      </c>
      <c r="K25" s="23">
        <f t="shared" si="2"/>
        <v>4.46239970886306E-4</v>
      </c>
      <c r="L25" s="23">
        <f t="shared" si="2"/>
        <v>5.7709085538214082E-4</v>
      </c>
      <c r="M25" s="23">
        <f t="shared" si="2"/>
        <v>7.2528968774475497E-4</v>
      </c>
      <c r="N25" s="23">
        <f t="shared" si="2"/>
        <v>8.8587082507657225E-4</v>
      </c>
      <c r="O25" s="23">
        <f t="shared" si="2"/>
        <v>1.0515280971252392E-3</v>
      </c>
      <c r="P25" s="23">
        <f t="shared" si="2"/>
        <v>1.2130060039923386E-3</v>
      </c>
      <c r="Q25" s="23">
        <f t="shared" si="2"/>
        <v>1.3598675345534387E-3</v>
      </c>
      <c r="R25" s="23">
        <f t="shared" si="2"/>
        <v>1.4815688789410887E-3</v>
      </c>
      <c r="S25" s="23">
        <f t="shared" si="2"/>
        <v>1.5686955855551601E-3</v>
      </c>
      <c r="T25" s="23">
        <f t="shared" si="2"/>
        <v>1.6141618850894742E-3</v>
      </c>
      <c r="U25" s="23">
        <f t="shared" si="2"/>
        <v>1.6141618850894742E-3</v>
      </c>
      <c r="V25" s="23">
        <f t="shared" si="2"/>
        <v>1.5686955855551601E-3</v>
      </c>
      <c r="W25" s="23">
        <f t="shared" si="2"/>
        <v>1.4815688789410887E-3</v>
      </c>
      <c r="X25" s="23">
        <f t="shared" si="3"/>
        <v>1.3598675345534387E-3</v>
      </c>
      <c r="Y25" s="23">
        <f t="shared" si="3"/>
        <v>1.2130060039923386E-3</v>
      </c>
      <c r="Z25" s="23">
        <f t="shared" si="3"/>
        <v>1.0515280971252392E-3</v>
      </c>
      <c r="AA25" s="23">
        <f t="shared" si="3"/>
        <v>8.8587082507657225E-4</v>
      </c>
    </row>
    <row r="26" spans="6:27" ht="28.5" customHeight="1" x14ac:dyDescent="0.25">
      <c r="F26">
        <v>20</v>
      </c>
      <c r="G26">
        <f t="shared" si="0"/>
        <v>1.8575750633576825E-2</v>
      </c>
      <c r="H26" s="23">
        <f t="shared" si="2"/>
        <v>1.3440489635482486E-4</v>
      </c>
      <c r="I26" s="23">
        <f t="shared" si="2"/>
        <v>1.8937212629982096E-4</v>
      </c>
      <c r="J26" s="23">
        <f t="shared" si="2"/>
        <v>2.5930363625037862E-4</v>
      </c>
      <c r="K26" s="23">
        <f t="shared" si="2"/>
        <v>3.4505851160082982E-4</v>
      </c>
      <c r="L26" s="23">
        <f t="shared" si="2"/>
        <v>4.46239970886306E-4</v>
      </c>
      <c r="M26" s="23">
        <f t="shared" si="2"/>
        <v>5.6083586514126817E-4</v>
      </c>
      <c r="N26" s="23">
        <f t="shared" si="2"/>
        <v>6.8500647255869014E-4</v>
      </c>
      <c r="O26" s="23">
        <f t="shared" si="2"/>
        <v>8.1310224043765157E-4</v>
      </c>
      <c r="P26" s="23">
        <f t="shared" si="2"/>
        <v>9.3796628183966005E-4</v>
      </c>
      <c r="Q26" s="23">
        <f t="shared" si="2"/>
        <v>1.0515280971252394E-3</v>
      </c>
      <c r="R26" s="23">
        <f t="shared" si="2"/>
        <v>1.1456346037002003E-3</v>
      </c>
      <c r="S26" s="23">
        <f t="shared" si="2"/>
        <v>1.213006003992339E-3</v>
      </c>
      <c r="T26" s="23">
        <f t="shared" si="2"/>
        <v>1.2481631720383745E-3</v>
      </c>
      <c r="U26" s="23">
        <f t="shared" si="2"/>
        <v>1.2481631720383745E-3</v>
      </c>
      <c r="V26" s="23">
        <f t="shared" si="2"/>
        <v>1.213006003992339E-3</v>
      </c>
      <c r="W26" s="23">
        <f t="shared" si="2"/>
        <v>1.1456346037002003E-3</v>
      </c>
      <c r="X26" s="23">
        <f t="shared" si="3"/>
        <v>1.0515280971252394E-3</v>
      </c>
      <c r="Y26" s="23">
        <f t="shared" si="3"/>
        <v>9.3796628183966005E-4</v>
      </c>
      <c r="Z26" s="23">
        <f t="shared" si="3"/>
        <v>8.1310224043765157E-4</v>
      </c>
      <c r="AA26" s="23">
        <f t="shared" si="3"/>
        <v>6.8500647255869014E-4</v>
      </c>
    </row>
    <row r="27" spans="6:27" ht="28.5" hidden="1" customHeight="1" x14ac:dyDescent="0.25">
      <c r="G27" t="s">
        <v>45</v>
      </c>
      <c r="H27">
        <f>NORMDIST(H28,$H$29,$H$30,FALSE)</f>
        <v>7.2355028341024152E-3</v>
      </c>
      <c r="I27">
        <f t="shared" ref="I27:AA27" si="4">NORMDIST(I28,$H$29,$H$30,FALSE)</f>
        <v>1.0194588096887943E-2</v>
      </c>
      <c r="J27">
        <f t="shared" si="4"/>
        <v>1.3959254802961835E-2</v>
      </c>
      <c r="K27">
        <f t="shared" si="4"/>
        <v>1.8575750633576825E-2</v>
      </c>
      <c r="L27">
        <f t="shared" si="4"/>
        <v>2.4022715404011696E-2</v>
      </c>
      <c r="M27">
        <f t="shared" si="4"/>
        <v>3.019182784072922E-2</v>
      </c>
      <c r="N27">
        <f t="shared" si="4"/>
        <v>3.687638179856368E-2</v>
      </c>
      <c r="O27">
        <f t="shared" si="4"/>
        <v>4.3772241374080395E-2</v>
      </c>
      <c r="P27">
        <f t="shared" si="4"/>
        <v>5.0494125397238465E-2</v>
      </c>
      <c r="Q27">
        <f t="shared" si="4"/>
        <v>5.6607569614147216E-2</v>
      </c>
      <c r="R27">
        <f t="shared" si="4"/>
        <v>6.167366403107255E-2</v>
      </c>
      <c r="S27">
        <f t="shared" si="4"/>
        <v>6.530051075296818E-2</v>
      </c>
      <c r="T27">
        <f t="shared" si="4"/>
        <v>6.7193148565541247E-2</v>
      </c>
      <c r="U27">
        <f t="shared" si="4"/>
        <v>6.7193148565541247E-2</v>
      </c>
      <c r="V27">
        <f t="shared" si="4"/>
        <v>6.530051075296818E-2</v>
      </c>
      <c r="W27">
        <f t="shared" si="4"/>
        <v>6.167366403107255E-2</v>
      </c>
      <c r="X27">
        <f t="shared" si="4"/>
        <v>5.6607569614147216E-2</v>
      </c>
      <c r="Y27">
        <f t="shared" si="4"/>
        <v>5.0494125397238465E-2</v>
      </c>
      <c r="Z27">
        <f t="shared" si="4"/>
        <v>4.3772241374080395E-2</v>
      </c>
      <c r="AA27">
        <f t="shared" si="4"/>
        <v>3.687638179856368E-2</v>
      </c>
    </row>
    <row r="28" spans="6:27" hidden="1" x14ac:dyDescent="0.25">
      <c r="G28" t="s">
        <v>42</v>
      </c>
      <c r="H28">
        <v>1</v>
      </c>
      <c r="I28">
        <v>2</v>
      </c>
      <c r="J28">
        <v>3</v>
      </c>
      <c r="K28">
        <v>4</v>
      </c>
      <c r="L28">
        <v>5</v>
      </c>
      <c r="M28">
        <v>6</v>
      </c>
      <c r="N28">
        <v>7</v>
      </c>
      <c r="O28">
        <v>8</v>
      </c>
      <c r="P28">
        <v>9</v>
      </c>
      <c r="Q28">
        <v>10</v>
      </c>
      <c r="R28">
        <v>11</v>
      </c>
      <c r="S28">
        <v>12</v>
      </c>
      <c r="T28">
        <v>13</v>
      </c>
      <c r="U28">
        <v>14</v>
      </c>
      <c r="V28">
        <v>15</v>
      </c>
      <c r="W28">
        <v>16</v>
      </c>
      <c r="X28">
        <v>17</v>
      </c>
      <c r="Y28">
        <v>18</v>
      </c>
      <c r="Z28">
        <v>19</v>
      </c>
      <c r="AA28">
        <v>20</v>
      </c>
    </row>
    <row r="29" spans="6:27" hidden="1" x14ac:dyDescent="0.25">
      <c r="G29" t="s">
        <v>43</v>
      </c>
      <c r="H29">
        <f>AVERAGE($H$28:$AA$28)-12+$H$31</f>
        <v>13.5</v>
      </c>
    </row>
    <row r="30" spans="6:27" hidden="1" x14ac:dyDescent="0.25">
      <c r="G30" t="s">
        <v>44</v>
      </c>
      <c r="H30">
        <f>STDEV($H$28:$AA$28)</f>
        <v>5.9160797830996161</v>
      </c>
    </row>
    <row r="31" spans="6:27" hidden="1" x14ac:dyDescent="0.25">
      <c r="G31" t="s">
        <v>46</v>
      </c>
      <c r="H31" s="21">
        <v>15</v>
      </c>
    </row>
  </sheetData>
  <conditionalFormatting sqref="H7:AA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r:id="rId1"/>
  </hyperlinks>
  <pageMargins left="0.7" right="0.7" top="0.75" bottom="0.75" header="0.3" footer="0.3"/>
  <pageSetup orientation="portrait" horizontalDpi="4294967293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5" name="Scroll Bar 1">
              <controlPr defaultSize="0" autoPict="0">
                <anchor moveWithCells="1">
                  <from>
                    <xdr:col>7</xdr:col>
                    <xdr:colOff>9525</xdr:colOff>
                    <xdr:row>30</xdr:row>
                    <xdr:rowOff>180975</xdr:rowOff>
                  </from>
                  <to>
                    <xdr:col>26</xdr:col>
                    <xdr:colOff>552450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6" name="Scroll Bar 2">
              <controlPr defaultSize="0" autoPict="0">
                <anchor moveWithCells="1">
                  <from>
                    <xdr:col>4</xdr:col>
                    <xdr:colOff>0</xdr:colOff>
                    <xdr:row>5</xdr:row>
                    <xdr:rowOff>190500</xdr:rowOff>
                  </from>
                  <to>
                    <xdr:col>4</xdr:col>
                    <xdr:colOff>295275</xdr:colOff>
                    <xdr:row>25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zoomScaleNormal="100" workbookViewId="0"/>
  </sheetViews>
  <sheetFormatPr defaultRowHeight="15" x14ac:dyDescent="0.25"/>
  <cols>
    <col min="5" max="5" width="4.5703125" customWidth="1"/>
    <col min="6" max="6" width="7.42578125" customWidth="1"/>
    <col min="7" max="7" width="9.140625" customWidth="1"/>
  </cols>
  <sheetData>
    <row r="1" spans="1:27" x14ac:dyDescent="0.25">
      <c r="A1" s="41" t="s">
        <v>74</v>
      </c>
    </row>
    <row r="2" spans="1:27" ht="18.75" x14ac:dyDescent="0.3">
      <c r="Q2" s="22" t="s">
        <v>48</v>
      </c>
    </row>
    <row r="3" spans="1:27" x14ac:dyDescent="0.25">
      <c r="Q3" s="3"/>
    </row>
    <row r="4" spans="1:27" x14ac:dyDescent="0.25">
      <c r="Q4" s="3"/>
    </row>
    <row r="5" spans="1:27" x14ac:dyDescent="0.25">
      <c r="F5" t="s">
        <v>43</v>
      </c>
      <c r="G5">
        <f>AVERAGE($F$7:$F$26)-12+$K$5</f>
        <v>10.5</v>
      </c>
      <c r="H5" t="s">
        <v>44</v>
      </c>
      <c r="I5">
        <f>STDEV($F$7:$F$26)</f>
        <v>5.9160797830996161</v>
      </c>
      <c r="J5" t="s">
        <v>47</v>
      </c>
      <c r="K5" s="21">
        <v>12</v>
      </c>
    </row>
    <row r="6" spans="1:27" x14ac:dyDescent="0.25">
      <c r="F6" s="20" t="s">
        <v>42</v>
      </c>
      <c r="G6" t="s">
        <v>45</v>
      </c>
    </row>
    <row r="7" spans="1:27" ht="28.5" customHeight="1" x14ac:dyDescent="0.25">
      <c r="F7">
        <v>1</v>
      </c>
      <c r="G7">
        <f t="shared" ref="G7:G26" si="0">NORMDIST(F7,$G$5,$I$5,FALSE)</f>
        <v>1.8575750633576825E-2</v>
      </c>
      <c r="H7">
        <f>$G7*H$27</f>
        <v>4.46239970886306E-4</v>
      </c>
      <c r="I7">
        <f t="shared" ref="I7:AA21" si="1">$G7*I$27</f>
        <v>5.6083586514126817E-4</v>
      </c>
      <c r="J7">
        <f t="shared" si="1"/>
        <v>6.8500647255869014E-4</v>
      </c>
      <c r="K7">
        <f t="shared" si="1"/>
        <v>8.1310224043765157E-4</v>
      </c>
      <c r="L7">
        <f t="shared" si="1"/>
        <v>9.3796628183966005E-4</v>
      </c>
      <c r="M7">
        <f t="shared" si="1"/>
        <v>1.0515280971252394E-3</v>
      </c>
      <c r="N7">
        <f t="shared" si="1"/>
        <v>1.1456346037002003E-3</v>
      </c>
      <c r="O7">
        <f t="shared" si="1"/>
        <v>1.213006003992339E-3</v>
      </c>
      <c r="P7">
        <f t="shared" si="1"/>
        <v>1.2481631720383745E-3</v>
      </c>
      <c r="Q7">
        <f t="shared" si="1"/>
        <v>1.2481631720383745E-3</v>
      </c>
      <c r="R7">
        <f t="shared" si="1"/>
        <v>1.213006003992339E-3</v>
      </c>
      <c r="S7">
        <f t="shared" si="1"/>
        <v>1.1456346037002003E-3</v>
      </c>
      <c r="T7">
        <f t="shared" si="1"/>
        <v>1.0515280971252394E-3</v>
      </c>
      <c r="U7">
        <f t="shared" si="1"/>
        <v>9.3796628183966005E-4</v>
      </c>
      <c r="V7">
        <f t="shared" si="1"/>
        <v>8.1310224043765157E-4</v>
      </c>
      <c r="W7">
        <f t="shared" si="1"/>
        <v>6.8500647255869014E-4</v>
      </c>
      <c r="X7">
        <f t="shared" si="1"/>
        <v>5.6083586514126817E-4</v>
      </c>
      <c r="Y7">
        <f t="shared" si="1"/>
        <v>4.46239970886306E-4</v>
      </c>
      <c r="Z7">
        <f t="shared" si="1"/>
        <v>3.4505851160082982E-4</v>
      </c>
      <c r="AA7">
        <f t="shared" si="1"/>
        <v>2.5930363625037862E-4</v>
      </c>
    </row>
    <row r="8" spans="1:27" ht="28.5" customHeight="1" x14ac:dyDescent="0.25">
      <c r="F8">
        <v>2</v>
      </c>
      <c r="G8">
        <f t="shared" si="0"/>
        <v>2.4022715404011696E-2</v>
      </c>
      <c r="H8">
        <f t="shared" ref="H8:W26" si="2">$G8*H$27</f>
        <v>5.7709085538214082E-4</v>
      </c>
      <c r="I8">
        <f t="shared" si="2"/>
        <v>7.2528968774475497E-4</v>
      </c>
      <c r="J8">
        <f t="shared" si="2"/>
        <v>8.8587082507657225E-4</v>
      </c>
      <c r="K8">
        <f t="shared" si="2"/>
        <v>1.0515280971252392E-3</v>
      </c>
      <c r="L8">
        <f t="shared" si="2"/>
        <v>1.2130060039923386E-3</v>
      </c>
      <c r="M8">
        <f t="shared" si="2"/>
        <v>1.3598675345534387E-3</v>
      </c>
      <c r="N8">
        <f t="shared" si="2"/>
        <v>1.4815688789410887E-3</v>
      </c>
      <c r="O8">
        <f t="shared" si="2"/>
        <v>1.5686955855551601E-3</v>
      </c>
      <c r="P8">
        <f t="shared" si="2"/>
        <v>1.6141618850894742E-3</v>
      </c>
      <c r="Q8">
        <f t="shared" si="2"/>
        <v>1.6141618850894742E-3</v>
      </c>
      <c r="R8">
        <f t="shared" si="2"/>
        <v>1.5686955855551601E-3</v>
      </c>
      <c r="S8">
        <f t="shared" si="2"/>
        <v>1.4815688789410887E-3</v>
      </c>
      <c r="T8">
        <f t="shared" si="2"/>
        <v>1.3598675345534387E-3</v>
      </c>
      <c r="U8">
        <f t="shared" si="2"/>
        <v>1.2130060039923386E-3</v>
      </c>
      <c r="V8">
        <f t="shared" si="2"/>
        <v>1.0515280971252392E-3</v>
      </c>
      <c r="W8">
        <f t="shared" si="2"/>
        <v>8.8587082507657225E-4</v>
      </c>
      <c r="X8">
        <f t="shared" si="1"/>
        <v>7.2528968774475497E-4</v>
      </c>
      <c r="Y8">
        <f t="shared" si="1"/>
        <v>5.7709085538214082E-4</v>
      </c>
      <c r="Z8">
        <f t="shared" si="1"/>
        <v>4.46239970886306E-4</v>
      </c>
      <c r="AA8">
        <f t="shared" si="1"/>
        <v>3.3533920538363554E-4</v>
      </c>
    </row>
    <row r="9" spans="1:27" ht="28.5" customHeight="1" x14ac:dyDescent="0.25">
      <c r="F9">
        <v>3</v>
      </c>
      <c r="G9">
        <f t="shared" si="0"/>
        <v>3.019182784072922E-2</v>
      </c>
      <c r="H9">
        <f t="shared" si="2"/>
        <v>7.2528968774475497E-4</v>
      </c>
      <c r="I9">
        <f t="shared" si="1"/>
        <v>9.11546468364232E-4</v>
      </c>
      <c r="J9">
        <f t="shared" si="1"/>
        <v>1.1133653706512352E-3</v>
      </c>
      <c r="K9">
        <f t="shared" si="1"/>
        <v>1.3215639757690799E-3</v>
      </c>
      <c r="L9">
        <f t="shared" si="1"/>
        <v>1.5245099409616166E-3</v>
      </c>
      <c r="M9">
        <f t="shared" si="1"/>
        <v>1.7090859962724273E-3</v>
      </c>
      <c r="N9">
        <f t="shared" si="1"/>
        <v>1.8620406467331164E-3</v>
      </c>
      <c r="O9">
        <f t="shared" si="1"/>
        <v>1.9715417785653023E-3</v>
      </c>
      <c r="P9">
        <f t="shared" si="1"/>
        <v>2.0286839735673629E-3</v>
      </c>
      <c r="Q9">
        <f t="shared" si="1"/>
        <v>2.0286839735673629E-3</v>
      </c>
      <c r="R9">
        <f t="shared" si="1"/>
        <v>1.9715417785653023E-3</v>
      </c>
      <c r="S9">
        <f t="shared" si="1"/>
        <v>1.8620406467331164E-3</v>
      </c>
      <c r="T9">
        <f t="shared" si="1"/>
        <v>1.7090859962724273E-3</v>
      </c>
      <c r="U9">
        <f t="shared" si="1"/>
        <v>1.5245099409616166E-3</v>
      </c>
      <c r="V9">
        <f t="shared" si="1"/>
        <v>1.3215639757690799E-3</v>
      </c>
      <c r="W9">
        <f t="shared" si="1"/>
        <v>1.1133653706512352E-3</v>
      </c>
      <c r="X9">
        <f t="shared" si="1"/>
        <v>9.11546468364232E-4</v>
      </c>
      <c r="Y9">
        <f t="shared" si="1"/>
        <v>7.2528968774475497E-4</v>
      </c>
      <c r="Z9">
        <f t="shared" si="1"/>
        <v>5.6083586514126817E-4</v>
      </c>
      <c r="AA9">
        <f t="shared" si="1"/>
        <v>4.2145541779589618E-4</v>
      </c>
    </row>
    <row r="10" spans="1:27" ht="28.5" customHeight="1" x14ac:dyDescent="0.25">
      <c r="F10">
        <v>4</v>
      </c>
      <c r="G10">
        <f t="shared" si="0"/>
        <v>3.687638179856368E-2</v>
      </c>
      <c r="H10">
        <f t="shared" si="2"/>
        <v>8.8587082507657225E-4</v>
      </c>
      <c r="I10">
        <f t="shared" si="1"/>
        <v>1.1133653706512352E-3</v>
      </c>
      <c r="J10">
        <f t="shared" si="1"/>
        <v>1.3598675345534387E-3</v>
      </c>
      <c r="K10">
        <f t="shared" si="1"/>
        <v>1.6141618850894744E-3</v>
      </c>
      <c r="L10">
        <f t="shared" si="1"/>
        <v>1.8620406467331166E-3</v>
      </c>
      <c r="M10">
        <f t="shared" si="1"/>
        <v>2.087482349780065E-3</v>
      </c>
      <c r="N10">
        <f t="shared" si="1"/>
        <v>2.2743015817261753E-3</v>
      </c>
      <c r="O10">
        <f t="shared" si="1"/>
        <v>2.4080465661676675E-3</v>
      </c>
      <c r="P10">
        <f t="shared" si="1"/>
        <v>2.4778402007505106E-3</v>
      </c>
      <c r="Q10">
        <f t="shared" si="1"/>
        <v>2.4778402007505106E-3</v>
      </c>
      <c r="R10">
        <f t="shared" si="1"/>
        <v>2.4080465661676675E-3</v>
      </c>
      <c r="S10">
        <f t="shared" si="1"/>
        <v>2.2743015817261753E-3</v>
      </c>
      <c r="T10">
        <f t="shared" si="1"/>
        <v>2.087482349780065E-3</v>
      </c>
      <c r="U10">
        <f t="shared" si="1"/>
        <v>1.8620406467331166E-3</v>
      </c>
      <c r="V10">
        <f t="shared" si="1"/>
        <v>1.6141618850894744E-3</v>
      </c>
      <c r="W10">
        <f t="shared" si="1"/>
        <v>1.3598675345534387E-3</v>
      </c>
      <c r="X10">
        <f t="shared" si="1"/>
        <v>1.1133653706512352E-3</v>
      </c>
      <c r="Y10">
        <f t="shared" si="1"/>
        <v>8.8587082507657225E-4</v>
      </c>
      <c r="Z10">
        <f t="shared" si="1"/>
        <v>6.8500647255869014E-4</v>
      </c>
      <c r="AA10">
        <f t="shared" si="1"/>
        <v>5.1476680973745444E-4</v>
      </c>
    </row>
    <row r="11" spans="1:27" ht="28.5" customHeight="1" x14ac:dyDescent="0.25">
      <c r="F11">
        <v>5</v>
      </c>
      <c r="G11">
        <f t="shared" si="0"/>
        <v>4.3772241374080395E-2</v>
      </c>
      <c r="H11">
        <f t="shared" si="2"/>
        <v>1.0515280971252392E-3</v>
      </c>
      <c r="I11">
        <f t="shared" si="1"/>
        <v>1.3215639757690799E-3</v>
      </c>
      <c r="J11">
        <f t="shared" si="1"/>
        <v>1.6141618850894744E-3</v>
      </c>
      <c r="K11">
        <f t="shared" si="1"/>
        <v>1.9160091149107556E-3</v>
      </c>
      <c r="L11">
        <f t="shared" si="1"/>
        <v>2.210241044861005E-3</v>
      </c>
      <c r="M11">
        <f t="shared" si="1"/>
        <v>2.4778402007505111E-3</v>
      </c>
      <c r="N11">
        <f t="shared" si="1"/>
        <v>2.6995945083920477E-3</v>
      </c>
      <c r="O11">
        <f t="shared" si="1"/>
        <v>2.8583497185296555E-3</v>
      </c>
      <c r="P11">
        <f t="shared" si="1"/>
        <v>2.9411947176953153E-3</v>
      </c>
      <c r="Q11">
        <f t="shared" si="1"/>
        <v>2.9411947176953153E-3</v>
      </c>
      <c r="R11">
        <f t="shared" si="1"/>
        <v>2.8583497185296555E-3</v>
      </c>
      <c r="S11">
        <f t="shared" si="1"/>
        <v>2.6995945083920477E-3</v>
      </c>
      <c r="T11">
        <f t="shared" si="1"/>
        <v>2.4778402007505111E-3</v>
      </c>
      <c r="U11">
        <f t="shared" si="1"/>
        <v>2.210241044861005E-3</v>
      </c>
      <c r="V11">
        <f t="shared" si="1"/>
        <v>1.9160091149107556E-3</v>
      </c>
      <c r="W11">
        <f t="shared" si="1"/>
        <v>1.6141618850894744E-3</v>
      </c>
      <c r="X11">
        <f t="shared" si="1"/>
        <v>1.3215639757690799E-3</v>
      </c>
      <c r="Y11">
        <f t="shared" si="1"/>
        <v>1.0515280971252392E-3</v>
      </c>
      <c r="Z11">
        <f t="shared" si="1"/>
        <v>8.1310224043765157E-4</v>
      </c>
      <c r="AA11">
        <f t="shared" si="1"/>
        <v>6.1102787063753656E-4</v>
      </c>
    </row>
    <row r="12" spans="1:27" ht="28.5" customHeight="1" x14ac:dyDescent="0.25">
      <c r="F12">
        <v>6</v>
      </c>
      <c r="G12">
        <f t="shared" si="0"/>
        <v>5.0494125397238465E-2</v>
      </c>
      <c r="H12">
        <f t="shared" si="2"/>
        <v>1.2130060039923386E-3</v>
      </c>
      <c r="I12">
        <f t="shared" si="1"/>
        <v>1.5245099409616166E-3</v>
      </c>
      <c r="J12">
        <f t="shared" si="1"/>
        <v>1.8620406467331166E-3</v>
      </c>
      <c r="K12">
        <f t="shared" si="1"/>
        <v>2.210241044861005E-3</v>
      </c>
      <c r="L12">
        <f t="shared" si="1"/>
        <v>2.5496566996320424E-3</v>
      </c>
      <c r="M12">
        <f t="shared" si="1"/>
        <v>2.8583497185296555E-3</v>
      </c>
      <c r="N12">
        <f t="shared" si="1"/>
        <v>3.114157725292133E-3</v>
      </c>
      <c r="O12">
        <f t="shared" si="1"/>
        <v>3.297292178464094E-3</v>
      </c>
      <c r="P12">
        <f t="shared" si="1"/>
        <v>3.3928592695037134E-3</v>
      </c>
      <c r="Q12">
        <f t="shared" si="1"/>
        <v>3.3928592695037134E-3</v>
      </c>
      <c r="R12">
        <f t="shared" si="1"/>
        <v>3.297292178464094E-3</v>
      </c>
      <c r="S12">
        <f t="shared" si="1"/>
        <v>3.114157725292133E-3</v>
      </c>
      <c r="T12">
        <f t="shared" si="1"/>
        <v>2.8583497185296555E-3</v>
      </c>
      <c r="U12">
        <f t="shared" si="1"/>
        <v>2.5496566996320424E-3</v>
      </c>
      <c r="V12">
        <f t="shared" si="1"/>
        <v>2.210241044861005E-3</v>
      </c>
      <c r="W12">
        <f t="shared" si="1"/>
        <v>1.8620406467331166E-3</v>
      </c>
      <c r="X12">
        <f t="shared" si="1"/>
        <v>1.5245099409616166E-3</v>
      </c>
      <c r="Y12">
        <f t="shared" si="1"/>
        <v>1.2130060039923386E-3</v>
      </c>
      <c r="Z12">
        <f t="shared" si="1"/>
        <v>9.3796628183966005E-4</v>
      </c>
      <c r="AA12">
        <f t="shared" si="1"/>
        <v>7.0486036247275827E-4</v>
      </c>
    </row>
    <row r="13" spans="1:27" ht="28.5" customHeight="1" x14ac:dyDescent="0.25">
      <c r="F13">
        <v>7</v>
      </c>
      <c r="G13">
        <f t="shared" si="0"/>
        <v>5.6607569614147216E-2</v>
      </c>
      <c r="H13">
        <f t="shared" si="2"/>
        <v>1.3598675345534387E-3</v>
      </c>
      <c r="I13">
        <f t="shared" si="1"/>
        <v>1.7090859962724273E-3</v>
      </c>
      <c r="J13">
        <f t="shared" si="1"/>
        <v>2.087482349780065E-3</v>
      </c>
      <c r="K13">
        <f t="shared" si="1"/>
        <v>2.4778402007505111E-3</v>
      </c>
      <c r="L13">
        <f t="shared" si="1"/>
        <v>2.8583497185296555E-3</v>
      </c>
      <c r="M13">
        <f t="shared" si="1"/>
        <v>3.2044169376205232E-3</v>
      </c>
      <c r="N13">
        <f t="shared" si="1"/>
        <v>3.4911962299984667E-3</v>
      </c>
      <c r="O13">
        <f t="shared" si="1"/>
        <v>3.6965032082880152E-3</v>
      </c>
      <c r="P13">
        <f t="shared" si="1"/>
        <v>3.8036408350176124E-3</v>
      </c>
      <c r="Q13">
        <f t="shared" si="1"/>
        <v>3.8036408350176124E-3</v>
      </c>
      <c r="R13">
        <f t="shared" si="1"/>
        <v>3.6965032082880152E-3</v>
      </c>
      <c r="S13">
        <f t="shared" si="1"/>
        <v>3.4911962299984667E-3</v>
      </c>
      <c r="T13">
        <f t="shared" si="1"/>
        <v>3.2044169376205232E-3</v>
      </c>
      <c r="U13">
        <f t="shared" si="1"/>
        <v>2.8583497185296555E-3</v>
      </c>
      <c r="V13">
        <f t="shared" si="1"/>
        <v>2.4778402007505111E-3</v>
      </c>
      <c r="W13">
        <f t="shared" si="1"/>
        <v>2.087482349780065E-3</v>
      </c>
      <c r="X13">
        <f t="shared" si="1"/>
        <v>1.7090859962724273E-3</v>
      </c>
      <c r="Y13">
        <f t="shared" si="1"/>
        <v>1.3598675345534387E-3</v>
      </c>
      <c r="Z13">
        <f t="shared" si="1"/>
        <v>1.0515280971252394E-3</v>
      </c>
      <c r="AA13">
        <f t="shared" si="1"/>
        <v>7.9019948802028098E-4</v>
      </c>
    </row>
    <row r="14" spans="1:27" ht="28.5" customHeight="1" x14ac:dyDescent="0.25">
      <c r="F14">
        <v>8</v>
      </c>
      <c r="G14">
        <f t="shared" si="0"/>
        <v>6.167366403107255E-2</v>
      </c>
      <c r="H14">
        <f t="shared" si="2"/>
        <v>1.4815688789410887E-3</v>
      </c>
      <c r="I14">
        <f t="shared" si="1"/>
        <v>1.8620406467331164E-3</v>
      </c>
      <c r="J14">
        <f t="shared" si="1"/>
        <v>2.2743015817261753E-3</v>
      </c>
      <c r="K14">
        <f t="shared" si="1"/>
        <v>2.6995945083920477E-3</v>
      </c>
      <c r="L14">
        <f t="shared" si="1"/>
        <v>3.114157725292133E-3</v>
      </c>
      <c r="M14">
        <f t="shared" si="1"/>
        <v>3.4911962299984667E-3</v>
      </c>
      <c r="N14">
        <f t="shared" si="1"/>
        <v>3.803640835017612E-3</v>
      </c>
      <c r="O14">
        <f t="shared" si="1"/>
        <v>4.027321761236E-3</v>
      </c>
      <c r="P14">
        <f t="shared" si="1"/>
        <v>4.1440476698211357E-3</v>
      </c>
      <c r="Q14">
        <f t="shared" si="1"/>
        <v>4.1440476698211357E-3</v>
      </c>
      <c r="R14">
        <f t="shared" si="1"/>
        <v>4.027321761236E-3</v>
      </c>
      <c r="S14">
        <f t="shared" si="1"/>
        <v>3.803640835017612E-3</v>
      </c>
      <c r="T14">
        <f t="shared" si="1"/>
        <v>3.4911962299984667E-3</v>
      </c>
      <c r="U14">
        <f t="shared" si="1"/>
        <v>3.114157725292133E-3</v>
      </c>
      <c r="V14">
        <f t="shared" si="1"/>
        <v>2.6995945083920477E-3</v>
      </c>
      <c r="W14">
        <f t="shared" si="1"/>
        <v>2.2743015817261753E-3</v>
      </c>
      <c r="X14">
        <f t="shared" si="1"/>
        <v>1.8620406467331164E-3</v>
      </c>
      <c r="Y14">
        <f t="shared" si="1"/>
        <v>1.4815688789410887E-3</v>
      </c>
      <c r="Z14">
        <f t="shared" si="1"/>
        <v>1.1456346037002003E-3</v>
      </c>
      <c r="AA14">
        <f t="shared" si="1"/>
        <v>8.6091839084200406E-4</v>
      </c>
    </row>
    <row r="15" spans="1:27" ht="28.5" customHeight="1" x14ac:dyDescent="0.25">
      <c r="F15">
        <v>9</v>
      </c>
      <c r="G15">
        <f t="shared" si="0"/>
        <v>6.530051075296818E-2</v>
      </c>
      <c r="H15">
        <f t="shared" si="2"/>
        <v>1.5686955855551601E-3</v>
      </c>
      <c r="I15">
        <f t="shared" si="1"/>
        <v>1.9715417785653023E-3</v>
      </c>
      <c r="J15">
        <f t="shared" si="1"/>
        <v>2.4080465661676675E-3</v>
      </c>
      <c r="K15">
        <f t="shared" si="1"/>
        <v>2.8583497185296555E-3</v>
      </c>
      <c r="L15">
        <f t="shared" si="1"/>
        <v>3.297292178464094E-3</v>
      </c>
      <c r="M15">
        <f t="shared" si="1"/>
        <v>3.6965032082880152E-3</v>
      </c>
      <c r="N15">
        <f t="shared" si="1"/>
        <v>4.027321761236E-3</v>
      </c>
      <c r="O15">
        <f t="shared" si="1"/>
        <v>4.2641567045985131E-3</v>
      </c>
      <c r="P15">
        <f t="shared" si="1"/>
        <v>4.3877469204299142E-3</v>
      </c>
      <c r="Q15">
        <f t="shared" si="1"/>
        <v>4.3877469204299142E-3</v>
      </c>
      <c r="R15">
        <f t="shared" si="1"/>
        <v>4.2641567045985131E-3</v>
      </c>
      <c r="S15">
        <f t="shared" si="1"/>
        <v>4.027321761236E-3</v>
      </c>
      <c r="T15">
        <f t="shared" si="1"/>
        <v>3.6965032082880152E-3</v>
      </c>
      <c r="U15">
        <f t="shared" si="1"/>
        <v>3.297292178464094E-3</v>
      </c>
      <c r="V15">
        <f t="shared" si="1"/>
        <v>2.8583497185296555E-3</v>
      </c>
      <c r="W15">
        <f t="shared" si="1"/>
        <v>2.4080465661676675E-3</v>
      </c>
      <c r="X15">
        <f t="shared" si="1"/>
        <v>1.9715417785653023E-3</v>
      </c>
      <c r="Y15">
        <f t="shared" si="1"/>
        <v>1.5686955855551601E-3</v>
      </c>
      <c r="Z15">
        <f t="shared" si="1"/>
        <v>1.213006003992339E-3</v>
      </c>
      <c r="AA15">
        <f t="shared" si="1"/>
        <v>9.11546468364232E-4</v>
      </c>
    </row>
    <row r="16" spans="1:27" ht="28.5" customHeight="1" x14ac:dyDescent="0.25">
      <c r="F16">
        <v>10</v>
      </c>
      <c r="G16">
        <f t="shared" si="0"/>
        <v>6.7193148565541247E-2</v>
      </c>
      <c r="H16">
        <f t="shared" si="2"/>
        <v>1.6141618850894742E-3</v>
      </c>
      <c r="I16">
        <f t="shared" si="1"/>
        <v>2.0286839735673629E-3</v>
      </c>
      <c r="J16">
        <f t="shared" si="1"/>
        <v>2.4778402007505106E-3</v>
      </c>
      <c r="K16">
        <f t="shared" si="1"/>
        <v>2.9411947176953153E-3</v>
      </c>
      <c r="L16">
        <f t="shared" si="1"/>
        <v>3.3928592695037134E-3</v>
      </c>
      <c r="M16">
        <f t="shared" si="1"/>
        <v>3.8036408350176124E-3</v>
      </c>
      <c r="N16">
        <f t="shared" si="1"/>
        <v>4.1440476698211357E-3</v>
      </c>
      <c r="O16">
        <f t="shared" si="1"/>
        <v>4.3877469204299142E-3</v>
      </c>
      <c r="P16">
        <f t="shared" si="1"/>
        <v>4.5149192141508976E-3</v>
      </c>
      <c r="Q16">
        <f t="shared" si="1"/>
        <v>4.5149192141508976E-3</v>
      </c>
      <c r="R16">
        <f t="shared" si="1"/>
        <v>4.3877469204299142E-3</v>
      </c>
      <c r="S16">
        <f t="shared" si="1"/>
        <v>4.1440476698211357E-3</v>
      </c>
      <c r="T16">
        <f t="shared" si="1"/>
        <v>3.8036408350176124E-3</v>
      </c>
      <c r="U16">
        <f t="shared" si="1"/>
        <v>3.3928592695037134E-3</v>
      </c>
      <c r="V16">
        <f t="shared" si="1"/>
        <v>2.9411947176953153E-3</v>
      </c>
      <c r="W16">
        <f t="shared" si="1"/>
        <v>2.4778402007505106E-3</v>
      </c>
      <c r="X16">
        <f t="shared" si="1"/>
        <v>2.0286839735673629E-3</v>
      </c>
      <c r="Y16">
        <f t="shared" si="1"/>
        <v>1.6141618850894742E-3</v>
      </c>
      <c r="Z16">
        <f t="shared" si="1"/>
        <v>1.2481631720383745E-3</v>
      </c>
      <c r="AA16">
        <f t="shared" si="1"/>
        <v>9.3796628183965983E-4</v>
      </c>
    </row>
    <row r="17" spans="6:27" ht="28.5" customHeight="1" x14ac:dyDescent="0.25">
      <c r="F17">
        <v>11</v>
      </c>
      <c r="G17">
        <f t="shared" si="0"/>
        <v>6.7193148565541247E-2</v>
      </c>
      <c r="H17">
        <f t="shared" si="2"/>
        <v>1.6141618850894742E-3</v>
      </c>
      <c r="I17">
        <f t="shared" si="1"/>
        <v>2.0286839735673629E-3</v>
      </c>
      <c r="J17">
        <f t="shared" si="1"/>
        <v>2.4778402007505106E-3</v>
      </c>
      <c r="K17">
        <f t="shared" si="1"/>
        <v>2.9411947176953153E-3</v>
      </c>
      <c r="L17">
        <f t="shared" si="1"/>
        <v>3.3928592695037134E-3</v>
      </c>
      <c r="M17">
        <f t="shared" si="1"/>
        <v>3.8036408350176124E-3</v>
      </c>
      <c r="N17">
        <f t="shared" si="1"/>
        <v>4.1440476698211357E-3</v>
      </c>
      <c r="O17">
        <f t="shared" si="1"/>
        <v>4.3877469204299142E-3</v>
      </c>
      <c r="P17">
        <f t="shared" si="1"/>
        <v>4.5149192141508976E-3</v>
      </c>
      <c r="Q17">
        <f t="shared" si="1"/>
        <v>4.5149192141508976E-3</v>
      </c>
      <c r="R17">
        <f t="shared" si="1"/>
        <v>4.3877469204299142E-3</v>
      </c>
      <c r="S17">
        <f t="shared" si="1"/>
        <v>4.1440476698211357E-3</v>
      </c>
      <c r="T17">
        <f t="shared" si="1"/>
        <v>3.8036408350176124E-3</v>
      </c>
      <c r="U17">
        <f t="shared" si="1"/>
        <v>3.3928592695037134E-3</v>
      </c>
      <c r="V17">
        <f t="shared" si="1"/>
        <v>2.9411947176953153E-3</v>
      </c>
      <c r="W17">
        <f t="shared" si="1"/>
        <v>2.4778402007505106E-3</v>
      </c>
      <c r="X17">
        <f t="shared" si="1"/>
        <v>2.0286839735673629E-3</v>
      </c>
      <c r="Y17">
        <f t="shared" si="1"/>
        <v>1.6141618850894742E-3</v>
      </c>
      <c r="Z17">
        <f t="shared" si="1"/>
        <v>1.2481631720383745E-3</v>
      </c>
      <c r="AA17">
        <f t="shared" si="1"/>
        <v>9.3796628183965983E-4</v>
      </c>
    </row>
    <row r="18" spans="6:27" ht="28.5" customHeight="1" x14ac:dyDescent="0.25">
      <c r="F18">
        <v>12</v>
      </c>
      <c r="G18">
        <f t="shared" si="0"/>
        <v>6.530051075296818E-2</v>
      </c>
      <c r="H18">
        <f t="shared" si="2"/>
        <v>1.5686955855551601E-3</v>
      </c>
      <c r="I18">
        <f t="shared" si="1"/>
        <v>1.9715417785653023E-3</v>
      </c>
      <c r="J18">
        <f t="shared" si="1"/>
        <v>2.4080465661676675E-3</v>
      </c>
      <c r="K18">
        <f t="shared" si="1"/>
        <v>2.8583497185296555E-3</v>
      </c>
      <c r="L18">
        <f t="shared" si="1"/>
        <v>3.297292178464094E-3</v>
      </c>
      <c r="M18">
        <f t="shared" si="1"/>
        <v>3.6965032082880152E-3</v>
      </c>
      <c r="N18">
        <f t="shared" si="1"/>
        <v>4.027321761236E-3</v>
      </c>
      <c r="O18">
        <f t="shared" si="1"/>
        <v>4.2641567045985131E-3</v>
      </c>
      <c r="P18">
        <f t="shared" si="1"/>
        <v>4.3877469204299142E-3</v>
      </c>
      <c r="Q18">
        <f t="shared" si="1"/>
        <v>4.3877469204299142E-3</v>
      </c>
      <c r="R18">
        <f t="shared" si="1"/>
        <v>4.2641567045985131E-3</v>
      </c>
      <c r="S18">
        <f t="shared" si="1"/>
        <v>4.027321761236E-3</v>
      </c>
      <c r="T18">
        <f t="shared" si="1"/>
        <v>3.6965032082880152E-3</v>
      </c>
      <c r="U18">
        <f t="shared" si="1"/>
        <v>3.297292178464094E-3</v>
      </c>
      <c r="V18">
        <f t="shared" si="1"/>
        <v>2.8583497185296555E-3</v>
      </c>
      <c r="W18">
        <f t="shared" si="1"/>
        <v>2.4080465661676675E-3</v>
      </c>
      <c r="X18">
        <f t="shared" si="1"/>
        <v>1.9715417785653023E-3</v>
      </c>
      <c r="Y18">
        <f t="shared" si="1"/>
        <v>1.5686955855551601E-3</v>
      </c>
      <c r="Z18">
        <f t="shared" si="1"/>
        <v>1.213006003992339E-3</v>
      </c>
      <c r="AA18">
        <f t="shared" si="1"/>
        <v>9.11546468364232E-4</v>
      </c>
    </row>
    <row r="19" spans="6:27" ht="28.5" customHeight="1" x14ac:dyDescent="0.25">
      <c r="F19">
        <v>13</v>
      </c>
      <c r="G19">
        <f t="shared" si="0"/>
        <v>6.167366403107255E-2</v>
      </c>
      <c r="H19">
        <f t="shared" si="2"/>
        <v>1.4815688789410887E-3</v>
      </c>
      <c r="I19">
        <f t="shared" si="1"/>
        <v>1.8620406467331164E-3</v>
      </c>
      <c r="J19">
        <f t="shared" si="1"/>
        <v>2.2743015817261753E-3</v>
      </c>
      <c r="K19">
        <f t="shared" si="1"/>
        <v>2.6995945083920477E-3</v>
      </c>
      <c r="L19">
        <f t="shared" si="1"/>
        <v>3.114157725292133E-3</v>
      </c>
      <c r="M19">
        <f t="shared" si="1"/>
        <v>3.4911962299984667E-3</v>
      </c>
      <c r="N19">
        <f t="shared" si="1"/>
        <v>3.803640835017612E-3</v>
      </c>
      <c r="O19">
        <f t="shared" si="1"/>
        <v>4.027321761236E-3</v>
      </c>
      <c r="P19">
        <f t="shared" si="1"/>
        <v>4.1440476698211357E-3</v>
      </c>
      <c r="Q19">
        <f t="shared" si="1"/>
        <v>4.1440476698211357E-3</v>
      </c>
      <c r="R19">
        <f t="shared" si="1"/>
        <v>4.027321761236E-3</v>
      </c>
      <c r="S19">
        <f t="shared" si="1"/>
        <v>3.803640835017612E-3</v>
      </c>
      <c r="T19">
        <f t="shared" si="1"/>
        <v>3.4911962299984667E-3</v>
      </c>
      <c r="U19">
        <f t="shared" si="1"/>
        <v>3.114157725292133E-3</v>
      </c>
      <c r="V19">
        <f t="shared" si="1"/>
        <v>2.6995945083920477E-3</v>
      </c>
      <c r="W19">
        <f t="shared" si="1"/>
        <v>2.2743015817261753E-3</v>
      </c>
      <c r="X19">
        <f t="shared" si="1"/>
        <v>1.8620406467331164E-3</v>
      </c>
      <c r="Y19">
        <f t="shared" si="1"/>
        <v>1.4815688789410887E-3</v>
      </c>
      <c r="Z19">
        <f t="shared" si="1"/>
        <v>1.1456346037002003E-3</v>
      </c>
      <c r="AA19">
        <f t="shared" si="1"/>
        <v>8.6091839084200406E-4</v>
      </c>
    </row>
    <row r="20" spans="6:27" ht="28.5" customHeight="1" x14ac:dyDescent="0.25">
      <c r="F20">
        <v>14</v>
      </c>
      <c r="G20">
        <f t="shared" si="0"/>
        <v>5.6607569614147216E-2</v>
      </c>
      <c r="H20">
        <f t="shared" si="2"/>
        <v>1.3598675345534387E-3</v>
      </c>
      <c r="I20">
        <f t="shared" si="1"/>
        <v>1.7090859962724273E-3</v>
      </c>
      <c r="J20">
        <f t="shared" si="1"/>
        <v>2.087482349780065E-3</v>
      </c>
      <c r="K20">
        <f t="shared" si="1"/>
        <v>2.4778402007505111E-3</v>
      </c>
      <c r="L20">
        <f t="shared" si="1"/>
        <v>2.8583497185296555E-3</v>
      </c>
      <c r="M20">
        <f t="shared" si="1"/>
        <v>3.2044169376205232E-3</v>
      </c>
      <c r="N20">
        <f t="shared" si="1"/>
        <v>3.4911962299984667E-3</v>
      </c>
      <c r="O20">
        <f t="shared" si="1"/>
        <v>3.6965032082880152E-3</v>
      </c>
      <c r="P20">
        <f t="shared" si="1"/>
        <v>3.8036408350176124E-3</v>
      </c>
      <c r="Q20">
        <f t="shared" si="1"/>
        <v>3.8036408350176124E-3</v>
      </c>
      <c r="R20">
        <f t="shared" si="1"/>
        <v>3.6965032082880152E-3</v>
      </c>
      <c r="S20">
        <f t="shared" si="1"/>
        <v>3.4911962299984667E-3</v>
      </c>
      <c r="T20">
        <f t="shared" si="1"/>
        <v>3.2044169376205232E-3</v>
      </c>
      <c r="U20">
        <f t="shared" si="1"/>
        <v>2.8583497185296555E-3</v>
      </c>
      <c r="V20">
        <f t="shared" si="1"/>
        <v>2.4778402007505111E-3</v>
      </c>
      <c r="W20">
        <f t="shared" si="1"/>
        <v>2.087482349780065E-3</v>
      </c>
      <c r="X20">
        <f t="shared" si="1"/>
        <v>1.7090859962724273E-3</v>
      </c>
      <c r="Y20">
        <f t="shared" si="1"/>
        <v>1.3598675345534387E-3</v>
      </c>
      <c r="Z20">
        <f t="shared" si="1"/>
        <v>1.0515280971252394E-3</v>
      </c>
      <c r="AA20">
        <f t="shared" si="1"/>
        <v>7.9019948802028098E-4</v>
      </c>
    </row>
    <row r="21" spans="6:27" ht="28.5" customHeight="1" x14ac:dyDescent="0.25">
      <c r="F21">
        <v>15</v>
      </c>
      <c r="G21">
        <f t="shared" si="0"/>
        <v>5.0494125397238465E-2</v>
      </c>
      <c r="H21">
        <f t="shared" si="2"/>
        <v>1.2130060039923386E-3</v>
      </c>
      <c r="I21">
        <f t="shared" si="1"/>
        <v>1.5245099409616166E-3</v>
      </c>
      <c r="J21">
        <f t="shared" si="1"/>
        <v>1.8620406467331166E-3</v>
      </c>
      <c r="K21">
        <f t="shared" si="1"/>
        <v>2.210241044861005E-3</v>
      </c>
      <c r="L21">
        <f t="shared" si="1"/>
        <v>2.5496566996320424E-3</v>
      </c>
      <c r="M21">
        <f t="shared" ref="I21:AA26" si="3">$G21*M$27</f>
        <v>2.8583497185296555E-3</v>
      </c>
      <c r="N21">
        <f t="shared" si="3"/>
        <v>3.114157725292133E-3</v>
      </c>
      <c r="O21">
        <f t="shared" si="3"/>
        <v>3.297292178464094E-3</v>
      </c>
      <c r="P21">
        <f t="shared" si="3"/>
        <v>3.3928592695037134E-3</v>
      </c>
      <c r="Q21">
        <f t="shared" si="3"/>
        <v>3.3928592695037134E-3</v>
      </c>
      <c r="R21">
        <f t="shared" si="3"/>
        <v>3.297292178464094E-3</v>
      </c>
      <c r="S21">
        <f t="shared" si="3"/>
        <v>3.114157725292133E-3</v>
      </c>
      <c r="T21">
        <f t="shared" si="3"/>
        <v>2.8583497185296555E-3</v>
      </c>
      <c r="U21">
        <f t="shared" si="3"/>
        <v>2.5496566996320424E-3</v>
      </c>
      <c r="V21">
        <f t="shared" si="3"/>
        <v>2.210241044861005E-3</v>
      </c>
      <c r="W21">
        <f t="shared" si="3"/>
        <v>1.8620406467331166E-3</v>
      </c>
      <c r="X21">
        <f t="shared" si="3"/>
        <v>1.5245099409616166E-3</v>
      </c>
      <c r="Y21">
        <f t="shared" si="3"/>
        <v>1.2130060039923386E-3</v>
      </c>
      <c r="Z21">
        <f t="shared" si="3"/>
        <v>9.3796628183966005E-4</v>
      </c>
      <c r="AA21">
        <f t="shared" si="3"/>
        <v>7.0486036247275827E-4</v>
      </c>
    </row>
    <row r="22" spans="6:27" ht="28.5" customHeight="1" x14ac:dyDescent="0.25">
      <c r="F22">
        <v>16</v>
      </c>
      <c r="G22">
        <f t="shared" si="0"/>
        <v>4.3772241374080395E-2</v>
      </c>
      <c r="H22">
        <f t="shared" si="2"/>
        <v>1.0515280971252392E-3</v>
      </c>
      <c r="I22">
        <f t="shared" si="3"/>
        <v>1.3215639757690799E-3</v>
      </c>
      <c r="J22">
        <f t="shared" si="3"/>
        <v>1.6141618850894744E-3</v>
      </c>
      <c r="K22">
        <f t="shared" si="3"/>
        <v>1.9160091149107556E-3</v>
      </c>
      <c r="L22">
        <f t="shared" si="3"/>
        <v>2.210241044861005E-3</v>
      </c>
      <c r="M22">
        <f t="shared" si="3"/>
        <v>2.4778402007505111E-3</v>
      </c>
      <c r="N22">
        <f t="shared" si="3"/>
        <v>2.6995945083920477E-3</v>
      </c>
      <c r="O22">
        <f t="shared" si="3"/>
        <v>2.8583497185296555E-3</v>
      </c>
      <c r="P22">
        <f t="shared" si="3"/>
        <v>2.9411947176953153E-3</v>
      </c>
      <c r="Q22">
        <f t="shared" si="3"/>
        <v>2.9411947176953153E-3</v>
      </c>
      <c r="R22">
        <f t="shared" si="3"/>
        <v>2.8583497185296555E-3</v>
      </c>
      <c r="S22">
        <f t="shared" si="3"/>
        <v>2.6995945083920477E-3</v>
      </c>
      <c r="T22">
        <f t="shared" si="3"/>
        <v>2.4778402007505111E-3</v>
      </c>
      <c r="U22">
        <f t="shared" si="3"/>
        <v>2.210241044861005E-3</v>
      </c>
      <c r="V22">
        <f t="shared" si="3"/>
        <v>1.9160091149107556E-3</v>
      </c>
      <c r="W22">
        <f t="shared" si="3"/>
        <v>1.6141618850894744E-3</v>
      </c>
      <c r="X22">
        <f t="shared" si="3"/>
        <v>1.3215639757690799E-3</v>
      </c>
      <c r="Y22">
        <f t="shared" si="3"/>
        <v>1.0515280971252392E-3</v>
      </c>
      <c r="Z22">
        <f t="shared" si="3"/>
        <v>8.1310224043765157E-4</v>
      </c>
      <c r="AA22">
        <f t="shared" si="3"/>
        <v>6.1102787063753656E-4</v>
      </c>
    </row>
    <row r="23" spans="6:27" ht="28.5" customHeight="1" x14ac:dyDescent="0.25">
      <c r="F23">
        <v>17</v>
      </c>
      <c r="G23">
        <f t="shared" si="0"/>
        <v>3.687638179856368E-2</v>
      </c>
      <c r="H23">
        <f t="shared" si="2"/>
        <v>8.8587082507657225E-4</v>
      </c>
      <c r="I23">
        <f t="shared" si="3"/>
        <v>1.1133653706512352E-3</v>
      </c>
      <c r="J23">
        <f t="shared" si="3"/>
        <v>1.3598675345534387E-3</v>
      </c>
      <c r="K23">
        <f t="shared" si="3"/>
        <v>1.6141618850894744E-3</v>
      </c>
      <c r="L23">
        <f t="shared" si="3"/>
        <v>1.8620406467331166E-3</v>
      </c>
      <c r="M23">
        <f t="shared" si="3"/>
        <v>2.087482349780065E-3</v>
      </c>
      <c r="N23">
        <f t="shared" si="3"/>
        <v>2.2743015817261753E-3</v>
      </c>
      <c r="O23">
        <f t="shared" si="3"/>
        <v>2.4080465661676675E-3</v>
      </c>
      <c r="P23">
        <f t="shared" si="3"/>
        <v>2.4778402007505106E-3</v>
      </c>
      <c r="Q23">
        <f t="shared" si="3"/>
        <v>2.4778402007505106E-3</v>
      </c>
      <c r="R23">
        <f t="shared" si="3"/>
        <v>2.4080465661676675E-3</v>
      </c>
      <c r="S23">
        <f t="shared" si="3"/>
        <v>2.2743015817261753E-3</v>
      </c>
      <c r="T23">
        <f t="shared" si="3"/>
        <v>2.087482349780065E-3</v>
      </c>
      <c r="U23">
        <f t="shared" si="3"/>
        <v>1.8620406467331166E-3</v>
      </c>
      <c r="V23">
        <f t="shared" si="3"/>
        <v>1.6141618850894744E-3</v>
      </c>
      <c r="W23">
        <f t="shared" si="3"/>
        <v>1.3598675345534387E-3</v>
      </c>
      <c r="X23">
        <f t="shared" si="3"/>
        <v>1.1133653706512352E-3</v>
      </c>
      <c r="Y23">
        <f t="shared" si="3"/>
        <v>8.8587082507657225E-4</v>
      </c>
      <c r="Z23">
        <f t="shared" si="3"/>
        <v>6.8500647255869014E-4</v>
      </c>
      <c r="AA23">
        <f t="shared" si="3"/>
        <v>5.1476680973745444E-4</v>
      </c>
    </row>
    <row r="24" spans="6:27" ht="28.5" customHeight="1" x14ac:dyDescent="0.25">
      <c r="F24">
        <v>18</v>
      </c>
      <c r="G24">
        <f t="shared" si="0"/>
        <v>3.019182784072922E-2</v>
      </c>
      <c r="H24">
        <f t="shared" si="2"/>
        <v>7.2528968774475497E-4</v>
      </c>
      <c r="I24">
        <f t="shared" si="3"/>
        <v>9.11546468364232E-4</v>
      </c>
      <c r="J24">
        <f t="shared" si="3"/>
        <v>1.1133653706512352E-3</v>
      </c>
      <c r="K24">
        <f t="shared" si="3"/>
        <v>1.3215639757690799E-3</v>
      </c>
      <c r="L24">
        <f t="shared" si="3"/>
        <v>1.5245099409616166E-3</v>
      </c>
      <c r="M24">
        <f t="shared" si="3"/>
        <v>1.7090859962724273E-3</v>
      </c>
      <c r="N24">
        <f t="shared" si="3"/>
        <v>1.8620406467331164E-3</v>
      </c>
      <c r="O24">
        <f t="shared" si="3"/>
        <v>1.9715417785653023E-3</v>
      </c>
      <c r="P24">
        <f t="shared" si="3"/>
        <v>2.0286839735673629E-3</v>
      </c>
      <c r="Q24">
        <f t="shared" si="3"/>
        <v>2.0286839735673629E-3</v>
      </c>
      <c r="R24">
        <f t="shared" si="3"/>
        <v>1.9715417785653023E-3</v>
      </c>
      <c r="S24">
        <f t="shared" si="3"/>
        <v>1.8620406467331164E-3</v>
      </c>
      <c r="T24">
        <f t="shared" si="3"/>
        <v>1.7090859962724273E-3</v>
      </c>
      <c r="U24">
        <f t="shared" si="3"/>
        <v>1.5245099409616166E-3</v>
      </c>
      <c r="V24">
        <f t="shared" si="3"/>
        <v>1.3215639757690799E-3</v>
      </c>
      <c r="W24">
        <f t="shared" si="3"/>
        <v>1.1133653706512352E-3</v>
      </c>
      <c r="X24">
        <f t="shared" si="3"/>
        <v>9.11546468364232E-4</v>
      </c>
      <c r="Y24">
        <f t="shared" si="3"/>
        <v>7.2528968774475497E-4</v>
      </c>
      <c r="Z24">
        <f t="shared" si="3"/>
        <v>5.6083586514126817E-4</v>
      </c>
      <c r="AA24">
        <f t="shared" si="3"/>
        <v>4.2145541779589618E-4</v>
      </c>
    </row>
    <row r="25" spans="6:27" ht="28.5" customHeight="1" x14ac:dyDescent="0.25">
      <c r="F25">
        <v>19</v>
      </c>
      <c r="G25">
        <f t="shared" si="0"/>
        <v>2.4022715404011696E-2</v>
      </c>
      <c r="H25">
        <f t="shared" si="2"/>
        <v>5.7709085538214082E-4</v>
      </c>
      <c r="I25">
        <f t="shared" si="3"/>
        <v>7.2528968774475497E-4</v>
      </c>
      <c r="J25">
        <f t="shared" si="3"/>
        <v>8.8587082507657225E-4</v>
      </c>
      <c r="K25">
        <f t="shared" si="3"/>
        <v>1.0515280971252392E-3</v>
      </c>
      <c r="L25">
        <f t="shared" si="3"/>
        <v>1.2130060039923386E-3</v>
      </c>
      <c r="M25">
        <f t="shared" si="3"/>
        <v>1.3598675345534387E-3</v>
      </c>
      <c r="N25">
        <f t="shared" si="3"/>
        <v>1.4815688789410887E-3</v>
      </c>
      <c r="O25">
        <f t="shared" si="3"/>
        <v>1.5686955855551601E-3</v>
      </c>
      <c r="P25">
        <f t="shared" si="3"/>
        <v>1.6141618850894742E-3</v>
      </c>
      <c r="Q25">
        <f t="shared" si="3"/>
        <v>1.6141618850894742E-3</v>
      </c>
      <c r="R25">
        <f t="shared" si="3"/>
        <v>1.5686955855551601E-3</v>
      </c>
      <c r="S25">
        <f t="shared" si="3"/>
        <v>1.4815688789410887E-3</v>
      </c>
      <c r="T25">
        <f t="shared" si="3"/>
        <v>1.3598675345534387E-3</v>
      </c>
      <c r="U25">
        <f t="shared" si="3"/>
        <v>1.2130060039923386E-3</v>
      </c>
      <c r="V25">
        <f t="shared" si="3"/>
        <v>1.0515280971252392E-3</v>
      </c>
      <c r="W25">
        <f t="shared" si="3"/>
        <v>8.8587082507657225E-4</v>
      </c>
      <c r="X25">
        <f t="shared" si="3"/>
        <v>7.2528968774475497E-4</v>
      </c>
      <c r="Y25">
        <f t="shared" si="3"/>
        <v>5.7709085538214082E-4</v>
      </c>
      <c r="Z25">
        <f t="shared" si="3"/>
        <v>4.46239970886306E-4</v>
      </c>
      <c r="AA25">
        <f t="shared" si="3"/>
        <v>3.3533920538363554E-4</v>
      </c>
    </row>
    <row r="26" spans="6:27" ht="28.5" customHeight="1" x14ac:dyDescent="0.25">
      <c r="F26">
        <v>20</v>
      </c>
      <c r="G26">
        <f t="shared" si="0"/>
        <v>1.8575750633576825E-2</v>
      </c>
      <c r="H26">
        <f t="shared" si="2"/>
        <v>4.46239970886306E-4</v>
      </c>
      <c r="I26">
        <f t="shared" si="3"/>
        <v>5.6083586514126817E-4</v>
      </c>
      <c r="J26">
        <f t="shared" si="3"/>
        <v>6.8500647255869014E-4</v>
      </c>
      <c r="K26">
        <f t="shared" si="3"/>
        <v>8.1310224043765157E-4</v>
      </c>
      <c r="L26">
        <f t="shared" si="3"/>
        <v>9.3796628183966005E-4</v>
      </c>
      <c r="M26">
        <f t="shared" si="3"/>
        <v>1.0515280971252394E-3</v>
      </c>
      <c r="N26">
        <f t="shared" si="3"/>
        <v>1.1456346037002003E-3</v>
      </c>
      <c r="O26">
        <f t="shared" si="3"/>
        <v>1.213006003992339E-3</v>
      </c>
      <c r="P26">
        <f t="shared" si="3"/>
        <v>1.2481631720383745E-3</v>
      </c>
      <c r="Q26">
        <f t="shared" si="3"/>
        <v>1.2481631720383745E-3</v>
      </c>
      <c r="R26">
        <f t="shared" si="3"/>
        <v>1.213006003992339E-3</v>
      </c>
      <c r="S26">
        <f t="shared" si="3"/>
        <v>1.1456346037002003E-3</v>
      </c>
      <c r="T26">
        <f t="shared" si="3"/>
        <v>1.0515280971252394E-3</v>
      </c>
      <c r="U26">
        <f t="shared" si="3"/>
        <v>9.3796628183966005E-4</v>
      </c>
      <c r="V26">
        <f t="shared" si="3"/>
        <v>8.1310224043765157E-4</v>
      </c>
      <c r="W26">
        <f t="shared" si="3"/>
        <v>6.8500647255869014E-4</v>
      </c>
      <c r="X26">
        <f t="shared" si="3"/>
        <v>5.6083586514126817E-4</v>
      </c>
      <c r="Y26">
        <f t="shared" si="3"/>
        <v>4.46239970886306E-4</v>
      </c>
      <c r="Z26">
        <f t="shared" si="3"/>
        <v>3.4505851160082982E-4</v>
      </c>
      <c r="AA26">
        <f t="shared" si="3"/>
        <v>2.5930363625037862E-4</v>
      </c>
    </row>
    <row r="27" spans="6:27" ht="28.5" customHeight="1" x14ac:dyDescent="0.25">
      <c r="G27" t="s">
        <v>45</v>
      </c>
      <c r="H27">
        <f>NORMDIST(H28,$H$29,$H$30,FALSE)</f>
        <v>2.4022715404011696E-2</v>
      </c>
      <c r="I27">
        <f t="shared" ref="I27:AA27" si="4">NORMDIST(I28,$H$29,$H$30,FALSE)</f>
        <v>3.019182784072922E-2</v>
      </c>
      <c r="J27">
        <f t="shared" si="4"/>
        <v>3.687638179856368E-2</v>
      </c>
      <c r="K27">
        <f t="shared" si="4"/>
        <v>4.3772241374080395E-2</v>
      </c>
      <c r="L27">
        <f t="shared" si="4"/>
        <v>5.0494125397238465E-2</v>
      </c>
      <c r="M27">
        <f t="shared" si="4"/>
        <v>5.6607569614147216E-2</v>
      </c>
      <c r="N27">
        <f t="shared" si="4"/>
        <v>6.167366403107255E-2</v>
      </c>
      <c r="O27">
        <f t="shared" si="4"/>
        <v>6.530051075296818E-2</v>
      </c>
      <c r="P27">
        <f t="shared" si="4"/>
        <v>6.7193148565541247E-2</v>
      </c>
      <c r="Q27">
        <f t="shared" si="4"/>
        <v>6.7193148565541247E-2</v>
      </c>
      <c r="R27">
        <f t="shared" si="4"/>
        <v>6.530051075296818E-2</v>
      </c>
      <c r="S27">
        <f t="shared" si="4"/>
        <v>6.167366403107255E-2</v>
      </c>
      <c r="T27">
        <f t="shared" si="4"/>
        <v>5.6607569614147216E-2</v>
      </c>
      <c r="U27">
        <f t="shared" si="4"/>
        <v>5.0494125397238465E-2</v>
      </c>
      <c r="V27">
        <f t="shared" si="4"/>
        <v>4.3772241374080395E-2</v>
      </c>
      <c r="W27">
        <f t="shared" si="4"/>
        <v>3.687638179856368E-2</v>
      </c>
      <c r="X27">
        <f t="shared" si="4"/>
        <v>3.019182784072922E-2</v>
      </c>
      <c r="Y27">
        <f t="shared" si="4"/>
        <v>2.4022715404011696E-2</v>
      </c>
      <c r="Z27">
        <f t="shared" si="4"/>
        <v>1.8575750633576825E-2</v>
      </c>
      <c r="AA27">
        <f t="shared" si="4"/>
        <v>1.3959254802961835E-2</v>
      </c>
    </row>
    <row r="28" spans="6:27" x14ac:dyDescent="0.25">
      <c r="G28" t="s">
        <v>42</v>
      </c>
      <c r="H28">
        <v>1</v>
      </c>
      <c r="I28">
        <v>2</v>
      </c>
      <c r="J28">
        <v>3</v>
      </c>
      <c r="K28">
        <v>4</v>
      </c>
      <c r="L28">
        <v>5</v>
      </c>
      <c r="M28">
        <v>6</v>
      </c>
      <c r="N28">
        <v>7</v>
      </c>
      <c r="O28">
        <v>8</v>
      </c>
      <c r="P28">
        <v>9</v>
      </c>
      <c r="Q28">
        <v>10</v>
      </c>
      <c r="R28">
        <v>11</v>
      </c>
      <c r="S28">
        <v>12</v>
      </c>
      <c r="T28">
        <v>13</v>
      </c>
      <c r="U28">
        <v>14</v>
      </c>
      <c r="V28">
        <v>15</v>
      </c>
      <c r="W28">
        <v>16</v>
      </c>
      <c r="X28">
        <v>17</v>
      </c>
      <c r="Y28">
        <v>18</v>
      </c>
      <c r="Z28">
        <v>19</v>
      </c>
      <c r="AA28">
        <v>20</v>
      </c>
    </row>
    <row r="29" spans="6:27" x14ac:dyDescent="0.25">
      <c r="G29" t="s">
        <v>43</v>
      </c>
      <c r="H29">
        <f>AVERAGE($H$28:$AA$28)-12+$H$31</f>
        <v>9.5</v>
      </c>
    </row>
    <row r="30" spans="6:27" x14ac:dyDescent="0.25">
      <c r="G30" t="s">
        <v>44</v>
      </c>
      <c r="H30">
        <f>STDEV($H$28:$AA$28)</f>
        <v>5.9160797830996161</v>
      </c>
    </row>
    <row r="31" spans="6:27" x14ac:dyDescent="0.25">
      <c r="G31" t="s">
        <v>46</v>
      </c>
      <c r="H31" s="21">
        <v>11</v>
      </c>
    </row>
  </sheetData>
  <conditionalFormatting sqref="H7:AA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" r:id="rId1"/>
  </hyperlinks>
  <pageMargins left="0.7" right="0.7" top="0.75" bottom="0.75" header="0.3" footer="0.3"/>
  <pageSetup orientation="portrait" horizontalDpi="4294967293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Scroll Bar 1">
              <controlPr defaultSize="0" autoPict="0">
                <anchor moveWithCells="1">
                  <from>
                    <xdr:col>7</xdr:col>
                    <xdr:colOff>9525</xdr:colOff>
                    <xdr:row>30</xdr:row>
                    <xdr:rowOff>180975</xdr:rowOff>
                  </from>
                  <to>
                    <xdr:col>26</xdr:col>
                    <xdr:colOff>552450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croll Bar 3">
              <controlPr defaultSize="0" autoPict="0">
                <anchor moveWithCells="1">
                  <from>
                    <xdr:col>4</xdr:col>
                    <xdr:colOff>0</xdr:colOff>
                    <xdr:row>5</xdr:row>
                    <xdr:rowOff>190500</xdr:rowOff>
                  </from>
                  <to>
                    <xdr:col>4</xdr:col>
                    <xdr:colOff>295275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/>
  </sheetViews>
  <sheetFormatPr defaultRowHeight="15" x14ac:dyDescent="0.25"/>
  <cols>
    <col min="3" max="3" width="13.71093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11" max="11" width="9" bestFit="1" customWidth="1"/>
    <col min="12" max="12" width="10.5703125" bestFit="1" customWidth="1"/>
    <col min="13" max="13" width="9.7109375" bestFit="1" customWidth="1"/>
  </cols>
  <sheetData>
    <row r="1" spans="1:13" x14ac:dyDescent="0.25">
      <c r="A1" s="41" t="s">
        <v>74</v>
      </c>
    </row>
    <row r="2" spans="1:13" x14ac:dyDescent="0.25">
      <c r="C2" s="3" t="s">
        <v>24</v>
      </c>
    </row>
    <row r="4" spans="1:13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K4" s="3" t="s">
        <v>20</v>
      </c>
      <c r="L4" s="3" t="s">
        <v>2</v>
      </c>
      <c r="M4" s="3" t="s">
        <v>5</v>
      </c>
    </row>
    <row r="5" spans="1:13" x14ac:dyDescent="0.25">
      <c r="C5" s="1">
        <f ca="1">DATE(2017,1,1)+RANDBETWEEN(1,365)</f>
        <v>42770</v>
      </c>
      <c r="D5" t="str">
        <f t="shared" ref="D5:D36" ca="1" si="0">INDEX($K$5:$K$12,RANDBETWEEN(1,8))</f>
        <v>Swenson</v>
      </c>
      <c r="E5" t="str">
        <f t="shared" ref="E5:E36" ca="1" si="1">INDEX($L$5:$L$11,RANDBETWEEN(1,7))</f>
        <v>Flibbit</v>
      </c>
      <c r="F5" s="5">
        <f t="shared" ref="F5:F36" ca="1" si="2">INDEX($M$5:$M$11,MATCH(E5,$L$5:$L$11,0))</f>
        <v>576</v>
      </c>
      <c r="G5" s="9">
        <f t="shared" ref="G5:G36" ca="1" si="3">RANDBETWEEN(1,89)</f>
        <v>36</v>
      </c>
      <c r="H5" s="6">
        <f t="shared" ref="H5:H36" ca="1" si="4">G5*F5</f>
        <v>20736</v>
      </c>
      <c r="K5" t="s">
        <v>6</v>
      </c>
      <c r="L5" t="s">
        <v>13</v>
      </c>
      <c r="M5" s="2">
        <v>576</v>
      </c>
    </row>
    <row r="6" spans="1:13" x14ac:dyDescent="0.25">
      <c r="C6" s="1">
        <f t="shared" ref="C6:C36" ca="1" si="5">DATE(2017,1,1)+RANDBETWEEN(1,365)</f>
        <v>43077</v>
      </c>
      <c r="D6" t="str">
        <f t="shared" ca="1" si="0"/>
        <v>Samir</v>
      </c>
      <c r="E6" t="str">
        <f t="shared" ca="1" si="1"/>
        <v>Kludget</v>
      </c>
      <c r="F6" s="5">
        <f t="shared" ca="1" si="2"/>
        <v>382</v>
      </c>
      <c r="G6" s="9">
        <f t="shared" ca="1" si="3"/>
        <v>18</v>
      </c>
      <c r="H6" s="6">
        <f t="shared" ca="1" si="4"/>
        <v>6876</v>
      </c>
      <c r="K6" t="s">
        <v>7</v>
      </c>
      <c r="L6" t="s">
        <v>14</v>
      </c>
      <c r="M6" s="2">
        <v>2987</v>
      </c>
    </row>
    <row r="7" spans="1:13" x14ac:dyDescent="0.25">
      <c r="C7" s="1">
        <f t="shared" ca="1" si="5"/>
        <v>42791</v>
      </c>
      <c r="D7" t="str">
        <f t="shared" ca="1" si="0"/>
        <v>Samir</v>
      </c>
      <c r="E7" t="str">
        <f t="shared" ca="1" si="1"/>
        <v>Whopzi</v>
      </c>
      <c r="F7" s="5">
        <f t="shared" ca="1" si="2"/>
        <v>8712</v>
      </c>
      <c r="G7" s="9">
        <f t="shared" ca="1" si="3"/>
        <v>22</v>
      </c>
      <c r="H7" s="6">
        <f t="shared" ca="1" si="4"/>
        <v>191664</v>
      </c>
      <c r="K7" t="s">
        <v>8</v>
      </c>
      <c r="L7" t="s">
        <v>15</v>
      </c>
      <c r="M7" s="2">
        <v>1843</v>
      </c>
    </row>
    <row r="8" spans="1:13" x14ac:dyDescent="0.25">
      <c r="C8" s="1">
        <f t="shared" ca="1" si="5"/>
        <v>42956</v>
      </c>
      <c r="D8" t="str">
        <f t="shared" ca="1" si="0"/>
        <v>James</v>
      </c>
      <c r="E8" t="str">
        <f t="shared" ca="1" si="1"/>
        <v>Flogjam</v>
      </c>
      <c r="F8" s="5">
        <f t="shared" ca="1" si="2"/>
        <v>1843</v>
      </c>
      <c r="G8" s="9">
        <f t="shared" ca="1" si="3"/>
        <v>88</v>
      </c>
      <c r="H8" s="6">
        <f t="shared" ca="1" si="4"/>
        <v>162184</v>
      </c>
      <c r="K8" t="s">
        <v>9</v>
      </c>
      <c r="L8" t="s">
        <v>16</v>
      </c>
      <c r="M8" s="2">
        <v>2785</v>
      </c>
    </row>
    <row r="9" spans="1:13" x14ac:dyDescent="0.25">
      <c r="C9" s="1">
        <f t="shared" ca="1" si="5"/>
        <v>42847</v>
      </c>
      <c r="D9" t="str">
        <f t="shared" ca="1" si="0"/>
        <v>Swenson</v>
      </c>
      <c r="E9" t="str">
        <f t="shared" ca="1" si="1"/>
        <v>Kludget</v>
      </c>
      <c r="F9" s="5">
        <f t="shared" ca="1" si="2"/>
        <v>382</v>
      </c>
      <c r="G9" s="9">
        <f t="shared" ca="1" si="3"/>
        <v>20</v>
      </c>
      <c r="H9" s="6">
        <f t="shared" ca="1" si="4"/>
        <v>7640</v>
      </c>
      <c r="K9" t="s">
        <v>10</v>
      </c>
      <c r="L9" t="s">
        <v>17</v>
      </c>
      <c r="M9" s="2">
        <v>382</v>
      </c>
    </row>
    <row r="10" spans="1:13" x14ac:dyDescent="0.25">
      <c r="C10" s="1">
        <f t="shared" ca="1" si="5"/>
        <v>42831</v>
      </c>
      <c r="D10" t="str">
        <f t="shared" ca="1" si="0"/>
        <v>Nguyen</v>
      </c>
      <c r="E10" t="str">
        <f t="shared" ca="1" si="1"/>
        <v>Whopzi</v>
      </c>
      <c r="F10" s="5">
        <f t="shared" ca="1" si="2"/>
        <v>8712</v>
      </c>
      <c r="G10" s="9">
        <f t="shared" ca="1" si="3"/>
        <v>25</v>
      </c>
      <c r="H10" s="6">
        <f t="shared" ca="1" si="4"/>
        <v>217800</v>
      </c>
      <c r="K10" t="s">
        <v>11</v>
      </c>
      <c r="L10" t="s">
        <v>18</v>
      </c>
      <c r="M10" s="2">
        <v>3421</v>
      </c>
    </row>
    <row r="11" spans="1:13" x14ac:dyDescent="0.25">
      <c r="C11" s="1">
        <f t="shared" ca="1" si="5"/>
        <v>42919</v>
      </c>
      <c r="D11" t="str">
        <f t="shared" ca="1" si="0"/>
        <v>Rosen</v>
      </c>
      <c r="E11" t="str">
        <f t="shared" ca="1" si="1"/>
        <v>Flogjam</v>
      </c>
      <c r="F11" s="5">
        <f t="shared" ca="1" si="2"/>
        <v>1843</v>
      </c>
      <c r="G11" s="9">
        <f t="shared" ca="1" si="3"/>
        <v>26</v>
      </c>
      <c r="H11" s="6">
        <f t="shared" ca="1" si="4"/>
        <v>47918</v>
      </c>
      <c r="K11" t="s">
        <v>12</v>
      </c>
      <c r="L11" t="s">
        <v>19</v>
      </c>
      <c r="M11" s="2">
        <v>8712</v>
      </c>
    </row>
    <row r="12" spans="1:13" x14ac:dyDescent="0.25">
      <c r="C12" s="1">
        <f t="shared" ca="1" si="5"/>
        <v>42835</v>
      </c>
      <c r="D12" t="str">
        <f t="shared" ca="1" si="0"/>
        <v>Aquilar</v>
      </c>
      <c r="E12" t="str">
        <f t="shared" ca="1" si="1"/>
        <v>Bogrit</v>
      </c>
      <c r="F12" s="5">
        <f t="shared" ca="1" si="2"/>
        <v>2785</v>
      </c>
      <c r="G12" s="9">
        <f t="shared" ca="1" si="3"/>
        <v>74</v>
      </c>
      <c r="H12" s="6">
        <f t="shared" ca="1" si="4"/>
        <v>206090</v>
      </c>
      <c r="K12" t="s">
        <v>21</v>
      </c>
    </row>
    <row r="13" spans="1:13" x14ac:dyDescent="0.25">
      <c r="C13" s="1">
        <f t="shared" ca="1" si="5"/>
        <v>42894</v>
      </c>
      <c r="D13" t="str">
        <f t="shared" ca="1" si="0"/>
        <v>Swenson</v>
      </c>
      <c r="E13" t="str">
        <f t="shared" ca="1" si="1"/>
        <v>Kludget</v>
      </c>
      <c r="F13" s="5">
        <f t="shared" ca="1" si="2"/>
        <v>382</v>
      </c>
      <c r="G13" s="9">
        <f t="shared" ca="1" si="3"/>
        <v>33</v>
      </c>
      <c r="H13" s="6">
        <f t="shared" ca="1" si="4"/>
        <v>12606</v>
      </c>
    </row>
    <row r="14" spans="1:13" x14ac:dyDescent="0.25">
      <c r="C14" s="1">
        <f t="shared" ca="1" si="5"/>
        <v>42848</v>
      </c>
      <c r="D14" t="str">
        <f t="shared" ca="1" si="0"/>
        <v>Smith</v>
      </c>
      <c r="E14" t="str">
        <f t="shared" ca="1" si="1"/>
        <v>Duphlange</v>
      </c>
      <c r="F14" s="5">
        <f t="shared" ca="1" si="2"/>
        <v>3421</v>
      </c>
      <c r="G14" s="9">
        <f t="shared" ca="1" si="3"/>
        <v>88</v>
      </c>
      <c r="H14" s="6">
        <f t="shared" ca="1" si="4"/>
        <v>301048</v>
      </c>
    </row>
    <row r="15" spans="1:13" x14ac:dyDescent="0.25">
      <c r="C15" s="1">
        <f t="shared" ca="1" si="5"/>
        <v>42824</v>
      </c>
      <c r="D15" t="str">
        <f t="shared" ca="1" si="0"/>
        <v>Swenson</v>
      </c>
      <c r="E15" t="str">
        <f t="shared" ca="1" si="1"/>
        <v>Samdon</v>
      </c>
      <c r="F15" s="5">
        <f t="shared" ca="1" si="2"/>
        <v>2987</v>
      </c>
      <c r="G15" s="9">
        <f t="shared" ca="1" si="3"/>
        <v>54</v>
      </c>
      <c r="H15" s="6">
        <f t="shared" ca="1" si="4"/>
        <v>161298</v>
      </c>
    </row>
    <row r="16" spans="1:13" x14ac:dyDescent="0.25">
      <c r="C16" s="1">
        <f t="shared" ca="1" si="5"/>
        <v>42819</v>
      </c>
      <c r="D16" t="str">
        <f t="shared" ca="1" si="0"/>
        <v>Aquilar</v>
      </c>
      <c r="E16" t="str">
        <f t="shared" ca="1" si="1"/>
        <v>Duphlange</v>
      </c>
      <c r="F16" s="5">
        <f t="shared" ca="1" si="2"/>
        <v>3421</v>
      </c>
      <c r="G16" s="9">
        <f t="shared" ca="1" si="3"/>
        <v>17</v>
      </c>
      <c r="H16" s="6">
        <f t="shared" ca="1" si="4"/>
        <v>58157</v>
      </c>
    </row>
    <row r="17" spans="3:8" x14ac:dyDescent="0.25">
      <c r="C17" s="1">
        <f t="shared" ca="1" si="5"/>
        <v>42934</v>
      </c>
      <c r="D17" t="str">
        <f t="shared" ca="1" si="0"/>
        <v>Rosen</v>
      </c>
      <c r="E17" t="str">
        <f t="shared" ca="1" si="1"/>
        <v>Flibbit</v>
      </c>
      <c r="F17" s="5">
        <f t="shared" ca="1" si="2"/>
        <v>576</v>
      </c>
      <c r="G17" s="9">
        <f t="shared" ca="1" si="3"/>
        <v>88</v>
      </c>
      <c r="H17" s="6">
        <f t="shared" ca="1" si="4"/>
        <v>50688</v>
      </c>
    </row>
    <row r="18" spans="3:8" x14ac:dyDescent="0.25">
      <c r="C18" s="1">
        <f t="shared" ca="1" si="5"/>
        <v>42784</v>
      </c>
      <c r="D18" t="str">
        <f t="shared" ca="1" si="0"/>
        <v>Altair</v>
      </c>
      <c r="E18" t="str">
        <f t="shared" ca="1" si="1"/>
        <v>Flogjam</v>
      </c>
      <c r="F18" s="5">
        <f t="shared" ca="1" si="2"/>
        <v>1843</v>
      </c>
      <c r="G18" s="9">
        <f t="shared" ca="1" si="3"/>
        <v>49</v>
      </c>
      <c r="H18" s="6">
        <f t="shared" ca="1" si="4"/>
        <v>90307</v>
      </c>
    </row>
    <row r="19" spans="3:8" x14ac:dyDescent="0.25">
      <c r="C19" s="1">
        <f t="shared" ca="1" si="5"/>
        <v>42975</v>
      </c>
      <c r="D19" t="str">
        <f t="shared" ca="1" si="0"/>
        <v>James</v>
      </c>
      <c r="E19" t="str">
        <f t="shared" ca="1" si="1"/>
        <v>Whopzi</v>
      </c>
      <c r="F19" s="5">
        <f t="shared" ca="1" si="2"/>
        <v>8712</v>
      </c>
      <c r="G19" s="9">
        <f t="shared" ca="1" si="3"/>
        <v>26</v>
      </c>
      <c r="H19" s="6">
        <f t="shared" ca="1" si="4"/>
        <v>226512</v>
      </c>
    </row>
    <row r="20" spans="3:8" x14ac:dyDescent="0.25">
      <c r="C20" s="1">
        <f t="shared" ca="1" si="5"/>
        <v>42794</v>
      </c>
      <c r="D20" t="str">
        <f t="shared" ca="1" si="0"/>
        <v>Rosen</v>
      </c>
      <c r="E20" t="str">
        <f t="shared" ca="1" si="1"/>
        <v>Kludget</v>
      </c>
      <c r="F20" s="5">
        <f t="shared" ca="1" si="2"/>
        <v>382</v>
      </c>
      <c r="G20" s="9">
        <f t="shared" ca="1" si="3"/>
        <v>70</v>
      </c>
      <c r="H20" s="6">
        <f t="shared" ca="1" si="4"/>
        <v>26740</v>
      </c>
    </row>
    <row r="21" spans="3:8" x14ac:dyDescent="0.25">
      <c r="C21" s="1">
        <f t="shared" ca="1" si="5"/>
        <v>42933</v>
      </c>
      <c r="D21" t="str">
        <f t="shared" ca="1" si="0"/>
        <v>Samir</v>
      </c>
      <c r="E21" t="str">
        <f t="shared" ca="1" si="1"/>
        <v>Duphlange</v>
      </c>
      <c r="F21" s="5">
        <f t="shared" ca="1" si="2"/>
        <v>3421</v>
      </c>
      <c r="G21" s="9">
        <f t="shared" ca="1" si="3"/>
        <v>17</v>
      </c>
      <c r="H21" s="6">
        <f t="shared" ca="1" si="4"/>
        <v>58157</v>
      </c>
    </row>
    <row r="22" spans="3:8" x14ac:dyDescent="0.25">
      <c r="C22" s="1">
        <f t="shared" ca="1" si="5"/>
        <v>42953</v>
      </c>
      <c r="D22" t="str">
        <f t="shared" ca="1" si="0"/>
        <v>Aquilar</v>
      </c>
      <c r="E22" t="str">
        <f t="shared" ca="1" si="1"/>
        <v>Flogjam</v>
      </c>
      <c r="F22" s="5">
        <f t="shared" ca="1" si="2"/>
        <v>1843</v>
      </c>
      <c r="G22" s="9">
        <f t="shared" ca="1" si="3"/>
        <v>40</v>
      </c>
      <c r="H22" s="6">
        <f t="shared" ca="1" si="4"/>
        <v>73720</v>
      </c>
    </row>
    <row r="23" spans="3:8" x14ac:dyDescent="0.25">
      <c r="C23" s="1">
        <f t="shared" ca="1" si="5"/>
        <v>42919</v>
      </c>
      <c r="D23" t="str">
        <f t="shared" ca="1" si="0"/>
        <v>Samir</v>
      </c>
      <c r="E23" t="str">
        <f t="shared" ca="1" si="1"/>
        <v>Kludget</v>
      </c>
      <c r="F23" s="5">
        <f t="shared" ca="1" si="2"/>
        <v>382</v>
      </c>
      <c r="G23" s="9">
        <f t="shared" ca="1" si="3"/>
        <v>63</v>
      </c>
      <c r="H23" s="6">
        <f t="shared" ca="1" si="4"/>
        <v>24066</v>
      </c>
    </row>
    <row r="24" spans="3:8" x14ac:dyDescent="0.25">
      <c r="C24" s="1">
        <f t="shared" ca="1" si="5"/>
        <v>43077</v>
      </c>
      <c r="D24" t="str">
        <f t="shared" ca="1" si="0"/>
        <v>Swenson</v>
      </c>
      <c r="E24" t="str">
        <f t="shared" ca="1" si="1"/>
        <v>Flogjam</v>
      </c>
      <c r="F24" s="5">
        <f t="shared" ca="1" si="2"/>
        <v>1843</v>
      </c>
      <c r="G24" s="9">
        <f t="shared" ca="1" si="3"/>
        <v>9</v>
      </c>
      <c r="H24" s="6">
        <f t="shared" ca="1" si="4"/>
        <v>16587</v>
      </c>
    </row>
    <row r="25" spans="3:8" x14ac:dyDescent="0.25">
      <c r="C25" s="1">
        <f t="shared" ca="1" si="5"/>
        <v>42879</v>
      </c>
      <c r="D25" t="str">
        <f t="shared" ca="1" si="0"/>
        <v>Samir</v>
      </c>
      <c r="E25" t="str">
        <f t="shared" ca="1" si="1"/>
        <v>Bogrit</v>
      </c>
      <c r="F25" s="5">
        <f t="shared" ca="1" si="2"/>
        <v>2785</v>
      </c>
      <c r="G25" s="9">
        <f t="shared" ca="1" si="3"/>
        <v>25</v>
      </c>
      <c r="H25" s="6">
        <f t="shared" ca="1" si="4"/>
        <v>69625</v>
      </c>
    </row>
    <row r="26" spans="3:8" x14ac:dyDescent="0.25">
      <c r="C26" s="1">
        <f t="shared" ca="1" si="5"/>
        <v>43084</v>
      </c>
      <c r="D26" t="str">
        <f t="shared" ca="1" si="0"/>
        <v>Aquilar</v>
      </c>
      <c r="E26" t="str">
        <f t="shared" ca="1" si="1"/>
        <v>Flibbit</v>
      </c>
      <c r="F26" s="5">
        <f t="shared" ca="1" si="2"/>
        <v>576</v>
      </c>
      <c r="G26" s="9">
        <f t="shared" ca="1" si="3"/>
        <v>56</v>
      </c>
      <c r="H26" s="6">
        <f t="shared" ca="1" si="4"/>
        <v>32256</v>
      </c>
    </row>
    <row r="27" spans="3:8" x14ac:dyDescent="0.25">
      <c r="C27" s="1">
        <f t="shared" ca="1" si="5"/>
        <v>42863</v>
      </c>
      <c r="D27" t="str">
        <f t="shared" ca="1" si="0"/>
        <v>James</v>
      </c>
      <c r="E27" t="str">
        <f t="shared" ca="1" si="1"/>
        <v>Bogrit</v>
      </c>
      <c r="F27" s="5">
        <f t="shared" ca="1" si="2"/>
        <v>2785</v>
      </c>
      <c r="G27" s="9">
        <f t="shared" ca="1" si="3"/>
        <v>22</v>
      </c>
      <c r="H27" s="6">
        <f t="shared" ca="1" si="4"/>
        <v>61270</v>
      </c>
    </row>
    <row r="28" spans="3:8" x14ac:dyDescent="0.25">
      <c r="C28" s="1">
        <f t="shared" ca="1" si="5"/>
        <v>42905</v>
      </c>
      <c r="D28" t="str">
        <f t="shared" ca="1" si="0"/>
        <v>Swenson</v>
      </c>
      <c r="E28" t="str">
        <f t="shared" ca="1" si="1"/>
        <v>Samdon</v>
      </c>
      <c r="F28" s="5">
        <f t="shared" ca="1" si="2"/>
        <v>2987</v>
      </c>
      <c r="G28" s="9">
        <f t="shared" ca="1" si="3"/>
        <v>87</v>
      </c>
      <c r="H28" s="6">
        <f t="shared" ca="1" si="4"/>
        <v>259869</v>
      </c>
    </row>
    <row r="29" spans="3:8" x14ac:dyDescent="0.25">
      <c r="C29" s="1">
        <f t="shared" ca="1" si="5"/>
        <v>42906</v>
      </c>
      <c r="D29" t="str">
        <f t="shared" ca="1" si="0"/>
        <v>Aquilar</v>
      </c>
      <c r="E29" t="str">
        <f t="shared" ca="1" si="1"/>
        <v>Flogjam</v>
      </c>
      <c r="F29" s="5">
        <f t="shared" ca="1" si="2"/>
        <v>1843</v>
      </c>
      <c r="G29" s="9">
        <f t="shared" ca="1" si="3"/>
        <v>66</v>
      </c>
      <c r="H29" s="6">
        <f t="shared" ca="1" si="4"/>
        <v>121638</v>
      </c>
    </row>
    <row r="30" spans="3:8" x14ac:dyDescent="0.25">
      <c r="C30" s="1">
        <f t="shared" ca="1" si="5"/>
        <v>43004</v>
      </c>
      <c r="D30" t="str">
        <f t="shared" ca="1" si="0"/>
        <v>Smith</v>
      </c>
      <c r="E30" t="str">
        <f t="shared" ca="1" si="1"/>
        <v>Whopzi</v>
      </c>
      <c r="F30" s="5">
        <f t="shared" ca="1" si="2"/>
        <v>8712</v>
      </c>
      <c r="G30" s="9">
        <f t="shared" ca="1" si="3"/>
        <v>11</v>
      </c>
      <c r="H30" s="6">
        <f t="shared" ca="1" si="4"/>
        <v>95832</v>
      </c>
    </row>
    <row r="31" spans="3:8" x14ac:dyDescent="0.25">
      <c r="C31" s="1">
        <f t="shared" ca="1" si="5"/>
        <v>42966</v>
      </c>
      <c r="D31" t="str">
        <f t="shared" ca="1" si="0"/>
        <v>James</v>
      </c>
      <c r="E31" t="str">
        <f t="shared" ca="1" si="1"/>
        <v>Duphlange</v>
      </c>
      <c r="F31" s="5">
        <f t="shared" ca="1" si="2"/>
        <v>3421</v>
      </c>
      <c r="G31" s="9">
        <f t="shared" ca="1" si="3"/>
        <v>79</v>
      </c>
      <c r="H31" s="6">
        <f t="shared" ca="1" si="4"/>
        <v>270259</v>
      </c>
    </row>
    <row r="32" spans="3:8" x14ac:dyDescent="0.25">
      <c r="C32" s="1">
        <f t="shared" ca="1" si="5"/>
        <v>42818</v>
      </c>
      <c r="D32" t="str">
        <f t="shared" ca="1" si="0"/>
        <v>Smith</v>
      </c>
      <c r="E32" t="str">
        <f t="shared" ca="1" si="1"/>
        <v>Flibbit</v>
      </c>
      <c r="F32" s="5">
        <f t="shared" ca="1" si="2"/>
        <v>576</v>
      </c>
      <c r="G32" s="9">
        <f t="shared" ca="1" si="3"/>
        <v>69</v>
      </c>
      <c r="H32" s="6">
        <f t="shared" ca="1" si="4"/>
        <v>39744</v>
      </c>
    </row>
    <row r="33" spans="3:8" x14ac:dyDescent="0.25">
      <c r="C33" s="1">
        <f t="shared" ca="1" si="5"/>
        <v>42957</v>
      </c>
      <c r="D33" t="str">
        <f t="shared" ca="1" si="0"/>
        <v>Altair</v>
      </c>
      <c r="E33" t="str">
        <f t="shared" ca="1" si="1"/>
        <v>Bogrit</v>
      </c>
      <c r="F33" s="5">
        <f t="shared" ca="1" si="2"/>
        <v>2785</v>
      </c>
      <c r="G33" s="9">
        <f t="shared" ca="1" si="3"/>
        <v>53</v>
      </c>
      <c r="H33" s="6">
        <f t="shared" ca="1" si="4"/>
        <v>147605</v>
      </c>
    </row>
    <row r="34" spans="3:8" x14ac:dyDescent="0.25">
      <c r="C34" s="1">
        <f t="shared" ca="1" si="5"/>
        <v>42839</v>
      </c>
      <c r="D34" t="str">
        <f t="shared" ca="1" si="0"/>
        <v>Smith</v>
      </c>
      <c r="E34" t="str">
        <f t="shared" ca="1" si="1"/>
        <v>Flibbit</v>
      </c>
      <c r="F34" s="5">
        <f t="shared" ca="1" si="2"/>
        <v>576</v>
      </c>
      <c r="G34" s="9">
        <f t="shared" ca="1" si="3"/>
        <v>31</v>
      </c>
      <c r="H34" s="6">
        <f t="shared" ca="1" si="4"/>
        <v>17856</v>
      </c>
    </row>
    <row r="35" spans="3:8" x14ac:dyDescent="0.25">
      <c r="C35" s="1">
        <f t="shared" ca="1" si="5"/>
        <v>42912</v>
      </c>
      <c r="D35" t="str">
        <f t="shared" ca="1" si="0"/>
        <v>Aquilar</v>
      </c>
      <c r="E35" t="str">
        <f t="shared" ca="1" si="1"/>
        <v>Flibbit</v>
      </c>
      <c r="F35" s="5">
        <f t="shared" ca="1" si="2"/>
        <v>576</v>
      </c>
      <c r="G35" s="9">
        <f t="shared" ca="1" si="3"/>
        <v>26</v>
      </c>
      <c r="H35" s="6">
        <f t="shared" ca="1" si="4"/>
        <v>14976</v>
      </c>
    </row>
    <row r="36" spans="3:8" x14ac:dyDescent="0.25">
      <c r="C36" s="1">
        <f t="shared" ca="1" si="5"/>
        <v>43022</v>
      </c>
      <c r="D36" t="str">
        <f t="shared" ca="1" si="0"/>
        <v>Altair</v>
      </c>
      <c r="E36" t="str">
        <f t="shared" ca="1" si="1"/>
        <v>Duphlange</v>
      </c>
      <c r="F36" s="5">
        <f t="shared" ca="1" si="2"/>
        <v>3421</v>
      </c>
      <c r="G36" s="9">
        <f t="shared" ca="1" si="3"/>
        <v>20</v>
      </c>
      <c r="H36" s="6">
        <f t="shared" ca="1" si="4"/>
        <v>68420</v>
      </c>
    </row>
  </sheetData>
  <sortState ref="C5:H36">
    <sortCondition descending="1" ref="C5:C36"/>
  </sortState>
  <hyperlinks>
    <hyperlink ref="A1" r:id="rId1"/>
  </hyperlink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115" zoomScaleNormal="115" workbookViewId="0"/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6.85546875" bestFit="1" customWidth="1"/>
    <col min="10" max="10" width="9.85546875" style="13" customWidth="1"/>
    <col min="11" max="11" width="5.42578125" style="13" customWidth="1"/>
    <col min="14" max="14" width="14.140625" customWidth="1"/>
  </cols>
  <sheetData>
    <row r="1" spans="1:15" x14ac:dyDescent="0.25">
      <c r="A1" s="41" t="s">
        <v>74</v>
      </c>
    </row>
    <row r="3" spans="1:15" x14ac:dyDescent="0.25">
      <c r="I3" s="12" t="s">
        <v>26</v>
      </c>
    </row>
    <row r="4" spans="1:15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4" t="s">
        <v>29</v>
      </c>
      <c r="J4" s="15">
        <v>50</v>
      </c>
      <c r="L4" s="12" t="s">
        <v>60</v>
      </c>
      <c r="M4" s="3"/>
      <c r="N4" s="3"/>
      <c r="O4" s="3"/>
    </row>
    <row r="5" spans="1:15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4" t="b">
        <f t="shared" ref="I5:I36" si="0">$G5&gt;=$J$4</f>
        <v>1</v>
      </c>
      <c r="J5"/>
      <c r="L5" s="13">
        <v>10</v>
      </c>
      <c r="O5" s="2"/>
    </row>
    <row r="6" spans="1:15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1">G6*F6</f>
        <v>41052</v>
      </c>
      <c r="I6" s="24" t="b">
        <f t="shared" si="0"/>
        <v>0</v>
      </c>
      <c r="L6" s="13">
        <v>25</v>
      </c>
      <c r="O6" s="2"/>
    </row>
    <row r="7" spans="1:15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1"/>
        <v>41775</v>
      </c>
      <c r="I7" s="24" t="b">
        <f t="shared" si="0"/>
        <v>0</v>
      </c>
      <c r="L7" s="13">
        <v>50</v>
      </c>
      <c r="O7" s="2"/>
    </row>
    <row r="8" spans="1:15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1"/>
        <v>25065</v>
      </c>
      <c r="I8" s="24" t="b">
        <f t="shared" si="0"/>
        <v>0</v>
      </c>
      <c r="L8" s="13">
        <v>75</v>
      </c>
      <c r="O8" s="2"/>
    </row>
    <row r="9" spans="1:15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1"/>
        <v>78683</v>
      </c>
      <c r="I9" s="24" t="b">
        <f t="shared" si="0"/>
        <v>0</v>
      </c>
      <c r="O9" s="2"/>
    </row>
    <row r="10" spans="1:15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1"/>
        <v>77980</v>
      </c>
      <c r="I10" s="24" t="b">
        <f t="shared" si="0"/>
        <v>0</v>
      </c>
      <c r="O10" s="2"/>
    </row>
    <row r="11" spans="1:15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1"/>
        <v>12606</v>
      </c>
      <c r="I11" s="24" t="b">
        <f t="shared" si="0"/>
        <v>0</v>
      </c>
      <c r="O11" s="2"/>
    </row>
    <row r="12" spans="1:15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1"/>
        <v>68191</v>
      </c>
      <c r="I12" s="24" t="b">
        <f t="shared" si="0"/>
        <v>0</v>
      </c>
    </row>
    <row r="13" spans="1:15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1"/>
        <v>3456</v>
      </c>
      <c r="I13" s="24" t="b">
        <f t="shared" si="0"/>
        <v>0</v>
      </c>
    </row>
    <row r="14" spans="1:15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1"/>
        <v>69696</v>
      </c>
      <c r="I14" s="24" t="b">
        <f t="shared" si="0"/>
        <v>0</v>
      </c>
    </row>
    <row r="15" spans="1:15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1"/>
        <v>60984</v>
      </c>
      <c r="I15" s="24" t="b">
        <f t="shared" si="0"/>
        <v>0</v>
      </c>
    </row>
    <row r="16" spans="1:15" x14ac:dyDescent="0.2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1"/>
        <v>78408</v>
      </c>
      <c r="I16" s="24" t="b">
        <f t="shared" si="0"/>
        <v>0</v>
      </c>
    </row>
    <row r="17" spans="3:9" x14ac:dyDescent="0.2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1"/>
        <v>95832</v>
      </c>
      <c r="I17" s="24" t="b">
        <f t="shared" si="0"/>
        <v>0</v>
      </c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1"/>
        <v>86621</v>
      </c>
      <c r="I18" s="24" t="b">
        <f t="shared" si="0"/>
        <v>0</v>
      </c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1"/>
        <v>33420</v>
      </c>
      <c r="I19" s="24" t="b">
        <f t="shared" si="0"/>
        <v>0</v>
      </c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1"/>
        <v>62662</v>
      </c>
      <c r="I20" s="24" t="b">
        <f t="shared" si="0"/>
        <v>0</v>
      </c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1"/>
        <v>58976</v>
      </c>
      <c r="I21" s="24" t="b">
        <f t="shared" si="0"/>
        <v>0</v>
      </c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1"/>
        <v>14400</v>
      </c>
      <c r="I22" s="24" t="b">
        <f t="shared" si="0"/>
        <v>0</v>
      </c>
    </row>
    <row r="23" spans="3:9" x14ac:dyDescent="0.2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1"/>
        <v>17105</v>
      </c>
      <c r="I23" s="24" t="b">
        <f t="shared" si="0"/>
        <v>0</v>
      </c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1"/>
        <v>22116</v>
      </c>
      <c r="I24" s="24" t="b">
        <f t="shared" si="0"/>
        <v>0</v>
      </c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1"/>
        <v>52272</v>
      </c>
      <c r="I25" s="24" t="b">
        <f t="shared" si="0"/>
        <v>0</v>
      </c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1"/>
        <v>38016</v>
      </c>
      <c r="I26" s="24" t="b">
        <f t="shared" si="0"/>
        <v>1</v>
      </c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1"/>
        <v>26358</v>
      </c>
      <c r="I27" s="24" t="b">
        <f t="shared" si="0"/>
        <v>1</v>
      </c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1"/>
        <v>83636</v>
      </c>
      <c r="I28" s="24" t="b">
        <f t="shared" si="0"/>
        <v>0</v>
      </c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1"/>
        <v>77662</v>
      </c>
      <c r="I29" s="24" t="b">
        <f t="shared" si="0"/>
        <v>0</v>
      </c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1"/>
        <v>16426</v>
      </c>
      <c r="I30" s="24" t="b">
        <f t="shared" si="0"/>
        <v>0</v>
      </c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1"/>
        <v>17856</v>
      </c>
      <c r="I31" s="24" t="b">
        <f t="shared" si="0"/>
        <v>0</v>
      </c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1"/>
        <v>58485</v>
      </c>
      <c r="I32" s="24" t="b">
        <f t="shared" si="0"/>
        <v>0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1"/>
        <v>5730</v>
      </c>
      <c r="I33" s="24" t="b">
        <f t="shared" si="0"/>
        <v>0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1"/>
        <v>20628</v>
      </c>
      <c r="I34" s="24" t="b">
        <f t="shared" si="0"/>
        <v>1</v>
      </c>
    </row>
    <row r="35" spans="3:9" x14ac:dyDescent="0.2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1"/>
        <v>75195</v>
      </c>
      <c r="I35" s="24" t="b">
        <f t="shared" si="0"/>
        <v>0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1"/>
        <v>19864</v>
      </c>
      <c r="I36" s="24" t="b">
        <f t="shared" si="0"/>
        <v>1</v>
      </c>
    </row>
  </sheetData>
  <conditionalFormatting sqref="C5:H36">
    <cfRule type="expression" dxfId="12" priority="3">
      <formula>$G5&gt;=$J$4</formula>
    </cfRule>
  </conditionalFormatting>
  <dataValidations count="1">
    <dataValidation type="list" allowBlank="1" showInputMessage="1" showErrorMessage="1" sqref="J4">
      <formula1>$L$5:$L$8</formula1>
    </dataValidation>
  </dataValidations>
  <hyperlinks>
    <hyperlink ref="A1" r:id="rId1"/>
  </hyperlink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115" zoomScaleNormal="115" workbookViewId="0"/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6" customWidth="1"/>
    <col min="10" max="10" width="6" style="13" customWidth="1"/>
    <col min="11" max="11" width="17.7109375" style="13" bestFit="1" customWidth="1"/>
    <col min="14" max="14" width="14.140625" customWidth="1"/>
  </cols>
  <sheetData>
    <row r="1" spans="1:15" x14ac:dyDescent="0.25">
      <c r="A1" s="41" t="s">
        <v>74</v>
      </c>
      <c r="G1" s="10" t="s">
        <v>27</v>
      </c>
      <c r="H1" s="10" t="s">
        <v>28</v>
      </c>
      <c r="I1" s="13"/>
      <c r="K1"/>
    </row>
    <row r="2" spans="1:15" x14ac:dyDescent="0.25">
      <c r="F2" s="14" t="s">
        <v>29</v>
      </c>
      <c r="G2" s="15">
        <v>50</v>
      </c>
      <c r="H2" s="15">
        <v>25</v>
      </c>
      <c r="I2" s="13"/>
      <c r="K2"/>
    </row>
    <row r="4" spans="1:15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25"/>
      <c r="J4" s="12"/>
      <c r="K4" s="12" t="s">
        <v>30</v>
      </c>
      <c r="M4" s="3"/>
      <c r="N4" s="3"/>
      <c r="O4" s="3"/>
    </row>
    <row r="5" spans="1:15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6"/>
      <c r="K5" s="13">
        <v>10</v>
      </c>
      <c r="O5" s="2"/>
    </row>
    <row r="6" spans="1:15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6"/>
      <c r="K6" s="13">
        <v>25</v>
      </c>
      <c r="O6" s="2"/>
    </row>
    <row r="7" spans="1:15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6"/>
      <c r="K7" s="13">
        <v>50</v>
      </c>
      <c r="O7" s="2"/>
    </row>
    <row r="8" spans="1:15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6"/>
      <c r="K8" s="13">
        <v>75</v>
      </c>
      <c r="O8" s="2"/>
    </row>
    <row r="9" spans="1:15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6"/>
      <c r="O9" s="2"/>
    </row>
    <row r="10" spans="1:15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6"/>
      <c r="O10" s="2"/>
    </row>
    <row r="11" spans="1:15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6"/>
      <c r="O11" s="2"/>
    </row>
    <row r="12" spans="1:15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6"/>
    </row>
    <row r="13" spans="1:15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6"/>
    </row>
    <row r="14" spans="1:15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6"/>
    </row>
    <row r="15" spans="1:15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6"/>
    </row>
    <row r="16" spans="1:15" x14ac:dyDescent="0.2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6"/>
    </row>
    <row r="17" spans="3:9" x14ac:dyDescent="0.2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6"/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6"/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6"/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6"/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6"/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6"/>
    </row>
    <row r="23" spans="3:9" x14ac:dyDescent="0.2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6"/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6"/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6"/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6"/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6"/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6"/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6"/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6"/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6"/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6"/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6"/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6"/>
    </row>
    <row r="35" spans="3:9" x14ac:dyDescent="0.2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6"/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6"/>
    </row>
  </sheetData>
  <conditionalFormatting sqref="G5:G36">
    <cfRule type="iconSet" priority="6">
      <iconSet>
        <cfvo type="percent" val="0"/>
        <cfvo type="num" val="$H$2"/>
        <cfvo type="num" val="&quot;$H$2&quot;"/>
      </iconSet>
    </cfRule>
    <cfRule type="iconSet" priority="7">
      <iconSet iconSet="3Arrows">
        <cfvo type="percent" val="0"/>
        <cfvo type="num" val="$H$2"/>
        <cfvo type="num" val="$G$2"/>
      </iconSet>
    </cfRule>
  </conditionalFormatting>
  <dataValidations count="1">
    <dataValidation type="list" allowBlank="1" showInputMessage="1" showErrorMessage="1" sqref="G2:H2">
      <formula1>$K$5:$K$8</formula1>
    </dataValidation>
  </dataValidations>
  <hyperlinks>
    <hyperlink ref="A1" r:id="rId1"/>
  </hyperlinks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115" zoomScaleNormal="115" workbookViewId="0"/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3.28515625" bestFit="1" customWidth="1"/>
    <col min="10" max="10" width="4.7109375" style="13" customWidth="1"/>
    <col min="11" max="11" width="23" style="13" bestFit="1" customWidth="1"/>
    <col min="14" max="14" width="14.140625" customWidth="1"/>
  </cols>
  <sheetData>
    <row r="1" spans="1:15" x14ac:dyDescent="0.25">
      <c r="A1" s="41" t="s">
        <v>74</v>
      </c>
    </row>
    <row r="2" spans="1:15" x14ac:dyDescent="0.25">
      <c r="H2" s="6"/>
    </row>
    <row r="3" spans="1:15" x14ac:dyDescent="0.25">
      <c r="I3" s="12"/>
    </row>
    <row r="4" spans="1:15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1" t="s">
        <v>61</v>
      </c>
      <c r="J4" s="12"/>
      <c r="K4" s="27" t="s">
        <v>62</v>
      </c>
      <c r="M4" s="3"/>
      <c r="N4" s="3"/>
      <c r="O4" s="3"/>
    </row>
    <row r="5" spans="1:15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4">
        <f>MOD(ROW(),2)</f>
        <v>1</v>
      </c>
      <c r="K5" s="38" t="s">
        <v>63</v>
      </c>
      <c r="O5" s="2"/>
    </row>
    <row r="6" spans="1:15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4">
        <f t="shared" ref="I6:I36" si="1">MOD(ROW(),2)</f>
        <v>0</v>
      </c>
      <c r="K6" s="38" t="s">
        <v>64</v>
      </c>
      <c r="O6" s="2"/>
    </row>
    <row r="7" spans="1:15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4">
        <f t="shared" si="1"/>
        <v>1</v>
      </c>
      <c r="O7" s="2"/>
    </row>
    <row r="8" spans="1:15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4">
        <f t="shared" si="1"/>
        <v>0</v>
      </c>
      <c r="O8" s="2"/>
    </row>
    <row r="9" spans="1:15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4">
        <f t="shared" si="1"/>
        <v>1</v>
      </c>
      <c r="O9" s="2"/>
    </row>
    <row r="10" spans="1:15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4">
        <f t="shared" si="1"/>
        <v>0</v>
      </c>
      <c r="O10" s="2"/>
    </row>
    <row r="11" spans="1:15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4">
        <f t="shared" si="1"/>
        <v>1</v>
      </c>
      <c r="O11" s="2"/>
    </row>
    <row r="12" spans="1:15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4">
        <f t="shared" si="1"/>
        <v>0</v>
      </c>
    </row>
    <row r="13" spans="1:15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4">
        <f t="shared" si="1"/>
        <v>1</v>
      </c>
    </row>
    <row r="14" spans="1:15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4">
        <f t="shared" si="1"/>
        <v>0</v>
      </c>
    </row>
    <row r="15" spans="1:15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4">
        <f t="shared" si="1"/>
        <v>1</v>
      </c>
    </row>
    <row r="16" spans="1:15" x14ac:dyDescent="0.2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4">
        <f t="shared" si="1"/>
        <v>0</v>
      </c>
    </row>
    <row r="17" spans="3:9" x14ac:dyDescent="0.2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4">
        <f t="shared" si="1"/>
        <v>1</v>
      </c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4">
        <f t="shared" si="1"/>
        <v>0</v>
      </c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4">
        <f t="shared" si="1"/>
        <v>1</v>
      </c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4">
        <f t="shared" si="1"/>
        <v>0</v>
      </c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4">
        <f t="shared" si="1"/>
        <v>1</v>
      </c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4">
        <f t="shared" si="1"/>
        <v>0</v>
      </c>
    </row>
    <row r="23" spans="3:9" x14ac:dyDescent="0.2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4">
        <f t="shared" si="1"/>
        <v>1</v>
      </c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4">
        <f t="shared" si="1"/>
        <v>0</v>
      </c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4">
        <f t="shared" si="1"/>
        <v>1</v>
      </c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4">
        <f t="shared" si="1"/>
        <v>0</v>
      </c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4">
        <f t="shared" si="1"/>
        <v>1</v>
      </c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4">
        <f t="shared" si="1"/>
        <v>0</v>
      </c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4">
        <f t="shared" si="1"/>
        <v>1</v>
      </c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4">
        <f t="shared" si="1"/>
        <v>0</v>
      </c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4">
        <f t="shared" si="1"/>
        <v>1</v>
      </c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4">
        <f t="shared" si="1"/>
        <v>0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4">
        <f t="shared" si="1"/>
        <v>1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4">
        <f t="shared" si="1"/>
        <v>0</v>
      </c>
    </row>
    <row r="35" spans="3:9" x14ac:dyDescent="0.2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4">
        <f t="shared" si="1"/>
        <v>1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4">
        <f t="shared" si="1"/>
        <v>0</v>
      </c>
    </row>
  </sheetData>
  <conditionalFormatting sqref="C5:H36">
    <cfRule type="expression" dxfId="11" priority="1">
      <formula>MOD(ROW(),2)</formula>
    </cfRule>
  </conditionalFormatting>
  <hyperlinks>
    <hyperlink ref="A1" r:id="rId1"/>
  </hyperlinks>
  <pageMargins left="0.7" right="0.7" top="0.75" bottom="0.75" header="0.3" footer="0.3"/>
  <pageSetup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115" zoomScaleNormal="115" workbookViewId="0"/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3.28515625" bestFit="1" customWidth="1"/>
    <col min="10" max="10" width="15.7109375" style="13" customWidth="1"/>
    <col min="11" max="11" width="23" style="13" bestFit="1" customWidth="1"/>
    <col min="14" max="14" width="14.140625" customWidth="1"/>
  </cols>
  <sheetData>
    <row r="1" spans="1:15" x14ac:dyDescent="0.25">
      <c r="A1" s="41" t="s">
        <v>74</v>
      </c>
    </row>
    <row r="2" spans="1:15" x14ac:dyDescent="0.25">
      <c r="H2" s="6"/>
    </row>
    <row r="3" spans="1:15" x14ac:dyDescent="0.25">
      <c r="I3" s="12" t="s">
        <v>22</v>
      </c>
    </row>
    <row r="4" spans="1:15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3" t="s">
        <v>52</v>
      </c>
      <c r="J4" s="12"/>
      <c r="K4" s="12"/>
      <c r="M4" s="3"/>
      <c r="N4" s="3"/>
      <c r="O4" s="3"/>
    </row>
    <row r="5" spans="1:15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4" t="b">
        <f>OR($E5="Kludget",$E5="Flibbit",$E5="Flogjam")</f>
        <v>1</v>
      </c>
      <c r="O5" s="2"/>
    </row>
    <row r="6" spans="1:15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24" t="b">
        <f t="shared" ref="I6:I36" si="1">OR($E6="Kludget",$E6="Flibbit",$E6="Flogjam")</f>
        <v>0</v>
      </c>
      <c r="O6" s="2"/>
    </row>
    <row r="7" spans="1:15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4" t="b">
        <f t="shared" si="1"/>
        <v>0</v>
      </c>
      <c r="O7" s="2"/>
    </row>
    <row r="8" spans="1:15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4" t="b">
        <f t="shared" si="1"/>
        <v>0</v>
      </c>
      <c r="O8" s="2"/>
    </row>
    <row r="9" spans="1:15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4" t="b">
        <f t="shared" si="1"/>
        <v>0</v>
      </c>
      <c r="O9" s="2"/>
    </row>
    <row r="10" spans="1:15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4" t="b">
        <f t="shared" si="1"/>
        <v>0</v>
      </c>
      <c r="O10" s="2"/>
    </row>
    <row r="11" spans="1:15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4" t="b">
        <f t="shared" si="1"/>
        <v>1</v>
      </c>
      <c r="O11" s="2"/>
    </row>
    <row r="12" spans="1:15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4" t="b">
        <f t="shared" si="1"/>
        <v>1</v>
      </c>
    </row>
    <row r="13" spans="1:15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4" t="b">
        <f t="shared" si="1"/>
        <v>1</v>
      </c>
    </row>
    <row r="14" spans="1:15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4" t="b">
        <f t="shared" si="1"/>
        <v>0</v>
      </c>
    </row>
    <row r="15" spans="1:15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4" t="b">
        <f t="shared" si="1"/>
        <v>0</v>
      </c>
    </row>
    <row r="16" spans="1:15" x14ac:dyDescent="0.2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4" t="b">
        <f t="shared" si="1"/>
        <v>0</v>
      </c>
    </row>
    <row r="17" spans="3:9" x14ac:dyDescent="0.2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4" t="b">
        <f t="shared" si="1"/>
        <v>0</v>
      </c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4" t="b">
        <f t="shared" si="1"/>
        <v>1</v>
      </c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4" t="b">
        <f t="shared" si="1"/>
        <v>0</v>
      </c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4" t="b">
        <f t="shared" si="1"/>
        <v>1</v>
      </c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4" t="b">
        <f t="shared" si="1"/>
        <v>1</v>
      </c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4" t="b">
        <f t="shared" si="1"/>
        <v>1</v>
      </c>
    </row>
    <row r="23" spans="3:9" x14ac:dyDescent="0.2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4" t="b">
        <f t="shared" si="1"/>
        <v>0</v>
      </c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4" t="b">
        <f t="shared" si="1"/>
        <v>1</v>
      </c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4" t="b">
        <f t="shared" si="1"/>
        <v>0</v>
      </c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4" t="b">
        <f t="shared" si="1"/>
        <v>1</v>
      </c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4" t="b">
        <f t="shared" si="1"/>
        <v>1</v>
      </c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4" t="b">
        <f t="shared" si="1"/>
        <v>0</v>
      </c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4" t="b">
        <f t="shared" si="1"/>
        <v>0</v>
      </c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4" t="b">
        <f t="shared" si="1"/>
        <v>1</v>
      </c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4" t="b">
        <f t="shared" si="1"/>
        <v>1</v>
      </c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4" t="b">
        <f t="shared" si="1"/>
        <v>0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4" t="b">
        <f t="shared" si="1"/>
        <v>1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4" t="b">
        <f t="shared" si="1"/>
        <v>1</v>
      </c>
    </row>
    <row r="35" spans="3:9" x14ac:dyDescent="0.2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4" t="b">
        <f t="shared" si="1"/>
        <v>0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4" t="b">
        <f t="shared" si="1"/>
        <v>1</v>
      </c>
    </row>
  </sheetData>
  <conditionalFormatting sqref="C5:H36">
    <cfRule type="expression" dxfId="10" priority="1">
      <formula>OR($E5="Kludget",$E5="Flibbit",$E5="Flogjam")</formula>
    </cfRule>
  </conditionalFormatting>
  <hyperlinks>
    <hyperlink ref="A1" r:id="rId1"/>
  </hyperlinks>
  <pageMargins left="0.7" right="0.7" top="0.75" bottom="0.75" header="0.3" footer="0.3"/>
  <pageSetup orientation="portrait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115" zoomScaleNormal="115" workbookViewId="0"/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3.28515625" bestFit="1" customWidth="1"/>
    <col min="10" max="10" width="10.7109375" style="13" customWidth="1"/>
    <col min="11" max="11" width="10.5703125" style="13" bestFit="1" customWidth="1"/>
    <col min="14" max="14" width="14.140625" customWidth="1"/>
  </cols>
  <sheetData>
    <row r="1" spans="1:15" x14ac:dyDescent="0.25">
      <c r="A1" s="41" t="s">
        <v>74</v>
      </c>
      <c r="F1" s="3" t="s">
        <v>49</v>
      </c>
      <c r="G1" s="3" t="s">
        <v>50</v>
      </c>
      <c r="H1" s="3" t="s">
        <v>51</v>
      </c>
      <c r="I1" s="9"/>
      <c r="J1"/>
      <c r="K1"/>
      <c r="L1" s="13"/>
      <c r="M1" s="13"/>
    </row>
    <row r="2" spans="1:15" x14ac:dyDescent="0.25">
      <c r="E2" s="3" t="s">
        <v>33</v>
      </c>
      <c r="F2" s="16" t="s">
        <v>18</v>
      </c>
      <c r="G2" s="16" t="s">
        <v>16</v>
      </c>
      <c r="H2" s="16" t="s">
        <v>19</v>
      </c>
      <c r="I2" s="9"/>
      <c r="J2" s="6"/>
      <c r="K2"/>
      <c r="L2" s="13"/>
      <c r="M2" s="13"/>
    </row>
    <row r="4" spans="1:15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2" t="s">
        <v>22</v>
      </c>
      <c r="J4" s="12"/>
      <c r="K4" s="17" t="s">
        <v>32</v>
      </c>
      <c r="M4" s="3"/>
      <c r="N4" s="3"/>
      <c r="O4" s="3"/>
    </row>
    <row r="5" spans="1:15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24" t="b">
        <f t="shared" ref="I5:I36" si="0">OR($E5=$F$2,$E5=$G$2,$E5=$H$2)</f>
        <v>0</v>
      </c>
      <c r="K5" s="39" t="s">
        <v>65</v>
      </c>
      <c r="O5" s="2"/>
    </row>
    <row r="6" spans="1:15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1">G6*F6</f>
        <v>41052</v>
      </c>
      <c r="I6" s="24" t="b">
        <f t="shared" si="0"/>
        <v>1</v>
      </c>
      <c r="K6" t="s">
        <v>16</v>
      </c>
      <c r="O6" s="2"/>
    </row>
    <row r="7" spans="1:15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1"/>
        <v>41775</v>
      </c>
      <c r="I7" s="24" t="b">
        <f t="shared" si="0"/>
        <v>1</v>
      </c>
      <c r="K7" t="s">
        <v>18</v>
      </c>
      <c r="O7" s="2"/>
    </row>
    <row r="8" spans="1:15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1"/>
        <v>25065</v>
      </c>
      <c r="I8" s="24" t="b">
        <f t="shared" si="0"/>
        <v>1</v>
      </c>
      <c r="K8" t="s">
        <v>13</v>
      </c>
      <c r="O8" s="2"/>
    </row>
    <row r="9" spans="1:15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1"/>
        <v>78683</v>
      </c>
      <c r="I9" s="24" t="b">
        <f t="shared" si="0"/>
        <v>1</v>
      </c>
      <c r="K9" t="s">
        <v>15</v>
      </c>
      <c r="O9" s="2"/>
    </row>
    <row r="10" spans="1:15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1"/>
        <v>77980</v>
      </c>
      <c r="I10" s="24" t="b">
        <f t="shared" si="0"/>
        <v>1</v>
      </c>
      <c r="K10" t="s">
        <v>17</v>
      </c>
      <c r="O10" s="2"/>
    </row>
    <row r="11" spans="1:15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1"/>
        <v>12606</v>
      </c>
      <c r="I11" s="24" t="b">
        <f t="shared" si="0"/>
        <v>0</v>
      </c>
      <c r="K11" t="s">
        <v>14</v>
      </c>
      <c r="O11" s="2"/>
    </row>
    <row r="12" spans="1:15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1"/>
        <v>68191</v>
      </c>
      <c r="I12" s="24" t="b">
        <f t="shared" si="0"/>
        <v>0</v>
      </c>
      <c r="K12" t="s">
        <v>19</v>
      </c>
    </row>
    <row r="13" spans="1:15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1"/>
        <v>3456</v>
      </c>
      <c r="I13" s="24" t="b">
        <f t="shared" si="0"/>
        <v>0</v>
      </c>
      <c r="K13"/>
    </row>
    <row r="14" spans="1:15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1"/>
        <v>69696</v>
      </c>
      <c r="I14" s="24" t="b">
        <f t="shared" si="0"/>
        <v>1</v>
      </c>
      <c r="K14"/>
    </row>
    <row r="15" spans="1:15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1"/>
        <v>60984</v>
      </c>
      <c r="I15" s="24" t="b">
        <f t="shared" si="0"/>
        <v>1</v>
      </c>
      <c r="K15"/>
    </row>
    <row r="16" spans="1:15" x14ac:dyDescent="0.2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1"/>
        <v>78408</v>
      </c>
      <c r="I16" s="24" t="b">
        <f t="shared" si="0"/>
        <v>1</v>
      </c>
      <c r="K16"/>
    </row>
    <row r="17" spans="3:11" x14ac:dyDescent="0.2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1"/>
        <v>95832</v>
      </c>
      <c r="I17" s="24" t="b">
        <f t="shared" si="0"/>
        <v>1</v>
      </c>
      <c r="K17"/>
    </row>
    <row r="18" spans="3:11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1"/>
        <v>86621</v>
      </c>
      <c r="I18" s="24" t="b">
        <f t="shared" si="0"/>
        <v>0</v>
      </c>
      <c r="K18"/>
    </row>
    <row r="19" spans="3:11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1"/>
        <v>33420</v>
      </c>
      <c r="I19" s="24" t="b">
        <f t="shared" si="0"/>
        <v>1</v>
      </c>
      <c r="K19"/>
    </row>
    <row r="20" spans="3:11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1"/>
        <v>62662</v>
      </c>
      <c r="I20" s="24" t="b">
        <f t="shared" si="0"/>
        <v>0</v>
      </c>
      <c r="K20"/>
    </row>
    <row r="21" spans="3:11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1"/>
        <v>58976</v>
      </c>
      <c r="I21" s="24" t="b">
        <f t="shared" si="0"/>
        <v>0</v>
      </c>
      <c r="K21"/>
    </row>
    <row r="22" spans="3:11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1"/>
        <v>14400</v>
      </c>
      <c r="I22" s="24" t="b">
        <f t="shared" si="0"/>
        <v>0</v>
      </c>
      <c r="K22"/>
    </row>
    <row r="23" spans="3:11" x14ac:dyDescent="0.2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1"/>
        <v>17105</v>
      </c>
      <c r="I23" s="24" t="b">
        <f t="shared" si="0"/>
        <v>1</v>
      </c>
      <c r="K23"/>
    </row>
    <row r="24" spans="3:11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1"/>
        <v>22116</v>
      </c>
      <c r="I24" s="24" t="b">
        <f t="shared" si="0"/>
        <v>0</v>
      </c>
      <c r="K24"/>
    </row>
    <row r="25" spans="3:11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1"/>
        <v>52272</v>
      </c>
      <c r="I25" s="24" t="b">
        <f t="shared" si="0"/>
        <v>1</v>
      </c>
      <c r="K25"/>
    </row>
    <row r="26" spans="3:11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1"/>
        <v>38016</v>
      </c>
      <c r="I26" s="24" t="b">
        <f t="shared" si="0"/>
        <v>0</v>
      </c>
      <c r="K26"/>
    </row>
    <row r="27" spans="3:11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1"/>
        <v>26358</v>
      </c>
      <c r="I27" s="24" t="b">
        <f t="shared" si="0"/>
        <v>0</v>
      </c>
      <c r="K27"/>
    </row>
    <row r="28" spans="3:11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1"/>
        <v>83636</v>
      </c>
      <c r="I28" s="24" t="b">
        <f t="shared" si="0"/>
        <v>0</v>
      </c>
      <c r="K28"/>
    </row>
    <row r="29" spans="3:11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1"/>
        <v>77662</v>
      </c>
      <c r="I29" s="24" t="b">
        <f t="shared" si="0"/>
        <v>0</v>
      </c>
      <c r="K29"/>
    </row>
    <row r="30" spans="3:11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1"/>
        <v>16426</v>
      </c>
      <c r="I30" s="24" t="b">
        <f t="shared" si="0"/>
        <v>0</v>
      </c>
      <c r="K30"/>
    </row>
    <row r="31" spans="3:11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1"/>
        <v>17856</v>
      </c>
      <c r="I31" s="24" t="b">
        <f t="shared" si="0"/>
        <v>0</v>
      </c>
      <c r="K31"/>
    </row>
    <row r="32" spans="3:11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1"/>
        <v>58485</v>
      </c>
      <c r="I32" s="24" t="b">
        <f t="shared" si="0"/>
        <v>1</v>
      </c>
      <c r="K32"/>
    </row>
    <row r="33" spans="3:11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1"/>
        <v>5730</v>
      </c>
      <c r="I33" s="24" t="b">
        <f t="shared" si="0"/>
        <v>0</v>
      </c>
      <c r="K33"/>
    </row>
    <row r="34" spans="3:11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1"/>
        <v>20628</v>
      </c>
      <c r="I34" s="24" t="b">
        <f t="shared" si="0"/>
        <v>0</v>
      </c>
      <c r="K34"/>
    </row>
    <row r="35" spans="3:11" x14ac:dyDescent="0.2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1"/>
        <v>75195</v>
      </c>
      <c r="I35" s="24" t="b">
        <f t="shared" si="0"/>
        <v>1</v>
      </c>
      <c r="K35"/>
    </row>
    <row r="36" spans="3:11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1"/>
        <v>19864</v>
      </c>
      <c r="I36" s="24" t="b">
        <f t="shared" si="0"/>
        <v>0</v>
      </c>
      <c r="K36"/>
    </row>
    <row r="37" spans="3:11" x14ac:dyDescent="0.25">
      <c r="K37"/>
    </row>
  </sheetData>
  <sortState ref="M5:M11">
    <sortCondition ref="M5"/>
  </sortState>
  <conditionalFormatting sqref="C5:H36">
    <cfRule type="expression" dxfId="9" priority="8">
      <formula>OR($E5=$F$2,$E5=$G$2,$E5=$H$2)</formula>
    </cfRule>
  </conditionalFormatting>
  <dataValidations count="2">
    <dataValidation type="list" allowBlank="1" showInputMessage="1" showErrorMessage="1" sqref="H2">
      <formula1>$K$5:$K$12</formula1>
    </dataValidation>
    <dataValidation type="list" allowBlank="1" showInputMessage="1" showErrorMessage="1" sqref="F2 G2">
      <formula1>$K$5:$K$12</formula1>
    </dataValidation>
  </dataValidations>
  <hyperlinks>
    <hyperlink ref="A1" r:id="rId1"/>
  </hyperlinks>
  <pageMargins left="0.7" right="0.7" top="0.75" bottom="0.75" header="0.3" footer="0.3"/>
  <pageSetup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115" zoomScaleNormal="115" workbookViewId="0"/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3.28515625" bestFit="1" customWidth="1"/>
    <col min="10" max="10" width="10.7109375" style="13" customWidth="1"/>
    <col min="11" max="11" width="10.5703125" style="13" bestFit="1" customWidth="1"/>
    <col min="14" max="14" width="14.140625" customWidth="1"/>
  </cols>
  <sheetData>
    <row r="1" spans="1:15" x14ac:dyDescent="0.25">
      <c r="A1" s="41" t="s">
        <v>74</v>
      </c>
      <c r="F1" s="3" t="s">
        <v>66</v>
      </c>
      <c r="G1"/>
      <c r="I1" s="9"/>
      <c r="J1"/>
      <c r="K1"/>
      <c r="L1" s="13"/>
      <c r="M1" s="13"/>
    </row>
    <row r="2" spans="1:15" x14ac:dyDescent="0.25">
      <c r="E2" s="10" t="s">
        <v>67</v>
      </c>
      <c r="F2" s="16" t="s">
        <v>72</v>
      </c>
      <c r="G2"/>
      <c r="I2" s="9"/>
      <c r="J2" s="6"/>
      <c r="K2"/>
      <c r="L2" s="13"/>
      <c r="M2" s="13"/>
    </row>
    <row r="3" spans="1:15" x14ac:dyDescent="0.25">
      <c r="J3" s="30" t="s">
        <v>69</v>
      </c>
    </row>
    <row r="4" spans="1:15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2" t="s">
        <v>22</v>
      </c>
      <c r="J4" s="27" t="s">
        <v>73</v>
      </c>
      <c r="K4"/>
      <c r="M4" s="3"/>
      <c r="N4" s="3"/>
      <c r="O4" s="3"/>
    </row>
    <row r="5" spans="1:15" ht="15.75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40" t="b">
        <f>NOT(ISERR(SEARCH($F$2,$E5)))</f>
        <v>0</v>
      </c>
      <c r="J5" s="13" t="s">
        <v>68</v>
      </c>
      <c r="K5"/>
      <c r="O5" s="2"/>
    </row>
    <row r="6" spans="1:15" ht="15.75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40" t="b">
        <f t="shared" ref="I6:I36" si="1">NOT(ISERR(SEARCH($F$2,$E6)))</f>
        <v>1</v>
      </c>
      <c r="J6" s="13" t="s">
        <v>70</v>
      </c>
      <c r="K6"/>
      <c r="O6" s="2"/>
    </row>
    <row r="7" spans="1:15" ht="15.75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40" t="b">
        <f t="shared" si="1"/>
        <v>0</v>
      </c>
      <c r="J7" s="13" t="s">
        <v>71</v>
      </c>
      <c r="K7"/>
      <c r="O7" s="2"/>
    </row>
    <row r="8" spans="1:15" ht="15.75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40" t="b">
        <f t="shared" si="1"/>
        <v>0</v>
      </c>
      <c r="J8" s="13" t="s">
        <v>72</v>
      </c>
      <c r="K8"/>
      <c r="O8" s="2"/>
    </row>
    <row r="9" spans="1:15" ht="15.75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40" t="b">
        <f t="shared" si="1"/>
        <v>1</v>
      </c>
      <c r="K9"/>
      <c r="O9" s="2"/>
    </row>
    <row r="10" spans="1:15" ht="15.75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40" t="b">
        <f t="shared" si="1"/>
        <v>0</v>
      </c>
      <c r="K10"/>
      <c r="O10" s="2"/>
    </row>
    <row r="11" spans="1:15" ht="15.75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40" t="b">
        <f t="shared" si="1"/>
        <v>0</v>
      </c>
      <c r="K11"/>
      <c r="O11" s="2"/>
    </row>
    <row r="12" spans="1:15" ht="15.75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40" t="b">
        <f t="shared" si="1"/>
        <v>0</v>
      </c>
      <c r="K12"/>
    </row>
    <row r="13" spans="1:15" ht="15.75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40" t="b">
        <f t="shared" si="1"/>
        <v>0</v>
      </c>
      <c r="K13"/>
    </row>
    <row r="14" spans="1:15" ht="15.75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40" t="b">
        <f t="shared" si="1"/>
        <v>0</v>
      </c>
      <c r="K14"/>
    </row>
    <row r="15" spans="1:15" ht="15.75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40" t="b">
        <f t="shared" si="1"/>
        <v>0</v>
      </c>
      <c r="K15"/>
    </row>
    <row r="16" spans="1:15" ht="15.75" x14ac:dyDescent="0.2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40" t="b">
        <f t="shared" si="1"/>
        <v>0</v>
      </c>
      <c r="K16"/>
    </row>
    <row r="17" spans="3:11" ht="15.75" x14ac:dyDescent="0.2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40" t="b">
        <f t="shared" si="1"/>
        <v>0</v>
      </c>
      <c r="K17"/>
    </row>
    <row r="18" spans="3:11" ht="15.75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40" t="b">
        <f t="shared" si="1"/>
        <v>0</v>
      </c>
      <c r="K18"/>
    </row>
    <row r="19" spans="3:11" ht="15.75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40" t="b">
        <f t="shared" si="1"/>
        <v>0</v>
      </c>
      <c r="K19"/>
    </row>
    <row r="20" spans="3:11" ht="15.75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40" t="b">
        <f t="shared" si="1"/>
        <v>0</v>
      </c>
      <c r="K20"/>
    </row>
    <row r="21" spans="3:11" ht="15.75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40" t="b">
        <f t="shared" si="1"/>
        <v>0</v>
      </c>
      <c r="K21"/>
    </row>
    <row r="22" spans="3:11" ht="15.75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40" t="b">
        <f t="shared" si="1"/>
        <v>0</v>
      </c>
      <c r="K22"/>
    </row>
    <row r="23" spans="3:11" ht="15.75" x14ac:dyDescent="0.2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40" t="b">
        <f t="shared" si="1"/>
        <v>1</v>
      </c>
      <c r="K23"/>
    </row>
    <row r="24" spans="3:11" ht="15.75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40" t="b">
        <f t="shared" si="1"/>
        <v>0</v>
      </c>
      <c r="K24"/>
    </row>
    <row r="25" spans="3:11" ht="15.75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40" t="b">
        <f t="shared" si="1"/>
        <v>0</v>
      </c>
      <c r="K25"/>
    </row>
    <row r="26" spans="3:11" ht="15.75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40" t="b">
        <f t="shared" si="1"/>
        <v>0</v>
      </c>
      <c r="K26"/>
    </row>
    <row r="27" spans="3:11" ht="15.75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40" t="b">
        <f t="shared" si="1"/>
        <v>0</v>
      </c>
      <c r="K27"/>
    </row>
    <row r="28" spans="3:11" ht="15.75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40" t="b">
        <f t="shared" si="1"/>
        <v>0</v>
      </c>
      <c r="K28"/>
    </row>
    <row r="29" spans="3:11" ht="15.75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40" t="b">
        <f t="shared" si="1"/>
        <v>0</v>
      </c>
      <c r="K29"/>
    </row>
    <row r="30" spans="3:11" ht="15.75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40" t="b">
        <f t="shared" si="1"/>
        <v>0</v>
      </c>
      <c r="K30"/>
    </row>
    <row r="31" spans="3:11" ht="15.75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40" t="b">
        <f t="shared" si="1"/>
        <v>0</v>
      </c>
      <c r="K31"/>
    </row>
    <row r="32" spans="3:11" ht="15.75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40" t="b">
        <f t="shared" si="1"/>
        <v>0</v>
      </c>
      <c r="K32"/>
    </row>
    <row r="33" spans="3:11" ht="15.75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40" t="b">
        <f t="shared" si="1"/>
        <v>0</v>
      </c>
      <c r="K33"/>
    </row>
    <row r="34" spans="3:11" ht="15.75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40" t="b">
        <f t="shared" si="1"/>
        <v>0</v>
      </c>
      <c r="K34"/>
    </row>
    <row r="35" spans="3:11" ht="15.75" x14ac:dyDescent="0.2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40" t="b">
        <f t="shared" si="1"/>
        <v>0</v>
      </c>
      <c r="K35"/>
    </row>
    <row r="36" spans="3:11" ht="15.75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40" t="b">
        <f t="shared" si="1"/>
        <v>0</v>
      </c>
      <c r="K36"/>
    </row>
    <row r="37" spans="3:11" x14ac:dyDescent="0.25">
      <c r="K37"/>
    </row>
  </sheetData>
  <conditionalFormatting sqref="C5:H36">
    <cfRule type="expression" dxfId="8" priority="1">
      <formula>NOT(ISERR(SEARCH($F$2,$E5)))</formula>
    </cfRule>
  </conditionalFormatting>
  <hyperlinks>
    <hyperlink ref="A1" r:id="rId1"/>
  </hyperlinks>
  <pageMargins left="0.7" right="0.7" top="0.75" bottom="0.75" header="0.3" footer="0.3"/>
  <pageSetup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115" zoomScaleNormal="115" workbookViewId="0"/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3.28515625" bestFit="1" customWidth="1"/>
    <col min="10" max="11" width="13.28515625" customWidth="1"/>
    <col min="12" max="12" width="10.7109375" style="13" customWidth="1"/>
    <col min="13" max="13" width="10.5703125" style="13" bestFit="1" customWidth="1"/>
    <col min="16" max="16" width="14.140625" customWidth="1"/>
  </cols>
  <sheetData>
    <row r="1" spans="1:17" x14ac:dyDescent="0.25">
      <c r="A1" s="41" t="s">
        <v>74</v>
      </c>
      <c r="F1" s="32" t="s">
        <v>49</v>
      </c>
      <c r="G1" s="34" t="s">
        <v>50</v>
      </c>
      <c r="H1" s="30" t="s">
        <v>51</v>
      </c>
      <c r="I1" s="9"/>
      <c r="J1" s="9"/>
      <c r="K1" s="9"/>
      <c r="L1"/>
      <c r="M1"/>
      <c r="N1" s="13"/>
      <c r="O1" s="13"/>
    </row>
    <row r="2" spans="1:17" x14ac:dyDescent="0.25">
      <c r="E2" s="3" t="s">
        <v>33</v>
      </c>
      <c r="F2" s="33" t="s">
        <v>18</v>
      </c>
      <c r="G2" s="16" t="s">
        <v>16</v>
      </c>
      <c r="H2" s="31" t="s">
        <v>19</v>
      </c>
      <c r="I2" s="9"/>
      <c r="J2" s="9"/>
      <c r="K2" s="9"/>
      <c r="L2" s="6"/>
      <c r="M2"/>
      <c r="N2" s="13"/>
      <c r="O2" s="13"/>
    </row>
    <row r="4" spans="1:17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2" t="s">
        <v>49</v>
      </c>
      <c r="J4" s="12" t="s">
        <v>50</v>
      </c>
      <c r="K4" s="12" t="s">
        <v>51</v>
      </c>
      <c r="L4" s="12"/>
      <c r="M4" s="17" t="s">
        <v>32</v>
      </c>
      <c r="O4" s="3"/>
      <c r="P4" s="3"/>
      <c r="Q4" s="3"/>
    </row>
    <row r="5" spans="1:17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>G5*F5</f>
        <v>33234</v>
      </c>
      <c r="I5" s="35" t="b">
        <f>$E5=$F$2</f>
        <v>0</v>
      </c>
      <c r="J5" s="36" t="b">
        <f>$E5=$G$2</f>
        <v>0</v>
      </c>
      <c r="K5" s="37" t="b">
        <f>$E5=$H$2</f>
        <v>0</v>
      </c>
      <c r="M5" t="s">
        <v>16</v>
      </c>
      <c r="Q5" s="2"/>
    </row>
    <row r="6" spans="1:17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ref="H6:H36" si="0">G6*F6</f>
        <v>41052</v>
      </c>
      <c r="I6" s="35" t="b">
        <f t="shared" ref="I6:I36" si="1">$E6=$F$2</f>
        <v>1</v>
      </c>
      <c r="J6" s="36" t="b">
        <f t="shared" ref="J6:J36" si="2">$E6=$G$2</f>
        <v>0</v>
      </c>
      <c r="K6" s="37" t="b">
        <f t="shared" ref="K6:K36" si="3">$E6=$H$2</f>
        <v>0</v>
      </c>
      <c r="M6" t="s">
        <v>18</v>
      </c>
      <c r="Q6" s="2"/>
    </row>
    <row r="7" spans="1:17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35" t="b">
        <f t="shared" si="1"/>
        <v>0</v>
      </c>
      <c r="J7" s="36" t="b">
        <f t="shared" si="2"/>
        <v>1</v>
      </c>
      <c r="K7" s="37" t="b">
        <f t="shared" si="3"/>
        <v>0</v>
      </c>
      <c r="M7" t="s">
        <v>13</v>
      </c>
      <c r="Q7" s="2"/>
    </row>
    <row r="8" spans="1:17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35" t="b">
        <f t="shared" si="1"/>
        <v>0</v>
      </c>
      <c r="J8" s="36" t="b">
        <f t="shared" si="2"/>
        <v>1</v>
      </c>
      <c r="K8" s="37" t="b">
        <f t="shared" si="3"/>
        <v>0</v>
      </c>
      <c r="M8" t="s">
        <v>15</v>
      </c>
      <c r="Q8" s="2"/>
    </row>
    <row r="9" spans="1:17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35" t="b">
        <f t="shared" si="1"/>
        <v>1</v>
      </c>
      <c r="J9" s="36" t="b">
        <f t="shared" si="2"/>
        <v>0</v>
      </c>
      <c r="K9" s="37" t="b">
        <f t="shared" si="3"/>
        <v>0</v>
      </c>
      <c r="M9" t="s">
        <v>17</v>
      </c>
      <c r="Q9" s="2"/>
    </row>
    <row r="10" spans="1:17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35" t="b">
        <f t="shared" si="1"/>
        <v>0</v>
      </c>
      <c r="J10" s="36" t="b">
        <f t="shared" si="2"/>
        <v>1</v>
      </c>
      <c r="K10" s="37" t="b">
        <f t="shared" si="3"/>
        <v>0</v>
      </c>
      <c r="M10" t="s">
        <v>14</v>
      </c>
      <c r="Q10" s="2"/>
    </row>
    <row r="11" spans="1:17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35" t="b">
        <f t="shared" si="1"/>
        <v>0</v>
      </c>
      <c r="J11" s="36" t="b">
        <f t="shared" si="2"/>
        <v>0</v>
      </c>
      <c r="K11" s="37" t="b">
        <f t="shared" si="3"/>
        <v>0</v>
      </c>
      <c r="M11" t="s">
        <v>19</v>
      </c>
      <c r="Q11" s="2"/>
    </row>
    <row r="12" spans="1:17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35" t="b">
        <f t="shared" si="1"/>
        <v>0</v>
      </c>
      <c r="J12" s="36" t="b">
        <f t="shared" si="2"/>
        <v>0</v>
      </c>
      <c r="K12" s="37" t="b">
        <f t="shared" si="3"/>
        <v>0</v>
      </c>
      <c r="M12"/>
    </row>
    <row r="13" spans="1:17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35" t="b">
        <f t="shared" si="1"/>
        <v>0</v>
      </c>
      <c r="J13" s="36" t="b">
        <f t="shared" si="2"/>
        <v>0</v>
      </c>
      <c r="K13" s="37" t="b">
        <f t="shared" si="3"/>
        <v>0</v>
      </c>
      <c r="M13"/>
    </row>
    <row r="14" spans="1:17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35" t="b">
        <f t="shared" si="1"/>
        <v>0</v>
      </c>
      <c r="J14" s="36" t="b">
        <f t="shared" si="2"/>
        <v>0</v>
      </c>
      <c r="K14" s="37" t="b">
        <f t="shared" si="3"/>
        <v>1</v>
      </c>
      <c r="M14"/>
    </row>
    <row r="15" spans="1:17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35" t="b">
        <f t="shared" si="1"/>
        <v>0</v>
      </c>
      <c r="J15" s="36" t="b">
        <f t="shared" si="2"/>
        <v>0</v>
      </c>
      <c r="K15" s="37" t="b">
        <f t="shared" si="3"/>
        <v>1</v>
      </c>
      <c r="M15"/>
    </row>
    <row r="16" spans="1:17" x14ac:dyDescent="0.2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35" t="b">
        <f t="shared" si="1"/>
        <v>0</v>
      </c>
      <c r="J16" s="36" t="b">
        <f t="shared" si="2"/>
        <v>0</v>
      </c>
      <c r="K16" s="37" t="b">
        <f t="shared" si="3"/>
        <v>1</v>
      </c>
      <c r="M16"/>
    </row>
    <row r="17" spans="3:13" x14ac:dyDescent="0.2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35" t="b">
        <f t="shared" si="1"/>
        <v>0</v>
      </c>
      <c r="J17" s="36" t="b">
        <f t="shared" si="2"/>
        <v>0</v>
      </c>
      <c r="K17" s="37" t="b">
        <f t="shared" si="3"/>
        <v>1</v>
      </c>
      <c r="M17"/>
    </row>
    <row r="18" spans="3:13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35" t="b">
        <f t="shared" si="1"/>
        <v>0</v>
      </c>
      <c r="J18" s="36" t="b">
        <f t="shared" si="2"/>
        <v>0</v>
      </c>
      <c r="K18" s="37" t="b">
        <f t="shared" si="3"/>
        <v>0</v>
      </c>
      <c r="M18"/>
    </row>
    <row r="19" spans="3:13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35" t="b">
        <f t="shared" si="1"/>
        <v>0</v>
      </c>
      <c r="J19" s="36" t="b">
        <f t="shared" si="2"/>
        <v>1</v>
      </c>
      <c r="K19" s="37" t="b">
        <f t="shared" si="3"/>
        <v>0</v>
      </c>
      <c r="M19"/>
    </row>
    <row r="20" spans="3:13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35" t="b">
        <f t="shared" si="1"/>
        <v>0</v>
      </c>
      <c r="J20" s="36" t="b">
        <f t="shared" si="2"/>
        <v>0</v>
      </c>
      <c r="K20" s="37" t="b">
        <f t="shared" si="3"/>
        <v>0</v>
      </c>
      <c r="M20"/>
    </row>
    <row r="21" spans="3:13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35" t="b">
        <f t="shared" si="1"/>
        <v>0</v>
      </c>
      <c r="J21" s="36" t="b">
        <f t="shared" si="2"/>
        <v>0</v>
      </c>
      <c r="K21" s="37" t="b">
        <f t="shared" si="3"/>
        <v>0</v>
      </c>
      <c r="M21"/>
    </row>
    <row r="22" spans="3:13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35" t="b">
        <f t="shared" si="1"/>
        <v>0</v>
      </c>
      <c r="J22" s="36" t="b">
        <f t="shared" si="2"/>
        <v>0</v>
      </c>
      <c r="K22" s="37" t="b">
        <f t="shared" si="3"/>
        <v>0</v>
      </c>
      <c r="M22"/>
    </row>
    <row r="23" spans="3:13" x14ac:dyDescent="0.2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35" t="b">
        <f t="shared" si="1"/>
        <v>1</v>
      </c>
      <c r="J23" s="36" t="b">
        <f t="shared" si="2"/>
        <v>0</v>
      </c>
      <c r="K23" s="37" t="b">
        <f t="shared" si="3"/>
        <v>0</v>
      </c>
      <c r="M23"/>
    </row>
    <row r="24" spans="3:13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35" t="b">
        <f t="shared" si="1"/>
        <v>0</v>
      </c>
      <c r="J24" s="36" t="b">
        <f t="shared" si="2"/>
        <v>0</v>
      </c>
      <c r="K24" s="37" t="b">
        <f t="shared" si="3"/>
        <v>0</v>
      </c>
      <c r="M24"/>
    </row>
    <row r="25" spans="3:13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35" t="b">
        <f t="shared" si="1"/>
        <v>0</v>
      </c>
      <c r="J25" s="36" t="b">
        <f t="shared" si="2"/>
        <v>0</v>
      </c>
      <c r="K25" s="37" t="b">
        <f t="shared" si="3"/>
        <v>1</v>
      </c>
      <c r="M25"/>
    </row>
    <row r="26" spans="3:13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35" t="b">
        <f t="shared" si="1"/>
        <v>0</v>
      </c>
      <c r="J26" s="36" t="b">
        <f t="shared" si="2"/>
        <v>0</v>
      </c>
      <c r="K26" s="37" t="b">
        <f t="shared" si="3"/>
        <v>0</v>
      </c>
      <c r="M26"/>
    </row>
    <row r="27" spans="3:13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35" t="b">
        <f t="shared" si="1"/>
        <v>0</v>
      </c>
      <c r="J27" s="36" t="b">
        <f t="shared" si="2"/>
        <v>0</v>
      </c>
      <c r="K27" s="37" t="b">
        <f t="shared" si="3"/>
        <v>0</v>
      </c>
      <c r="M27"/>
    </row>
    <row r="28" spans="3:13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35" t="b">
        <f t="shared" si="1"/>
        <v>0</v>
      </c>
      <c r="J28" s="36" t="b">
        <f t="shared" si="2"/>
        <v>0</v>
      </c>
      <c r="K28" s="37" t="b">
        <f t="shared" si="3"/>
        <v>0</v>
      </c>
      <c r="M28"/>
    </row>
    <row r="29" spans="3:13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35" t="b">
        <f t="shared" si="1"/>
        <v>0</v>
      </c>
      <c r="J29" s="36" t="b">
        <f t="shared" si="2"/>
        <v>0</v>
      </c>
      <c r="K29" s="37" t="b">
        <f t="shared" si="3"/>
        <v>0</v>
      </c>
      <c r="M29"/>
    </row>
    <row r="30" spans="3:13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35" t="b">
        <f t="shared" si="1"/>
        <v>0</v>
      </c>
      <c r="J30" s="36" t="b">
        <f t="shared" si="2"/>
        <v>0</v>
      </c>
      <c r="K30" s="37" t="b">
        <f t="shared" si="3"/>
        <v>0</v>
      </c>
      <c r="M30"/>
    </row>
    <row r="31" spans="3:13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35" t="b">
        <f t="shared" si="1"/>
        <v>0</v>
      </c>
      <c r="J31" s="36" t="b">
        <f t="shared" si="2"/>
        <v>0</v>
      </c>
      <c r="K31" s="37" t="b">
        <f t="shared" si="3"/>
        <v>0</v>
      </c>
      <c r="M31"/>
    </row>
    <row r="32" spans="3:13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35" t="b">
        <f t="shared" si="1"/>
        <v>0</v>
      </c>
      <c r="J32" s="36" t="b">
        <f t="shared" si="2"/>
        <v>1</v>
      </c>
      <c r="K32" s="37" t="b">
        <f t="shared" si="3"/>
        <v>0</v>
      </c>
      <c r="M32"/>
    </row>
    <row r="33" spans="3:13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35" t="b">
        <f t="shared" si="1"/>
        <v>0</v>
      </c>
      <c r="J33" s="36" t="b">
        <f t="shared" si="2"/>
        <v>0</v>
      </c>
      <c r="K33" s="37" t="b">
        <f t="shared" si="3"/>
        <v>0</v>
      </c>
      <c r="M33"/>
    </row>
    <row r="34" spans="3:13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35" t="b">
        <f t="shared" si="1"/>
        <v>0</v>
      </c>
      <c r="J34" s="36" t="b">
        <f t="shared" si="2"/>
        <v>0</v>
      </c>
      <c r="K34" s="37" t="b">
        <f t="shared" si="3"/>
        <v>0</v>
      </c>
      <c r="M34"/>
    </row>
    <row r="35" spans="3:13" x14ac:dyDescent="0.2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35" t="b">
        <f t="shared" si="1"/>
        <v>0</v>
      </c>
      <c r="J35" s="36" t="b">
        <f t="shared" si="2"/>
        <v>1</v>
      </c>
      <c r="K35" s="37" t="b">
        <f t="shared" si="3"/>
        <v>0</v>
      </c>
      <c r="M35"/>
    </row>
    <row r="36" spans="3:13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35" t="b">
        <f t="shared" si="1"/>
        <v>0</v>
      </c>
      <c r="J36" s="36" t="b">
        <f t="shared" si="2"/>
        <v>0</v>
      </c>
      <c r="K36" s="37" t="b">
        <f t="shared" si="3"/>
        <v>0</v>
      </c>
      <c r="M36"/>
    </row>
  </sheetData>
  <conditionalFormatting sqref="C5:H36">
    <cfRule type="expression" dxfId="7" priority="1">
      <formula>$E5=$F$2</formula>
    </cfRule>
    <cfRule type="expression" dxfId="6" priority="2">
      <formula>$E5=$G$2</formula>
    </cfRule>
    <cfRule type="expression" dxfId="5" priority="3">
      <formula>$E5=$H$2</formula>
    </cfRule>
  </conditionalFormatting>
  <dataValidations count="1">
    <dataValidation type="list" allowBlank="1" showInputMessage="1" showErrorMessage="1" sqref="F2:H2">
      <formula1>$M$5:$M$11</formula1>
    </dataValidation>
  </dataValidations>
  <hyperlinks>
    <hyperlink ref="A1" r:id="rId1"/>
  </hyperlinks>
  <pageMargins left="0.7" right="0.7" top="0.75" bottom="0.75" header="0.3" footer="0.3"/>
  <pageSetup orientation="portrait" horizontalDpi="4294967293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15" zoomScaleNormal="115" workbookViewId="0"/>
  </sheetViews>
  <sheetFormatPr defaultRowHeight="15" x14ac:dyDescent="0.25"/>
  <cols>
    <col min="3" max="3" width="11.85546875" customWidth="1"/>
    <col min="4" max="4" width="11.42578125" customWidth="1"/>
    <col min="5" max="5" width="12.7109375" customWidth="1"/>
    <col min="6" max="6" width="11.5703125" customWidth="1"/>
    <col min="7" max="7" width="11.7109375" style="9" customWidth="1"/>
    <col min="8" max="8" width="13.5703125" customWidth="1"/>
    <col min="9" max="9" width="15.7109375" style="13" customWidth="1"/>
    <col min="12" max="12" width="14.140625" customWidth="1"/>
  </cols>
  <sheetData>
    <row r="1" spans="1:13" x14ac:dyDescent="0.25">
      <c r="A1" s="41" t="s">
        <v>74</v>
      </c>
    </row>
    <row r="2" spans="1:13" x14ac:dyDescent="0.25">
      <c r="H2" s="6"/>
    </row>
    <row r="3" spans="1:13" x14ac:dyDescent="0.25">
      <c r="I3" s="12" t="s">
        <v>23</v>
      </c>
    </row>
    <row r="4" spans="1:13" x14ac:dyDescent="0.25">
      <c r="C4" s="10" t="s">
        <v>0</v>
      </c>
      <c r="D4" s="3" t="s">
        <v>1</v>
      </c>
      <c r="E4" s="3" t="s">
        <v>2</v>
      </c>
      <c r="F4" s="4" t="s">
        <v>5</v>
      </c>
      <c r="G4" s="8" t="s">
        <v>3</v>
      </c>
      <c r="H4" s="7" t="s">
        <v>4</v>
      </c>
      <c r="I4" s="17" t="s">
        <v>53</v>
      </c>
      <c r="K4" s="3"/>
      <c r="L4" s="3"/>
      <c r="M4" s="3"/>
    </row>
    <row r="5" spans="1:13" x14ac:dyDescent="0.25">
      <c r="C5" s="1">
        <v>42741</v>
      </c>
      <c r="D5" t="s">
        <v>7</v>
      </c>
      <c r="E5" t="s">
        <v>17</v>
      </c>
      <c r="F5" s="5">
        <v>382</v>
      </c>
      <c r="G5" s="9">
        <v>87</v>
      </c>
      <c r="H5" s="6">
        <f t="shared" ref="H5:H36" si="0">G5*F5</f>
        <v>33234</v>
      </c>
      <c r="I5" s="29" t="b">
        <f t="shared" ref="I5:I36" si="1">AND($D5="Samir",$H5&gt;=AVERAGE($H$5:$H$36))</f>
        <v>0</v>
      </c>
      <c r="M5" s="2"/>
    </row>
    <row r="6" spans="1:13" x14ac:dyDescent="0.25">
      <c r="C6" s="1">
        <v>42744</v>
      </c>
      <c r="D6" t="s">
        <v>9</v>
      </c>
      <c r="E6" t="s">
        <v>18</v>
      </c>
      <c r="F6" s="5">
        <v>3421</v>
      </c>
      <c r="G6" s="9">
        <v>12</v>
      </c>
      <c r="H6" s="6">
        <f t="shared" si="0"/>
        <v>41052</v>
      </c>
      <c r="I6" s="29" t="b">
        <f t="shared" si="1"/>
        <v>0</v>
      </c>
      <c r="M6" s="2"/>
    </row>
    <row r="7" spans="1:13" x14ac:dyDescent="0.25">
      <c r="C7" s="1">
        <v>42744</v>
      </c>
      <c r="D7" t="s">
        <v>10</v>
      </c>
      <c r="E7" t="s">
        <v>16</v>
      </c>
      <c r="F7" s="5">
        <v>2785</v>
      </c>
      <c r="G7" s="9">
        <v>15</v>
      </c>
      <c r="H7" s="6">
        <f t="shared" si="0"/>
        <v>41775</v>
      </c>
      <c r="I7" s="29" t="b">
        <f t="shared" si="1"/>
        <v>0</v>
      </c>
      <c r="M7" s="2"/>
    </row>
    <row r="8" spans="1:13" x14ac:dyDescent="0.25">
      <c r="C8" s="1">
        <v>42764</v>
      </c>
      <c r="D8" t="s">
        <v>11</v>
      </c>
      <c r="E8" t="s">
        <v>16</v>
      </c>
      <c r="F8" s="5">
        <v>2785</v>
      </c>
      <c r="G8" s="9">
        <v>9</v>
      </c>
      <c r="H8" s="6">
        <f t="shared" si="0"/>
        <v>25065</v>
      </c>
      <c r="I8" s="29" t="b">
        <f t="shared" si="1"/>
        <v>0</v>
      </c>
      <c r="M8" s="2"/>
    </row>
    <row r="9" spans="1:13" x14ac:dyDescent="0.25">
      <c r="C9" s="1">
        <v>42766</v>
      </c>
      <c r="D9" t="s">
        <v>12</v>
      </c>
      <c r="E9" t="s">
        <v>18</v>
      </c>
      <c r="F9" s="5">
        <v>3421</v>
      </c>
      <c r="G9" s="9">
        <v>23</v>
      </c>
      <c r="H9" s="6">
        <f t="shared" si="0"/>
        <v>78683</v>
      </c>
      <c r="I9" s="29" t="b">
        <f t="shared" si="1"/>
        <v>1</v>
      </c>
      <c r="M9" s="2"/>
    </row>
    <row r="10" spans="1:13" x14ac:dyDescent="0.25">
      <c r="C10" s="1">
        <v>42775</v>
      </c>
      <c r="D10" t="s">
        <v>12</v>
      </c>
      <c r="E10" t="s">
        <v>16</v>
      </c>
      <c r="F10" s="5">
        <v>2785</v>
      </c>
      <c r="G10" s="9">
        <v>28</v>
      </c>
      <c r="H10" s="6">
        <f t="shared" si="0"/>
        <v>77980</v>
      </c>
      <c r="I10" s="29" t="b">
        <f t="shared" si="1"/>
        <v>1</v>
      </c>
      <c r="M10" s="2"/>
    </row>
    <row r="11" spans="1:13" x14ac:dyDescent="0.25">
      <c r="C11" s="1">
        <v>42779</v>
      </c>
      <c r="D11" t="s">
        <v>7</v>
      </c>
      <c r="E11" t="s">
        <v>17</v>
      </c>
      <c r="F11" s="5">
        <v>382</v>
      </c>
      <c r="G11" s="9">
        <v>33</v>
      </c>
      <c r="H11" s="6">
        <f t="shared" si="0"/>
        <v>12606</v>
      </c>
      <c r="I11" s="29" t="b">
        <f t="shared" si="1"/>
        <v>0</v>
      </c>
      <c r="M11" s="2"/>
    </row>
    <row r="12" spans="1:13" x14ac:dyDescent="0.25">
      <c r="C12" s="1">
        <v>42788</v>
      </c>
      <c r="D12" t="s">
        <v>10</v>
      </c>
      <c r="E12" t="s">
        <v>15</v>
      </c>
      <c r="F12" s="5">
        <v>1843</v>
      </c>
      <c r="G12" s="9">
        <v>37</v>
      </c>
      <c r="H12" s="6">
        <f t="shared" si="0"/>
        <v>68191</v>
      </c>
      <c r="I12" s="29" t="b">
        <f t="shared" si="1"/>
        <v>0</v>
      </c>
    </row>
    <row r="13" spans="1:13" x14ac:dyDescent="0.25">
      <c r="C13" s="1">
        <v>42789</v>
      </c>
      <c r="D13" t="s">
        <v>7</v>
      </c>
      <c r="E13" t="s">
        <v>13</v>
      </c>
      <c r="F13" s="5">
        <v>576</v>
      </c>
      <c r="G13" s="9">
        <v>6</v>
      </c>
      <c r="H13" s="6">
        <f t="shared" si="0"/>
        <v>3456</v>
      </c>
      <c r="I13" s="29" t="b">
        <f t="shared" si="1"/>
        <v>0</v>
      </c>
    </row>
    <row r="14" spans="1:13" x14ac:dyDescent="0.25">
      <c r="C14" s="1">
        <v>42816</v>
      </c>
      <c r="D14" t="s">
        <v>7</v>
      </c>
      <c r="E14" t="s">
        <v>19</v>
      </c>
      <c r="F14" s="5">
        <v>8712</v>
      </c>
      <c r="G14" s="9">
        <v>8</v>
      </c>
      <c r="H14" s="6">
        <f t="shared" si="0"/>
        <v>69696</v>
      </c>
      <c r="I14" s="29" t="b">
        <f t="shared" si="1"/>
        <v>0</v>
      </c>
    </row>
    <row r="15" spans="1:13" x14ac:dyDescent="0.25">
      <c r="C15" s="1">
        <v>42820</v>
      </c>
      <c r="D15" t="s">
        <v>12</v>
      </c>
      <c r="E15" t="s">
        <v>19</v>
      </c>
      <c r="F15" s="5">
        <v>8712</v>
      </c>
      <c r="G15" s="9">
        <v>7</v>
      </c>
      <c r="H15" s="6">
        <f t="shared" si="0"/>
        <v>60984</v>
      </c>
      <c r="I15" s="29" t="b">
        <f t="shared" si="1"/>
        <v>1</v>
      </c>
    </row>
    <row r="16" spans="1:13" x14ac:dyDescent="0.25">
      <c r="C16" s="1">
        <v>42847</v>
      </c>
      <c r="D16" t="s">
        <v>21</v>
      </c>
      <c r="E16" t="s">
        <v>19</v>
      </c>
      <c r="F16" s="5">
        <v>8712</v>
      </c>
      <c r="G16" s="9">
        <v>9</v>
      </c>
      <c r="H16" s="6">
        <f t="shared" si="0"/>
        <v>78408</v>
      </c>
      <c r="I16" s="29" t="b">
        <f t="shared" si="1"/>
        <v>0</v>
      </c>
    </row>
    <row r="17" spans="3:9" x14ac:dyDescent="0.25">
      <c r="C17" s="1">
        <v>42884</v>
      </c>
      <c r="D17" t="s">
        <v>21</v>
      </c>
      <c r="E17" t="s">
        <v>19</v>
      </c>
      <c r="F17" s="5">
        <v>8712</v>
      </c>
      <c r="G17" s="9">
        <v>11</v>
      </c>
      <c r="H17" s="6">
        <f t="shared" si="0"/>
        <v>95832</v>
      </c>
      <c r="I17" s="29" t="b">
        <f t="shared" si="1"/>
        <v>0</v>
      </c>
    </row>
    <row r="18" spans="3:9" x14ac:dyDescent="0.25">
      <c r="C18" s="1">
        <v>42887</v>
      </c>
      <c r="D18" t="s">
        <v>10</v>
      </c>
      <c r="E18" t="s">
        <v>15</v>
      </c>
      <c r="F18" s="5">
        <v>1843</v>
      </c>
      <c r="G18" s="9">
        <v>47</v>
      </c>
      <c r="H18" s="6">
        <f t="shared" si="0"/>
        <v>86621</v>
      </c>
      <c r="I18" s="29" t="b">
        <f t="shared" si="1"/>
        <v>0</v>
      </c>
    </row>
    <row r="19" spans="3:9" x14ac:dyDescent="0.25">
      <c r="C19" s="1">
        <v>42888</v>
      </c>
      <c r="D19" t="s">
        <v>11</v>
      </c>
      <c r="E19" t="s">
        <v>16</v>
      </c>
      <c r="F19" s="5">
        <v>2785</v>
      </c>
      <c r="G19" s="9">
        <v>12</v>
      </c>
      <c r="H19" s="6">
        <f t="shared" si="0"/>
        <v>33420</v>
      </c>
      <c r="I19" s="29" t="b">
        <f t="shared" si="1"/>
        <v>0</v>
      </c>
    </row>
    <row r="20" spans="3:9" x14ac:dyDescent="0.25">
      <c r="C20" s="1">
        <v>42908</v>
      </c>
      <c r="D20" t="s">
        <v>6</v>
      </c>
      <c r="E20" t="s">
        <v>15</v>
      </c>
      <c r="F20" s="5">
        <v>1843</v>
      </c>
      <c r="G20" s="9">
        <v>34</v>
      </c>
      <c r="H20" s="6">
        <f t="shared" si="0"/>
        <v>62662</v>
      </c>
      <c r="I20" s="29" t="b">
        <f t="shared" si="1"/>
        <v>0</v>
      </c>
    </row>
    <row r="21" spans="3:9" x14ac:dyDescent="0.25">
      <c r="C21" s="1">
        <v>42925</v>
      </c>
      <c r="D21" t="s">
        <v>11</v>
      </c>
      <c r="E21" t="s">
        <v>15</v>
      </c>
      <c r="F21" s="5">
        <v>1843</v>
      </c>
      <c r="G21" s="9">
        <v>32</v>
      </c>
      <c r="H21" s="6">
        <f t="shared" si="0"/>
        <v>58976</v>
      </c>
      <c r="I21" s="29" t="b">
        <f t="shared" si="1"/>
        <v>0</v>
      </c>
    </row>
    <row r="22" spans="3:9" x14ac:dyDescent="0.25">
      <c r="C22" s="1">
        <v>42938</v>
      </c>
      <c r="D22" t="s">
        <v>12</v>
      </c>
      <c r="E22" t="s">
        <v>13</v>
      </c>
      <c r="F22" s="5">
        <v>576</v>
      </c>
      <c r="G22" s="9">
        <v>25</v>
      </c>
      <c r="H22" s="6">
        <f t="shared" si="0"/>
        <v>14400</v>
      </c>
      <c r="I22" s="29" t="b">
        <f t="shared" si="1"/>
        <v>0</v>
      </c>
    </row>
    <row r="23" spans="3:9" x14ac:dyDescent="0.25">
      <c r="C23" s="1">
        <v>42939</v>
      </c>
      <c r="D23" t="s">
        <v>21</v>
      </c>
      <c r="E23" t="s">
        <v>18</v>
      </c>
      <c r="F23" s="5">
        <v>3421</v>
      </c>
      <c r="G23" s="9">
        <v>5</v>
      </c>
      <c r="H23" s="6">
        <f t="shared" si="0"/>
        <v>17105</v>
      </c>
      <c r="I23" s="29" t="b">
        <f t="shared" si="1"/>
        <v>0</v>
      </c>
    </row>
    <row r="24" spans="3:9" x14ac:dyDescent="0.25">
      <c r="C24" s="1">
        <v>42978</v>
      </c>
      <c r="D24" t="s">
        <v>9</v>
      </c>
      <c r="E24" t="s">
        <v>15</v>
      </c>
      <c r="F24" s="5">
        <v>1843</v>
      </c>
      <c r="G24" s="9">
        <v>12</v>
      </c>
      <c r="H24" s="6">
        <f t="shared" si="0"/>
        <v>22116</v>
      </c>
      <c r="I24" s="29" t="b">
        <f t="shared" si="1"/>
        <v>0</v>
      </c>
    </row>
    <row r="25" spans="3:9" x14ac:dyDescent="0.25">
      <c r="C25" s="1">
        <v>42986</v>
      </c>
      <c r="D25" t="s">
        <v>10</v>
      </c>
      <c r="E25" t="s">
        <v>19</v>
      </c>
      <c r="F25" s="5">
        <v>8712</v>
      </c>
      <c r="G25" s="9">
        <v>6</v>
      </c>
      <c r="H25" s="6">
        <f t="shared" si="0"/>
        <v>52272</v>
      </c>
      <c r="I25" s="29" t="b">
        <f t="shared" si="1"/>
        <v>0</v>
      </c>
    </row>
    <row r="26" spans="3:9" x14ac:dyDescent="0.25">
      <c r="C26" s="1">
        <v>42992</v>
      </c>
      <c r="D26" t="s">
        <v>8</v>
      </c>
      <c r="E26" t="s">
        <v>13</v>
      </c>
      <c r="F26" s="5">
        <v>576</v>
      </c>
      <c r="G26" s="9">
        <v>66</v>
      </c>
      <c r="H26" s="6">
        <f t="shared" si="0"/>
        <v>38016</v>
      </c>
      <c r="I26" s="29" t="b">
        <f t="shared" si="1"/>
        <v>0</v>
      </c>
    </row>
    <row r="27" spans="3:9" x14ac:dyDescent="0.25">
      <c r="C27" s="1">
        <v>43048</v>
      </c>
      <c r="D27" t="s">
        <v>10</v>
      </c>
      <c r="E27" t="s">
        <v>17</v>
      </c>
      <c r="F27" s="5">
        <v>382</v>
      </c>
      <c r="G27" s="9">
        <v>69</v>
      </c>
      <c r="H27" s="6">
        <f t="shared" si="0"/>
        <v>26358</v>
      </c>
      <c r="I27" s="29" t="b">
        <f t="shared" si="1"/>
        <v>0</v>
      </c>
    </row>
    <row r="28" spans="3:9" x14ac:dyDescent="0.25">
      <c r="C28" s="1">
        <v>43060</v>
      </c>
      <c r="D28" t="s">
        <v>7</v>
      </c>
      <c r="E28" t="s">
        <v>14</v>
      </c>
      <c r="F28" s="5">
        <v>2987</v>
      </c>
      <c r="G28" s="9">
        <v>28</v>
      </c>
      <c r="H28" s="6">
        <f t="shared" si="0"/>
        <v>83636</v>
      </c>
      <c r="I28" s="29" t="b">
        <f t="shared" si="1"/>
        <v>0</v>
      </c>
    </row>
    <row r="29" spans="3:9" x14ac:dyDescent="0.25">
      <c r="C29" s="1">
        <v>43062</v>
      </c>
      <c r="D29" t="s">
        <v>9</v>
      </c>
      <c r="E29" t="s">
        <v>14</v>
      </c>
      <c r="F29" s="5">
        <v>2987</v>
      </c>
      <c r="G29" s="9">
        <v>26</v>
      </c>
      <c r="H29" s="6">
        <f t="shared" si="0"/>
        <v>77662</v>
      </c>
      <c r="I29" s="29" t="b">
        <f t="shared" si="1"/>
        <v>0</v>
      </c>
    </row>
    <row r="30" spans="3:9" x14ac:dyDescent="0.25">
      <c r="C30" s="1">
        <v>43078</v>
      </c>
      <c r="D30" t="s">
        <v>12</v>
      </c>
      <c r="E30" t="s">
        <v>17</v>
      </c>
      <c r="F30" s="5">
        <v>382</v>
      </c>
      <c r="G30" s="9">
        <v>43</v>
      </c>
      <c r="H30" s="6">
        <f t="shared" si="0"/>
        <v>16426</v>
      </c>
      <c r="I30" s="29" t="b">
        <f t="shared" si="1"/>
        <v>0</v>
      </c>
    </row>
    <row r="31" spans="3:9" x14ac:dyDescent="0.25">
      <c r="C31" s="1">
        <v>43079</v>
      </c>
      <c r="D31" t="s">
        <v>10</v>
      </c>
      <c r="E31" t="s">
        <v>13</v>
      </c>
      <c r="F31" s="5">
        <v>576</v>
      </c>
      <c r="G31" s="9">
        <v>31</v>
      </c>
      <c r="H31" s="6">
        <f t="shared" si="0"/>
        <v>17856</v>
      </c>
      <c r="I31" s="29" t="b">
        <f t="shared" si="1"/>
        <v>0</v>
      </c>
    </row>
    <row r="32" spans="3:9" x14ac:dyDescent="0.25">
      <c r="C32" s="1">
        <v>43085</v>
      </c>
      <c r="D32" t="s">
        <v>8</v>
      </c>
      <c r="E32" t="s">
        <v>16</v>
      </c>
      <c r="F32" s="5">
        <v>2785</v>
      </c>
      <c r="G32" s="9">
        <v>21</v>
      </c>
      <c r="H32" s="6">
        <f t="shared" si="0"/>
        <v>58485</v>
      </c>
      <c r="I32" s="29" t="b">
        <f t="shared" si="1"/>
        <v>0</v>
      </c>
    </row>
    <row r="33" spans="3:9" x14ac:dyDescent="0.25">
      <c r="C33" s="1">
        <v>43091</v>
      </c>
      <c r="D33" t="s">
        <v>9</v>
      </c>
      <c r="E33" t="s">
        <v>17</v>
      </c>
      <c r="F33" s="5">
        <v>382</v>
      </c>
      <c r="G33" s="9">
        <v>15</v>
      </c>
      <c r="H33" s="6">
        <f t="shared" si="0"/>
        <v>5730</v>
      </c>
      <c r="I33" s="29" t="b">
        <f t="shared" si="1"/>
        <v>0</v>
      </c>
    </row>
    <row r="34" spans="3:9" x14ac:dyDescent="0.25">
      <c r="C34" s="1">
        <v>43095</v>
      </c>
      <c r="D34" t="s">
        <v>8</v>
      </c>
      <c r="E34" t="s">
        <v>17</v>
      </c>
      <c r="F34" s="5">
        <v>382</v>
      </c>
      <c r="G34" s="9">
        <v>54</v>
      </c>
      <c r="H34" s="6">
        <f t="shared" si="0"/>
        <v>20628</v>
      </c>
      <c r="I34" s="29" t="b">
        <f t="shared" si="1"/>
        <v>0</v>
      </c>
    </row>
    <row r="35" spans="3:9" x14ac:dyDescent="0.25">
      <c r="C35" s="1">
        <v>43095</v>
      </c>
      <c r="D35" t="s">
        <v>21</v>
      </c>
      <c r="E35" t="s">
        <v>16</v>
      </c>
      <c r="F35" s="5">
        <v>2785</v>
      </c>
      <c r="G35" s="9">
        <v>27</v>
      </c>
      <c r="H35" s="6">
        <f t="shared" si="0"/>
        <v>75195</v>
      </c>
      <c r="I35" s="29" t="b">
        <f t="shared" si="1"/>
        <v>0</v>
      </c>
    </row>
    <row r="36" spans="3:9" x14ac:dyDescent="0.25">
      <c r="C36" s="1">
        <v>43100</v>
      </c>
      <c r="D36" t="s">
        <v>8</v>
      </c>
      <c r="E36" t="s">
        <v>17</v>
      </c>
      <c r="F36" s="5">
        <v>382</v>
      </c>
      <c r="G36" s="9">
        <v>52</v>
      </c>
      <c r="H36" s="6">
        <f t="shared" si="0"/>
        <v>19864</v>
      </c>
      <c r="I36" s="29" t="b">
        <f t="shared" si="1"/>
        <v>0</v>
      </c>
    </row>
  </sheetData>
  <conditionalFormatting sqref="C5:H36">
    <cfRule type="expression" dxfId="4" priority="1">
      <formula>AND($D5="Samir",$H5&gt;=AVERAGE($H$5:$H$36))</formula>
    </cfRule>
  </conditionalFormatting>
  <hyperlinks>
    <hyperlink ref="A1" r:id="rId1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Number Static</vt:lpstr>
      <vt:lpstr>Number Dynamic</vt:lpstr>
      <vt:lpstr>Number Dynamic w Icon</vt:lpstr>
      <vt:lpstr>Formatting Alternate Rows</vt:lpstr>
      <vt:lpstr>Multiple Text Static</vt:lpstr>
      <vt:lpstr>Multiple Text Dynamic</vt:lpstr>
      <vt:lpstr>Search Text Dynamic</vt:lpstr>
      <vt:lpstr>Multiple Rules - Text Dynamic</vt:lpstr>
      <vt:lpstr>Text Static &amp; Average Formula</vt:lpstr>
      <vt:lpstr>Text &amp; Number Dynamic</vt:lpstr>
      <vt:lpstr>Date Range Static</vt:lpstr>
      <vt:lpstr>Date Range Dynamic</vt:lpstr>
      <vt:lpstr>Errors and Blanks</vt:lpstr>
      <vt:lpstr>Heat Map Numbers Hidden</vt:lpstr>
      <vt:lpstr>Heat Map w Numbers</vt:lpstr>
      <vt:lpstr>Data Generator</vt:lpstr>
    </vt:vector>
  </TitlesOfParts>
  <Manager>Ron Person</Manager>
  <Company>Critical to Success</Company>
  <LinksUpToDate>false</LinksUpToDate>
  <SharedDoc>false</SharedDoc>
  <HyperlinkBase>http://www.criticaltosuccess.com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- CriticalToSuccess.com</dc:title>
  <dc:creator>Ron;www.CriticalToSuccess.com</dc:creator>
  <cp:lastModifiedBy>Ron</cp:lastModifiedBy>
  <dcterms:created xsi:type="dcterms:W3CDTF">2017-02-08T23:50:21Z</dcterms:created>
  <dcterms:modified xsi:type="dcterms:W3CDTF">2017-02-23T08:51:21Z</dcterms:modified>
</cp:coreProperties>
</file>