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35" windowWidth="15600" windowHeight="7935" activeTab="3"/>
  </bookViews>
  <sheets>
    <sheet name="BQ" sheetId="1" r:id="rId1"/>
    <sheet name="Spektek" sheetId="2" r:id="rId2"/>
    <sheet name="JADWAL" sheetId="4" r:id="rId3"/>
    <sheet name="Survey" sheetId="3" r:id="rId4"/>
  </sheets>
  <definedNames>
    <definedName name="_xlnm.Print_Area" localSheetId="0">BQ!$A$1:$F$24</definedName>
    <definedName name="_xlnm.Print_Area" localSheetId="2">JADWAL!$A$1:$J$37</definedName>
    <definedName name="_xlnm.Print_Area" localSheetId="1">Spektek!$A$1:$C$17</definedName>
  </definedNames>
  <calcPr calcId="144525"/>
</workbook>
</file>

<file path=xl/calcChain.xml><?xml version="1.0" encoding="utf-8"?>
<calcChain xmlns="http://schemas.openxmlformats.org/spreadsheetml/2006/main">
  <c r="F19" i="3" l="1"/>
  <c r="G19" i="3" s="1"/>
  <c r="I14" i="3" l="1"/>
  <c r="M10" i="3"/>
  <c r="L10" i="3"/>
  <c r="M9" i="3"/>
  <c r="L9" i="3"/>
  <c r="J9" i="3" s="1"/>
  <c r="M8" i="3"/>
  <c r="L8" i="3"/>
  <c r="J8" i="3" s="1"/>
  <c r="M7" i="3"/>
  <c r="L7" i="3"/>
  <c r="J7" i="3"/>
  <c r="M6" i="3"/>
  <c r="L6" i="3"/>
  <c r="J6" i="3" s="1"/>
  <c r="M5" i="3"/>
  <c r="L5" i="3"/>
  <c r="N5" i="3" s="1"/>
  <c r="F5" i="3" s="1"/>
  <c r="G5" i="3" s="1"/>
  <c r="M4" i="3"/>
  <c r="L4" i="3"/>
  <c r="J4" i="3" s="1"/>
  <c r="M3" i="3"/>
  <c r="L3" i="3"/>
  <c r="F12" i="1"/>
  <c r="F15" i="1"/>
  <c r="F8" i="1"/>
  <c r="N7" i="3" l="1"/>
  <c r="F7" i="3" s="1"/>
  <c r="G7" i="3" s="1"/>
  <c r="J10" i="3"/>
  <c r="N10" i="3"/>
  <c r="F10" i="3" s="1"/>
  <c r="N3" i="3"/>
  <c r="F3" i="3" s="1"/>
  <c r="G3" i="3" s="1"/>
  <c r="J5" i="3"/>
  <c r="J3" i="3"/>
  <c r="N9" i="3"/>
  <c r="F9" i="3" s="1"/>
  <c r="G9" i="3" s="1"/>
  <c r="N6" i="3"/>
  <c r="F6" i="3" s="1"/>
  <c r="G6" i="3" s="1"/>
  <c r="N8" i="3"/>
  <c r="F8" i="3" s="1"/>
  <c r="G8" i="3" s="1"/>
  <c r="N4" i="3"/>
  <c r="F4" i="3" s="1"/>
  <c r="G4" i="3" s="1"/>
  <c r="G10" i="3"/>
  <c r="F11" i="1"/>
  <c r="F13" i="1"/>
  <c r="F9" i="1"/>
  <c r="G12" i="3" l="1"/>
  <c r="G13" i="3" s="1"/>
  <c r="G14" i="3" s="1"/>
  <c r="K14" i="3" s="1"/>
  <c r="F10" i="1"/>
  <c r="F14" i="1" l="1"/>
  <c r="F17" i="1" s="1"/>
  <c r="F18" i="1" l="1"/>
  <c r="F19" i="1" s="1"/>
</calcChain>
</file>

<file path=xl/sharedStrings.xml><?xml version="1.0" encoding="utf-8"?>
<sst xmlns="http://schemas.openxmlformats.org/spreadsheetml/2006/main" count="129" uniqueCount="68">
  <si>
    <t>NO</t>
  </si>
  <si>
    <t>URAIAN</t>
  </si>
  <si>
    <t>SATUAN</t>
  </si>
  <si>
    <t>HARGA SATUAN</t>
  </si>
  <si>
    <t>JUMLAH</t>
  </si>
  <si>
    <t>unit</t>
  </si>
  <si>
    <t>TOTAL</t>
  </si>
  <si>
    <t>HARGA SURVEY</t>
  </si>
  <si>
    <t>KEUNTUNGAN</t>
  </si>
  <si>
    <t>PPN 10%</t>
  </si>
  <si>
    <t>TOTAL + PPN 10%</t>
  </si>
  <si>
    <t>HARGA SURVEY + KEUNTUNGAN</t>
  </si>
  <si>
    <t>Laptop</t>
  </si>
  <si>
    <t>Smart TV</t>
  </si>
  <si>
    <t>Camera</t>
  </si>
  <si>
    <t>Stabilizer</t>
  </si>
  <si>
    <t>HeadPhone</t>
  </si>
  <si>
    <t xml:space="preserve">Speaker </t>
  </si>
  <si>
    <t>Pagu</t>
  </si>
  <si>
    <t>Link</t>
  </si>
  <si>
    <t>SPESIFIKASI</t>
  </si>
  <si>
    <t>https://www.tokopedia.com/cinemaphoto/gimbal-stabilizer-kamera-dslr-moza-air-2-wireless-ifocus-motor</t>
  </si>
  <si>
    <t xml:space="preserve">Gimbal Weight 1.4kg; Weight(battery included) 1.6kg; Payload Range 0.3kg~4.2kg; Dimension 230*240*470 mm; Camera Tray Dimension Tilt to release center""'110mm; Roll to release center""'100mm; </t>
  </si>
  <si>
    <t>https://shopee.co.id/Paket-SoundSystem-Karaoke-BMB-CS-252-V---Bluetooth-8-inch-i.100851342.2612126346?gclid=CjwKCAjwjLD4BRAiEiwAg5NBFlwIzVNDex3n2A4oSefgKhm8_bHDwPz1sJxZ7kpnLaRepGOw-4J2YxoCSJ0QAvD_BwE</t>
  </si>
  <si>
    <t xml:space="preserve">Speksifikasi
BMB CS 252 V
2 way 3 speaker,bass reflex type
Max Allowable Input : 300W
203mm cone type(Woofer),76mm cone type x 2 (Tweeter)
Impedance : 8 Ohm
Frequncy Range : 50Hz~20KHz
AntiMagnetic Type
Dimensionis(WxHxD): 450x264x249mm
</t>
  </si>
  <si>
    <t xml:space="preserve"> Ukuran: 65 inch
 Resolusi: 3840 x 2160 (4K)
Quantum Processor 4K: Picture Engine
Quantum HDR: HDR (High Dynamic Range) Smart TV
Operating System: Tizen™
Web Browser
Dolby Digital Plus Dual LED
Konektivitas : Ethernet (LAN); WiFi5; eARC; Bluetooth; HDMI; USB
</t>
  </si>
  <si>
    <t>https://www.bhinneka.com/samsung-65-inch-smart-tv-qled-4k-uhd-qa65q70t-sku3332074161</t>
  </si>
  <si>
    <t>Headphone Frequency Response 20Hz - 20 kHz
Headphone Battery Life Up to 16 hours
Headphone Sensitivity 111dB (+/-3dB)
Headphone Wireless Range Up to 40ft
Impedance 32 Ohms @ 1 kHz
Headphone Type Wireless
Headphone Connector N/A
Headphone Drivers 50mm
Cable Length N/A
Model HS70</t>
  </si>
  <si>
    <t>Headphone Frequency Response 20Hz - 20 kHz
Headphone Battery Life Up to 16 hours
Headphone Sensitivity 111dB (+/-3dB)
Headphone Wireless Range Up to 40ft
Impedance 32 Ohms @ 1 kHz
Headphone Type Wireless
Headphone Connector N/A
Headphone Drivers 50mm</t>
  </si>
  <si>
    <t xml:space="preserve">Mic wireless podium krezt MC 2 V
1bh resiever
2bh mic podium /meja
1bh kabel audio output
free baterai
Frequency VHF
jarak bisa pakai sampe 38m </t>
  </si>
  <si>
    <t>Microphone Podium</t>
  </si>
  <si>
    <t>Microphone wireless</t>
  </si>
  <si>
    <t>\</t>
  </si>
  <si>
    <t>https://www.bukalapak.com/p/rumah-tangga/furniture-interior/dekorasi-rumah/2vumyfu-jual-dijual-aibecy-kamera-video-conference-hd-1080p-full-hd-1080p-3x-optical-zoom-wide-jyence-limited?from=list-product&amp;keyword=kamera%20conference&amp;funnel=omnisearch&amp;product_owner=normal_seller&amp;pos=0&amp;cf=1&amp;ssa=0&amp;sort_origin=relevansi&amp;search_sort_default=true&amp;promoted=0&amp;acf=1</t>
  </si>
  <si>
    <t>ffective Pixel: 2.1 Mega Pixel
HD Video Interface: USB 2.0
Lens: 3 Optical Zoom Lens
Focus: Auto &amp; Manual
Support Resolution : 1080P (1920 * 1080), 720p (1280 * 720)
View Angle: 95
Rotation Angle: Horizon: 0355; Vertical-30~ 90
Pan Speed: 0.1~100/ sec
Tilt Speed: 0.1~60/ sec
White Balance/ Gain Control: Auto
Backlight Compensation: Supporting
Digital Noise Reduction: 2D &amp; 3D
SNR: 52dB
Flip: Support Horizontal / Vertical Flip
Min. Illuminance: 0.1Lux
USB Protocol: UVC1.1
Internet Protocol: RTSP, RTMP, ONVIP
Input: AC 100-240V 50Hz
Output: DC 12V 2A</t>
  </si>
  <si>
    <t>VOLUME</t>
  </si>
  <si>
    <t xml:space="preserve">   Processor: Intel Core i7-8750H
   RAM: 8GB DDR 4
   HDD: 1TB
   Optane: 16GB  VGA: NVIDIA GeForce GTX 1060 6GB
    Konektivitas: Wifi + Bluetooth
    Ukuran Layar: 15.6 Inch FHD
    Sistem Operasi: Windows 10
</t>
  </si>
  <si>
    <t>Headphone Frequency Response 20Hz - 20 kHz
Headphone Battery Life Up to 16 hours
Headphone Sensitivity 111dB (+/-3dB)
Headphone Wireless Range Up to 40ft
Impedance 32 Ohms @ 1 kHz
Headphone Type Wireless
Headphone Connector N/A
Headphone Drivers 50mm
Cable Length N/A</t>
  </si>
  <si>
    <t xml:space="preserve">Frequency VHF
jarak bisa pakai sampe 45m
suara bagus, jernih dan empuk
cocok buat karaoke, MC, pidato, seminar </t>
  </si>
  <si>
    <t>RENCANA ANGGARAN BIAYA</t>
  </si>
  <si>
    <t>LOKASI          : Dinas Komunikasi Dan Informatika Kab. Bangka Barat</t>
  </si>
  <si>
    <t>ANGGARAN  : APBDP TA 2020</t>
  </si>
  <si>
    <t>KEGIATAN     : Penyediaan Peralatan Dan Perlengkapan Kantor</t>
  </si>
  <si>
    <t>PEKERJAAN   : Belanja Modal Pengadaan Perlengkapan Kantor</t>
  </si>
  <si>
    <t>JADWAL PELAKSANAAN PEKERJAAN</t>
  </si>
  <si>
    <t>URAIAN PEKERJAAN</t>
  </si>
  <si>
    <t>MASA GARANSI</t>
  </si>
  <si>
    <t>Minggu ke -</t>
  </si>
  <si>
    <t>I</t>
  </si>
  <si>
    <t>II</t>
  </si>
  <si>
    <t>III</t>
  </si>
  <si>
    <t>IV</t>
  </si>
  <si>
    <t>Pemesanan Barang</t>
  </si>
  <si>
    <t>Pengiriman Barang</t>
  </si>
  <si>
    <t>Garansi 12 Bulan</t>
  </si>
  <si>
    <t>Pemeriksaan dan Serah Terima Barang</t>
  </si>
  <si>
    <t>SPESIFIKASI TEKNIS</t>
  </si>
  <si>
    <t>AGUSTUS</t>
  </si>
  <si>
    <t>SEPTEMBER</t>
  </si>
  <si>
    <t>Capture Card</t>
  </si>
  <si>
    <t>https://www.tokopedia.com/laptopgaming/legion-y7000se-2019-0yid-i5-9300h-8gb-512ssd-gtx1650-4gb-w10-ohs?utm_source=Android&amp;utm_source=Android&amp;utm_medium=Share&amp;utm_medium=Share&amp;utm_campaign=Product%20Share&amp;utm_campaign=Product%20Share&amp;_branch_match_id=829193601785946906</t>
  </si>
  <si>
    <t>Intel® Core™ i5-9300H 2.4GHz (8M Cache, up to 4.1GHz) Onboard Processor
RAM 16GB DDR4 2666Mhz (up to 32GB dual channel) Standar Memori
Hard Disk 512GB SSD M.2 2280 NVME
VGA NVIDIA® GeForce® GTX 1650 4GB GDDR5
Layar 15.6-inch FHD (1920 x 1080) IPS Anti-Glare LED-Backlit Display 300Nits
Windows 10 Home
Audio : Harman®speaker dengan Dolby Audio™
Keyboard : Single Backlit Keyboard "Red"
Kamera : Integrated Widescreen HD (720p) Webcam with Dual Array Digital Microphone
Wireless Network : 802.11 AC 1x1 WiFi + Bluetooth® 4.2
Bluetooth : Bluetooth 5.0</t>
  </si>
  <si>
    <t>https://www.tokopedia.com/rekomendasi/665605218?ref=googleshopping&amp;c=6503138316&amp;m=137418302&amp;p=665605218&amp;gclid=EAIaIQobChMIoOW37d7J6wIVyCMrCh06JgTcEAQYASABEgLoHvD_BwE&amp;gclsrc=aw.ds</t>
  </si>
  <si>
    <t>Wireless Clip On</t>
  </si>
  <si>
    <t>RF Modulation: GFSK (Gauss frequency Shift Keying)
Frequency band: 2.4GHz (2405-2478MHz)
Frequency response: 35Hz-14KHz±3dB
Signal/Noise: 84dB or more
Distortion: 0.05% or less (32Ω,1 KHz,65mW output)
RF output level: 3mW
Earphone output level: 32Ω,65mW
Reception sensitivity: -90dB +/- 3dB / 0dB=1V/Pa, 1kHz
Audio input connector: 3.5mm mini jack
Operation range: 60m (197ft) (without obstacle)
Power requirements: 3V DC (Two AAA size batteries)
Consumption power: Transmitter: 3V/70mA
Receiver: 3V/70mA
Dimensions: Receiver: 45x70x35mm (1.8*2.8*1.4 inches)
Transmitter: 45x70x35mm (1.8*2.8*1.4 inches)
Weight: Receiver: 47g (1.7 oz)
Transmitter: 47g (1.7 oz)</t>
  </si>
  <si>
    <t>https://www.tokopedia.com/fraggamingstore/rexus-hdmi-4k-game-capture-card-stream-and-record-hd100?refined=true&amp;whid=0</t>
  </si>
  <si>
    <t>Input : Support resolution up to 4Kx2K@30Hz (HDMI IN)
Output : Support resolution up to 1920x1080@60Hz (HDMI OUT)
USB-C female port : Compliant with standard USB3.0 backward compatible with USB2.0. Support Mac OS/Windows Laptops, computers for streaming.AUX3.5 port : Audio output supported
Compatible with OBS, XSplit, Youtube, Twitch etc platforms
Dimention : L66 x W66 x H19mm</t>
  </si>
  <si>
    <t>Bonus Untuk Kantor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</si>
</sst>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1" formatCode="_(* #,##0_);_(* \(#,##0\);_(* &quot;-&quot;_);_(@_)"/>
    <numFmt numFmtId="43" formatCode="_(* #,##0.00_);_(* \(#,##0.00\);_(* &quot;-&quot;??_);_(@_)"/>
    <numFmt numFmtId="164" formatCode="_-* #,##0_-;\-* #,##0_-;_-* &quot;-&quot;_-;_-@_-"/>
    <numFmt numFmtId="165" formatCode="_(&quot;Rp&quot;* #,##0_);_(&quot;Rp&quot;* \(#,##0\);_(&quot;Rp&quot;* &quot;-&quot;_);_(@_)"/>
    <numFmt numFmtId="166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Tahoma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Bell MT"/>
      <family val="1"/>
    </font>
    <font>
      <sz val="11"/>
      <color theme="1"/>
      <name val="Book Antiqua"/>
      <family val="1"/>
    </font>
    <font>
      <b/>
      <sz val="11"/>
      <color theme="1"/>
      <name val="Bell MT"/>
      <family val="1"/>
    </font>
    <font>
      <sz val="11"/>
      <color theme="1"/>
      <name val="Bell MT"/>
      <family val="1"/>
    </font>
    <font>
      <b/>
      <i/>
      <sz val="11"/>
      <color theme="1"/>
      <name val="Bell MT"/>
      <family val="1"/>
    </font>
    <font>
      <b/>
      <sz val="11"/>
      <name val="Bell MT"/>
      <family val="1"/>
    </font>
    <font>
      <sz val="12"/>
      <color theme="1"/>
      <name val="Calibri"/>
      <family val="2"/>
      <scheme val="minor"/>
    </font>
    <font>
      <u/>
      <sz val="11"/>
      <name val="Calibri"/>
      <family val="2"/>
      <scheme val="minor"/>
    </font>
    <font>
      <u/>
      <sz val="11"/>
      <color rgb="FF0000CC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14">
    <xf numFmtId="0" fontId="0" fillId="0" borderId="0"/>
    <xf numFmtId="0" fontId="3" fillId="0" borderId="0"/>
    <xf numFmtId="0" fontId="3" fillId="0" borderId="0"/>
    <xf numFmtId="0" fontId="3" fillId="0" borderId="0"/>
    <xf numFmtId="43" fontId="3" fillId="0" borderId="0" applyFont="0" applyFill="0" applyBorder="0" applyAlignment="0" applyProtection="0"/>
    <xf numFmtId="0" fontId="3" fillId="0" borderId="0"/>
    <xf numFmtId="43" fontId="5" fillId="0" borderId="0" applyFont="0" applyFill="0" applyBorder="0" applyAlignment="0" applyProtection="0"/>
    <xf numFmtId="0" fontId="6" fillId="0" borderId="0" applyNumberFormat="0" applyFill="0" applyBorder="0" applyAlignment="0" applyProtection="0"/>
    <xf numFmtId="164" fontId="5" fillId="0" borderId="0" applyFont="0" applyFill="0" applyBorder="0" applyAlignment="0" applyProtection="0"/>
    <xf numFmtId="0" fontId="1" fillId="0" borderId="0"/>
    <xf numFmtId="41" fontId="1" fillId="0" borderId="0" applyFont="0" applyFill="0" applyBorder="0" applyAlignment="0" applyProtection="0"/>
    <xf numFmtId="0" fontId="3" fillId="0" borderId="0"/>
    <xf numFmtId="43" fontId="1" fillId="0" borderId="0" applyFont="0" applyFill="0" applyBorder="0" applyAlignment="0" applyProtection="0"/>
    <xf numFmtId="0" fontId="5" fillId="0" borderId="0"/>
  </cellStyleXfs>
  <cellXfs count="136">
    <xf numFmtId="0" fontId="0" fillId="0" borderId="0" xfId="0"/>
    <xf numFmtId="165" fontId="0" fillId="0" borderId="0" xfId="0" applyNumberFormat="1"/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165" fontId="2" fillId="0" borderId="12" xfId="0" applyNumberFormat="1" applyFont="1" applyBorder="1"/>
    <xf numFmtId="41" fontId="0" fillId="0" borderId="0" xfId="0" applyNumberFormat="1"/>
    <xf numFmtId="43" fontId="0" fillId="0" borderId="0" xfId="0" applyNumberFormat="1"/>
    <xf numFmtId="0" fontId="0" fillId="0" borderId="7" xfId="0" applyBorder="1"/>
    <xf numFmtId="0" fontId="2" fillId="0" borderId="0" xfId="0" applyFont="1" applyBorder="1" applyAlignment="1">
      <alignment horizontal="center" vertical="center"/>
    </xf>
    <xf numFmtId="0" fontId="0" fillId="0" borderId="0" xfId="0" applyBorder="1"/>
    <xf numFmtId="165" fontId="2" fillId="0" borderId="0" xfId="0" applyNumberFormat="1" applyFont="1" applyBorder="1"/>
    <xf numFmtId="165" fontId="2" fillId="0" borderId="7" xfId="0" applyNumberFormat="1" applyFont="1" applyBorder="1"/>
    <xf numFmtId="0" fontId="0" fillId="0" borderId="0" xfId="0" applyAlignment="1"/>
    <xf numFmtId="0" fontId="0" fillId="0" borderId="0" xfId="0" applyBorder="1" applyAlignment="1">
      <alignment horizontal="center"/>
    </xf>
    <xf numFmtId="0" fontId="2" fillId="0" borderId="4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0" xfId="0" applyBorder="1" applyAlignment="1">
      <alignment horizontal="center" wrapText="1"/>
    </xf>
    <xf numFmtId="0" fontId="0" fillId="0" borderId="0" xfId="0" applyBorder="1" applyAlignment="1">
      <alignment wrapText="1"/>
    </xf>
    <xf numFmtId="165" fontId="2" fillId="0" borderId="0" xfId="0" applyNumberFormat="1" applyFont="1" applyBorder="1" applyAlignment="1">
      <alignment wrapText="1"/>
    </xf>
    <xf numFmtId="0" fontId="4" fillId="2" borderId="6" xfId="1" quotePrefix="1" applyFont="1" applyFill="1" applyBorder="1" applyAlignment="1">
      <alignment horizontal="center" vertical="center"/>
    </xf>
    <xf numFmtId="0" fontId="0" fillId="3" borderId="1" xfId="0" applyFont="1" applyFill="1" applyBorder="1" applyAlignment="1">
      <alignment vertical="center" wrapText="1"/>
    </xf>
    <xf numFmtId="0" fontId="0" fillId="3" borderId="1" xfId="0" applyFont="1" applyFill="1" applyBorder="1" applyAlignment="1">
      <alignment horizontal="center" vertical="center"/>
    </xf>
    <xf numFmtId="0" fontId="4" fillId="0" borderId="1" xfId="2" applyFont="1" applyFill="1" applyBorder="1" applyAlignment="1">
      <alignment horizontal="center" vertical="center"/>
    </xf>
    <xf numFmtId="165" fontId="4" fillId="0" borderId="7" xfId="1" applyNumberFormat="1" applyFont="1" applyFill="1" applyBorder="1" applyAlignment="1">
      <alignment horizontal="center" vertical="center"/>
    </xf>
    <xf numFmtId="165" fontId="6" fillId="0" borderId="0" xfId="7" applyNumberFormat="1" applyFill="1" applyBorder="1" applyAlignment="1">
      <alignment horizontal="center" vertical="center" wrapText="1"/>
    </xf>
    <xf numFmtId="165" fontId="4" fillId="0" borderId="0" xfId="1" applyNumberFormat="1" applyFont="1" applyFill="1" applyBorder="1" applyAlignment="1">
      <alignment horizontal="center" vertical="center"/>
    </xf>
    <xf numFmtId="43" fontId="0" fillId="0" borderId="0" xfId="6" applyFont="1" applyFill="1" applyBorder="1" applyAlignment="1">
      <alignment vertical="center"/>
    </xf>
    <xf numFmtId="43" fontId="0" fillId="0" borderId="0" xfId="0" applyNumberFormat="1" applyFill="1" applyAlignment="1">
      <alignment vertical="center"/>
    </xf>
    <xf numFmtId="0" fontId="0" fillId="0" borderId="0" xfId="0" applyFill="1" applyAlignment="1">
      <alignment vertical="center"/>
    </xf>
    <xf numFmtId="0" fontId="4" fillId="0" borderId="6" xfId="1" quotePrefix="1" applyFont="1" applyFill="1" applyBorder="1" applyAlignment="1">
      <alignment horizontal="center" vertical="center"/>
    </xf>
    <xf numFmtId="43" fontId="0" fillId="0" borderId="0" xfId="6" applyFont="1" applyAlignment="1">
      <alignment vertical="center"/>
    </xf>
    <xf numFmtId="0" fontId="0" fillId="0" borderId="0" xfId="0" applyAlignment="1">
      <alignment vertical="center"/>
    </xf>
    <xf numFmtId="0" fontId="4" fillId="0" borderId="1" xfId="2" quotePrefix="1" applyFont="1" applyFill="1" applyBorder="1" applyAlignment="1">
      <alignment horizontal="center" vertical="center"/>
    </xf>
    <xf numFmtId="43" fontId="0" fillId="0" borderId="0" xfId="6" applyFont="1" applyFill="1" applyAlignment="1">
      <alignment vertical="center"/>
    </xf>
    <xf numFmtId="0" fontId="0" fillId="3" borderId="1" xfId="0" applyFont="1" applyFill="1" applyBorder="1" applyAlignment="1">
      <alignment vertical="top" wrapText="1"/>
    </xf>
    <xf numFmtId="165" fontId="6" fillId="0" borderId="0" xfId="7" applyNumberFormat="1" applyFill="1" applyBorder="1" applyAlignment="1">
      <alignment horizontal="center" vertical="top" wrapText="1"/>
    </xf>
    <xf numFmtId="0" fontId="6" fillId="0" borderId="0" xfId="7" applyNumberFormat="1" applyFill="1" applyBorder="1" applyAlignment="1">
      <alignment horizontal="center" vertical="top" wrapText="1"/>
    </xf>
    <xf numFmtId="0" fontId="4" fillId="2" borderId="6" xfId="1" quotePrefix="1" applyFont="1" applyFill="1" applyBorder="1" applyAlignment="1">
      <alignment horizontal="center" vertical="top"/>
    </xf>
    <xf numFmtId="0" fontId="0" fillId="3" borderId="1" xfId="0" applyFont="1" applyFill="1" applyBorder="1" applyAlignment="1">
      <alignment horizontal="center" vertical="top"/>
    </xf>
    <xf numFmtId="0" fontId="4" fillId="0" borderId="1" xfId="2" applyFont="1" applyFill="1" applyBorder="1" applyAlignment="1">
      <alignment horizontal="center" vertical="top"/>
    </xf>
    <xf numFmtId="165" fontId="4" fillId="0" borderId="7" xfId="1" applyNumberFormat="1" applyFont="1" applyFill="1" applyBorder="1" applyAlignment="1">
      <alignment horizontal="center" vertical="top"/>
    </xf>
    <xf numFmtId="165" fontId="4" fillId="0" borderId="0" xfId="1" applyNumberFormat="1" applyFont="1" applyFill="1" applyBorder="1" applyAlignment="1">
      <alignment horizontal="center" vertical="top"/>
    </xf>
    <xf numFmtId="43" fontId="0" fillId="0" borderId="0" xfId="6" applyFont="1" applyFill="1" applyBorder="1" applyAlignment="1">
      <alignment vertical="top"/>
    </xf>
    <xf numFmtId="43" fontId="0" fillId="0" borderId="0" xfId="0" applyNumberFormat="1" applyFill="1" applyAlignment="1">
      <alignment vertical="top"/>
    </xf>
    <xf numFmtId="0" fontId="0" fillId="0" borderId="0" xfId="0" applyFill="1" applyAlignment="1">
      <alignment vertical="top"/>
    </xf>
    <xf numFmtId="0" fontId="4" fillId="2" borderId="8" xfId="1" quotePrefix="1" applyFont="1" applyFill="1" applyBorder="1" applyAlignment="1">
      <alignment horizontal="center" vertical="top"/>
    </xf>
    <xf numFmtId="0" fontId="2" fillId="0" borderId="0" xfId="0" applyFont="1" applyAlignment="1">
      <alignment horizontal="center" vertical="center"/>
    </xf>
    <xf numFmtId="0" fontId="0" fillId="0" borderId="14" xfId="0" applyBorder="1" applyAlignment="1">
      <alignment horizontal="center"/>
    </xf>
    <xf numFmtId="0" fontId="2" fillId="0" borderId="0" xfId="0" applyFont="1"/>
    <xf numFmtId="0" fontId="0" fillId="0" borderId="1" xfId="0" applyFont="1" applyFill="1" applyBorder="1" applyAlignment="1">
      <alignment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vertical="top"/>
    </xf>
    <xf numFmtId="0" fontId="0" fillId="0" borderId="1" xfId="0" applyFont="1" applyFill="1" applyBorder="1" applyAlignment="1">
      <alignment horizontal="center" vertical="top"/>
    </xf>
    <xf numFmtId="164" fontId="0" fillId="0" borderId="1" xfId="8" applyFont="1" applyBorder="1"/>
    <xf numFmtId="164" fontId="7" fillId="0" borderId="1" xfId="8" applyFont="1" applyBorder="1" applyAlignment="1">
      <alignment horizontal="left" vertical="center"/>
    </xf>
    <xf numFmtId="0" fontId="0" fillId="0" borderId="0" xfId="0" applyBorder="1" applyAlignment="1"/>
    <xf numFmtId="0" fontId="10" fillId="0" borderId="0" xfId="9" applyFont="1"/>
    <xf numFmtId="0" fontId="11" fillId="0" borderId="0" xfId="9" applyFont="1" applyAlignment="1">
      <alignment horizontal="center"/>
    </xf>
    <xf numFmtId="0" fontId="14" fillId="0" borderId="1" xfId="9" applyFont="1" applyBorder="1" applyAlignment="1">
      <alignment horizontal="center" vertical="center"/>
    </xf>
    <xf numFmtId="0" fontId="12" fillId="0" borderId="1" xfId="9" applyFont="1" applyBorder="1" applyAlignment="1">
      <alignment horizontal="center" vertical="center"/>
    </xf>
    <xf numFmtId="0" fontId="14" fillId="3" borderId="1" xfId="9" applyFont="1" applyFill="1" applyBorder="1" applyAlignment="1">
      <alignment horizontal="center" vertical="center"/>
    </xf>
    <xf numFmtId="0" fontId="14" fillId="2" borderId="1" xfId="9" applyFont="1" applyFill="1" applyBorder="1" applyAlignment="1">
      <alignment horizontal="center" vertical="center"/>
    </xf>
    <xf numFmtId="0" fontId="12" fillId="0" borderId="1" xfId="9" applyFont="1" applyFill="1" applyBorder="1"/>
    <xf numFmtId="0" fontId="12" fillId="3" borderId="1" xfId="9" applyFont="1" applyFill="1" applyBorder="1"/>
    <xf numFmtId="0" fontId="12" fillId="2" borderId="1" xfId="9" applyFont="1" applyFill="1" applyBorder="1"/>
    <xf numFmtId="0" fontId="12" fillId="0" borderId="1" xfId="9" applyFont="1" applyFill="1" applyBorder="1" applyAlignment="1">
      <alignment horizontal="center" vertical="center"/>
    </xf>
    <xf numFmtId="0" fontId="12" fillId="0" borderId="0" xfId="9" applyFont="1"/>
    <xf numFmtId="166" fontId="12" fillId="0" borderId="0" xfId="12" applyNumberFormat="1" applyFont="1"/>
    <xf numFmtId="0" fontId="10" fillId="0" borderId="1" xfId="9" applyFont="1" applyBorder="1"/>
    <xf numFmtId="0" fontId="0" fillId="0" borderId="0" xfId="0" applyFill="1" applyAlignment="1"/>
    <xf numFmtId="0" fontId="0" fillId="0" borderId="0" xfId="0" applyFill="1" applyBorder="1" applyAlignment="1"/>
    <xf numFmtId="0" fontId="0" fillId="0" borderId="0" xfId="0" applyFill="1" applyBorder="1" applyAlignment="1">
      <alignment horizont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vertical="top" wrapText="1"/>
    </xf>
    <xf numFmtId="0" fontId="0" fillId="0" borderId="1" xfId="0" applyFont="1" applyFill="1" applyBorder="1" applyAlignment="1">
      <alignment vertical="center" wrapText="1"/>
    </xf>
    <xf numFmtId="0" fontId="4" fillId="0" borderId="8" xfId="1" quotePrefix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left" vertical="top" wrapText="1"/>
    </xf>
    <xf numFmtId="0" fontId="0" fillId="0" borderId="0" xfId="0" applyFill="1"/>
    <xf numFmtId="0" fontId="0" fillId="0" borderId="0" xfId="0" applyFill="1" applyAlignment="1">
      <alignment wrapText="1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0" fontId="8" fillId="0" borderId="0" xfId="0" applyFont="1" applyAlignment="1">
      <alignment horizontal="center" vertical="center"/>
    </xf>
    <xf numFmtId="0" fontId="2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8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8" fillId="0" borderId="0" xfId="0" applyFont="1" applyFill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0" fontId="9" fillId="0" borderId="0" xfId="9" applyFont="1" applyAlignment="1">
      <alignment horizontal="center"/>
    </xf>
    <xf numFmtId="0" fontId="12" fillId="0" borderId="15" xfId="9" applyFont="1" applyBorder="1" applyAlignment="1">
      <alignment horizontal="center"/>
    </xf>
    <xf numFmtId="0" fontId="11" fillId="0" borderId="1" xfId="9" applyFont="1" applyBorder="1" applyAlignment="1">
      <alignment horizontal="center" vertical="center"/>
    </xf>
    <xf numFmtId="0" fontId="11" fillId="0" borderId="1" xfId="9" applyFont="1" applyBorder="1" applyAlignment="1">
      <alignment horizontal="center" vertical="center" wrapText="1"/>
    </xf>
    <xf numFmtId="0" fontId="12" fillId="0" borderId="17" xfId="9" applyFont="1" applyBorder="1" applyAlignment="1">
      <alignment horizontal="center" vertical="center"/>
    </xf>
    <xf numFmtId="0" fontId="12" fillId="0" borderId="19" xfId="9" applyFont="1" applyBorder="1" applyAlignment="1">
      <alignment horizontal="center" vertical="center"/>
    </xf>
    <xf numFmtId="0" fontId="12" fillId="0" borderId="18" xfId="9" applyFont="1" applyBorder="1" applyAlignment="1">
      <alignment horizontal="center" vertical="center"/>
    </xf>
    <xf numFmtId="0" fontId="12" fillId="0" borderId="1" xfId="9" applyFont="1" applyBorder="1" applyAlignment="1">
      <alignment horizontal="left" vertical="center" wrapText="1"/>
    </xf>
    <xf numFmtId="0" fontId="12" fillId="0" borderId="1" xfId="9" applyFont="1" applyFill="1" applyBorder="1" applyAlignment="1">
      <alignment horizontal="left" vertical="center" wrapText="1"/>
    </xf>
    <xf numFmtId="17" fontId="11" fillId="0" borderId="1" xfId="9" applyNumberFormat="1" applyFont="1" applyBorder="1" applyAlignment="1">
      <alignment horizontal="center" vertical="center"/>
    </xf>
    <xf numFmtId="17" fontId="13" fillId="0" borderId="16" xfId="9" applyNumberFormat="1" applyFont="1" applyBorder="1" applyAlignment="1">
      <alignment horizontal="center" vertical="center"/>
    </xf>
    <xf numFmtId="17" fontId="13" fillId="0" borderId="2" xfId="9" applyNumberFormat="1" applyFont="1" applyBorder="1" applyAlignment="1">
      <alignment horizontal="center" vertical="center"/>
    </xf>
    <xf numFmtId="17" fontId="13" fillId="0" borderId="13" xfId="9" applyNumberFormat="1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0" borderId="20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41" fontId="4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7" applyAlignment="1">
      <alignment horizontal="left" vertical="top" wrapText="1"/>
    </xf>
    <xf numFmtId="0" fontId="16" fillId="3" borderId="1" xfId="7" applyFont="1" applyFill="1" applyBorder="1" applyAlignment="1">
      <alignment vertical="center" wrapText="1"/>
    </xf>
    <xf numFmtId="0" fontId="0" fillId="0" borderId="0" xfId="0" applyAlignment="1">
      <alignment horizontal="center" vertical="top"/>
    </xf>
    <xf numFmtId="0" fontId="0" fillId="0" borderId="7" xfId="0" applyBorder="1" applyAlignment="1">
      <alignment vertical="top"/>
    </xf>
    <xf numFmtId="165" fontId="2" fillId="0" borderId="7" xfId="0" applyNumberFormat="1" applyFont="1" applyBorder="1" applyAlignment="1">
      <alignment vertical="top"/>
    </xf>
    <xf numFmtId="165" fontId="2" fillId="0" borderId="12" xfId="0" applyNumberFormat="1" applyFont="1" applyBorder="1" applyAlignment="1">
      <alignment vertical="top"/>
    </xf>
    <xf numFmtId="0" fontId="0" fillId="0" borderId="0" xfId="0" applyAlignment="1">
      <alignment vertical="top"/>
    </xf>
    <xf numFmtId="0" fontId="4" fillId="2" borderId="8" xfId="1" quotePrefix="1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 wrapText="1"/>
    </xf>
    <xf numFmtId="0" fontId="6" fillId="0" borderId="0" xfId="7" applyNumberFormat="1" applyFill="1" applyBorder="1" applyAlignment="1">
      <alignment horizontal="center" vertical="center" wrapText="1"/>
    </xf>
    <xf numFmtId="43" fontId="0" fillId="0" borderId="0" xfId="6" applyFont="1" applyFill="1" applyBorder="1" applyAlignment="1">
      <alignment horizontal="center" vertical="center"/>
    </xf>
    <xf numFmtId="43" fontId="0" fillId="0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7" fillId="0" borderId="0" xfId="7" applyNumberFormat="1" applyFont="1" applyFill="1" applyBorder="1" applyAlignment="1">
      <alignment horizontal="center" vertical="top" wrapText="1"/>
    </xf>
    <xf numFmtId="165" fontId="17" fillId="0" borderId="0" xfId="7" applyNumberFormat="1" applyFont="1" applyFill="1" applyBorder="1" applyAlignment="1">
      <alignment horizontal="center" vertical="center" wrapText="1"/>
    </xf>
  </cellXfs>
  <cellStyles count="14">
    <cellStyle name="Comma" xfId="6" builtinId="3"/>
    <cellStyle name="Comma [0]" xfId="8" builtinId="6"/>
    <cellStyle name="Comma [0] 2" xfId="10"/>
    <cellStyle name="Comma 2" xfId="4"/>
    <cellStyle name="Comma 3" xfId="12"/>
    <cellStyle name="Hyperlink" xfId="7" builtinId="8"/>
    <cellStyle name="Normal" xfId="0" builtinId="0"/>
    <cellStyle name="Normal 16 2" xfId="5"/>
    <cellStyle name="Normal 2" xfId="1"/>
    <cellStyle name="Normal 2 2" xfId="3"/>
    <cellStyle name="Normal 2 2 2" xfId="11"/>
    <cellStyle name="Normal 2 3" xfId="13"/>
    <cellStyle name="Normal 3" xfId="9"/>
    <cellStyle name="Normal_RKA 2011 informatika 2" xfId="2"/>
  </cellStyles>
  <dxfs count="0"/>
  <tableStyles count="0" defaultTableStyle="TableStyleMedium2" defaultPivotStyle="PivotStyleLight16"/>
  <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18</xdr:row>
      <xdr:rowOff>85725</xdr:rowOff>
    </xdr:from>
    <xdr:to>
      <xdr:col>13</xdr:col>
      <xdr:colOff>19050</xdr:colOff>
      <xdr:row>18</xdr:row>
      <xdr:rowOff>85725</xdr:rowOff>
    </xdr:to>
    <xdr:cxnSp macro="">
      <xdr:nvCxnSpPr>
        <xdr:cNvPr id="2" name="Straight Arrow Connector 1"/>
        <xdr:cNvCxnSpPr/>
      </xdr:nvCxnSpPr>
      <xdr:spPr>
        <a:xfrm>
          <a:off x="10401300" y="4619625"/>
          <a:ext cx="19050" cy="0"/>
        </a:xfrm>
        <a:prstGeom prst="straightConnector1">
          <a:avLst/>
        </a:prstGeom>
        <a:ln>
          <a:headEnd type="arrow"/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4</xdr:col>
      <xdr:colOff>443961</xdr:colOff>
      <xdr:row>15</xdr:row>
      <xdr:rowOff>1</xdr:rowOff>
    </xdr:from>
    <xdr:ext cx="2639555" cy="1565973"/>
    <xdr:sp macro="" textlink="">
      <xdr:nvSpPr>
        <xdr:cNvPr id="3" name="TextBox 2"/>
        <xdr:cNvSpPr txBox="1"/>
      </xdr:nvSpPr>
      <xdr:spPr>
        <a:xfrm>
          <a:off x="4170141" y="3985261"/>
          <a:ext cx="2639555" cy="156597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none" rtlCol="0" anchor="t">
          <a:noAutofit/>
        </a:bodyPr>
        <a:lstStyle/>
        <a:p>
          <a:r>
            <a:rPr lang="id-ID" sz="1100">
              <a:solidFill>
                <a:schemeClr val="tx1"/>
              </a:solidFill>
              <a:latin typeface="Bell MT" pitchFamily="18" charset="0"/>
              <a:ea typeface="+mn-ea"/>
              <a:cs typeface="Arial" pitchFamily="34" charset="0"/>
            </a:rPr>
            <a:t>.......................</a:t>
          </a:r>
          <a:r>
            <a:rPr lang="en-US" sz="1100">
              <a:solidFill>
                <a:schemeClr val="tx1"/>
              </a:solidFill>
              <a:latin typeface="Bell MT" pitchFamily="18" charset="0"/>
              <a:ea typeface="+mn-ea"/>
              <a:cs typeface="Arial" pitchFamily="34" charset="0"/>
            </a:rPr>
            <a:t>, </a:t>
          </a:r>
          <a:r>
            <a:rPr lang="id-ID" sz="1100">
              <a:solidFill>
                <a:schemeClr val="tx1"/>
              </a:solidFill>
              <a:latin typeface="Bell MT" pitchFamily="18" charset="0"/>
              <a:ea typeface="+mn-ea"/>
              <a:cs typeface="Arial" pitchFamily="34" charset="0"/>
            </a:rPr>
            <a:t>............................ 2020</a:t>
          </a:r>
          <a:endParaRPr lang="en-US" sz="1100">
            <a:solidFill>
              <a:schemeClr val="tx1"/>
            </a:solidFill>
            <a:latin typeface="Bell MT" pitchFamily="18" charset="0"/>
            <a:ea typeface="+mn-ea"/>
            <a:cs typeface="Arial" pitchFamily="34" charset="0"/>
          </a:endParaRPr>
        </a:p>
        <a:p>
          <a:endParaRPr lang="en-US" sz="1100" b="1">
            <a:solidFill>
              <a:schemeClr val="tx1"/>
            </a:solidFill>
            <a:latin typeface="Bell MT" pitchFamily="18" charset="0"/>
            <a:ea typeface="+mn-ea"/>
            <a:cs typeface="Arial" pitchFamily="34" charset="0"/>
          </a:endParaRPr>
        </a:p>
        <a:p>
          <a:r>
            <a:rPr lang="en-US" sz="1100" b="1">
              <a:solidFill>
                <a:schemeClr val="tx1"/>
              </a:solidFill>
              <a:latin typeface="Bell MT" pitchFamily="18" charset="0"/>
              <a:ea typeface="+mn-ea"/>
              <a:cs typeface="Arial" pitchFamily="34" charset="0"/>
            </a:rPr>
            <a:t>CV. </a:t>
          </a:r>
          <a:r>
            <a:rPr lang="id-ID" sz="1100" b="1">
              <a:solidFill>
                <a:schemeClr val="tx1"/>
              </a:solidFill>
              <a:latin typeface="Bell MT" pitchFamily="18" charset="0"/>
              <a:ea typeface="+mn-ea"/>
              <a:cs typeface="Arial" pitchFamily="34" charset="0"/>
            </a:rPr>
            <a:t>.....................................</a:t>
          </a:r>
          <a:endParaRPr lang="en-US" sz="1100" b="1">
            <a:solidFill>
              <a:schemeClr val="tx1"/>
            </a:solidFill>
            <a:latin typeface="Bell MT" pitchFamily="18" charset="0"/>
            <a:ea typeface="+mn-ea"/>
            <a:cs typeface="Arial" pitchFamily="34" charset="0"/>
          </a:endParaRPr>
        </a:p>
        <a:p>
          <a:endParaRPr lang="en-US" sz="1100">
            <a:solidFill>
              <a:schemeClr val="tx1"/>
            </a:solidFill>
            <a:latin typeface="Bell MT" pitchFamily="18" charset="0"/>
            <a:ea typeface="+mn-ea"/>
            <a:cs typeface="Arial" pitchFamily="34" charset="0"/>
          </a:endParaRPr>
        </a:p>
        <a:p>
          <a:r>
            <a:rPr lang="en-US" sz="1100" b="1">
              <a:solidFill>
                <a:schemeClr val="tx1"/>
              </a:solidFill>
              <a:latin typeface="Bell MT" pitchFamily="18" charset="0"/>
              <a:ea typeface="+mn-ea"/>
              <a:cs typeface="Arial" pitchFamily="34" charset="0"/>
            </a:rPr>
            <a:t>  </a:t>
          </a:r>
          <a:endParaRPr lang="id-ID" sz="1100" b="1">
            <a:solidFill>
              <a:schemeClr val="tx1"/>
            </a:solidFill>
            <a:latin typeface="Bell MT" pitchFamily="18" charset="0"/>
            <a:ea typeface="+mn-ea"/>
            <a:cs typeface="Arial" pitchFamily="34" charset="0"/>
          </a:endParaRPr>
        </a:p>
        <a:p>
          <a:endParaRPr lang="id-ID" sz="1100" b="1">
            <a:solidFill>
              <a:schemeClr val="tx1"/>
            </a:solidFill>
            <a:latin typeface="Bell MT" pitchFamily="18" charset="0"/>
            <a:ea typeface="+mn-ea"/>
            <a:cs typeface="Arial" pitchFamily="34" charset="0"/>
          </a:endParaRPr>
        </a:p>
        <a:p>
          <a:endParaRPr lang="id-ID" sz="1100" b="1">
            <a:solidFill>
              <a:schemeClr val="tx1"/>
            </a:solidFill>
            <a:latin typeface="Bell MT" pitchFamily="18" charset="0"/>
            <a:ea typeface="+mn-ea"/>
            <a:cs typeface="Arial" pitchFamily="34" charset="0"/>
          </a:endParaRPr>
        </a:p>
        <a:p>
          <a:r>
            <a:rPr lang="id-ID" sz="1100" b="1" u="sng">
              <a:solidFill>
                <a:schemeClr val="tx1"/>
              </a:solidFill>
              <a:effectLst/>
              <a:latin typeface="Bell MT" pitchFamily="18" charset="0"/>
              <a:ea typeface="+mn-ea"/>
              <a:cs typeface="+mn-cs"/>
            </a:rPr>
            <a:t>...........................................</a:t>
          </a:r>
          <a:endParaRPr lang="en-US" sz="1100" b="1" u="sng">
            <a:solidFill>
              <a:schemeClr val="tx1"/>
            </a:solidFill>
            <a:effectLst/>
            <a:latin typeface="Bell MT" pitchFamily="18" charset="0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Bell MT" pitchFamily="18" charset="0"/>
              <a:ea typeface="+mn-ea"/>
              <a:cs typeface="Arial" pitchFamily="34" charset="0"/>
            </a:rPr>
            <a:t>Direktur</a:t>
          </a:r>
        </a:p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4.bin"/><Relationship Id="rId3" Type="http://schemas.openxmlformats.org/officeDocument/2006/relationships/hyperlink" Target="https://www.bhinneka.com/samsung-65-inch-smart-tv-qled-4k-uhd-qa65q70t-sku3332074161" TargetMode="External"/><Relationship Id="rId7" Type="http://schemas.openxmlformats.org/officeDocument/2006/relationships/hyperlink" Target="https://www.tokopedia.com/fraggamingstore/rexus-hdmi-4k-game-capture-card-stream-and-record-hd100?refined=true&amp;whid=0" TargetMode="External"/><Relationship Id="rId2" Type="http://schemas.openxmlformats.org/officeDocument/2006/relationships/hyperlink" Target="https://shopee.co.id/Paket-SoundSystem-Karaoke-BMB-CS-252-V---Bluetooth-8-inch-i.100851342.2612126346?gclid=CjwKCAjwjLD4BRAiEiwAg5NBFlwIzVNDex3n2A4oSefgKhm8_bHDwPz1sJxZ7kpnLaRepGOw-4J2YxoCSJ0QAvD_BwE" TargetMode="External"/><Relationship Id="rId1" Type="http://schemas.openxmlformats.org/officeDocument/2006/relationships/hyperlink" Target="https://www.tokopedia.com/cinemaphoto/gimbal-stabilizer-kamera-dslr-moza-air-2-wireless-ifocus-motor" TargetMode="External"/><Relationship Id="rId6" Type="http://schemas.openxmlformats.org/officeDocument/2006/relationships/hyperlink" Target="https://www.tokopedia.com/rekomendasi/665605218?ref=googleshopping&amp;c=6503138316&amp;m=137418302&amp;p=665605218&amp;gclid=EAIaIQobChMIoOW37d7J6wIVyCMrCh06JgTcEAQYASABEgLoHvD_BwE&amp;gclsrc=aw.ds" TargetMode="External"/><Relationship Id="rId5" Type="http://schemas.openxmlformats.org/officeDocument/2006/relationships/hyperlink" Target="https://www.tokopedia.com/rekomendasi/665605218?ref=googleshopping&amp;c=6503138316&amp;m=137418302&amp;p=665605218&amp;gclid=EAIaIQobChMIoOW37d7J6wIVyCMrCh06JgTcEAQYASABEgLoHvD_BwE&amp;gclsrc=aw.ds" TargetMode="External"/><Relationship Id="rId4" Type="http://schemas.openxmlformats.org/officeDocument/2006/relationships/hyperlink" Target="https://www.tokopedia.com/laptopgaming/legion-y7000se-2019-0yid-i5-9300h-8gb-512ssd-gtx1650-4gb-w10-ohs?utm_source=Android&amp;utm_source=Android&amp;utm_medium=Share&amp;utm_medium=Share&amp;utm_campaign=Product%20Share&amp;utm_campaign=Product%20Share&amp;_branch_match_id=82919360178594690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view="pageBreakPreview" topLeftCell="A3" zoomScale="98" zoomScaleNormal="100" zoomScaleSheetLayoutView="98" workbookViewId="0">
      <selection activeCell="K28" sqref="K28"/>
    </sheetView>
  </sheetViews>
  <sheetFormatPr defaultRowHeight="15" x14ac:dyDescent="0.25"/>
  <cols>
    <col min="1" max="1" width="7.28515625" customWidth="1"/>
    <col min="2" max="2" width="22.85546875" customWidth="1"/>
    <col min="3" max="3" width="14.7109375" style="13" customWidth="1"/>
    <col min="4" max="4" width="14.42578125" customWidth="1"/>
    <col min="5" max="5" width="20.42578125" customWidth="1"/>
    <col min="6" max="6" width="20" customWidth="1"/>
    <col min="8" max="8" width="13.28515625" bestFit="1" customWidth="1"/>
  </cols>
  <sheetData>
    <row r="1" spans="1:8" ht="24.6" customHeight="1" x14ac:dyDescent="0.3">
      <c r="A1" s="85" t="s">
        <v>39</v>
      </c>
      <c r="B1" s="85"/>
      <c r="C1" s="85"/>
      <c r="D1" s="85"/>
      <c r="E1" s="85"/>
      <c r="F1" s="85"/>
    </row>
    <row r="2" spans="1:8" ht="14.45" x14ac:dyDescent="0.3">
      <c r="A2" s="84" t="s">
        <v>42</v>
      </c>
      <c r="B2" s="84"/>
      <c r="C2" s="84"/>
      <c r="D2" s="84"/>
      <c r="E2" s="84"/>
      <c r="F2" s="84"/>
    </row>
    <row r="3" spans="1:8" ht="14.45" x14ac:dyDescent="0.3">
      <c r="A3" s="84" t="s">
        <v>43</v>
      </c>
      <c r="B3" s="84"/>
      <c r="C3" s="84"/>
      <c r="D3" s="84"/>
      <c r="E3" s="84"/>
      <c r="F3" s="84"/>
    </row>
    <row r="4" spans="1:8" ht="14.45" x14ac:dyDescent="0.3">
      <c r="A4" s="84" t="s">
        <v>41</v>
      </c>
      <c r="B4" s="84"/>
      <c r="C4" s="84"/>
      <c r="D4" s="84"/>
      <c r="E4" s="84"/>
      <c r="F4" s="84"/>
    </row>
    <row r="5" spans="1:8" ht="15" customHeight="1" x14ac:dyDescent="0.3">
      <c r="A5" s="92" t="s">
        <v>40</v>
      </c>
      <c r="B5" s="92"/>
      <c r="C5" s="92"/>
      <c r="D5" s="92"/>
      <c r="E5" s="92"/>
      <c r="F5" s="92"/>
    </row>
    <row r="6" spans="1:8" ht="15" customHeight="1" thickBot="1" x14ac:dyDescent="0.35">
      <c r="A6" s="48"/>
      <c r="B6" s="48"/>
      <c r="C6" s="48"/>
      <c r="D6" s="48"/>
      <c r="E6" s="48"/>
      <c r="F6" s="48"/>
    </row>
    <row r="7" spans="1:8" s="47" customFormat="1" ht="33" customHeight="1" x14ac:dyDescent="0.3">
      <c r="A7" s="2" t="s">
        <v>0</v>
      </c>
      <c r="B7" s="3" t="s">
        <v>1</v>
      </c>
      <c r="C7" s="3" t="s">
        <v>35</v>
      </c>
      <c r="D7" s="3" t="s">
        <v>2</v>
      </c>
      <c r="E7" s="3" t="s">
        <v>3</v>
      </c>
      <c r="F7" s="4" t="s">
        <v>4</v>
      </c>
    </row>
    <row r="8" spans="1:8" s="32" customFormat="1" ht="14.45" x14ac:dyDescent="0.3">
      <c r="A8" s="20">
        <v>1</v>
      </c>
      <c r="B8" s="50" t="s">
        <v>12</v>
      </c>
      <c r="C8" s="51">
        <v>1</v>
      </c>
      <c r="D8" s="33"/>
      <c r="E8" s="54">
        <v>18140000</v>
      </c>
      <c r="F8" s="24">
        <f>C8*E8</f>
        <v>18140000</v>
      </c>
    </row>
    <row r="9" spans="1:8" s="29" customFormat="1" ht="14.45" x14ac:dyDescent="0.3">
      <c r="A9" s="30">
        <v>2</v>
      </c>
      <c r="B9" s="50" t="s">
        <v>13</v>
      </c>
      <c r="C9" s="51">
        <v>1</v>
      </c>
      <c r="D9" s="23" t="s">
        <v>5</v>
      </c>
      <c r="E9" s="54">
        <v>27637000</v>
      </c>
      <c r="F9" s="24">
        <f>E9*C9</f>
        <v>27637000</v>
      </c>
    </row>
    <row r="10" spans="1:8" s="29" customFormat="1" ht="14.45" x14ac:dyDescent="0.3">
      <c r="A10" s="20">
        <v>3</v>
      </c>
      <c r="B10" s="50" t="s">
        <v>14</v>
      </c>
      <c r="C10" s="51">
        <v>1</v>
      </c>
      <c r="D10" s="23" t="s">
        <v>5</v>
      </c>
      <c r="E10" s="54">
        <v>7524000</v>
      </c>
      <c r="F10" s="24">
        <f>E10*C10</f>
        <v>7524000</v>
      </c>
    </row>
    <row r="11" spans="1:8" s="29" customFormat="1" ht="14.45" x14ac:dyDescent="0.3">
      <c r="A11" s="30">
        <v>4</v>
      </c>
      <c r="B11" s="50" t="s">
        <v>16</v>
      </c>
      <c r="C11" s="51">
        <v>1</v>
      </c>
      <c r="D11" s="23" t="s">
        <v>5</v>
      </c>
      <c r="E11" s="54">
        <v>1626000</v>
      </c>
      <c r="F11" s="24">
        <f t="shared" ref="F11:F14" si="0">E11*C11</f>
        <v>1626000</v>
      </c>
    </row>
    <row r="12" spans="1:8" s="29" customFormat="1" ht="14.45" x14ac:dyDescent="0.3">
      <c r="A12" s="20">
        <v>5</v>
      </c>
      <c r="B12" s="50" t="s">
        <v>17</v>
      </c>
      <c r="C12" s="51">
        <v>1</v>
      </c>
      <c r="D12" s="23" t="s">
        <v>5</v>
      </c>
      <c r="E12" s="54">
        <v>4104000</v>
      </c>
      <c r="F12" s="24">
        <f t="shared" si="0"/>
        <v>4104000</v>
      </c>
      <c r="H12" s="28"/>
    </row>
    <row r="13" spans="1:8" s="32" customFormat="1" ht="14.45" x14ac:dyDescent="0.3">
      <c r="A13" s="30">
        <v>6</v>
      </c>
      <c r="B13" s="50" t="s">
        <v>15</v>
      </c>
      <c r="C13" s="51">
        <v>1</v>
      </c>
      <c r="D13" s="23" t="s">
        <v>5</v>
      </c>
      <c r="E13" s="54">
        <v>8525000</v>
      </c>
      <c r="F13" s="24">
        <f t="shared" si="0"/>
        <v>8525000</v>
      </c>
    </row>
    <row r="14" spans="1:8" s="45" customFormat="1" ht="14.45" x14ac:dyDescent="0.3">
      <c r="A14" s="38">
        <v>7</v>
      </c>
      <c r="B14" s="52" t="s">
        <v>30</v>
      </c>
      <c r="C14" s="53">
        <v>1</v>
      </c>
      <c r="D14" s="40" t="s">
        <v>5</v>
      </c>
      <c r="E14" s="54">
        <v>1500000</v>
      </c>
      <c r="F14" s="41">
        <f t="shared" si="0"/>
        <v>1500000</v>
      </c>
    </row>
    <row r="15" spans="1:8" s="45" customFormat="1" ht="14.45" x14ac:dyDescent="0.3">
      <c r="A15" s="46">
        <v>8</v>
      </c>
      <c r="B15" s="52" t="s">
        <v>31</v>
      </c>
      <c r="C15" s="53">
        <v>1</v>
      </c>
      <c r="D15" s="40" t="s">
        <v>5</v>
      </c>
      <c r="E15" s="55">
        <v>1740000</v>
      </c>
      <c r="F15" s="41">
        <f t="shared" ref="F15" si="1">E15*C15</f>
        <v>1740000</v>
      </c>
    </row>
    <row r="16" spans="1:8" ht="14.45" x14ac:dyDescent="0.3">
      <c r="A16" s="93"/>
      <c r="B16" s="94"/>
      <c r="C16" s="94"/>
      <c r="D16" s="94"/>
      <c r="E16" s="95"/>
      <c r="F16" s="8"/>
    </row>
    <row r="17" spans="1:6" s="49" customFormat="1" ht="14.45" x14ac:dyDescent="0.3">
      <c r="A17" s="86" t="s">
        <v>6</v>
      </c>
      <c r="B17" s="87"/>
      <c r="C17" s="87"/>
      <c r="D17" s="87"/>
      <c r="E17" s="88"/>
      <c r="F17" s="12">
        <f>F8+F9+F10+F11+F12+F13+F14+F15</f>
        <v>70796000</v>
      </c>
    </row>
    <row r="18" spans="1:6" s="49" customFormat="1" x14ac:dyDescent="0.25">
      <c r="A18" s="86" t="s">
        <v>9</v>
      </c>
      <c r="B18" s="87"/>
      <c r="C18" s="87"/>
      <c r="D18" s="87"/>
      <c r="E18" s="88"/>
      <c r="F18" s="12">
        <f>10%*F17</f>
        <v>7079600</v>
      </c>
    </row>
    <row r="19" spans="1:6" s="49" customFormat="1" ht="15.75" thickBot="1" x14ac:dyDescent="0.3">
      <c r="A19" s="89" t="s">
        <v>10</v>
      </c>
      <c r="B19" s="90"/>
      <c r="C19" s="90"/>
      <c r="D19" s="90"/>
      <c r="E19" s="91"/>
      <c r="F19" s="5">
        <f>F17+F18</f>
        <v>77875600</v>
      </c>
    </row>
  </sheetData>
  <mergeCells count="9">
    <mergeCell ref="A2:F2"/>
    <mergeCell ref="A3:F3"/>
    <mergeCell ref="A1:F1"/>
    <mergeCell ref="A18:E18"/>
    <mergeCell ref="A19:E19"/>
    <mergeCell ref="A4:F4"/>
    <mergeCell ref="A5:F5"/>
    <mergeCell ref="A16:E16"/>
    <mergeCell ref="A17:E17"/>
  </mergeCells>
  <printOptions horizontalCentered="1"/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view="pageBreakPreview" zoomScale="60" zoomScaleNormal="100" workbookViewId="0">
      <selection activeCell="G10" sqref="G10"/>
    </sheetView>
  </sheetViews>
  <sheetFormatPr defaultRowHeight="15" x14ac:dyDescent="0.25"/>
  <cols>
    <col min="1" max="1" width="5.7109375" style="29" customWidth="1"/>
    <col min="2" max="2" width="18.140625" style="80" bestFit="1" customWidth="1"/>
    <col min="3" max="3" width="62.42578125" style="81" customWidth="1"/>
    <col min="5" max="5" width="13.28515625" bestFit="1" customWidth="1"/>
  </cols>
  <sheetData>
    <row r="1" spans="1:6" ht="15.6" x14ac:dyDescent="0.3">
      <c r="A1" s="97" t="s">
        <v>56</v>
      </c>
      <c r="B1" s="98"/>
      <c r="C1" s="98"/>
    </row>
    <row r="3" spans="1:6" ht="14.45" x14ac:dyDescent="0.3">
      <c r="A3" s="70" t="s">
        <v>42</v>
      </c>
      <c r="B3" s="70"/>
      <c r="C3" s="70"/>
      <c r="D3" s="13"/>
      <c r="E3" s="13"/>
      <c r="F3" s="13"/>
    </row>
    <row r="4" spans="1:6" ht="14.45" x14ac:dyDescent="0.3">
      <c r="A4" s="70" t="s">
        <v>43</v>
      </c>
      <c r="B4" s="70"/>
      <c r="C4" s="70"/>
      <c r="D4" s="13"/>
      <c r="E4" s="13"/>
      <c r="F4" s="13"/>
    </row>
    <row r="5" spans="1:6" ht="14.45" x14ac:dyDescent="0.3">
      <c r="A5" s="70" t="s">
        <v>41</v>
      </c>
      <c r="B5" s="70"/>
      <c r="C5" s="70"/>
      <c r="D5" s="13"/>
      <c r="E5" s="13"/>
      <c r="F5" s="13"/>
    </row>
    <row r="6" spans="1:6" ht="15" customHeight="1" x14ac:dyDescent="0.3">
      <c r="A6" s="71" t="s">
        <v>40</v>
      </c>
      <c r="B6" s="71"/>
      <c r="C6" s="71"/>
      <c r="D6" s="56"/>
      <c r="E6" s="56"/>
      <c r="F6" s="56"/>
    </row>
    <row r="7" spans="1:6" ht="15" hidden="1" customHeight="1" thickBot="1" x14ac:dyDescent="0.35">
      <c r="A7" s="96"/>
      <c r="B7" s="96"/>
      <c r="C7" s="96"/>
    </row>
    <row r="8" spans="1:6" ht="15" customHeight="1" thickBot="1" x14ac:dyDescent="0.35">
      <c r="A8" s="72"/>
      <c r="B8" s="72"/>
      <c r="C8" s="72"/>
    </row>
    <row r="9" spans="1:6" s="47" customFormat="1" ht="32.450000000000003" customHeight="1" x14ac:dyDescent="0.3">
      <c r="A9" s="73" t="s">
        <v>0</v>
      </c>
      <c r="B9" s="74" t="s">
        <v>1</v>
      </c>
      <c r="C9" s="75" t="s">
        <v>20</v>
      </c>
    </row>
    <row r="10" spans="1:6" s="32" customFormat="1" ht="109.9" customHeight="1" x14ac:dyDescent="0.3">
      <c r="A10" s="30">
        <v>1</v>
      </c>
      <c r="B10" s="50" t="s">
        <v>12</v>
      </c>
      <c r="C10" s="76" t="s">
        <v>36</v>
      </c>
    </row>
    <row r="11" spans="1:6" s="29" customFormat="1" ht="125.45" customHeight="1" x14ac:dyDescent="0.25">
      <c r="A11" s="30">
        <v>2</v>
      </c>
      <c r="B11" s="50" t="s">
        <v>13</v>
      </c>
      <c r="C11" s="76" t="s">
        <v>25</v>
      </c>
    </row>
    <row r="12" spans="1:6" s="29" customFormat="1" ht="287.45" customHeight="1" x14ac:dyDescent="0.3">
      <c r="A12" s="30">
        <v>3</v>
      </c>
      <c r="B12" s="50" t="s">
        <v>14</v>
      </c>
      <c r="C12" s="76" t="s">
        <v>34</v>
      </c>
    </row>
    <row r="13" spans="1:6" s="29" customFormat="1" ht="136.15" customHeight="1" x14ac:dyDescent="0.25">
      <c r="A13" s="30">
        <v>4</v>
      </c>
      <c r="B13" s="50" t="s">
        <v>16</v>
      </c>
      <c r="C13" s="76" t="s">
        <v>37</v>
      </c>
    </row>
    <row r="14" spans="1:6" s="29" customFormat="1" ht="133.9" customHeight="1" x14ac:dyDescent="0.25">
      <c r="A14" s="30">
        <v>5</v>
      </c>
      <c r="B14" s="50" t="s">
        <v>17</v>
      </c>
      <c r="C14" s="76" t="s">
        <v>24</v>
      </c>
      <c r="E14" s="28"/>
    </row>
    <row r="15" spans="1:6" s="32" customFormat="1" ht="46.9" customHeight="1" x14ac:dyDescent="0.25">
      <c r="A15" s="30">
        <v>6</v>
      </c>
      <c r="B15" s="50" t="s">
        <v>15</v>
      </c>
      <c r="C15" s="77" t="s">
        <v>22</v>
      </c>
    </row>
    <row r="16" spans="1:6" s="45" customFormat="1" ht="105" customHeight="1" x14ac:dyDescent="0.25">
      <c r="A16" s="30">
        <v>7</v>
      </c>
      <c r="B16" s="50" t="s">
        <v>30</v>
      </c>
      <c r="C16" s="76" t="s">
        <v>29</v>
      </c>
    </row>
    <row r="17" spans="1:3" s="45" customFormat="1" ht="66.599999999999994" customHeight="1" x14ac:dyDescent="0.25">
      <c r="A17" s="78">
        <v>8</v>
      </c>
      <c r="B17" s="50" t="s">
        <v>31</v>
      </c>
      <c r="C17" s="79" t="s">
        <v>38</v>
      </c>
    </row>
  </sheetData>
  <mergeCells count="2">
    <mergeCell ref="A7:C7"/>
    <mergeCell ref="A1:C1"/>
  </mergeCells>
  <printOptions horizontalCentered="1"/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N23"/>
  <sheetViews>
    <sheetView view="pageBreakPreview" zoomScale="118" zoomScaleSheetLayoutView="118" workbookViewId="0">
      <selection activeCell="J25" sqref="J25"/>
    </sheetView>
  </sheetViews>
  <sheetFormatPr defaultColWidth="9.140625" defaultRowHeight="16.5" x14ac:dyDescent="0.3"/>
  <cols>
    <col min="1" max="1" width="7.42578125" style="57" customWidth="1"/>
    <col min="2" max="2" width="23.42578125" style="57" customWidth="1"/>
    <col min="3" max="3" width="14.140625" style="57" customWidth="1"/>
    <col min="4" max="4" width="9.28515625" style="57" customWidth="1"/>
    <col min="5" max="7" width="9.85546875" style="57" customWidth="1"/>
    <col min="8" max="8" width="8.7109375" style="57" customWidth="1"/>
    <col min="9" max="9" width="10.5703125" style="57" customWidth="1"/>
    <col min="10" max="10" width="21.140625" style="57" customWidth="1"/>
    <col min="11" max="16384" width="9.140625" style="57"/>
  </cols>
  <sheetData>
    <row r="1" spans="1:10" ht="16.149999999999999" x14ac:dyDescent="0.35">
      <c r="A1" s="99" t="s">
        <v>44</v>
      </c>
      <c r="B1" s="99"/>
      <c r="C1" s="99"/>
      <c r="D1" s="99"/>
      <c r="E1" s="99"/>
      <c r="F1" s="99"/>
      <c r="G1" s="99"/>
      <c r="H1" s="99"/>
      <c r="I1" s="99"/>
      <c r="J1" s="99"/>
    </row>
    <row r="2" spans="1:10" ht="14.45" x14ac:dyDescent="0.3">
      <c r="A2" s="58"/>
      <c r="B2" s="58"/>
      <c r="C2" s="58"/>
      <c r="D2" s="58"/>
      <c r="E2" s="58"/>
      <c r="F2" s="58"/>
      <c r="G2" s="58"/>
      <c r="H2" s="58"/>
      <c r="I2" s="58"/>
      <c r="J2" s="58"/>
    </row>
    <row r="3" spans="1:10" customFormat="1" ht="14.45" x14ac:dyDescent="0.3">
      <c r="A3" s="13" t="s">
        <v>42</v>
      </c>
      <c r="B3" s="13"/>
      <c r="C3" s="13"/>
      <c r="D3" s="13"/>
      <c r="E3" s="13"/>
      <c r="F3" s="13"/>
    </row>
    <row r="4" spans="1:10" customFormat="1" ht="14.45" x14ac:dyDescent="0.3">
      <c r="A4" s="13" t="s">
        <v>43</v>
      </c>
      <c r="B4" s="13"/>
      <c r="C4" s="13"/>
      <c r="D4" s="13"/>
      <c r="E4" s="13"/>
      <c r="F4" s="13"/>
    </row>
    <row r="5" spans="1:10" customFormat="1" ht="14.45" x14ac:dyDescent="0.3">
      <c r="A5" s="13" t="s">
        <v>41</v>
      </c>
      <c r="B5" s="13"/>
      <c r="C5" s="13"/>
      <c r="D5" s="13"/>
      <c r="E5" s="13"/>
      <c r="F5" s="13"/>
    </row>
    <row r="6" spans="1:10" customFormat="1" ht="15" customHeight="1" x14ac:dyDescent="0.3">
      <c r="A6" s="56" t="s">
        <v>40</v>
      </c>
      <c r="B6" s="56"/>
      <c r="C6" s="56"/>
      <c r="D6" s="56"/>
      <c r="E6" s="56"/>
      <c r="F6" s="56"/>
    </row>
    <row r="7" spans="1:10" ht="14.45" x14ac:dyDescent="0.3">
      <c r="A7" s="100"/>
      <c r="B7" s="100"/>
      <c r="C7" s="100"/>
      <c r="D7" s="100"/>
      <c r="E7" s="100"/>
      <c r="F7" s="100"/>
      <c r="G7" s="100"/>
      <c r="H7" s="100"/>
      <c r="I7" s="100"/>
      <c r="J7" s="100"/>
    </row>
    <row r="8" spans="1:10" ht="18" customHeight="1" x14ac:dyDescent="0.3">
      <c r="A8" s="101" t="s">
        <v>0</v>
      </c>
      <c r="B8" s="101" t="s">
        <v>45</v>
      </c>
      <c r="C8" s="101"/>
      <c r="D8" s="108" t="s">
        <v>57</v>
      </c>
      <c r="E8" s="108"/>
      <c r="F8" s="108" t="s">
        <v>58</v>
      </c>
      <c r="G8" s="108"/>
      <c r="H8" s="108"/>
      <c r="I8" s="108"/>
      <c r="J8" s="102" t="s">
        <v>46</v>
      </c>
    </row>
    <row r="9" spans="1:10" ht="16.899999999999999" customHeight="1" x14ac:dyDescent="0.3">
      <c r="A9" s="101"/>
      <c r="B9" s="101"/>
      <c r="C9" s="101"/>
      <c r="D9" s="109" t="s">
        <v>47</v>
      </c>
      <c r="E9" s="111"/>
      <c r="F9" s="109" t="s">
        <v>47</v>
      </c>
      <c r="G9" s="110"/>
      <c r="H9" s="110"/>
      <c r="I9" s="111"/>
      <c r="J9" s="102"/>
    </row>
    <row r="10" spans="1:10" x14ac:dyDescent="0.3">
      <c r="A10" s="101"/>
      <c r="B10" s="101"/>
      <c r="C10" s="101"/>
      <c r="D10" s="59" t="s">
        <v>50</v>
      </c>
      <c r="E10" s="59" t="s">
        <v>51</v>
      </c>
      <c r="F10" s="59" t="s">
        <v>48</v>
      </c>
      <c r="G10" s="59" t="s">
        <v>49</v>
      </c>
      <c r="H10" s="59" t="s">
        <v>50</v>
      </c>
      <c r="I10" s="59" t="s">
        <v>51</v>
      </c>
      <c r="J10" s="102"/>
    </row>
    <row r="11" spans="1:10" ht="27.75" customHeight="1" x14ac:dyDescent="0.3">
      <c r="A11" s="60">
        <v>1</v>
      </c>
      <c r="B11" s="106" t="s">
        <v>52</v>
      </c>
      <c r="C11" s="106"/>
      <c r="D11" s="61"/>
      <c r="E11" s="61"/>
      <c r="F11" s="62"/>
      <c r="G11" s="62"/>
      <c r="H11" s="62"/>
      <c r="I11" s="59"/>
      <c r="J11" s="103" t="s">
        <v>54</v>
      </c>
    </row>
    <row r="12" spans="1:10" ht="27.75" customHeight="1" x14ac:dyDescent="0.3">
      <c r="A12" s="60">
        <v>2</v>
      </c>
      <c r="B12" s="106" t="s">
        <v>53</v>
      </c>
      <c r="C12" s="106"/>
      <c r="D12" s="63"/>
      <c r="E12" s="63"/>
      <c r="F12" s="64"/>
      <c r="G12" s="64"/>
      <c r="H12" s="64"/>
      <c r="I12" s="65"/>
      <c r="J12" s="104"/>
    </row>
    <row r="13" spans="1:10" ht="27.75" customHeight="1" x14ac:dyDescent="0.3">
      <c r="A13" s="66">
        <v>3</v>
      </c>
      <c r="B13" s="107" t="s">
        <v>55</v>
      </c>
      <c r="C13" s="107"/>
      <c r="D13" s="63"/>
      <c r="E13" s="63"/>
      <c r="F13" s="63"/>
      <c r="G13" s="63"/>
      <c r="H13" s="63"/>
      <c r="I13" s="64"/>
      <c r="J13" s="105"/>
    </row>
    <row r="14" spans="1:10" x14ac:dyDescent="0.3">
      <c r="A14" s="67"/>
      <c r="B14" s="67"/>
      <c r="C14" s="67"/>
      <c r="D14" s="67"/>
      <c r="E14" s="67"/>
      <c r="F14" s="67"/>
      <c r="G14" s="67"/>
      <c r="H14" s="67"/>
      <c r="I14" s="67"/>
      <c r="J14" s="67"/>
    </row>
    <row r="15" spans="1:10" x14ac:dyDescent="0.3">
      <c r="A15" s="67"/>
      <c r="B15" s="67"/>
      <c r="C15" s="67"/>
      <c r="D15" s="67"/>
      <c r="E15" s="67"/>
      <c r="F15" s="67"/>
      <c r="G15" s="67"/>
      <c r="H15" s="67"/>
      <c r="I15" s="67"/>
      <c r="J15" s="67"/>
    </row>
    <row r="16" spans="1:10" x14ac:dyDescent="0.3">
      <c r="A16" s="68"/>
      <c r="B16" s="67"/>
      <c r="C16" s="67"/>
      <c r="D16" s="67"/>
      <c r="E16" s="67"/>
      <c r="F16" s="67"/>
      <c r="G16" s="67"/>
      <c r="H16" s="67"/>
      <c r="I16" s="67"/>
      <c r="J16" s="67"/>
    </row>
    <row r="17" spans="1:14" x14ac:dyDescent="0.3">
      <c r="A17" s="68"/>
      <c r="B17" s="67"/>
      <c r="C17" s="67"/>
      <c r="D17" s="67"/>
      <c r="E17" s="67"/>
      <c r="F17" s="67"/>
      <c r="G17" s="67"/>
      <c r="H17" s="67"/>
      <c r="I17" s="67"/>
      <c r="J17" s="67"/>
    </row>
    <row r="18" spans="1:14" x14ac:dyDescent="0.3">
      <c r="A18" s="68"/>
      <c r="B18" s="67"/>
      <c r="C18" s="67"/>
      <c r="D18" s="67"/>
      <c r="E18" s="67"/>
      <c r="F18" s="67"/>
      <c r="G18" s="67"/>
      <c r="H18" s="67"/>
      <c r="I18" s="67"/>
      <c r="J18" s="67"/>
    </row>
    <row r="19" spans="1:14" x14ac:dyDescent="0.3">
      <c r="A19" s="68"/>
      <c r="B19" s="67"/>
      <c r="C19" s="67"/>
      <c r="D19" s="67"/>
      <c r="E19" s="67"/>
      <c r="F19" s="67"/>
      <c r="G19" s="67"/>
      <c r="H19" s="67"/>
      <c r="I19" s="67"/>
      <c r="J19" s="67"/>
      <c r="N19" s="69"/>
    </row>
    <row r="20" spans="1:14" x14ac:dyDescent="0.3">
      <c r="A20" s="68"/>
      <c r="B20" s="67"/>
      <c r="C20" s="67"/>
      <c r="D20" s="67"/>
      <c r="E20" s="67"/>
      <c r="F20" s="67"/>
      <c r="G20" s="67"/>
      <c r="H20" s="67"/>
      <c r="I20" s="67"/>
      <c r="J20" s="67"/>
    </row>
    <row r="21" spans="1:14" x14ac:dyDescent="0.3">
      <c r="A21" s="68"/>
      <c r="B21" s="67"/>
      <c r="C21" s="67"/>
      <c r="D21" s="67"/>
      <c r="E21" s="67"/>
      <c r="F21" s="67"/>
      <c r="G21" s="67"/>
      <c r="H21" s="67"/>
      <c r="I21" s="67"/>
      <c r="J21" s="67"/>
    </row>
    <row r="22" spans="1:14" x14ac:dyDescent="0.3">
      <c r="A22" s="68"/>
      <c r="B22" s="67"/>
      <c r="C22" s="67"/>
      <c r="D22" s="67"/>
      <c r="E22" s="67"/>
      <c r="F22" s="67"/>
      <c r="G22" s="67"/>
      <c r="H22" s="67"/>
      <c r="I22" s="67"/>
      <c r="J22" s="67"/>
    </row>
    <row r="23" spans="1:14" x14ac:dyDescent="0.3">
      <c r="A23" s="67"/>
      <c r="B23" s="67"/>
      <c r="C23" s="67"/>
      <c r="D23" s="67"/>
      <c r="E23" s="67"/>
      <c r="F23" s="67"/>
      <c r="G23" s="67"/>
      <c r="H23" s="67"/>
      <c r="I23" s="67"/>
      <c r="J23" s="67"/>
    </row>
  </sheetData>
  <mergeCells count="13">
    <mergeCell ref="J11:J13"/>
    <mergeCell ref="B11:C11"/>
    <mergeCell ref="B12:C12"/>
    <mergeCell ref="B13:C13"/>
    <mergeCell ref="F8:I8"/>
    <mergeCell ref="D8:E8"/>
    <mergeCell ref="F9:I9"/>
    <mergeCell ref="D9:E9"/>
    <mergeCell ref="A1:J1"/>
    <mergeCell ref="A7:J7"/>
    <mergeCell ref="A8:A10"/>
    <mergeCell ref="B8:C10"/>
    <mergeCell ref="J8:J10"/>
  </mergeCells>
  <printOptions horizontalCentered="1"/>
  <pageMargins left="0.77" right="0.42" top="1.47" bottom="0.75" header="0.3" footer="0.3"/>
  <pageSetup paperSize="9" scale="72" orientation="portrait" horizontalDpi="4294967293" verticalDpi="0" r:id="rId1"/>
  <headerFooter>
    <oddHeader>&amp;C&amp;G</oddHeader>
  </headerFooter>
  <colBreaks count="1" manualBreakCount="1">
    <brk id="10" max="1048575" man="1"/>
  </colBreaks>
  <drawing r:id="rId2"/>
  <legacyDrawingHF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tabSelected="1" zoomScale="60" zoomScaleNormal="60" workbookViewId="0">
      <selection activeCell="K16" sqref="K16"/>
    </sheetView>
  </sheetViews>
  <sheetFormatPr defaultRowHeight="15" x14ac:dyDescent="0.25"/>
  <cols>
    <col min="1" max="1" width="8.85546875" style="119" customWidth="1"/>
    <col min="2" max="2" width="28.5703125" customWidth="1"/>
    <col min="3" max="3" width="31" style="16" customWidth="1"/>
    <col min="4" max="4" width="10.85546875" style="13" customWidth="1"/>
    <col min="5" max="5" width="9.7109375" customWidth="1"/>
    <col min="6" max="6" width="23.42578125" style="122" bestFit="1" customWidth="1"/>
    <col min="7" max="7" width="20.42578125" style="126" bestFit="1" customWidth="1"/>
    <col min="8" max="8" width="41.5703125" style="16" customWidth="1"/>
    <col min="9" max="9" width="20.42578125" bestFit="1" customWidth="1"/>
    <col min="10" max="10" width="23" customWidth="1"/>
    <col min="11" max="11" width="23" bestFit="1" customWidth="1"/>
    <col min="12" max="12" width="20.140625" bestFit="1" customWidth="1"/>
    <col min="13" max="13" width="15.140625" bestFit="1" customWidth="1"/>
    <col min="14" max="14" width="16.5703125" bestFit="1" customWidth="1"/>
    <col min="16" max="16" width="13.28515625" bestFit="1" customWidth="1"/>
  </cols>
  <sheetData>
    <row r="1" spans="1:16" ht="15.75" thickBot="1" x14ac:dyDescent="0.3">
      <c r="A1" s="115"/>
      <c r="B1" s="115"/>
      <c r="C1" s="115"/>
      <c r="D1" s="115"/>
      <c r="E1" s="115"/>
      <c r="F1" s="115"/>
      <c r="G1" s="115"/>
      <c r="H1" s="17"/>
      <c r="I1" s="14"/>
    </row>
    <row r="2" spans="1:16" s="83" customFormat="1" ht="30" x14ac:dyDescent="0.25">
      <c r="A2" s="2" t="s">
        <v>0</v>
      </c>
      <c r="B2" s="3" t="s">
        <v>1</v>
      </c>
      <c r="C2" s="15" t="s">
        <v>20</v>
      </c>
      <c r="D2" s="116" t="s">
        <v>2</v>
      </c>
      <c r="E2" s="117"/>
      <c r="F2" s="3" t="s">
        <v>3</v>
      </c>
      <c r="G2" s="4" t="s">
        <v>4</v>
      </c>
      <c r="H2" s="82" t="s">
        <v>19</v>
      </c>
      <c r="I2" s="9" t="s">
        <v>18</v>
      </c>
      <c r="J2" s="82" t="s">
        <v>11</v>
      </c>
      <c r="K2" s="83" t="s">
        <v>7</v>
      </c>
      <c r="L2" s="83" t="s">
        <v>8</v>
      </c>
      <c r="M2" s="83" t="s">
        <v>9</v>
      </c>
      <c r="N2" s="83" t="s">
        <v>6</v>
      </c>
    </row>
    <row r="3" spans="1:16" s="32" customFormat="1" ht="46.5" customHeight="1" x14ac:dyDescent="0.25">
      <c r="A3" s="20">
        <v>1</v>
      </c>
      <c r="B3" s="22" t="s">
        <v>12</v>
      </c>
      <c r="C3" s="121" t="s">
        <v>61</v>
      </c>
      <c r="D3" s="22">
        <v>1</v>
      </c>
      <c r="E3" s="33" t="s">
        <v>5</v>
      </c>
      <c r="F3" s="118">
        <f>N3</f>
        <v>16875000</v>
      </c>
      <c r="G3" s="24">
        <f>D3*F3</f>
        <v>16875000</v>
      </c>
      <c r="H3" s="120" t="s">
        <v>60</v>
      </c>
      <c r="I3" s="26">
        <v>20000000</v>
      </c>
      <c r="J3" s="26">
        <f>K3+L3</f>
        <v>15525000</v>
      </c>
      <c r="K3" s="34">
        <v>13500000</v>
      </c>
      <c r="L3" s="28">
        <f>15%*K3</f>
        <v>2025000</v>
      </c>
      <c r="M3" s="28">
        <f>10%*(K3)</f>
        <v>1350000</v>
      </c>
      <c r="N3" s="28">
        <f>K3+L3+M3</f>
        <v>16875000</v>
      </c>
    </row>
    <row r="4" spans="1:16" s="29" customFormat="1" ht="48" customHeight="1" x14ac:dyDescent="0.25">
      <c r="A4" s="30">
        <v>2</v>
      </c>
      <c r="B4" s="22" t="s">
        <v>13</v>
      </c>
      <c r="C4" s="35" t="s">
        <v>25</v>
      </c>
      <c r="D4" s="22">
        <v>1</v>
      </c>
      <c r="E4" s="23" t="s">
        <v>5</v>
      </c>
      <c r="F4" s="118">
        <f>N4</f>
        <v>29878800</v>
      </c>
      <c r="G4" s="24">
        <f>F4*D4</f>
        <v>29878800</v>
      </c>
      <c r="H4" s="36" t="s">
        <v>26</v>
      </c>
      <c r="I4" s="26">
        <v>30000000</v>
      </c>
      <c r="J4" s="26">
        <f>K4+L4</f>
        <v>27388900</v>
      </c>
      <c r="K4" s="34">
        <v>24899000</v>
      </c>
      <c r="L4" s="28">
        <f t="shared" ref="L4:L8" si="0">10%*K4</f>
        <v>2489900</v>
      </c>
      <c r="M4" s="28">
        <f>10%*(K4)</f>
        <v>2489900</v>
      </c>
      <c r="N4" s="28">
        <f>K4+L4+M4</f>
        <v>29878800</v>
      </c>
    </row>
    <row r="5" spans="1:16" s="29" customFormat="1" ht="51.75" customHeight="1" x14ac:dyDescent="0.25">
      <c r="A5" s="20">
        <v>3</v>
      </c>
      <c r="B5" s="22" t="s">
        <v>14</v>
      </c>
      <c r="C5" s="35" t="s">
        <v>34</v>
      </c>
      <c r="D5" s="22">
        <v>1</v>
      </c>
      <c r="E5" s="23" t="s">
        <v>5</v>
      </c>
      <c r="F5" s="118">
        <f>N5</f>
        <v>7846308</v>
      </c>
      <c r="G5" s="24">
        <f>F5*D5</f>
        <v>7846308</v>
      </c>
      <c r="H5" s="37" t="s">
        <v>33</v>
      </c>
      <c r="I5" s="26">
        <v>8000000</v>
      </c>
      <c r="J5" s="26">
        <f t="shared" ref="J5:J10" si="1">K5+L5</f>
        <v>7203168</v>
      </c>
      <c r="K5" s="34">
        <v>6431400</v>
      </c>
      <c r="L5" s="28">
        <f>12%*K5</f>
        <v>771768</v>
      </c>
      <c r="M5" s="28">
        <f t="shared" ref="M5:M10" si="2">10%*(K5)</f>
        <v>643140</v>
      </c>
      <c r="N5" s="28">
        <f t="shared" ref="N5:N9" si="3">K5+L5+M5</f>
        <v>7846308</v>
      </c>
    </row>
    <row r="6" spans="1:16" s="29" customFormat="1" ht="54.75" customHeight="1" x14ac:dyDescent="0.25">
      <c r="A6" s="30">
        <v>4</v>
      </c>
      <c r="B6" s="22" t="s">
        <v>16</v>
      </c>
      <c r="C6" s="21" t="s">
        <v>27</v>
      </c>
      <c r="D6" s="22">
        <v>1</v>
      </c>
      <c r="E6" s="23" t="s">
        <v>5</v>
      </c>
      <c r="F6" s="118">
        <f>N6</f>
        <v>1626000</v>
      </c>
      <c r="G6" s="24">
        <f t="shared" ref="G6:G10" si="4">F6*D6</f>
        <v>1626000</v>
      </c>
      <c r="H6" s="25" t="s">
        <v>28</v>
      </c>
      <c r="I6" s="26">
        <v>2000000</v>
      </c>
      <c r="J6" s="26">
        <f t="shared" si="1"/>
        <v>1490500</v>
      </c>
      <c r="K6" s="34">
        <v>1355000</v>
      </c>
      <c r="L6" s="28">
        <f t="shared" si="0"/>
        <v>135500</v>
      </c>
      <c r="M6" s="28">
        <f t="shared" si="2"/>
        <v>135500</v>
      </c>
      <c r="N6" s="28">
        <f t="shared" si="3"/>
        <v>1626000</v>
      </c>
    </row>
    <row r="7" spans="1:16" s="29" customFormat="1" ht="42.75" customHeight="1" x14ac:dyDescent="0.25">
      <c r="A7" s="20">
        <v>5</v>
      </c>
      <c r="B7" s="22" t="s">
        <v>17</v>
      </c>
      <c r="C7" s="21" t="s">
        <v>24</v>
      </c>
      <c r="D7" s="22">
        <v>1</v>
      </c>
      <c r="E7" s="23" t="s">
        <v>5</v>
      </c>
      <c r="F7" s="118">
        <f>N7</f>
        <v>4104000</v>
      </c>
      <c r="G7" s="24">
        <f t="shared" si="4"/>
        <v>4104000</v>
      </c>
      <c r="H7" s="135" t="s">
        <v>23</v>
      </c>
      <c r="I7" s="26">
        <v>5000000</v>
      </c>
      <c r="J7" s="26">
        <f t="shared" si="1"/>
        <v>3762000</v>
      </c>
      <c r="K7" s="27">
        <v>3420000</v>
      </c>
      <c r="L7" s="28">
        <f t="shared" si="0"/>
        <v>342000</v>
      </c>
      <c r="M7" s="28">
        <f t="shared" si="2"/>
        <v>342000</v>
      </c>
      <c r="N7" s="28">
        <f t="shared" si="3"/>
        <v>4104000</v>
      </c>
      <c r="P7" s="28"/>
    </row>
    <row r="8" spans="1:16" s="32" customFormat="1" ht="48.75" customHeight="1" x14ac:dyDescent="0.25">
      <c r="A8" s="30">
        <v>6</v>
      </c>
      <c r="B8" s="22" t="s">
        <v>15</v>
      </c>
      <c r="C8" s="21" t="s">
        <v>22</v>
      </c>
      <c r="D8" s="22">
        <v>1</v>
      </c>
      <c r="E8" s="23" t="s">
        <v>5</v>
      </c>
      <c r="F8" s="118">
        <f>N8</f>
        <v>9300000</v>
      </c>
      <c r="G8" s="24">
        <f t="shared" si="4"/>
        <v>9300000</v>
      </c>
      <c r="H8" s="36" t="s">
        <v>21</v>
      </c>
      <c r="I8" s="26">
        <v>9000000</v>
      </c>
      <c r="J8" s="26">
        <f t="shared" si="1"/>
        <v>8525000</v>
      </c>
      <c r="K8" s="31">
        <v>7750000</v>
      </c>
      <c r="L8" s="28">
        <f t="shared" si="0"/>
        <v>775000</v>
      </c>
      <c r="M8" s="28">
        <f t="shared" si="2"/>
        <v>775000</v>
      </c>
      <c r="N8" s="28">
        <f t="shared" si="3"/>
        <v>9300000</v>
      </c>
    </row>
    <row r="9" spans="1:16" s="45" customFormat="1" ht="57" customHeight="1" x14ac:dyDescent="0.25">
      <c r="A9" s="20">
        <v>7</v>
      </c>
      <c r="B9" s="22" t="s">
        <v>63</v>
      </c>
      <c r="C9" s="35" t="s">
        <v>64</v>
      </c>
      <c r="D9" s="39">
        <v>1</v>
      </c>
      <c r="E9" s="40" t="s">
        <v>5</v>
      </c>
      <c r="F9" s="118">
        <f>N9</f>
        <v>1944000</v>
      </c>
      <c r="G9" s="24">
        <f t="shared" si="4"/>
        <v>1944000</v>
      </c>
      <c r="H9" s="134" t="s">
        <v>62</v>
      </c>
      <c r="I9" s="42">
        <v>2000000</v>
      </c>
      <c r="J9" s="42">
        <f t="shared" si="1"/>
        <v>1782000</v>
      </c>
      <c r="K9" s="43">
        <v>1620000</v>
      </c>
      <c r="L9" s="44">
        <f>10%*K9</f>
        <v>162000</v>
      </c>
      <c r="M9" s="44">
        <f t="shared" si="2"/>
        <v>162000</v>
      </c>
      <c r="N9" s="44">
        <f t="shared" si="3"/>
        <v>1944000</v>
      </c>
    </row>
    <row r="10" spans="1:16" s="45" customFormat="1" ht="60" customHeight="1" x14ac:dyDescent="0.25">
      <c r="A10" s="127">
        <v>8</v>
      </c>
      <c r="B10" s="22" t="s">
        <v>63</v>
      </c>
      <c r="C10" s="35" t="s">
        <v>64</v>
      </c>
      <c r="D10" s="39">
        <v>1</v>
      </c>
      <c r="E10" s="40" t="s">
        <v>5</v>
      </c>
      <c r="F10" s="118">
        <f>N10</f>
        <v>1944000</v>
      </c>
      <c r="G10" s="24">
        <f t="shared" si="4"/>
        <v>1944000</v>
      </c>
      <c r="H10" s="134" t="s">
        <v>62</v>
      </c>
      <c r="I10" s="42">
        <v>2000000</v>
      </c>
      <c r="J10" s="42">
        <f t="shared" si="1"/>
        <v>1782000</v>
      </c>
      <c r="K10" s="43">
        <v>1620000</v>
      </c>
      <c r="L10" s="44">
        <f>10%*K10</f>
        <v>162000</v>
      </c>
      <c r="M10" s="44">
        <f t="shared" si="2"/>
        <v>162000</v>
      </c>
      <c r="N10" s="44">
        <f>K10+L10+M10</f>
        <v>1944000</v>
      </c>
    </row>
    <row r="11" spans="1:16" x14ac:dyDescent="0.25">
      <c r="A11" s="93"/>
      <c r="B11" s="94"/>
      <c r="C11" s="94"/>
      <c r="D11" s="94"/>
      <c r="E11" s="94"/>
      <c r="F11" s="95"/>
      <c r="G11" s="123"/>
      <c r="H11" s="18" t="s">
        <v>32</v>
      </c>
      <c r="J11" s="10"/>
      <c r="L11" s="6"/>
    </row>
    <row r="12" spans="1:16" x14ac:dyDescent="0.25">
      <c r="A12" s="93" t="s">
        <v>6</v>
      </c>
      <c r="B12" s="94"/>
      <c r="C12" s="94"/>
      <c r="D12" s="94"/>
      <c r="E12" s="94"/>
      <c r="F12" s="95"/>
      <c r="G12" s="124">
        <f>SUM(G3:G9)</f>
        <v>71574108</v>
      </c>
      <c r="H12" s="19"/>
      <c r="I12" s="11"/>
      <c r="J12" s="11"/>
    </row>
    <row r="13" spans="1:16" x14ac:dyDescent="0.25">
      <c r="A13" s="93" t="s">
        <v>9</v>
      </c>
      <c r="B13" s="94"/>
      <c r="C13" s="94"/>
      <c r="D13" s="94"/>
      <c r="E13" s="94"/>
      <c r="F13" s="95"/>
      <c r="G13" s="124">
        <f>10%*G12</f>
        <v>7157410.8000000007</v>
      </c>
      <c r="H13" s="19"/>
      <c r="I13" s="11"/>
      <c r="J13" s="1"/>
      <c r="L13" s="7"/>
    </row>
    <row r="14" spans="1:16" ht="15.75" thickBot="1" x14ac:dyDescent="0.3">
      <c r="A14" s="112" t="s">
        <v>10</v>
      </c>
      <c r="B14" s="113"/>
      <c r="C14" s="113"/>
      <c r="D14" s="113"/>
      <c r="E14" s="113"/>
      <c r="F14" s="114"/>
      <c r="G14" s="125">
        <f>G12+G13</f>
        <v>78731518.799999997</v>
      </c>
      <c r="H14" s="19"/>
      <c r="I14" s="11">
        <f>SUM(I3:I13)</f>
        <v>78000000</v>
      </c>
      <c r="J14" s="1">
        <v>195000000</v>
      </c>
      <c r="K14" s="1">
        <f>J14-G14</f>
        <v>116268481.2</v>
      </c>
      <c r="L14" s="7"/>
    </row>
    <row r="18" spans="1:14" x14ac:dyDescent="0.25">
      <c r="A18" s="133" t="s">
        <v>67</v>
      </c>
      <c r="B18" s="133"/>
      <c r="C18" s="133"/>
      <c r="D18" s="133"/>
      <c r="E18" s="133"/>
      <c r="F18" s="133"/>
      <c r="G18" s="133"/>
    </row>
    <row r="19" spans="1:14" s="132" customFormat="1" ht="60" customHeight="1" x14ac:dyDescent="0.25">
      <c r="A19" s="127">
        <v>9</v>
      </c>
      <c r="B19" s="22" t="s">
        <v>59</v>
      </c>
      <c r="C19" s="128" t="s">
        <v>66</v>
      </c>
      <c r="D19" s="22">
        <v>1</v>
      </c>
      <c r="E19" s="23" t="s">
        <v>5</v>
      </c>
      <c r="F19" s="118">
        <f>N19</f>
        <v>1700000</v>
      </c>
      <c r="G19" s="24">
        <f>F19*D19</f>
        <v>1700000</v>
      </c>
      <c r="H19" s="129" t="s">
        <v>65</v>
      </c>
      <c r="I19" s="26"/>
      <c r="J19" s="26"/>
      <c r="K19" s="130"/>
      <c r="L19" s="131"/>
      <c r="M19" s="131"/>
      <c r="N19" s="131">
        <v>1700000</v>
      </c>
    </row>
  </sheetData>
  <mergeCells count="7">
    <mergeCell ref="A18:G18"/>
    <mergeCell ref="A14:F14"/>
    <mergeCell ref="A1:G1"/>
    <mergeCell ref="A13:F13"/>
    <mergeCell ref="A12:F12"/>
    <mergeCell ref="A11:F11"/>
    <mergeCell ref="D2:E2"/>
  </mergeCells>
  <hyperlinks>
    <hyperlink ref="H8" r:id="rId1"/>
    <hyperlink ref="H7" r:id="rId2"/>
    <hyperlink ref="H4" r:id="rId3"/>
    <hyperlink ref="H5" display="https://www.bukalapak.com/p/rumah-tangga/furniture-interior/dekorasi-rumah/2vumyfu-jual-dijual-aibecy-kamera-video-conference-hd-1080p-full-hd-1080p-3x-optical-zoom-wide-jyence-limited?from=list-product&amp;keyword=kamera%20conference&amp;funnel=omnisearch&amp;produc"/>
    <hyperlink ref="H6" display="Headphone Frequency Response 20Hz - 20 kHz_x000a_Headphone Battery Life Up to 16 hours_x000a_Headphone Sensitivity 111dB (+/-3dB)_x000a_Headphone Wireless Range Up to 40ft_x000a_Impedance 32 Ohms @ 1 kHz_x000a_Headphone Type Wireless_x000a_Headphone Connector N/A_x000a_Headphone Drivers 50mm"/>
    <hyperlink ref="H3" r:id="rId4" display="https://www.tokopedia.com/laptopgaming/legion-y7000se-2019-0yid-i5-9300h-8gb-512ssd-gtx1650-4gb-w10-ohs?utm_source=Android&amp;utm_source=Android&amp;utm_medium=Share&amp;utm_medium=Share&amp;utm_campaign=Product%20Share&amp;utm_campaign=Product%20Share&amp;_branch_match_id=829193601785946906"/>
    <hyperlink ref="H9" r:id="rId5"/>
    <hyperlink ref="H10" r:id="rId6"/>
    <hyperlink ref="H19" r:id="rId7"/>
  </hyperlinks>
  <pageMargins left="0.7" right="0.7" top="0.75" bottom="0.75" header="0.3" footer="0.3"/>
  <pageSetup orientation="portrait" verticalDpi="0"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BQ</vt:lpstr>
      <vt:lpstr>Spektek</vt:lpstr>
      <vt:lpstr>JADWAL</vt:lpstr>
      <vt:lpstr>Survey</vt:lpstr>
      <vt:lpstr>BQ!Print_Area</vt:lpstr>
      <vt:lpstr>JADWAL!Print_Area</vt:lpstr>
      <vt:lpstr>Spektek!Print_Area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E-GOV</dc:creator>
  <cp:lastModifiedBy>rambo</cp:lastModifiedBy>
  <cp:lastPrinted>2020-08-31T02:46:41Z</cp:lastPrinted>
  <dcterms:created xsi:type="dcterms:W3CDTF">2019-10-24T01:57:33Z</dcterms:created>
  <dcterms:modified xsi:type="dcterms:W3CDTF">2020-09-02T05:51:11Z</dcterms:modified>
</cp:coreProperties>
</file>