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G:\已完成工作\QCSP detour\JOC\"/>
    </mc:Choice>
  </mc:AlternateContent>
  <xr:revisionPtr revIDLastSave="0" documentId="13_ncr:1_{6BA09A02-699A-4306-BCBF-6D8C1FF22D0A}" xr6:coauthVersionLast="36" xr6:coauthVersionMax="47" xr10:uidLastSave="{00000000-0000-0000-0000-000000000000}"/>
  <bookViews>
    <workbookView xWindow="0" yWindow="0" windowWidth="28800" windowHeight="12015" tabRatio="1000" firstSheet="1" activeTab="2" xr2:uid="{00000000-000D-0000-FFFF-FFFF00000000}"/>
  </bookViews>
  <sheets>
    <sheet name="Instances" sheetId="12" r:id="rId1"/>
    <sheet name="Summary" sheetId="13" r:id="rId2"/>
    <sheet name="Kim &amp; Park-2004" sheetId="11" r:id="rId3"/>
    <sheet name="SUO-2016" sheetId="29" r:id="rId4"/>
    <sheet name="set A" sheetId="6" r:id="rId5"/>
    <sheet name="set B" sheetId="4" r:id="rId6"/>
    <sheet name="set C" sheetId="7" r:id="rId7"/>
    <sheet name="set D" sheetId="8" r:id="rId8"/>
    <sheet name="set E" sheetId="9" r:id="rId9"/>
    <sheet name="set F" sheetId="5" r:id="rId10"/>
    <sheet name="set G" sheetId="10" r:id="rId11"/>
    <sheet name="Set D,E+" sheetId="23" r:id="rId12"/>
    <sheet name="SetI-KP-Vx" sheetId="27" r:id="rId13"/>
    <sheet name="SetC-M-Vx" sheetId="28" r:id="rId14"/>
    <sheet name="Master" sheetId="14" r:id="rId15"/>
    <sheet name="Charts" sheetId="26" r:id="rId16"/>
    <sheet name="KP-2004" sheetId="15" r:id="rId17"/>
    <sheet name="setA" sheetId="16" r:id="rId18"/>
    <sheet name="setB" sheetId="17" r:id="rId19"/>
    <sheet name="setC" sheetId="18" r:id="rId20"/>
    <sheet name="setD" sheetId="19" r:id="rId21"/>
    <sheet name="setE" sheetId="20" r:id="rId22"/>
    <sheet name="setF" sheetId="21" r:id="rId23"/>
    <sheet name="setG" sheetId="22" r:id="rId24"/>
    <sheet name="SetD+" sheetId="24" r:id="rId25"/>
    <sheet name="SetE+" sheetId="25" r:id="rId26"/>
  </sheets>
  <definedNames>
    <definedName name="_xlnm._FilterDatabase" localSheetId="2" hidden="1">'Kim &amp; Park-2004'!$B$14:$AQ$107</definedName>
  </definedNames>
  <calcPr calcId="191029"/>
  <pivotCaches>
    <pivotCache cacheId="0" r:id="rId27"/>
    <pivotCache cacheId="1" r:id="rId2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8" i="24" l="1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7" i="24"/>
  <c r="I24" i="13"/>
  <c r="G24" i="13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37" i="11"/>
  <c r="T4" i="11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5" i="29"/>
  <c r="L16" i="29"/>
  <c r="L17" i="29"/>
  <c r="L18" i="29"/>
  <c r="L19" i="29"/>
  <c r="L20" i="29"/>
  <c r="L21" i="29"/>
  <c r="L15" i="29"/>
  <c r="K6" i="29"/>
  <c r="K7" i="29"/>
  <c r="K8" i="29"/>
  <c r="K9" i="29"/>
  <c r="K11" i="29"/>
  <c r="K12" i="29"/>
  <c r="K13" i="29"/>
  <c r="K17" i="29"/>
  <c r="K18" i="29"/>
  <c r="K19" i="29"/>
  <c r="K5" i="29"/>
  <c r="L6" i="29"/>
  <c r="L7" i="29"/>
  <c r="L8" i="29"/>
  <c r="L9" i="29"/>
  <c r="L10" i="29"/>
  <c r="L11" i="29"/>
  <c r="L12" i="29"/>
  <c r="L13" i="29"/>
  <c r="L14" i="29"/>
  <c r="L5" i="29"/>
  <c r="M25" i="26"/>
  <c r="O25" i="26"/>
  <c r="M26" i="26"/>
  <c r="O26" i="26"/>
  <c r="M27" i="26"/>
  <c r="N27" i="26"/>
  <c r="O27" i="26"/>
  <c r="P27" i="26"/>
  <c r="O24" i="26"/>
  <c r="M24" i="26"/>
  <c r="AZ13" i="28"/>
  <c r="P25" i="26" s="1"/>
  <c r="AZ14" i="28"/>
  <c r="P26" i="26" s="1"/>
  <c r="AZ15" i="28"/>
  <c r="AZ12" i="28"/>
  <c r="P24" i="26" s="1"/>
  <c r="AX13" i="28"/>
  <c r="N25" i="26" s="1"/>
  <c r="AX14" i="28"/>
  <c r="N26" i="26" s="1"/>
  <c r="AX15" i="28"/>
  <c r="AX12" i="28"/>
  <c r="N24" i="26" s="1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8" i="25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7" i="24"/>
  <c r="T38" i="24"/>
  <c r="T39" i="24"/>
  <c r="T40" i="24"/>
  <c r="T41" i="24"/>
  <c r="T42" i="24"/>
  <c r="T43" i="24"/>
  <c r="T44" i="24"/>
  <c r="T45" i="24"/>
  <c r="T46" i="24"/>
  <c r="T47" i="24"/>
  <c r="T48" i="24"/>
  <c r="T49" i="24"/>
  <c r="T50" i="24"/>
  <c r="T51" i="24"/>
  <c r="T52" i="24"/>
  <c r="T53" i="24"/>
  <c r="T54" i="24"/>
  <c r="T55" i="24"/>
  <c r="T56" i="24"/>
  <c r="T57" i="24"/>
  <c r="T58" i="24"/>
  <c r="T59" i="24"/>
  <c r="T60" i="24"/>
  <c r="T61" i="24"/>
  <c r="T7" i="24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8" i="25"/>
  <c r="O13" i="24"/>
  <c r="O21" i="24"/>
  <c r="O37" i="24"/>
  <c r="O45" i="24"/>
  <c r="O53" i="24"/>
  <c r="O61" i="24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8" i="25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7" i="24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8" i="15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7" i="11"/>
  <c r="F7" i="13"/>
  <c r="BD5" i="28"/>
  <c r="BD6" i="28"/>
  <c r="BD7" i="28"/>
  <c r="BD4" i="28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W18" i="27"/>
  <c r="W19" i="27"/>
  <c r="W20" i="27"/>
  <c r="W21" i="27"/>
  <c r="W22" i="27"/>
  <c r="W23" i="27"/>
  <c r="W24" i="27"/>
  <c r="W25" i="27"/>
  <c r="W26" i="27"/>
  <c r="W27" i="27"/>
  <c r="W28" i="27"/>
  <c r="W29" i="27"/>
  <c r="W30" i="27"/>
  <c r="W31" i="27"/>
  <c r="W32" i="27"/>
  <c r="W33" i="27"/>
  <c r="W34" i="27"/>
  <c r="W35" i="27"/>
  <c r="W36" i="27"/>
  <c r="W37" i="27"/>
  <c r="W38" i="27"/>
  <c r="W39" i="27"/>
  <c r="W40" i="27"/>
  <c r="W41" i="27"/>
  <c r="W42" i="27"/>
  <c r="W43" i="27"/>
  <c r="W44" i="27"/>
  <c r="W45" i="27"/>
  <c r="W46" i="27"/>
  <c r="W47" i="27"/>
  <c r="W15" i="28"/>
  <c r="Q15" i="28"/>
  <c r="L15" i="28"/>
  <c r="H15" i="28"/>
  <c r="Y15" i="28" s="1"/>
  <c r="W14" i="28"/>
  <c r="Q14" i="28"/>
  <c r="L14" i="28"/>
  <c r="H14" i="28"/>
  <c r="Z14" i="28" s="1"/>
  <c r="W13" i="28"/>
  <c r="Q13" i="28"/>
  <c r="L13" i="28"/>
  <c r="I13" i="28"/>
  <c r="H13" i="28"/>
  <c r="Y13" i="28" s="1"/>
  <c r="W12" i="28"/>
  <c r="Q12" i="28"/>
  <c r="L12" i="28"/>
  <c r="H12" i="28"/>
  <c r="Z12" i="28" s="1"/>
  <c r="W11" i="28"/>
  <c r="Q11" i="28"/>
  <c r="L11" i="28"/>
  <c r="H11" i="28"/>
  <c r="I11" i="28" s="1"/>
  <c r="W10" i="28"/>
  <c r="Q10" i="28"/>
  <c r="L10" i="28"/>
  <c r="H10" i="28"/>
  <c r="Z10" i="28" s="1"/>
  <c r="W9" i="28"/>
  <c r="Q9" i="28"/>
  <c r="L9" i="28"/>
  <c r="H9" i="28"/>
  <c r="Z9" i="28" s="1"/>
  <c r="W8" i="28"/>
  <c r="Q8" i="28"/>
  <c r="L8" i="28"/>
  <c r="H8" i="28"/>
  <c r="I8" i="28" s="1"/>
  <c r="W7" i="28"/>
  <c r="Q7" i="28"/>
  <c r="L7" i="28"/>
  <c r="H7" i="28"/>
  <c r="Y7" i="28" s="1"/>
  <c r="W6" i="28"/>
  <c r="Q6" i="28"/>
  <c r="L6" i="28"/>
  <c r="H6" i="28"/>
  <c r="Z6" i="28" s="1"/>
  <c r="W17" i="27"/>
  <c r="T17" i="27"/>
  <c r="Q17" i="27"/>
  <c r="N17" i="27"/>
  <c r="L17" i="27"/>
  <c r="H17" i="27"/>
  <c r="Z17" i="27" s="1"/>
  <c r="W16" i="27"/>
  <c r="T16" i="27"/>
  <c r="Q16" i="27"/>
  <c r="N16" i="27"/>
  <c r="L16" i="27"/>
  <c r="H16" i="27"/>
  <c r="I16" i="27" s="1"/>
  <c r="W15" i="27"/>
  <c r="T15" i="27"/>
  <c r="Q15" i="27"/>
  <c r="N15" i="27"/>
  <c r="L15" i="27"/>
  <c r="H15" i="27"/>
  <c r="Z15" i="27" s="1"/>
  <c r="W14" i="27"/>
  <c r="T14" i="27"/>
  <c r="Q14" i="27"/>
  <c r="N14" i="27"/>
  <c r="L14" i="27"/>
  <c r="H14" i="27"/>
  <c r="I14" i="27" s="1"/>
  <c r="W13" i="27"/>
  <c r="T13" i="27"/>
  <c r="Q13" i="27"/>
  <c r="N13" i="27"/>
  <c r="L13" i="27"/>
  <c r="H13" i="27"/>
  <c r="I13" i="27" s="1"/>
  <c r="W12" i="27"/>
  <c r="T12" i="27"/>
  <c r="Q12" i="27"/>
  <c r="N12" i="27"/>
  <c r="L12" i="27"/>
  <c r="H12" i="27"/>
  <c r="I12" i="27" s="1"/>
  <c r="W11" i="27"/>
  <c r="T11" i="27"/>
  <c r="Q11" i="27"/>
  <c r="N11" i="27"/>
  <c r="L11" i="27"/>
  <c r="H11" i="27"/>
  <c r="Z11" i="27" s="1"/>
  <c r="W10" i="27"/>
  <c r="T10" i="27"/>
  <c r="Q10" i="27"/>
  <c r="N10" i="27"/>
  <c r="L10" i="27"/>
  <c r="H10" i="27"/>
  <c r="Y10" i="27" s="1"/>
  <c r="W9" i="27"/>
  <c r="T9" i="27"/>
  <c r="Q9" i="27"/>
  <c r="N9" i="27"/>
  <c r="L9" i="27"/>
  <c r="H9" i="27"/>
  <c r="Z9" i="27" s="1"/>
  <c r="W8" i="27"/>
  <c r="T8" i="27"/>
  <c r="Q8" i="27"/>
  <c r="N8" i="27"/>
  <c r="L8" i="27"/>
  <c r="H8" i="27"/>
  <c r="I8" i="27" s="1"/>
  <c r="H9" i="25"/>
  <c r="I9" i="25"/>
  <c r="J9" i="25"/>
  <c r="K9" i="25"/>
  <c r="L9" i="25"/>
  <c r="N9" i="25"/>
  <c r="O9" i="25"/>
  <c r="P9" i="25"/>
  <c r="R9" i="25"/>
  <c r="S9" i="25"/>
  <c r="T9" i="25"/>
  <c r="U9" i="25"/>
  <c r="W9" i="25"/>
  <c r="H10" i="25"/>
  <c r="I10" i="25"/>
  <c r="J10" i="25"/>
  <c r="K10" i="25"/>
  <c r="L10" i="25"/>
  <c r="N10" i="25"/>
  <c r="O10" i="25"/>
  <c r="P10" i="25"/>
  <c r="R10" i="25"/>
  <c r="S10" i="25"/>
  <c r="T10" i="25"/>
  <c r="U10" i="25"/>
  <c r="W10" i="25"/>
  <c r="H11" i="25"/>
  <c r="I11" i="25"/>
  <c r="J11" i="25"/>
  <c r="K11" i="25"/>
  <c r="L11" i="25"/>
  <c r="N11" i="25"/>
  <c r="O11" i="25"/>
  <c r="P11" i="25"/>
  <c r="R11" i="25"/>
  <c r="S11" i="25"/>
  <c r="T11" i="25"/>
  <c r="U11" i="25"/>
  <c r="W11" i="25"/>
  <c r="H12" i="25"/>
  <c r="I12" i="25"/>
  <c r="J12" i="25"/>
  <c r="K12" i="25"/>
  <c r="L12" i="25"/>
  <c r="N12" i="25"/>
  <c r="O12" i="25"/>
  <c r="P12" i="25"/>
  <c r="R12" i="25"/>
  <c r="S12" i="25"/>
  <c r="T12" i="25"/>
  <c r="U12" i="25"/>
  <c r="W12" i="25"/>
  <c r="H13" i="25"/>
  <c r="I13" i="25"/>
  <c r="J13" i="25"/>
  <c r="K13" i="25"/>
  <c r="L13" i="25"/>
  <c r="N13" i="25"/>
  <c r="O13" i="25"/>
  <c r="P13" i="25"/>
  <c r="R13" i="25"/>
  <c r="S13" i="25"/>
  <c r="T13" i="25"/>
  <c r="U13" i="25"/>
  <c r="W13" i="25"/>
  <c r="H14" i="25"/>
  <c r="I14" i="25"/>
  <c r="J14" i="25"/>
  <c r="K14" i="25"/>
  <c r="L14" i="25"/>
  <c r="N14" i="25"/>
  <c r="O14" i="25"/>
  <c r="P14" i="25"/>
  <c r="R14" i="25"/>
  <c r="S14" i="25"/>
  <c r="T14" i="25"/>
  <c r="U14" i="25"/>
  <c r="W14" i="25"/>
  <c r="H15" i="25"/>
  <c r="I15" i="25"/>
  <c r="J15" i="25"/>
  <c r="K15" i="25"/>
  <c r="L15" i="25"/>
  <c r="N15" i="25"/>
  <c r="O15" i="25"/>
  <c r="P15" i="25"/>
  <c r="R15" i="25"/>
  <c r="S15" i="25"/>
  <c r="T15" i="25"/>
  <c r="U15" i="25"/>
  <c r="W15" i="25"/>
  <c r="H16" i="25"/>
  <c r="I16" i="25"/>
  <c r="J16" i="25"/>
  <c r="K16" i="25"/>
  <c r="L16" i="25"/>
  <c r="N16" i="25"/>
  <c r="O16" i="25"/>
  <c r="P16" i="25"/>
  <c r="R16" i="25"/>
  <c r="S16" i="25"/>
  <c r="T16" i="25"/>
  <c r="U16" i="25"/>
  <c r="W16" i="25"/>
  <c r="H17" i="25"/>
  <c r="I17" i="25"/>
  <c r="J17" i="25"/>
  <c r="K17" i="25"/>
  <c r="L17" i="25"/>
  <c r="N17" i="25"/>
  <c r="O17" i="25"/>
  <c r="P17" i="25"/>
  <c r="R17" i="25"/>
  <c r="S17" i="25"/>
  <c r="T17" i="25"/>
  <c r="U17" i="25"/>
  <c r="W17" i="25"/>
  <c r="H18" i="25"/>
  <c r="I18" i="25"/>
  <c r="J18" i="25"/>
  <c r="K18" i="25"/>
  <c r="L18" i="25"/>
  <c r="N18" i="25"/>
  <c r="O18" i="25"/>
  <c r="P18" i="25"/>
  <c r="R18" i="25"/>
  <c r="S18" i="25"/>
  <c r="T18" i="25"/>
  <c r="U18" i="25"/>
  <c r="W18" i="25"/>
  <c r="H19" i="25"/>
  <c r="I19" i="25"/>
  <c r="J19" i="25"/>
  <c r="K19" i="25"/>
  <c r="L19" i="25"/>
  <c r="N19" i="25"/>
  <c r="O19" i="25"/>
  <c r="P19" i="25"/>
  <c r="R19" i="25"/>
  <c r="S19" i="25"/>
  <c r="T19" i="25"/>
  <c r="U19" i="25"/>
  <c r="W19" i="25"/>
  <c r="H20" i="25"/>
  <c r="I20" i="25"/>
  <c r="J20" i="25"/>
  <c r="K20" i="25"/>
  <c r="L20" i="25"/>
  <c r="N20" i="25"/>
  <c r="O20" i="25"/>
  <c r="P20" i="25"/>
  <c r="R20" i="25"/>
  <c r="S20" i="25"/>
  <c r="T20" i="25"/>
  <c r="U20" i="25"/>
  <c r="W20" i="25"/>
  <c r="H21" i="25"/>
  <c r="I21" i="25"/>
  <c r="J21" i="25"/>
  <c r="K21" i="25"/>
  <c r="L21" i="25"/>
  <c r="N21" i="25"/>
  <c r="O21" i="25"/>
  <c r="P21" i="25"/>
  <c r="R21" i="25"/>
  <c r="S21" i="25"/>
  <c r="T21" i="25"/>
  <c r="U21" i="25"/>
  <c r="W21" i="25"/>
  <c r="H22" i="25"/>
  <c r="I22" i="25"/>
  <c r="J22" i="25"/>
  <c r="K22" i="25"/>
  <c r="L22" i="25"/>
  <c r="N22" i="25"/>
  <c r="O22" i="25"/>
  <c r="P22" i="25"/>
  <c r="R22" i="25"/>
  <c r="S22" i="25"/>
  <c r="T22" i="25"/>
  <c r="U22" i="25"/>
  <c r="W22" i="25"/>
  <c r="H23" i="25"/>
  <c r="I23" i="25"/>
  <c r="J23" i="25"/>
  <c r="K23" i="25"/>
  <c r="L23" i="25"/>
  <c r="N23" i="25"/>
  <c r="O23" i="25"/>
  <c r="P23" i="25"/>
  <c r="R23" i="25"/>
  <c r="S23" i="25"/>
  <c r="T23" i="25"/>
  <c r="U23" i="25"/>
  <c r="W23" i="25"/>
  <c r="H24" i="25"/>
  <c r="I24" i="25"/>
  <c r="J24" i="25"/>
  <c r="K24" i="25"/>
  <c r="L24" i="25"/>
  <c r="N24" i="25"/>
  <c r="O24" i="25"/>
  <c r="P24" i="25"/>
  <c r="R24" i="25"/>
  <c r="S24" i="25"/>
  <c r="T24" i="25"/>
  <c r="U24" i="25"/>
  <c r="W24" i="25"/>
  <c r="H25" i="25"/>
  <c r="I25" i="25"/>
  <c r="J25" i="25"/>
  <c r="K25" i="25"/>
  <c r="L25" i="25"/>
  <c r="N25" i="25"/>
  <c r="O25" i="25"/>
  <c r="P25" i="25"/>
  <c r="R25" i="25"/>
  <c r="S25" i="25"/>
  <c r="T25" i="25"/>
  <c r="U25" i="25"/>
  <c r="W25" i="25"/>
  <c r="H26" i="25"/>
  <c r="I26" i="25"/>
  <c r="J26" i="25"/>
  <c r="K26" i="25"/>
  <c r="L26" i="25"/>
  <c r="N26" i="25"/>
  <c r="O26" i="25"/>
  <c r="P26" i="25"/>
  <c r="R26" i="25"/>
  <c r="S26" i="25"/>
  <c r="T26" i="25"/>
  <c r="U26" i="25"/>
  <c r="W26" i="25"/>
  <c r="H27" i="25"/>
  <c r="I27" i="25"/>
  <c r="J27" i="25"/>
  <c r="K27" i="25"/>
  <c r="L27" i="25"/>
  <c r="N27" i="25"/>
  <c r="O27" i="25"/>
  <c r="P27" i="25"/>
  <c r="R27" i="25"/>
  <c r="S27" i="25"/>
  <c r="T27" i="25"/>
  <c r="U27" i="25"/>
  <c r="W27" i="25"/>
  <c r="H28" i="25"/>
  <c r="I28" i="25"/>
  <c r="J28" i="25"/>
  <c r="K28" i="25"/>
  <c r="L28" i="25"/>
  <c r="N28" i="25"/>
  <c r="O28" i="25"/>
  <c r="P28" i="25"/>
  <c r="R28" i="25"/>
  <c r="S28" i="25"/>
  <c r="T28" i="25"/>
  <c r="U28" i="25"/>
  <c r="W28" i="25"/>
  <c r="H29" i="25"/>
  <c r="I29" i="25"/>
  <c r="J29" i="25"/>
  <c r="K29" i="25"/>
  <c r="L29" i="25"/>
  <c r="N29" i="25"/>
  <c r="O29" i="25"/>
  <c r="P29" i="25"/>
  <c r="R29" i="25"/>
  <c r="S29" i="25"/>
  <c r="T29" i="25"/>
  <c r="U29" i="25"/>
  <c r="W29" i="25"/>
  <c r="H30" i="25"/>
  <c r="I30" i="25"/>
  <c r="J30" i="25"/>
  <c r="K30" i="25"/>
  <c r="L30" i="25"/>
  <c r="N30" i="25"/>
  <c r="O30" i="25"/>
  <c r="P30" i="25"/>
  <c r="R30" i="25"/>
  <c r="S30" i="25"/>
  <c r="T30" i="25"/>
  <c r="U30" i="25"/>
  <c r="W30" i="25"/>
  <c r="H31" i="25"/>
  <c r="I31" i="25"/>
  <c r="J31" i="25"/>
  <c r="K31" i="25"/>
  <c r="L31" i="25"/>
  <c r="N31" i="25"/>
  <c r="O31" i="25"/>
  <c r="P31" i="25"/>
  <c r="R31" i="25"/>
  <c r="S31" i="25"/>
  <c r="T31" i="25"/>
  <c r="U31" i="25"/>
  <c r="W31" i="25"/>
  <c r="H32" i="25"/>
  <c r="I32" i="25"/>
  <c r="J32" i="25"/>
  <c r="K32" i="25"/>
  <c r="L32" i="25"/>
  <c r="N32" i="25"/>
  <c r="O32" i="25"/>
  <c r="P32" i="25"/>
  <c r="R32" i="25"/>
  <c r="S32" i="25"/>
  <c r="T32" i="25"/>
  <c r="U32" i="25"/>
  <c r="W32" i="25"/>
  <c r="W8" i="25"/>
  <c r="T8" i="25"/>
  <c r="U8" i="25"/>
  <c r="S8" i="25"/>
  <c r="R8" i="25"/>
  <c r="P8" i="25"/>
  <c r="O8" i="25"/>
  <c r="N8" i="25"/>
  <c r="L8" i="25"/>
  <c r="K8" i="25"/>
  <c r="H8" i="25"/>
  <c r="I8" i="25"/>
  <c r="J8" i="25"/>
  <c r="W7" i="25"/>
  <c r="L6" i="25"/>
  <c r="N6" i="25"/>
  <c r="P6" i="25"/>
  <c r="S6" i="25"/>
  <c r="H7" i="25"/>
  <c r="I7" i="25"/>
  <c r="J7" i="25"/>
  <c r="K7" i="25"/>
  <c r="L7" i="25"/>
  <c r="M7" i="25"/>
  <c r="N7" i="25"/>
  <c r="O7" i="25"/>
  <c r="P7" i="25"/>
  <c r="R7" i="25"/>
  <c r="S7" i="25"/>
  <c r="T7" i="25"/>
  <c r="U7" i="25"/>
  <c r="G7" i="25"/>
  <c r="E55" i="24"/>
  <c r="F55" i="24"/>
  <c r="G55" i="24"/>
  <c r="H55" i="24"/>
  <c r="J55" i="24"/>
  <c r="L55" i="24"/>
  <c r="M55" i="24"/>
  <c r="N55" i="24"/>
  <c r="O55" i="24" s="1"/>
  <c r="P55" i="24"/>
  <c r="Q55" i="24"/>
  <c r="R55" i="24"/>
  <c r="S55" i="24"/>
  <c r="U55" i="24"/>
  <c r="E56" i="24"/>
  <c r="F56" i="24"/>
  <c r="G56" i="24"/>
  <c r="H56" i="24"/>
  <c r="J56" i="24"/>
  <c r="L56" i="24"/>
  <c r="M56" i="24"/>
  <c r="N56" i="24"/>
  <c r="O56" i="24" s="1"/>
  <c r="P56" i="24"/>
  <c r="Q56" i="24"/>
  <c r="R56" i="24"/>
  <c r="S56" i="24"/>
  <c r="U56" i="24"/>
  <c r="E57" i="24"/>
  <c r="F57" i="24"/>
  <c r="G57" i="24"/>
  <c r="H57" i="24"/>
  <c r="J57" i="24"/>
  <c r="L57" i="24"/>
  <c r="M57" i="24"/>
  <c r="N57" i="24"/>
  <c r="O57" i="24" s="1"/>
  <c r="P57" i="24"/>
  <c r="Q57" i="24"/>
  <c r="R57" i="24"/>
  <c r="S57" i="24"/>
  <c r="U57" i="24"/>
  <c r="E58" i="24"/>
  <c r="F58" i="24"/>
  <c r="G58" i="24"/>
  <c r="H58" i="24"/>
  <c r="J58" i="24"/>
  <c r="L58" i="24"/>
  <c r="M58" i="24"/>
  <c r="N58" i="24"/>
  <c r="O58" i="24" s="1"/>
  <c r="P58" i="24"/>
  <c r="Q58" i="24"/>
  <c r="R58" i="24"/>
  <c r="S58" i="24"/>
  <c r="U58" i="24"/>
  <c r="E59" i="24"/>
  <c r="F59" i="24"/>
  <c r="G59" i="24"/>
  <c r="H59" i="24"/>
  <c r="J59" i="24"/>
  <c r="L59" i="24"/>
  <c r="M59" i="24"/>
  <c r="N59" i="24"/>
  <c r="O59" i="24" s="1"/>
  <c r="P59" i="24"/>
  <c r="Q59" i="24"/>
  <c r="R59" i="24"/>
  <c r="S59" i="24"/>
  <c r="U59" i="24"/>
  <c r="E60" i="24"/>
  <c r="F60" i="24"/>
  <c r="G60" i="24"/>
  <c r="H60" i="24"/>
  <c r="J60" i="24"/>
  <c r="L60" i="24"/>
  <c r="M60" i="24"/>
  <c r="N60" i="24"/>
  <c r="O60" i="24" s="1"/>
  <c r="P60" i="24"/>
  <c r="Q60" i="24"/>
  <c r="R60" i="24"/>
  <c r="S60" i="24"/>
  <c r="U60" i="24"/>
  <c r="E61" i="24"/>
  <c r="F61" i="24"/>
  <c r="G61" i="24"/>
  <c r="H61" i="24"/>
  <c r="I61" i="24"/>
  <c r="J61" i="24"/>
  <c r="L61" i="24"/>
  <c r="M61" i="24"/>
  <c r="N61" i="24"/>
  <c r="P61" i="24"/>
  <c r="Q61" i="24"/>
  <c r="R61" i="24"/>
  <c r="S61" i="24"/>
  <c r="U61" i="24"/>
  <c r="E44" i="24"/>
  <c r="F44" i="24"/>
  <c r="G44" i="24"/>
  <c r="H44" i="24"/>
  <c r="J44" i="24"/>
  <c r="L44" i="24"/>
  <c r="M44" i="24"/>
  <c r="N44" i="24"/>
  <c r="O44" i="24" s="1"/>
  <c r="P44" i="24"/>
  <c r="Q44" i="24"/>
  <c r="R44" i="24"/>
  <c r="S44" i="24"/>
  <c r="U44" i="24"/>
  <c r="E45" i="24"/>
  <c r="F45" i="24"/>
  <c r="G45" i="24"/>
  <c r="H45" i="24"/>
  <c r="J45" i="24"/>
  <c r="L45" i="24"/>
  <c r="M45" i="24"/>
  <c r="N45" i="24"/>
  <c r="P45" i="24"/>
  <c r="Q45" i="24"/>
  <c r="R45" i="24"/>
  <c r="S45" i="24"/>
  <c r="U45" i="24"/>
  <c r="E46" i="24"/>
  <c r="F46" i="24"/>
  <c r="G46" i="24"/>
  <c r="H46" i="24"/>
  <c r="J46" i="24"/>
  <c r="L46" i="24"/>
  <c r="M46" i="24"/>
  <c r="N46" i="24"/>
  <c r="O46" i="24" s="1"/>
  <c r="P46" i="24"/>
  <c r="Q46" i="24"/>
  <c r="R46" i="24"/>
  <c r="S46" i="24"/>
  <c r="U46" i="24"/>
  <c r="E47" i="24"/>
  <c r="F47" i="24"/>
  <c r="G47" i="24"/>
  <c r="H47" i="24"/>
  <c r="J47" i="24"/>
  <c r="L47" i="24"/>
  <c r="M47" i="24"/>
  <c r="N47" i="24"/>
  <c r="O47" i="24" s="1"/>
  <c r="P47" i="24"/>
  <c r="Q47" i="24"/>
  <c r="R47" i="24"/>
  <c r="S47" i="24"/>
  <c r="U47" i="24"/>
  <c r="E48" i="24"/>
  <c r="F48" i="24"/>
  <c r="G48" i="24"/>
  <c r="H48" i="24"/>
  <c r="J48" i="24"/>
  <c r="L48" i="24"/>
  <c r="M48" i="24"/>
  <c r="N48" i="24"/>
  <c r="O48" i="24" s="1"/>
  <c r="P48" i="24"/>
  <c r="Q48" i="24"/>
  <c r="R48" i="24"/>
  <c r="S48" i="24"/>
  <c r="U48" i="24"/>
  <c r="E49" i="24"/>
  <c r="F49" i="24"/>
  <c r="G49" i="24"/>
  <c r="H49" i="24"/>
  <c r="J49" i="24"/>
  <c r="L49" i="24"/>
  <c r="M49" i="24"/>
  <c r="N49" i="24"/>
  <c r="O49" i="24" s="1"/>
  <c r="P49" i="24"/>
  <c r="Q49" i="24"/>
  <c r="R49" i="24"/>
  <c r="S49" i="24"/>
  <c r="U49" i="24"/>
  <c r="E50" i="24"/>
  <c r="F50" i="24"/>
  <c r="G50" i="24"/>
  <c r="H50" i="24"/>
  <c r="J50" i="24"/>
  <c r="L50" i="24"/>
  <c r="M50" i="24"/>
  <c r="N50" i="24"/>
  <c r="O50" i="24" s="1"/>
  <c r="P50" i="24"/>
  <c r="Q50" i="24"/>
  <c r="R50" i="24"/>
  <c r="S50" i="24"/>
  <c r="U50" i="24"/>
  <c r="E51" i="24"/>
  <c r="F51" i="24"/>
  <c r="G51" i="24"/>
  <c r="H51" i="24"/>
  <c r="J51" i="24"/>
  <c r="L51" i="24"/>
  <c r="M51" i="24"/>
  <c r="N51" i="24"/>
  <c r="O51" i="24" s="1"/>
  <c r="P51" i="24"/>
  <c r="Q51" i="24"/>
  <c r="R51" i="24"/>
  <c r="S51" i="24"/>
  <c r="U51" i="24"/>
  <c r="E52" i="24"/>
  <c r="F52" i="24"/>
  <c r="G52" i="24"/>
  <c r="H52" i="24"/>
  <c r="J52" i="24"/>
  <c r="L52" i="24"/>
  <c r="M52" i="24"/>
  <c r="N52" i="24"/>
  <c r="O52" i="24" s="1"/>
  <c r="P52" i="24"/>
  <c r="Q52" i="24"/>
  <c r="R52" i="24"/>
  <c r="S52" i="24"/>
  <c r="U52" i="24"/>
  <c r="E53" i="24"/>
  <c r="F53" i="24"/>
  <c r="G53" i="24"/>
  <c r="H53" i="24"/>
  <c r="J53" i="24"/>
  <c r="L53" i="24"/>
  <c r="M53" i="24"/>
  <c r="N53" i="24"/>
  <c r="P53" i="24"/>
  <c r="Q53" i="24"/>
  <c r="R53" i="24"/>
  <c r="S53" i="24"/>
  <c r="U53" i="24"/>
  <c r="E54" i="24"/>
  <c r="F54" i="24"/>
  <c r="G54" i="24"/>
  <c r="H54" i="24"/>
  <c r="J54" i="24"/>
  <c r="L54" i="24"/>
  <c r="M54" i="24"/>
  <c r="N54" i="24"/>
  <c r="O54" i="24" s="1"/>
  <c r="P54" i="24"/>
  <c r="Q54" i="24"/>
  <c r="R54" i="24"/>
  <c r="S54" i="24"/>
  <c r="U54" i="24"/>
  <c r="E8" i="24"/>
  <c r="F8" i="24"/>
  <c r="G8" i="24"/>
  <c r="H8" i="24"/>
  <c r="J8" i="24"/>
  <c r="L8" i="24"/>
  <c r="M8" i="24"/>
  <c r="N8" i="24"/>
  <c r="O8" i="24" s="1"/>
  <c r="P8" i="24"/>
  <c r="Q8" i="24"/>
  <c r="R8" i="24"/>
  <c r="S8" i="24"/>
  <c r="U8" i="24"/>
  <c r="E9" i="24"/>
  <c r="F9" i="24"/>
  <c r="G9" i="24"/>
  <c r="H9" i="24"/>
  <c r="J9" i="24"/>
  <c r="L9" i="24"/>
  <c r="M9" i="24"/>
  <c r="N9" i="24"/>
  <c r="O9" i="24" s="1"/>
  <c r="P9" i="24"/>
  <c r="Q9" i="24"/>
  <c r="R9" i="24"/>
  <c r="S9" i="24"/>
  <c r="U9" i="24"/>
  <c r="E10" i="24"/>
  <c r="F10" i="24"/>
  <c r="G10" i="24"/>
  <c r="H10" i="24"/>
  <c r="I10" i="24"/>
  <c r="J10" i="24"/>
  <c r="L10" i="24"/>
  <c r="M10" i="24"/>
  <c r="N10" i="24"/>
  <c r="O10" i="24" s="1"/>
  <c r="P10" i="24"/>
  <c r="Q10" i="24"/>
  <c r="R10" i="24"/>
  <c r="S10" i="24"/>
  <c r="U10" i="24"/>
  <c r="E11" i="24"/>
  <c r="F11" i="24"/>
  <c r="G11" i="24"/>
  <c r="H11" i="24"/>
  <c r="J11" i="24"/>
  <c r="L11" i="24"/>
  <c r="M11" i="24"/>
  <c r="N11" i="24"/>
  <c r="O11" i="24" s="1"/>
  <c r="P11" i="24"/>
  <c r="Q11" i="24"/>
  <c r="R11" i="24"/>
  <c r="S11" i="24"/>
  <c r="U11" i="24"/>
  <c r="E12" i="24"/>
  <c r="F12" i="24"/>
  <c r="G12" i="24"/>
  <c r="H12" i="24"/>
  <c r="I12" i="24"/>
  <c r="J12" i="24"/>
  <c r="L12" i="24"/>
  <c r="M12" i="24"/>
  <c r="N12" i="24"/>
  <c r="O12" i="24" s="1"/>
  <c r="P12" i="24"/>
  <c r="Q12" i="24"/>
  <c r="R12" i="24"/>
  <c r="S12" i="24"/>
  <c r="U12" i="24"/>
  <c r="E13" i="24"/>
  <c r="F13" i="24"/>
  <c r="G13" i="24"/>
  <c r="H13" i="24"/>
  <c r="J13" i="24"/>
  <c r="L13" i="24"/>
  <c r="M13" i="24"/>
  <c r="N13" i="24"/>
  <c r="P13" i="24"/>
  <c r="Q13" i="24"/>
  <c r="R13" i="24"/>
  <c r="S13" i="24"/>
  <c r="U13" i="24"/>
  <c r="E14" i="24"/>
  <c r="F14" i="24"/>
  <c r="G14" i="24"/>
  <c r="H14" i="24"/>
  <c r="J14" i="24"/>
  <c r="L14" i="24"/>
  <c r="M14" i="24"/>
  <c r="N14" i="24"/>
  <c r="O14" i="24" s="1"/>
  <c r="P14" i="24"/>
  <c r="Q14" i="24"/>
  <c r="R14" i="24"/>
  <c r="S14" i="24"/>
  <c r="U14" i="24"/>
  <c r="E15" i="24"/>
  <c r="F15" i="24"/>
  <c r="G15" i="24"/>
  <c r="H15" i="24"/>
  <c r="J15" i="24"/>
  <c r="L15" i="24"/>
  <c r="M15" i="24"/>
  <c r="N15" i="24"/>
  <c r="O15" i="24" s="1"/>
  <c r="P15" i="24"/>
  <c r="Q15" i="24"/>
  <c r="R15" i="24"/>
  <c r="S15" i="24"/>
  <c r="U15" i="24"/>
  <c r="E16" i="24"/>
  <c r="F16" i="24"/>
  <c r="G16" i="24"/>
  <c r="H16" i="24"/>
  <c r="J16" i="24"/>
  <c r="L16" i="24"/>
  <c r="M16" i="24"/>
  <c r="N16" i="24"/>
  <c r="O16" i="24" s="1"/>
  <c r="P16" i="24"/>
  <c r="Q16" i="24"/>
  <c r="R16" i="24"/>
  <c r="S16" i="24"/>
  <c r="U16" i="24"/>
  <c r="E17" i="24"/>
  <c r="F17" i="24"/>
  <c r="G17" i="24"/>
  <c r="H17" i="24"/>
  <c r="J17" i="24"/>
  <c r="L17" i="24"/>
  <c r="M17" i="24"/>
  <c r="N17" i="24"/>
  <c r="O17" i="24" s="1"/>
  <c r="P17" i="24"/>
  <c r="Q17" i="24"/>
  <c r="R17" i="24"/>
  <c r="S17" i="24"/>
  <c r="U17" i="24"/>
  <c r="E18" i="24"/>
  <c r="F18" i="24"/>
  <c r="G18" i="24"/>
  <c r="H18" i="24"/>
  <c r="I18" i="24"/>
  <c r="J18" i="24"/>
  <c r="L18" i="24"/>
  <c r="M18" i="24"/>
  <c r="N18" i="24"/>
  <c r="O18" i="24" s="1"/>
  <c r="P18" i="24"/>
  <c r="Q18" i="24"/>
  <c r="R18" i="24"/>
  <c r="S18" i="24"/>
  <c r="U18" i="24"/>
  <c r="E19" i="24"/>
  <c r="F19" i="24"/>
  <c r="G19" i="24"/>
  <c r="H19" i="24"/>
  <c r="J19" i="24"/>
  <c r="L19" i="24"/>
  <c r="M19" i="24"/>
  <c r="N19" i="24"/>
  <c r="O19" i="24" s="1"/>
  <c r="P19" i="24"/>
  <c r="Q19" i="24"/>
  <c r="R19" i="24"/>
  <c r="S19" i="24"/>
  <c r="U19" i="24"/>
  <c r="E20" i="24"/>
  <c r="F20" i="24"/>
  <c r="G20" i="24"/>
  <c r="H20" i="24"/>
  <c r="I20" i="24"/>
  <c r="J20" i="24"/>
  <c r="L20" i="24"/>
  <c r="M20" i="24"/>
  <c r="N20" i="24"/>
  <c r="O20" i="24" s="1"/>
  <c r="P20" i="24"/>
  <c r="Q20" i="24"/>
  <c r="R20" i="24"/>
  <c r="S20" i="24"/>
  <c r="U20" i="24"/>
  <c r="E21" i="24"/>
  <c r="F21" i="24"/>
  <c r="G21" i="24"/>
  <c r="H21" i="24"/>
  <c r="J21" i="24"/>
  <c r="L21" i="24"/>
  <c r="M21" i="24"/>
  <c r="N21" i="24"/>
  <c r="P21" i="24"/>
  <c r="Q21" i="24"/>
  <c r="R21" i="24"/>
  <c r="S21" i="24"/>
  <c r="U21" i="24"/>
  <c r="E22" i="24"/>
  <c r="F22" i="24"/>
  <c r="G22" i="24"/>
  <c r="H22" i="24"/>
  <c r="J22" i="24"/>
  <c r="L22" i="24"/>
  <c r="M22" i="24"/>
  <c r="N22" i="24"/>
  <c r="O22" i="24" s="1"/>
  <c r="P22" i="24"/>
  <c r="Q22" i="24"/>
  <c r="R22" i="24"/>
  <c r="S22" i="24"/>
  <c r="U22" i="24"/>
  <c r="E23" i="24"/>
  <c r="F23" i="24"/>
  <c r="G23" i="24"/>
  <c r="H23" i="24"/>
  <c r="J23" i="24"/>
  <c r="L23" i="24"/>
  <c r="M23" i="24"/>
  <c r="N23" i="24"/>
  <c r="O23" i="24" s="1"/>
  <c r="P23" i="24"/>
  <c r="Q23" i="24"/>
  <c r="R23" i="24"/>
  <c r="S23" i="24"/>
  <c r="U23" i="24"/>
  <c r="E24" i="24"/>
  <c r="F24" i="24"/>
  <c r="G24" i="24"/>
  <c r="H24" i="24"/>
  <c r="J24" i="24"/>
  <c r="L24" i="24"/>
  <c r="M24" i="24"/>
  <c r="N24" i="24"/>
  <c r="O24" i="24" s="1"/>
  <c r="P24" i="24"/>
  <c r="Q24" i="24"/>
  <c r="R24" i="24"/>
  <c r="S24" i="24"/>
  <c r="U24" i="24"/>
  <c r="E25" i="24"/>
  <c r="F25" i="24"/>
  <c r="G25" i="24"/>
  <c r="H25" i="24"/>
  <c r="J25" i="24"/>
  <c r="L25" i="24"/>
  <c r="M25" i="24"/>
  <c r="N25" i="24"/>
  <c r="O25" i="24" s="1"/>
  <c r="P25" i="24"/>
  <c r="Q25" i="24"/>
  <c r="R25" i="24"/>
  <c r="S25" i="24"/>
  <c r="U25" i="24"/>
  <c r="E26" i="24"/>
  <c r="F26" i="24"/>
  <c r="G26" i="24"/>
  <c r="H26" i="24"/>
  <c r="I26" i="24"/>
  <c r="J26" i="24"/>
  <c r="L26" i="24"/>
  <c r="M26" i="24"/>
  <c r="N26" i="24"/>
  <c r="O26" i="24" s="1"/>
  <c r="P26" i="24"/>
  <c r="Q26" i="24"/>
  <c r="R26" i="24"/>
  <c r="S26" i="24"/>
  <c r="U26" i="24"/>
  <c r="E27" i="24"/>
  <c r="F27" i="24"/>
  <c r="G27" i="24"/>
  <c r="H27" i="24"/>
  <c r="J27" i="24"/>
  <c r="L27" i="24"/>
  <c r="M27" i="24"/>
  <c r="N27" i="24"/>
  <c r="O27" i="24" s="1"/>
  <c r="P27" i="24"/>
  <c r="Q27" i="24"/>
  <c r="R27" i="24"/>
  <c r="S27" i="24"/>
  <c r="U27" i="24"/>
  <c r="E28" i="24"/>
  <c r="F28" i="24"/>
  <c r="G28" i="24"/>
  <c r="H28" i="24"/>
  <c r="I28" i="24"/>
  <c r="J28" i="24"/>
  <c r="L28" i="24"/>
  <c r="M28" i="24"/>
  <c r="N28" i="24"/>
  <c r="O28" i="24" s="1"/>
  <c r="P28" i="24"/>
  <c r="Q28" i="24"/>
  <c r="R28" i="24"/>
  <c r="S28" i="24"/>
  <c r="U28" i="24"/>
  <c r="E29" i="24"/>
  <c r="F29" i="24"/>
  <c r="G29" i="24"/>
  <c r="H29" i="24"/>
  <c r="J29" i="24"/>
  <c r="L29" i="24"/>
  <c r="M29" i="24"/>
  <c r="N29" i="24"/>
  <c r="O29" i="24" s="1"/>
  <c r="P29" i="24"/>
  <c r="Q29" i="24"/>
  <c r="R29" i="24"/>
  <c r="S29" i="24"/>
  <c r="U29" i="24"/>
  <c r="E30" i="24"/>
  <c r="F30" i="24"/>
  <c r="G30" i="24"/>
  <c r="H30" i="24"/>
  <c r="J30" i="24"/>
  <c r="L30" i="24"/>
  <c r="M30" i="24"/>
  <c r="N30" i="24"/>
  <c r="O30" i="24" s="1"/>
  <c r="P30" i="24"/>
  <c r="Q30" i="24"/>
  <c r="R30" i="24"/>
  <c r="S30" i="24"/>
  <c r="U30" i="24"/>
  <c r="E31" i="24"/>
  <c r="F31" i="24"/>
  <c r="G31" i="24"/>
  <c r="H31" i="24"/>
  <c r="J31" i="24"/>
  <c r="L31" i="24"/>
  <c r="M31" i="24"/>
  <c r="N31" i="24"/>
  <c r="O31" i="24" s="1"/>
  <c r="P31" i="24"/>
  <c r="Q31" i="24"/>
  <c r="R31" i="24"/>
  <c r="S31" i="24"/>
  <c r="U31" i="24"/>
  <c r="E32" i="24"/>
  <c r="F32" i="24"/>
  <c r="G32" i="24"/>
  <c r="H32" i="24"/>
  <c r="J32" i="24"/>
  <c r="L32" i="24"/>
  <c r="M32" i="24"/>
  <c r="N32" i="24"/>
  <c r="O32" i="24" s="1"/>
  <c r="P32" i="24"/>
  <c r="Q32" i="24"/>
  <c r="R32" i="24"/>
  <c r="S32" i="24"/>
  <c r="U32" i="24"/>
  <c r="E33" i="24"/>
  <c r="F33" i="24"/>
  <c r="G33" i="24"/>
  <c r="H33" i="24"/>
  <c r="J33" i="24"/>
  <c r="L33" i="24"/>
  <c r="M33" i="24"/>
  <c r="N33" i="24"/>
  <c r="O33" i="24" s="1"/>
  <c r="P33" i="24"/>
  <c r="Q33" i="24"/>
  <c r="R33" i="24"/>
  <c r="S33" i="24"/>
  <c r="U33" i="24"/>
  <c r="E34" i="24"/>
  <c r="F34" i="24"/>
  <c r="G34" i="24"/>
  <c r="H34" i="24"/>
  <c r="I34" i="24"/>
  <c r="J34" i="24"/>
  <c r="L34" i="24"/>
  <c r="M34" i="24"/>
  <c r="N34" i="24"/>
  <c r="O34" i="24" s="1"/>
  <c r="P34" i="24"/>
  <c r="Q34" i="24"/>
  <c r="R34" i="24"/>
  <c r="S34" i="24"/>
  <c r="U34" i="24"/>
  <c r="E35" i="24"/>
  <c r="F35" i="24"/>
  <c r="G35" i="24"/>
  <c r="H35" i="24"/>
  <c r="J35" i="24"/>
  <c r="L35" i="24"/>
  <c r="M35" i="24"/>
  <c r="N35" i="24"/>
  <c r="O35" i="24" s="1"/>
  <c r="P35" i="24"/>
  <c r="Q35" i="24"/>
  <c r="R35" i="24"/>
  <c r="S35" i="24"/>
  <c r="U35" i="24"/>
  <c r="E36" i="24"/>
  <c r="F36" i="24"/>
  <c r="G36" i="24"/>
  <c r="H36" i="24"/>
  <c r="I36" i="24"/>
  <c r="J36" i="24"/>
  <c r="L36" i="24"/>
  <c r="M36" i="24"/>
  <c r="N36" i="24"/>
  <c r="O36" i="24" s="1"/>
  <c r="P36" i="24"/>
  <c r="Q36" i="24"/>
  <c r="R36" i="24"/>
  <c r="S36" i="24"/>
  <c r="U36" i="24"/>
  <c r="E37" i="24"/>
  <c r="F37" i="24"/>
  <c r="G37" i="24"/>
  <c r="H37" i="24"/>
  <c r="J37" i="24"/>
  <c r="L37" i="24"/>
  <c r="M37" i="24"/>
  <c r="N37" i="24"/>
  <c r="P37" i="24"/>
  <c r="Q37" i="24"/>
  <c r="R37" i="24"/>
  <c r="S37" i="24"/>
  <c r="U37" i="24"/>
  <c r="E38" i="24"/>
  <c r="F38" i="24"/>
  <c r="G38" i="24"/>
  <c r="H38" i="24"/>
  <c r="J38" i="24"/>
  <c r="L38" i="24"/>
  <c r="M38" i="24"/>
  <c r="N38" i="24"/>
  <c r="O38" i="24" s="1"/>
  <c r="P38" i="24"/>
  <c r="Q38" i="24"/>
  <c r="R38" i="24"/>
  <c r="S38" i="24"/>
  <c r="U38" i="24"/>
  <c r="E39" i="24"/>
  <c r="F39" i="24"/>
  <c r="G39" i="24"/>
  <c r="H39" i="24"/>
  <c r="J39" i="24"/>
  <c r="L39" i="24"/>
  <c r="M39" i="24"/>
  <c r="N39" i="24"/>
  <c r="O39" i="24" s="1"/>
  <c r="P39" i="24"/>
  <c r="Q39" i="24"/>
  <c r="R39" i="24"/>
  <c r="S39" i="24"/>
  <c r="U39" i="24"/>
  <c r="E40" i="24"/>
  <c r="F40" i="24"/>
  <c r="G40" i="24"/>
  <c r="H40" i="24"/>
  <c r="J40" i="24"/>
  <c r="L40" i="24"/>
  <c r="M40" i="24"/>
  <c r="N40" i="24"/>
  <c r="O40" i="24" s="1"/>
  <c r="P40" i="24"/>
  <c r="Q40" i="24"/>
  <c r="R40" i="24"/>
  <c r="S40" i="24"/>
  <c r="U40" i="24"/>
  <c r="E41" i="24"/>
  <c r="F41" i="24"/>
  <c r="G41" i="24"/>
  <c r="H41" i="24"/>
  <c r="J41" i="24"/>
  <c r="L41" i="24"/>
  <c r="M41" i="24"/>
  <c r="N41" i="24"/>
  <c r="O41" i="24" s="1"/>
  <c r="P41" i="24"/>
  <c r="Q41" i="24"/>
  <c r="R41" i="24"/>
  <c r="S41" i="24"/>
  <c r="U41" i="24"/>
  <c r="E42" i="24"/>
  <c r="F42" i="24"/>
  <c r="G42" i="24"/>
  <c r="H42" i="24"/>
  <c r="I42" i="24"/>
  <c r="J42" i="24"/>
  <c r="L42" i="24"/>
  <c r="M42" i="24"/>
  <c r="N42" i="24"/>
  <c r="O42" i="24" s="1"/>
  <c r="P42" i="24"/>
  <c r="Q42" i="24"/>
  <c r="R42" i="24"/>
  <c r="S42" i="24"/>
  <c r="U42" i="24"/>
  <c r="E43" i="24"/>
  <c r="F43" i="24"/>
  <c r="G43" i="24"/>
  <c r="H43" i="24"/>
  <c r="J43" i="24"/>
  <c r="L43" i="24"/>
  <c r="M43" i="24"/>
  <c r="N43" i="24"/>
  <c r="O43" i="24" s="1"/>
  <c r="P43" i="24"/>
  <c r="Q43" i="24"/>
  <c r="R43" i="24"/>
  <c r="S43" i="24"/>
  <c r="U43" i="24"/>
  <c r="U7" i="24"/>
  <c r="R7" i="24"/>
  <c r="S7" i="24"/>
  <c r="Q7" i="24"/>
  <c r="P7" i="24"/>
  <c r="N7" i="24"/>
  <c r="O7" i="24" s="1"/>
  <c r="M7" i="24"/>
  <c r="L7" i="24"/>
  <c r="J7" i="24"/>
  <c r="H7" i="23"/>
  <c r="I8" i="24" s="1"/>
  <c r="H8" i="23"/>
  <c r="I9" i="24" s="1"/>
  <c r="H9" i="23"/>
  <c r="H10" i="23"/>
  <c r="I11" i="24" s="1"/>
  <c r="H11" i="23"/>
  <c r="H12" i="23"/>
  <c r="I13" i="24" s="1"/>
  <c r="H13" i="23"/>
  <c r="I14" i="24" s="1"/>
  <c r="H14" i="23"/>
  <c r="I15" i="24" s="1"/>
  <c r="H15" i="23"/>
  <c r="I16" i="24" s="1"/>
  <c r="H16" i="23"/>
  <c r="I17" i="24" s="1"/>
  <c r="H17" i="23"/>
  <c r="H18" i="23"/>
  <c r="I19" i="24" s="1"/>
  <c r="H19" i="23"/>
  <c r="H20" i="23"/>
  <c r="I21" i="24" s="1"/>
  <c r="H21" i="23"/>
  <c r="I22" i="24" s="1"/>
  <c r="H22" i="23"/>
  <c r="I23" i="24" s="1"/>
  <c r="H23" i="23"/>
  <c r="I24" i="24" s="1"/>
  <c r="H24" i="23"/>
  <c r="I25" i="24" s="1"/>
  <c r="H25" i="23"/>
  <c r="H26" i="23"/>
  <c r="I27" i="24" s="1"/>
  <c r="H27" i="23"/>
  <c r="H28" i="23"/>
  <c r="I29" i="24" s="1"/>
  <c r="H29" i="23"/>
  <c r="I30" i="24" s="1"/>
  <c r="H30" i="23"/>
  <c r="I31" i="24" s="1"/>
  <c r="H31" i="23"/>
  <c r="I32" i="24" s="1"/>
  <c r="H32" i="23"/>
  <c r="I33" i="24" s="1"/>
  <c r="H33" i="23"/>
  <c r="H34" i="23"/>
  <c r="I35" i="24" s="1"/>
  <c r="H35" i="23"/>
  <c r="H36" i="23"/>
  <c r="I37" i="24" s="1"/>
  <c r="H37" i="23"/>
  <c r="I38" i="24" s="1"/>
  <c r="H38" i="23"/>
  <c r="I39" i="24" s="1"/>
  <c r="H39" i="23"/>
  <c r="I40" i="24" s="1"/>
  <c r="H40" i="23"/>
  <c r="I41" i="24" s="1"/>
  <c r="H41" i="23"/>
  <c r="H42" i="23"/>
  <c r="I43" i="24" s="1"/>
  <c r="H43" i="23"/>
  <c r="I44" i="24" s="1"/>
  <c r="H44" i="23"/>
  <c r="I45" i="24" s="1"/>
  <c r="H45" i="23"/>
  <c r="I46" i="24" s="1"/>
  <c r="H46" i="23"/>
  <c r="I47" i="24" s="1"/>
  <c r="H47" i="23"/>
  <c r="I48" i="24" s="1"/>
  <c r="H48" i="23"/>
  <c r="I49" i="24" s="1"/>
  <c r="H49" i="23"/>
  <c r="I50" i="24" s="1"/>
  <c r="H50" i="23"/>
  <c r="I51" i="24" s="1"/>
  <c r="H51" i="23"/>
  <c r="I52" i="24" s="1"/>
  <c r="H52" i="23"/>
  <c r="I53" i="24" s="1"/>
  <c r="H53" i="23"/>
  <c r="I54" i="24" s="1"/>
  <c r="H54" i="23"/>
  <c r="I55" i="24" s="1"/>
  <c r="H55" i="23"/>
  <c r="I56" i="24" s="1"/>
  <c r="H56" i="23"/>
  <c r="I57" i="24" s="1"/>
  <c r="H57" i="23"/>
  <c r="I58" i="24" s="1"/>
  <c r="H58" i="23"/>
  <c r="I59" i="24" s="1"/>
  <c r="H59" i="23"/>
  <c r="I60" i="24" s="1"/>
  <c r="H60" i="23"/>
  <c r="H6" i="23"/>
  <c r="I7" i="24" s="1"/>
  <c r="F7" i="24"/>
  <c r="G7" i="24"/>
  <c r="H7" i="24"/>
  <c r="E7" i="24"/>
  <c r="E6" i="24"/>
  <c r="F6" i="24"/>
  <c r="G6" i="24"/>
  <c r="H6" i="24"/>
  <c r="I6" i="24"/>
  <c r="J6" i="24"/>
  <c r="K6" i="24"/>
  <c r="L6" i="24"/>
  <c r="M6" i="24"/>
  <c r="N6" i="24"/>
  <c r="P6" i="24"/>
  <c r="Q6" i="24"/>
  <c r="R6" i="24"/>
  <c r="S6" i="24"/>
  <c r="U6" i="24"/>
  <c r="J5" i="24"/>
  <c r="L5" i="24"/>
  <c r="N5" i="24"/>
  <c r="Q5" i="24"/>
  <c r="S56" i="22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S55" i="22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S54" i="22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S53" i="22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S52" i="22"/>
  <c r="R52" i="22"/>
  <c r="Q52" i="22"/>
  <c r="P52" i="22"/>
  <c r="O52" i="22"/>
  <c r="N52" i="22"/>
  <c r="M52" i="22"/>
  <c r="L52" i="22"/>
  <c r="K52" i="22"/>
  <c r="J52" i="22"/>
  <c r="I52" i="22"/>
  <c r="H52" i="22"/>
  <c r="G52" i="22"/>
  <c r="F52" i="22"/>
  <c r="E52" i="22"/>
  <c r="S51" i="22"/>
  <c r="R51" i="22"/>
  <c r="Q51" i="22"/>
  <c r="P51" i="22"/>
  <c r="O51" i="22"/>
  <c r="N51" i="22"/>
  <c r="M51" i="22"/>
  <c r="L51" i="22"/>
  <c r="K51" i="22"/>
  <c r="J51" i="22"/>
  <c r="I51" i="22"/>
  <c r="H51" i="22"/>
  <c r="G51" i="22"/>
  <c r="F51" i="22"/>
  <c r="E51" i="22"/>
  <c r="S50" i="22"/>
  <c r="R50" i="22"/>
  <c r="Q50" i="22"/>
  <c r="P50" i="22"/>
  <c r="O50" i="22"/>
  <c r="N50" i="22"/>
  <c r="M50" i="22"/>
  <c r="L50" i="22"/>
  <c r="K50" i="22"/>
  <c r="J50" i="22"/>
  <c r="I50" i="22"/>
  <c r="H50" i="22"/>
  <c r="G50" i="22"/>
  <c r="F50" i="22"/>
  <c r="E50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S44" i="22"/>
  <c r="R44" i="22"/>
  <c r="Q44" i="22"/>
  <c r="P44" i="22"/>
  <c r="O44" i="22"/>
  <c r="N44" i="22"/>
  <c r="M44" i="22"/>
  <c r="L44" i="22"/>
  <c r="K44" i="22"/>
  <c r="J44" i="22"/>
  <c r="I44" i="22"/>
  <c r="H44" i="22"/>
  <c r="G44" i="22"/>
  <c r="F44" i="22"/>
  <c r="E44" i="22"/>
  <c r="S43" i="22"/>
  <c r="R43" i="22"/>
  <c r="Q43" i="22"/>
  <c r="P43" i="22"/>
  <c r="O43" i="22"/>
  <c r="N43" i="22"/>
  <c r="M43" i="22"/>
  <c r="L43" i="22"/>
  <c r="K43" i="22"/>
  <c r="J43" i="22"/>
  <c r="I43" i="22"/>
  <c r="H43" i="22"/>
  <c r="G43" i="22"/>
  <c r="F43" i="22"/>
  <c r="E43" i="22"/>
  <c r="S42" i="22"/>
  <c r="R42" i="22"/>
  <c r="Q42" i="22"/>
  <c r="P42" i="22"/>
  <c r="O42" i="22"/>
  <c r="N42" i="22"/>
  <c r="M42" i="22"/>
  <c r="L42" i="22"/>
  <c r="K42" i="22"/>
  <c r="J42" i="22"/>
  <c r="I42" i="22"/>
  <c r="H42" i="22"/>
  <c r="G42" i="22"/>
  <c r="F42" i="22"/>
  <c r="E42" i="22"/>
  <c r="S41" i="22"/>
  <c r="R41" i="22"/>
  <c r="Q41" i="22"/>
  <c r="P41" i="22"/>
  <c r="O41" i="22"/>
  <c r="N41" i="22"/>
  <c r="M41" i="22"/>
  <c r="L41" i="22"/>
  <c r="K41" i="22"/>
  <c r="J41" i="22"/>
  <c r="I41" i="22"/>
  <c r="H41" i="22"/>
  <c r="G41" i="22"/>
  <c r="F41" i="22"/>
  <c r="E41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P5" i="22"/>
  <c r="N5" i="22"/>
  <c r="L5" i="22"/>
  <c r="J5" i="22"/>
  <c r="S56" i="21"/>
  <c r="R56" i="21"/>
  <c r="Q56" i="21"/>
  <c r="P56" i="21"/>
  <c r="O56" i="21"/>
  <c r="N56" i="21"/>
  <c r="M56" i="21"/>
  <c r="L56" i="21"/>
  <c r="K56" i="21"/>
  <c r="J56" i="21"/>
  <c r="I56" i="21"/>
  <c r="H56" i="21"/>
  <c r="G56" i="21"/>
  <c r="F56" i="21"/>
  <c r="E56" i="21"/>
  <c r="S55" i="21"/>
  <c r="R55" i="21"/>
  <c r="Q55" i="21"/>
  <c r="P55" i="21"/>
  <c r="O55" i="21"/>
  <c r="N55" i="21"/>
  <c r="M55" i="21"/>
  <c r="L55" i="21"/>
  <c r="K55" i="21"/>
  <c r="J55" i="21"/>
  <c r="I55" i="21"/>
  <c r="H55" i="21"/>
  <c r="G55" i="21"/>
  <c r="F55" i="21"/>
  <c r="E55" i="21"/>
  <c r="S54" i="21"/>
  <c r="R54" i="21"/>
  <c r="Q54" i="21"/>
  <c r="P54" i="21"/>
  <c r="O54" i="21"/>
  <c r="N54" i="21"/>
  <c r="M54" i="21"/>
  <c r="L54" i="21"/>
  <c r="K54" i="21"/>
  <c r="J54" i="21"/>
  <c r="I54" i="21"/>
  <c r="H54" i="21"/>
  <c r="G54" i="21"/>
  <c r="F54" i="21"/>
  <c r="E54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S43" i="21"/>
  <c r="R43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S42" i="21"/>
  <c r="R42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S41" i="21"/>
  <c r="R41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S37" i="21"/>
  <c r="R37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N5" i="21"/>
  <c r="L5" i="21"/>
  <c r="J5" i="21"/>
  <c r="S56" i="20"/>
  <c r="R56" i="20"/>
  <c r="Q56" i="20"/>
  <c r="P56" i="20"/>
  <c r="O56" i="20"/>
  <c r="N56" i="20"/>
  <c r="M56" i="20"/>
  <c r="L56" i="20"/>
  <c r="K56" i="20"/>
  <c r="J56" i="20"/>
  <c r="I56" i="20"/>
  <c r="H56" i="20"/>
  <c r="G56" i="20"/>
  <c r="F56" i="20"/>
  <c r="E56" i="20"/>
  <c r="S55" i="20"/>
  <c r="R55" i="20"/>
  <c r="Q55" i="20"/>
  <c r="P55" i="20"/>
  <c r="O55" i="20"/>
  <c r="N55" i="20"/>
  <c r="M55" i="20"/>
  <c r="L55" i="20"/>
  <c r="K55" i="20"/>
  <c r="J55" i="20"/>
  <c r="I55" i="20"/>
  <c r="H55" i="20"/>
  <c r="G55" i="20"/>
  <c r="F55" i="20"/>
  <c r="E55" i="20"/>
  <c r="S54" i="20"/>
  <c r="R54" i="20"/>
  <c r="Q54" i="20"/>
  <c r="P54" i="20"/>
  <c r="O54" i="20"/>
  <c r="N54" i="20"/>
  <c r="M54" i="20"/>
  <c r="L54" i="20"/>
  <c r="K54" i="20"/>
  <c r="J54" i="20"/>
  <c r="I54" i="20"/>
  <c r="H54" i="20"/>
  <c r="G54" i="20"/>
  <c r="F54" i="20"/>
  <c r="E54" i="20"/>
  <c r="S53" i="20"/>
  <c r="R53" i="20"/>
  <c r="Q53" i="20"/>
  <c r="P53" i="20"/>
  <c r="O53" i="20"/>
  <c r="N53" i="20"/>
  <c r="M53" i="20"/>
  <c r="L53" i="20"/>
  <c r="K53" i="20"/>
  <c r="J53" i="20"/>
  <c r="I53" i="20"/>
  <c r="H53" i="20"/>
  <c r="G53" i="20"/>
  <c r="F53" i="20"/>
  <c r="E53" i="20"/>
  <c r="S52" i="20"/>
  <c r="R52" i="20"/>
  <c r="Q52" i="20"/>
  <c r="P52" i="20"/>
  <c r="O52" i="20"/>
  <c r="N52" i="20"/>
  <c r="M52" i="20"/>
  <c r="L52" i="20"/>
  <c r="K52" i="20"/>
  <c r="J52" i="20"/>
  <c r="I52" i="20"/>
  <c r="H52" i="20"/>
  <c r="G52" i="20"/>
  <c r="F52" i="20"/>
  <c r="E52" i="20"/>
  <c r="S51" i="20"/>
  <c r="R51" i="20"/>
  <c r="Q51" i="20"/>
  <c r="P51" i="20"/>
  <c r="O51" i="20"/>
  <c r="N51" i="20"/>
  <c r="M51" i="20"/>
  <c r="L51" i="20"/>
  <c r="K51" i="20"/>
  <c r="J51" i="20"/>
  <c r="I51" i="20"/>
  <c r="H51" i="20"/>
  <c r="G51" i="20"/>
  <c r="F51" i="20"/>
  <c r="E51" i="20"/>
  <c r="S50" i="20"/>
  <c r="R50" i="20"/>
  <c r="Q50" i="20"/>
  <c r="P50" i="20"/>
  <c r="O50" i="20"/>
  <c r="N50" i="20"/>
  <c r="M50" i="20"/>
  <c r="L50" i="20"/>
  <c r="K50" i="20"/>
  <c r="J50" i="20"/>
  <c r="I50" i="20"/>
  <c r="H50" i="20"/>
  <c r="G50" i="20"/>
  <c r="F50" i="20"/>
  <c r="E50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S43" i="20"/>
  <c r="R43" i="20"/>
  <c r="Q43" i="20"/>
  <c r="P43" i="20"/>
  <c r="O43" i="20"/>
  <c r="N43" i="20"/>
  <c r="M43" i="20"/>
  <c r="L43" i="20"/>
  <c r="K43" i="20"/>
  <c r="J43" i="20"/>
  <c r="I43" i="20"/>
  <c r="H43" i="20"/>
  <c r="G43" i="20"/>
  <c r="F43" i="20"/>
  <c r="E43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S41" i="20"/>
  <c r="R41" i="20"/>
  <c r="Q41" i="20"/>
  <c r="P41" i="20"/>
  <c r="O41" i="20"/>
  <c r="N41" i="20"/>
  <c r="M41" i="20"/>
  <c r="L41" i="20"/>
  <c r="K41" i="20"/>
  <c r="J41" i="20"/>
  <c r="I41" i="20"/>
  <c r="H41" i="20"/>
  <c r="G41" i="20"/>
  <c r="F41" i="20"/>
  <c r="E41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M35" i="20"/>
  <c r="L35" i="20"/>
  <c r="K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M34" i="20"/>
  <c r="L34" i="20"/>
  <c r="K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M33" i="20"/>
  <c r="L33" i="20"/>
  <c r="K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M31" i="20"/>
  <c r="L31" i="20"/>
  <c r="K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M30" i="20"/>
  <c r="L30" i="20"/>
  <c r="K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F11" i="20"/>
  <c r="E11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P5" i="20"/>
  <c r="N5" i="20"/>
  <c r="L5" i="20"/>
  <c r="J5" i="20"/>
  <c r="S66" i="19"/>
  <c r="R66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P5" i="19"/>
  <c r="N5" i="19"/>
  <c r="L5" i="19"/>
  <c r="J5" i="19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P5" i="18"/>
  <c r="N5" i="18"/>
  <c r="L5" i="18"/>
  <c r="J5" i="18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P5" i="17"/>
  <c r="N5" i="17"/>
  <c r="L5" i="17"/>
  <c r="J5" i="17"/>
  <c r="E65" i="16"/>
  <c r="F6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E66" i="16"/>
  <c r="F66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E68" i="16"/>
  <c r="F68" i="16"/>
  <c r="G68" i="16"/>
  <c r="H68" i="16"/>
  <c r="I68" i="16"/>
  <c r="J68" i="16"/>
  <c r="K68" i="16"/>
  <c r="L68" i="16"/>
  <c r="M68" i="16"/>
  <c r="N68" i="16"/>
  <c r="O68" i="16"/>
  <c r="P68" i="16"/>
  <c r="Q68" i="16"/>
  <c r="R68" i="16"/>
  <c r="S68" i="16"/>
  <c r="E69" i="16"/>
  <c r="F69" i="16"/>
  <c r="G69" i="16"/>
  <c r="H69" i="16"/>
  <c r="I69" i="16"/>
  <c r="J69" i="16"/>
  <c r="K69" i="16"/>
  <c r="L69" i="16"/>
  <c r="M69" i="16"/>
  <c r="N69" i="16"/>
  <c r="O69" i="16"/>
  <c r="P69" i="16"/>
  <c r="Q69" i="16"/>
  <c r="R69" i="16"/>
  <c r="S69" i="16"/>
  <c r="E70" i="16"/>
  <c r="F70" i="16"/>
  <c r="G70" i="16"/>
  <c r="H70" i="16"/>
  <c r="I70" i="16"/>
  <c r="J70" i="16"/>
  <c r="K70" i="16"/>
  <c r="L70" i="16"/>
  <c r="M70" i="16"/>
  <c r="N70" i="16"/>
  <c r="O70" i="16"/>
  <c r="P70" i="16"/>
  <c r="Q70" i="16"/>
  <c r="R70" i="16"/>
  <c r="S70" i="16"/>
  <c r="E71" i="16"/>
  <c r="F71" i="16"/>
  <c r="G71" i="16"/>
  <c r="H71" i="16"/>
  <c r="I71" i="16"/>
  <c r="J71" i="16"/>
  <c r="K71" i="16"/>
  <c r="L71" i="16"/>
  <c r="M71" i="16"/>
  <c r="N71" i="16"/>
  <c r="O71" i="16"/>
  <c r="P71" i="16"/>
  <c r="Q71" i="16"/>
  <c r="R71" i="16"/>
  <c r="S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E76" i="16"/>
  <c r="F76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E55" i="16"/>
  <c r="F55" i="16"/>
  <c r="G55" i="16"/>
  <c r="H55" i="16"/>
  <c r="I55" i="16"/>
  <c r="J55" i="16"/>
  <c r="K55" i="16"/>
  <c r="L55" i="16"/>
  <c r="M55" i="16"/>
  <c r="N55" i="16"/>
  <c r="O55" i="16"/>
  <c r="P55" i="16"/>
  <c r="Q55" i="16"/>
  <c r="R55" i="16"/>
  <c r="S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E58" i="16"/>
  <c r="F58" i="16"/>
  <c r="G58" i="16"/>
  <c r="H58" i="16"/>
  <c r="I58" i="16"/>
  <c r="J58" i="16"/>
  <c r="K58" i="16"/>
  <c r="L58" i="16"/>
  <c r="M58" i="16"/>
  <c r="N58" i="16"/>
  <c r="O58" i="16"/>
  <c r="P58" i="16"/>
  <c r="Q58" i="16"/>
  <c r="R58" i="16"/>
  <c r="S58" i="16"/>
  <c r="E59" i="16"/>
  <c r="F59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E62" i="16"/>
  <c r="F62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E63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E47" i="16"/>
  <c r="F47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S7" i="16"/>
  <c r="Q7" i="16"/>
  <c r="R7" i="16"/>
  <c r="P7" i="16"/>
  <c r="O7" i="16"/>
  <c r="N7" i="16"/>
  <c r="M7" i="16"/>
  <c r="L7" i="16"/>
  <c r="K7" i="16"/>
  <c r="J7" i="16"/>
  <c r="I7" i="16"/>
  <c r="G7" i="16"/>
  <c r="H7" i="16"/>
  <c r="F7" i="16"/>
  <c r="E7" i="16"/>
  <c r="S6" i="16"/>
  <c r="J5" i="16"/>
  <c r="L5" i="16"/>
  <c r="N5" i="16"/>
  <c r="P5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E6" i="16"/>
  <c r="E78" i="15"/>
  <c r="F78" i="15"/>
  <c r="G78" i="15"/>
  <c r="I78" i="15"/>
  <c r="J78" i="15"/>
  <c r="K78" i="15"/>
  <c r="L78" i="15"/>
  <c r="M78" i="15"/>
  <c r="N78" i="15"/>
  <c r="O78" i="15"/>
  <c r="P78" i="15"/>
  <c r="Q78" i="15"/>
  <c r="R78" i="15"/>
  <c r="E79" i="15"/>
  <c r="F79" i="15"/>
  <c r="G79" i="15"/>
  <c r="I79" i="15"/>
  <c r="J79" i="15"/>
  <c r="K79" i="15"/>
  <c r="L79" i="15"/>
  <c r="M79" i="15"/>
  <c r="N79" i="15"/>
  <c r="O79" i="15"/>
  <c r="P79" i="15"/>
  <c r="Q79" i="15"/>
  <c r="R79" i="15"/>
  <c r="E80" i="15"/>
  <c r="F80" i="15"/>
  <c r="G80" i="15"/>
  <c r="I80" i="15"/>
  <c r="J80" i="15"/>
  <c r="K80" i="15"/>
  <c r="L80" i="15"/>
  <c r="M80" i="15"/>
  <c r="N80" i="15"/>
  <c r="O80" i="15"/>
  <c r="P80" i="15"/>
  <c r="Q80" i="15"/>
  <c r="R80" i="15"/>
  <c r="E81" i="15"/>
  <c r="F81" i="15"/>
  <c r="G81" i="15"/>
  <c r="I81" i="15"/>
  <c r="J81" i="15"/>
  <c r="K81" i="15"/>
  <c r="L81" i="15"/>
  <c r="M81" i="15"/>
  <c r="N81" i="15"/>
  <c r="O81" i="15"/>
  <c r="P81" i="15"/>
  <c r="Q81" i="15"/>
  <c r="R81" i="15"/>
  <c r="E82" i="15"/>
  <c r="F82" i="15"/>
  <c r="G82" i="15"/>
  <c r="I82" i="15"/>
  <c r="J82" i="15"/>
  <c r="K82" i="15"/>
  <c r="L82" i="15"/>
  <c r="M82" i="15"/>
  <c r="N82" i="15"/>
  <c r="O82" i="15"/>
  <c r="P82" i="15"/>
  <c r="Q82" i="15"/>
  <c r="R82" i="15"/>
  <c r="E83" i="15"/>
  <c r="F83" i="15"/>
  <c r="G83" i="15"/>
  <c r="I83" i="15"/>
  <c r="J83" i="15"/>
  <c r="K83" i="15"/>
  <c r="L83" i="15"/>
  <c r="M83" i="15"/>
  <c r="N83" i="15"/>
  <c r="O83" i="15"/>
  <c r="P83" i="15"/>
  <c r="Q83" i="15"/>
  <c r="R83" i="15"/>
  <c r="E84" i="15"/>
  <c r="F84" i="15"/>
  <c r="G84" i="15"/>
  <c r="I84" i="15"/>
  <c r="J84" i="15"/>
  <c r="K84" i="15"/>
  <c r="L84" i="15"/>
  <c r="M84" i="15"/>
  <c r="N84" i="15"/>
  <c r="O84" i="15"/>
  <c r="P84" i="15"/>
  <c r="Q84" i="15"/>
  <c r="R84" i="15"/>
  <c r="E85" i="15"/>
  <c r="F85" i="15"/>
  <c r="G85" i="15"/>
  <c r="I85" i="15"/>
  <c r="J85" i="15"/>
  <c r="K85" i="15"/>
  <c r="L85" i="15"/>
  <c r="M85" i="15"/>
  <c r="N85" i="15"/>
  <c r="O85" i="15"/>
  <c r="P85" i="15"/>
  <c r="Q85" i="15"/>
  <c r="R85" i="15"/>
  <c r="E86" i="15"/>
  <c r="F86" i="15"/>
  <c r="G86" i="15"/>
  <c r="I86" i="15"/>
  <c r="J86" i="15"/>
  <c r="K86" i="15"/>
  <c r="L86" i="15"/>
  <c r="M86" i="15"/>
  <c r="N86" i="15"/>
  <c r="O86" i="15"/>
  <c r="P86" i="15"/>
  <c r="Q86" i="15"/>
  <c r="R86" i="15"/>
  <c r="E87" i="15"/>
  <c r="F87" i="15"/>
  <c r="G87" i="15"/>
  <c r="I87" i="15"/>
  <c r="J87" i="15"/>
  <c r="K87" i="15"/>
  <c r="L87" i="15"/>
  <c r="M87" i="15"/>
  <c r="N87" i="15"/>
  <c r="O87" i="15"/>
  <c r="P87" i="15"/>
  <c r="Q87" i="15"/>
  <c r="R87" i="15"/>
  <c r="E88" i="15"/>
  <c r="F88" i="15"/>
  <c r="G88" i="15"/>
  <c r="I88" i="15"/>
  <c r="J88" i="15"/>
  <c r="K88" i="15"/>
  <c r="L88" i="15"/>
  <c r="M88" i="15"/>
  <c r="N88" i="15"/>
  <c r="O88" i="15"/>
  <c r="P88" i="15"/>
  <c r="Q88" i="15"/>
  <c r="R88" i="15"/>
  <c r="E89" i="15"/>
  <c r="F89" i="15"/>
  <c r="G89" i="15"/>
  <c r="I89" i="15"/>
  <c r="J89" i="15"/>
  <c r="K89" i="15"/>
  <c r="L89" i="15"/>
  <c r="M89" i="15"/>
  <c r="N89" i="15"/>
  <c r="O89" i="15"/>
  <c r="P89" i="15"/>
  <c r="Q89" i="15"/>
  <c r="R89" i="15"/>
  <c r="E90" i="15"/>
  <c r="F90" i="15"/>
  <c r="G90" i="15"/>
  <c r="I90" i="15"/>
  <c r="J90" i="15"/>
  <c r="K90" i="15"/>
  <c r="L90" i="15"/>
  <c r="M90" i="15"/>
  <c r="N90" i="15"/>
  <c r="O90" i="15"/>
  <c r="P90" i="15"/>
  <c r="Q90" i="15"/>
  <c r="R90" i="15"/>
  <c r="E91" i="15"/>
  <c r="F91" i="15"/>
  <c r="G91" i="15"/>
  <c r="I91" i="15"/>
  <c r="J91" i="15"/>
  <c r="K91" i="15"/>
  <c r="L91" i="15"/>
  <c r="M91" i="15"/>
  <c r="N91" i="15"/>
  <c r="O91" i="15"/>
  <c r="P91" i="15"/>
  <c r="Q91" i="15"/>
  <c r="R91" i="15"/>
  <c r="E92" i="15"/>
  <c r="F92" i="15"/>
  <c r="G92" i="15"/>
  <c r="I92" i="15"/>
  <c r="J92" i="15"/>
  <c r="K92" i="15"/>
  <c r="L92" i="15"/>
  <c r="M92" i="15"/>
  <c r="N92" i="15"/>
  <c r="O92" i="15"/>
  <c r="P92" i="15"/>
  <c r="Q92" i="15"/>
  <c r="R92" i="15"/>
  <c r="E93" i="15"/>
  <c r="F93" i="15"/>
  <c r="G93" i="15"/>
  <c r="I93" i="15"/>
  <c r="J93" i="15"/>
  <c r="K93" i="15"/>
  <c r="L93" i="15"/>
  <c r="M93" i="15"/>
  <c r="N93" i="15"/>
  <c r="O93" i="15"/>
  <c r="P93" i="15"/>
  <c r="Q93" i="15"/>
  <c r="R93" i="15"/>
  <c r="E94" i="15"/>
  <c r="F94" i="15"/>
  <c r="G94" i="15"/>
  <c r="I94" i="15"/>
  <c r="J94" i="15"/>
  <c r="K94" i="15"/>
  <c r="L94" i="15"/>
  <c r="M94" i="15"/>
  <c r="N94" i="15"/>
  <c r="O94" i="15"/>
  <c r="P94" i="15"/>
  <c r="Q94" i="15"/>
  <c r="R94" i="15"/>
  <c r="E95" i="15"/>
  <c r="F95" i="15"/>
  <c r="G95" i="15"/>
  <c r="I95" i="15"/>
  <c r="J95" i="15"/>
  <c r="K95" i="15"/>
  <c r="L95" i="15"/>
  <c r="M95" i="15"/>
  <c r="N95" i="15"/>
  <c r="O95" i="15"/>
  <c r="P95" i="15"/>
  <c r="Q95" i="15"/>
  <c r="R95" i="15"/>
  <c r="E96" i="15"/>
  <c r="F96" i="15"/>
  <c r="G96" i="15"/>
  <c r="I96" i="15"/>
  <c r="J96" i="15"/>
  <c r="K96" i="15"/>
  <c r="L96" i="15"/>
  <c r="M96" i="15"/>
  <c r="N96" i="15"/>
  <c r="O96" i="15"/>
  <c r="P96" i="15"/>
  <c r="Q96" i="15"/>
  <c r="R96" i="15"/>
  <c r="E97" i="15"/>
  <c r="F97" i="15"/>
  <c r="G97" i="15"/>
  <c r="I97" i="15"/>
  <c r="J97" i="15"/>
  <c r="K97" i="15"/>
  <c r="L97" i="15"/>
  <c r="M97" i="15"/>
  <c r="N97" i="15"/>
  <c r="O97" i="15"/>
  <c r="P97" i="15"/>
  <c r="Q97" i="15"/>
  <c r="R97" i="15"/>
  <c r="E65" i="15"/>
  <c r="F65" i="15"/>
  <c r="G65" i="15"/>
  <c r="I65" i="15"/>
  <c r="J65" i="15"/>
  <c r="K65" i="15"/>
  <c r="L65" i="15"/>
  <c r="M65" i="15"/>
  <c r="N65" i="15"/>
  <c r="O65" i="15"/>
  <c r="P65" i="15"/>
  <c r="Q65" i="15"/>
  <c r="R65" i="15"/>
  <c r="E66" i="15"/>
  <c r="F66" i="15"/>
  <c r="G66" i="15"/>
  <c r="I66" i="15"/>
  <c r="J66" i="15"/>
  <c r="K66" i="15"/>
  <c r="L66" i="15"/>
  <c r="M66" i="15"/>
  <c r="N66" i="15"/>
  <c r="O66" i="15"/>
  <c r="P66" i="15"/>
  <c r="Q66" i="15"/>
  <c r="R66" i="15"/>
  <c r="E67" i="15"/>
  <c r="F67" i="15"/>
  <c r="G67" i="15"/>
  <c r="I67" i="15"/>
  <c r="J67" i="15"/>
  <c r="K67" i="15"/>
  <c r="L67" i="15"/>
  <c r="M67" i="15"/>
  <c r="N67" i="15"/>
  <c r="O67" i="15"/>
  <c r="P67" i="15"/>
  <c r="Q67" i="15"/>
  <c r="R67" i="15"/>
  <c r="E68" i="15"/>
  <c r="F68" i="15"/>
  <c r="G68" i="15"/>
  <c r="I68" i="15"/>
  <c r="J68" i="15"/>
  <c r="K68" i="15"/>
  <c r="L68" i="15"/>
  <c r="M68" i="15"/>
  <c r="N68" i="15"/>
  <c r="O68" i="15"/>
  <c r="P68" i="15"/>
  <c r="Q68" i="15"/>
  <c r="R68" i="15"/>
  <c r="E69" i="15"/>
  <c r="F69" i="15"/>
  <c r="G69" i="15"/>
  <c r="I69" i="15"/>
  <c r="J69" i="15"/>
  <c r="K69" i="15"/>
  <c r="L69" i="15"/>
  <c r="M69" i="15"/>
  <c r="N69" i="15"/>
  <c r="O69" i="15"/>
  <c r="P69" i="15"/>
  <c r="Q69" i="15"/>
  <c r="R69" i="15"/>
  <c r="E70" i="15"/>
  <c r="F70" i="15"/>
  <c r="G70" i="15"/>
  <c r="I70" i="15"/>
  <c r="J70" i="15"/>
  <c r="K70" i="15"/>
  <c r="L70" i="15"/>
  <c r="M70" i="15"/>
  <c r="N70" i="15"/>
  <c r="O70" i="15"/>
  <c r="P70" i="15"/>
  <c r="Q70" i="15"/>
  <c r="R70" i="15"/>
  <c r="E71" i="15"/>
  <c r="F71" i="15"/>
  <c r="G71" i="15"/>
  <c r="I71" i="15"/>
  <c r="J71" i="15"/>
  <c r="K71" i="15"/>
  <c r="L71" i="15"/>
  <c r="M71" i="15"/>
  <c r="N71" i="15"/>
  <c r="O71" i="15"/>
  <c r="P71" i="15"/>
  <c r="Q71" i="15"/>
  <c r="R71" i="15"/>
  <c r="E72" i="15"/>
  <c r="F72" i="15"/>
  <c r="G72" i="15"/>
  <c r="I72" i="15"/>
  <c r="J72" i="15"/>
  <c r="K72" i="15"/>
  <c r="L72" i="15"/>
  <c r="M72" i="15"/>
  <c r="N72" i="15"/>
  <c r="O72" i="15"/>
  <c r="P72" i="15"/>
  <c r="Q72" i="15"/>
  <c r="R72" i="15"/>
  <c r="E73" i="15"/>
  <c r="F73" i="15"/>
  <c r="G73" i="15"/>
  <c r="I73" i="15"/>
  <c r="J73" i="15"/>
  <c r="K73" i="15"/>
  <c r="L73" i="15"/>
  <c r="M73" i="15"/>
  <c r="N73" i="15"/>
  <c r="O73" i="15"/>
  <c r="P73" i="15"/>
  <c r="Q73" i="15"/>
  <c r="R73" i="15"/>
  <c r="E74" i="15"/>
  <c r="F74" i="15"/>
  <c r="G74" i="15"/>
  <c r="I74" i="15"/>
  <c r="J74" i="15"/>
  <c r="K74" i="15"/>
  <c r="L74" i="15"/>
  <c r="M74" i="15"/>
  <c r="N74" i="15"/>
  <c r="O74" i="15"/>
  <c r="P74" i="15"/>
  <c r="Q74" i="15"/>
  <c r="R74" i="15"/>
  <c r="E75" i="15"/>
  <c r="F75" i="15"/>
  <c r="G75" i="15"/>
  <c r="I75" i="15"/>
  <c r="J75" i="15"/>
  <c r="K75" i="15"/>
  <c r="L75" i="15"/>
  <c r="M75" i="15"/>
  <c r="N75" i="15"/>
  <c r="O75" i="15"/>
  <c r="P75" i="15"/>
  <c r="Q75" i="15"/>
  <c r="R75" i="15"/>
  <c r="E76" i="15"/>
  <c r="F76" i="15"/>
  <c r="G76" i="15"/>
  <c r="I76" i="15"/>
  <c r="J76" i="15"/>
  <c r="K76" i="15"/>
  <c r="L76" i="15"/>
  <c r="M76" i="15"/>
  <c r="N76" i="15"/>
  <c r="O76" i="15"/>
  <c r="P76" i="15"/>
  <c r="Q76" i="15"/>
  <c r="R76" i="15"/>
  <c r="E77" i="15"/>
  <c r="F77" i="15"/>
  <c r="G77" i="15"/>
  <c r="I77" i="15"/>
  <c r="J77" i="15"/>
  <c r="K77" i="15"/>
  <c r="L77" i="15"/>
  <c r="M77" i="15"/>
  <c r="N77" i="15"/>
  <c r="O77" i="15"/>
  <c r="P77" i="15"/>
  <c r="Q77" i="15"/>
  <c r="R77" i="15"/>
  <c r="E53" i="15"/>
  <c r="F53" i="15"/>
  <c r="G53" i="15"/>
  <c r="I53" i="15"/>
  <c r="J53" i="15"/>
  <c r="K53" i="15"/>
  <c r="L53" i="15"/>
  <c r="M53" i="15"/>
  <c r="N53" i="15"/>
  <c r="O53" i="15"/>
  <c r="P53" i="15"/>
  <c r="Q53" i="15"/>
  <c r="R53" i="15"/>
  <c r="E54" i="15"/>
  <c r="F54" i="15"/>
  <c r="G54" i="15"/>
  <c r="I54" i="15"/>
  <c r="J54" i="15"/>
  <c r="K54" i="15"/>
  <c r="L54" i="15"/>
  <c r="M54" i="15"/>
  <c r="N54" i="15"/>
  <c r="O54" i="15"/>
  <c r="P54" i="15"/>
  <c r="Q54" i="15"/>
  <c r="R54" i="15"/>
  <c r="E55" i="15"/>
  <c r="F55" i="15"/>
  <c r="G55" i="15"/>
  <c r="I55" i="15"/>
  <c r="J55" i="15"/>
  <c r="K55" i="15"/>
  <c r="L55" i="15"/>
  <c r="M55" i="15"/>
  <c r="N55" i="15"/>
  <c r="O55" i="15"/>
  <c r="P55" i="15"/>
  <c r="Q55" i="15"/>
  <c r="R55" i="15"/>
  <c r="E56" i="15"/>
  <c r="F56" i="15"/>
  <c r="G56" i="15"/>
  <c r="I56" i="15"/>
  <c r="J56" i="15"/>
  <c r="K56" i="15"/>
  <c r="L56" i="15"/>
  <c r="M56" i="15"/>
  <c r="N56" i="15"/>
  <c r="O56" i="15"/>
  <c r="P56" i="15"/>
  <c r="Q56" i="15"/>
  <c r="R56" i="15"/>
  <c r="E57" i="15"/>
  <c r="F57" i="15"/>
  <c r="G57" i="15"/>
  <c r="I57" i="15"/>
  <c r="J57" i="15"/>
  <c r="K57" i="15"/>
  <c r="L57" i="15"/>
  <c r="M57" i="15"/>
  <c r="N57" i="15"/>
  <c r="O57" i="15"/>
  <c r="P57" i="15"/>
  <c r="Q57" i="15"/>
  <c r="R57" i="15"/>
  <c r="E58" i="15"/>
  <c r="F58" i="15"/>
  <c r="G58" i="15"/>
  <c r="I58" i="15"/>
  <c r="J58" i="15"/>
  <c r="K58" i="15"/>
  <c r="L58" i="15"/>
  <c r="M58" i="15"/>
  <c r="N58" i="15"/>
  <c r="O58" i="15"/>
  <c r="P58" i="15"/>
  <c r="Q58" i="15"/>
  <c r="R58" i="15"/>
  <c r="E59" i="15"/>
  <c r="F59" i="15"/>
  <c r="G59" i="15"/>
  <c r="I59" i="15"/>
  <c r="J59" i="15"/>
  <c r="K59" i="15"/>
  <c r="L59" i="15"/>
  <c r="M59" i="15"/>
  <c r="N59" i="15"/>
  <c r="O59" i="15"/>
  <c r="P59" i="15"/>
  <c r="Q59" i="15"/>
  <c r="R59" i="15"/>
  <c r="E60" i="15"/>
  <c r="F60" i="15"/>
  <c r="G60" i="15"/>
  <c r="I60" i="15"/>
  <c r="J60" i="15"/>
  <c r="K60" i="15"/>
  <c r="L60" i="15"/>
  <c r="M60" i="15"/>
  <c r="N60" i="15"/>
  <c r="O60" i="15"/>
  <c r="P60" i="15"/>
  <c r="Q60" i="15"/>
  <c r="R60" i="15"/>
  <c r="E61" i="15"/>
  <c r="F61" i="15"/>
  <c r="G61" i="15"/>
  <c r="I61" i="15"/>
  <c r="J61" i="15"/>
  <c r="K61" i="15"/>
  <c r="L61" i="15"/>
  <c r="M61" i="15"/>
  <c r="N61" i="15"/>
  <c r="O61" i="15"/>
  <c r="P61" i="15"/>
  <c r="Q61" i="15"/>
  <c r="R61" i="15"/>
  <c r="E62" i="15"/>
  <c r="F62" i="15"/>
  <c r="G62" i="15"/>
  <c r="I62" i="15"/>
  <c r="J62" i="15"/>
  <c r="K62" i="15"/>
  <c r="L62" i="15"/>
  <c r="M62" i="15"/>
  <c r="N62" i="15"/>
  <c r="O62" i="15"/>
  <c r="P62" i="15"/>
  <c r="Q62" i="15"/>
  <c r="R62" i="15"/>
  <c r="E63" i="15"/>
  <c r="F63" i="15"/>
  <c r="G63" i="15"/>
  <c r="I63" i="15"/>
  <c r="J63" i="15"/>
  <c r="K63" i="15"/>
  <c r="L63" i="15"/>
  <c r="M63" i="15"/>
  <c r="N63" i="15"/>
  <c r="O63" i="15"/>
  <c r="P63" i="15"/>
  <c r="Q63" i="15"/>
  <c r="R63" i="15"/>
  <c r="E64" i="15"/>
  <c r="F64" i="15"/>
  <c r="G64" i="15"/>
  <c r="I64" i="15"/>
  <c r="J64" i="15"/>
  <c r="K64" i="15"/>
  <c r="L64" i="15"/>
  <c r="M64" i="15"/>
  <c r="N64" i="15"/>
  <c r="O64" i="15"/>
  <c r="P64" i="15"/>
  <c r="Q64" i="15"/>
  <c r="R64" i="15"/>
  <c r="E37" i="15"/>
  <c r="F37" i="15"/>
  <c r="G37" i="15"/>
  <c r="I37" i="15"/>
  <c r="J37" i="15"/>
  <c r="K37" i="15"/>
  <c r="L37" i="15"/>
  <c r="M37" i="15"/>
  <c r="N37" i="15"/>
  <c r="O37" i="15"/>
  <c r="P37" i="15"/>
  <c r="Q37" i="15"/>
  <c r="R37" i="15"/>
  <c r="E38" i="15"/>
  <c r="F38" i="15"/>
  <c r="G38" i="15"/>
  <c r="I38" i="15"/>
  <c r="J38" i="15"/>
  <c r="K38" i="15"/>
  <c r="L38" i="15"/>
  <c r="M38" i="15"/>
  <c r="N38" i="15"/>
  <c r="O38" i="15"/>
  <c r="P38" i="15"/>
  <c r="Q38" i="15"/>
  <c r="R38" i="15"/>
  <c r="E39" i="15"/>
  <c r="F39" i="15"/>
  <c r="G39" i="15"/>
  <c r="I39" i="15"/>
  <c r="J39" i="15"/>
  <c r="K39" i="15"/>
  <c r="L39" i="15"/>
  <c r="M39" i="15"/>
  <c r="N39" i="15"/>
  <c r="O39" i="15"/>
  <c r="P39" i="15"/>
  <c r="Q39" i="15"/>
  <c r="R39" i="15"/>
  <c r="E40" i="15"/>
  <c r="F40" i="15"/>
  <c r="G40" i="15"/>
  <c r="I40" i="15"/>
  <c r="J40" i="15"/>
  <c r="K40" i="15"/>
  <c r="L40" i="15"/>
  <c r="M40" i="15"/>
  <c r="N40" i="15"/>
  <c r="O40" i="15"/>
  <c r="P40" i="15"/>
  <c r="Q40" i="15"/>
  <c r="R40" i="15"/>
  <c r="E41" i="15"/>
  <c r="F41" i="15"/>
  <c r="G41" i="15"/>
  <c r="I41" i="15"/>
  <c r="J41" i="15"/>
  <c r="K41" i="15"/>
  <c r="L41" i="15"/>
  <c r="M41" i="15"/>
  <c r="N41" i="15"/>
  <c r="O41" i="15"/>
  <c r="P41" i="15"/>
  <c r="Q41" i="15"/>
  <c r="R41" i="15"/>
  <c r="E42" i="15"/>
  <c r="F42" i="15"/>
  <c r="G42" i="15"/>
  <c r="I42" i="15"/>
  <c r="J42" i="15"/>
  <c r="K42" i="15"/>
  <c r="L42" i="15"/>
  <c r="M42" i="15"/>
  <c r="N42" i="15"/>
  <c r="O42" i="15"/>
  <c r="P42" i="15"/>
  <c r="Q42" i="15"/>
  <c r="R42" i="15"/>
  <c r="E43" i="15"/>
  <c r="F43" i="15"/>
  <c r="G43" i="15"/>
  <c r="I43" i="15"/>
  <c r="J43" i="15"/>
  <c r="K43" i="15"/>
  <c r="L43" i="15"/>
  <c r="M43" i="15"/>
  <c r="N43" i="15"/>
  <c r="O43" i="15"/>
  <c r="P43" i="15"/>
  <c r="Q43" i="15"/>
  <c r="R43" i="15"/>
  <c r="E44" i="15"/>
  <c r="F44" i="15"/>
  <c r="G44" i="15"/>
  <c r="I44" i="15"/>
  <c r="J44" i="15"/>
  <c r="K44" i="15"/>
  <c r="L44" i="15"/>
  <c r="M44" i="15"/>
  <c r="N44" i="15"/>
  <c r="O44" i="15"/>
  <c r="P44" i="15"/>
  <c r="Q44" i="15"/>
  <c r="R44" i="15"/>
  <c r="E45" i="15"/>
  <c r="F45" i="15"/>
  <c r="G45" i="15"/>
  <c r="I45" i="15"/>
  <c r="J45" i="15"/>
  <c r="K45" i="15"/>
  <c r="L45" i="15"/>
  <c r="M45" i="15"/>
  <c r="N45" i="15"/>
  <c r="O45" i="15"/>
  <c r="P45" i="15"/>
  <c r="Q45" i="15"/>
  <c r="R45" i="15"/>
  <c r="E46" i="15"/>
  <c r="F46" i="15"/>
  <c r="G46" i="15"/>
  <c r="I46" i="15"/>
  <c r="J46" i="15"/>
  <c r="K46" i="15"/>
  <c r="L46" i="15"/>
  <c r="M46" i="15"/>
  <c r="N46" i="15"/>
  <c r="O46" i="15"/>
  <c r="P46" i="15"/>
  <c r="Q46" i="15"/>
  <c r="R46" i="15"/>
  <c r="E47" i="15"/>
  <c r="F47" i="15"/>
  <c r="G47" i="15"/>
  <c r="I47" i="15"/>
  <c r="J47" i="15"/>
  <c r="K47" i="15"/>
  <c r="L47" i="15"/>
  <c r="M47" i="15"/>
  <c r="N47" i="15"/>
  <c r="O47" i="15"/>
  <c r="P47" i="15"/>
  <c r="Q47" i="15"/>
  <c r="R47" i="15"/>
  <c r="E48" i="15"/>
  <c r="F48" i="15"/>
  <c r="G48" i="15"/>
  <c r="I48" i="15"/>
  <c r="J48" i="15"/>
  <c r="K48" i="15"/>
  <c r="L48" i="15"/>
  <c r="M48" i="15"/>
  <c r="N48" i="15"/>
  <c r="O48" i="15"/>
  <c r="P48" i="15"/>
  <c r="Q48" i="15"/>
  <c r="R48" i="15"/>
  <c r="E49" i="15"/>
  <c r="F49" i="15"/>
  <c r="G49" i="15"/>
  <c r="I49" i="15"/>
  <c r="J49" i="15"/>
  <c r="K49" i="15"/>
  <c r="L49" i="15"/>
  <c r="M49" i="15"/>
  <c r="N49" i="15"/>
  <c r="O49" i="15"/>
  <c r="P49" i="15"/>
  <c r="Q49" i="15"/>
  <c r="R49" i="15"/>
  <c r="E50" i="15"/>
  <c r="F50" i="15"/>
  <c r="G50" i="15"/>
  <c r="I50" i="15"/>
  <c r="J50" i="15"/>
  <c r="K50" i="15"/>
  <c r="L50" i="15"/>
  <c r="M50" i="15"/>
  <c r="N50" i="15"/>
  <c r="O50" i="15"/>
  <c r="P50" i="15"/>
  <c r="Q50" i="15"/>
  <c r="R50" i="15"/>
  <c r="E51" i="15"/>
  <c r="F51" i="15"/>
  <c r="G51" i="15"/>
  <c r="I51" i="15"/>
  <c r="J51" i="15"/>
  <c r="K51" i="15"/>
  <c r="L51" i="15"/>
  <c r="M51" i="15"/>
  <c r="N51" i="15"/>
  <c r="O51" i="15"/>
  <c r="P51" i="15"/>
  <c r="Q51" i="15"/>
  <c r="R51" i="15"/>
  <c r="E52" i="15"/>
  <c r="F52" i="15"/>
  <c r="G52" i="15"/>
  <c r="I52" i="15"/>
  <c r="J52" i="15"/>
  <c r="K52" i="15"/>
  <c r="L52" i="15"/>
  <c r="M52" i="15"/>
  <c r="N52" i="15"/>
  <c r="O52" i="15"/>
  <c r="P52" i="15"/>
  <c r="Q52" i="15"/>
  <c r="R52" i="15"/>
  <c r="E9" i="15"/>
  <c r="F9" i="15"/>
  <c r="G9" i="15"/>
  <c r="I9" i="15"/>
  <c r="J9" i="15"/>
  <c r="K9" i="15"/>
  <c r="L9" i="15"/>
  <c r="M9" i="15"/>
  <c r="N9" i="15"/>
  <c r="O9" i="15"/>
  <c r="P9" i="15"/>
  <c r="Q9" i="15"/>
  <c r="R9" i="15"/>
  <c r="E10" i="15"/>
  <c r="F10" i="15"/>
  <c r="G10" i="15"/>
  <c r="I10" i="15"/>
  <c r="J10" i="15"/>
  <c r="K10" i="15"/>
  <c r="L10" i="15"/>
  <c r="M10" i="15"/>
  <c r="N10" i="15"/>
  <c r="O10" i="15"/>
  <c r="P10" i="15"/>
  <c r="Q10" i="15"/>
  <c r="R10" i="15"/>
  <c r="E11" i="15"/>
  <c r="F11" i="15"/>
  <c r="G11" i="15"/>
  <c r="I11" i="15"/>
  <c r="J11" i="15"/>
  <c r="K11" i="15"/>
  <c r="L11" i="15"/>
  <c r="M11" i="15"/>
  <c r="N11" i="15"/>
  <c r="O11" i="15"/>
  <c r="P11" i="15"/>
  <c r="Q11" i="15"/>
  <c r="R11" i="15"/>
  <c r="E12" i="15"/>
  <c r="F12" i="15"/>
  <c r="G12" i="15"/>
  <c r="I12" i="15"/>
  <c r="J12" i="15"/>
  <c r="K12" i="15"/>
  <c r="L12" i="15"/>
  <c r="M12" i="15"/>
  <c r="N12" i="15"/>
  <c r="O12" i="15"/>
  <c r="P12" i="15"/>
  <c r="Q12" i="15"/>
  <c r="R12" i="15"/>
  <c r="E13" i="15"/>
  <c r="F13" i="15"/>
  <c r="G13" i="15"/>
  <c r="I13" i="15"/>
  <c r="J13" i="15"/>
  <c r="K13" i="15"/>
  <c r="L13" i="15"/>
  <c r="M13" i="15"/>
  <c r="N13" i="15"/>
  <c r="O13" i="15"/>
  <c r="P13" i="15"/>
  <c r="Q13" i="15"/>
  <c r="R13" i="15"/>
  <c r="E14" i="15"/>
  <c r="F14" i="15"/>
  <c r="G14" i="15"/>
  <c r="I14" i="15"/>
  <c r="J14" i="15"/>
  <c r="K14" i="15"/>
  <c r="L14" i="15"/>
  <c r="M14" i="15"/>
  <c r="N14" i="15"/>
  <c r="O14" i="15"/>
  <c r="P14" i="15"/>
  <c r="Q14" i="15"/>
  <c r="R14" i="15"/>
  <c r="E15" i="15"/>
  <c r="F15" i="15"/>
  <c r="G15" i="15"/>
  <c r="I15" i="15"/>
  <c r="J15" i="15"/>
  <c r="K15" i="15"/>
  <c r="L15" i="15"/>
  <c r="M15" i="15"/>
  <c r="N15" i="15"/>
  <c r="O15" i="15"/>
  <c r="P15" i="15"/>
  <c r="Q15" i="15"/>
  <c r="R15" i="15"/>
  <c r="E16" i="15"/>
  <c r="F16" i="15"/>
  <c r="G16" i="15"/>
  <c r="I16" i="15"/>
  <c r="J16" i="15"/>
  <c r="K16" i="15"/>
  <c r="L16" i="15"/>
  <c r="M16" i="15"/>
  <c r="N16" i="15"/>
  <c r="O16" i="15"/>
  <c r="P16" i="15"/>
  <c r="Q16" i="15"/>
  <c r="R16" i="15"/>
  <c r="E17" i="15"/>
  <c r="F17" i="15"/>
  <c r="G17" i="15"/>
  <c r="I17" i="15"/>
  <c r="J17" i="15"/>
  <c r="K17" i="15"/>
  <c r="L17" i="15"/>
  <c r="M17" i="15"/>
  <c r="N17" i="15"/>
  <c r="O17" i="15"/>
  <c r="P17" i="15"/>
  <c r="Q17" i="15"/>
  <c r="R17" i="15"/>
  <c r="E18" i="15"/>
  <c r="F18" i="15"/>
  <c r="G18" i="15"/>
  <c r="I18" i="15"/>
  <c r="J18" i="15"/>
  <c r="K18" i="15"/>
  <c r="L18" i="15"/>
  <c r="M18" i="15"/>
  <c r="N18" i="15"/>
  <c r="O18" i="15"/>
  <c r="P18" i="15"/>
  <c r="Q18" i="15"/>
  <c r="R18" i="15"/>
  <c r="E19" i="15"/>
  <c r="F19" i="15"/>
  <c r="G19" i="15"/>
  <c r="I19" i="15"/>
  <c r="J19" i="15"/>
  <c r="K19" i="15"/>
  <c r="L19" i="15"/>
  <c r="M19" i="15"/>
  <c r="N19" i="15"/>
  <c r="O19" i="15"/>
  <c r="P19" i="15"/>
  <c r="Q19" i="15"/>
  <c r="R19" i="15"/>
  <c r="E20" i="15"/>
  <c r="F20" i="15"/>
  <c r="G20" i="15"/>
  <c r="I20" i="15"/>
  <c r="J20" i="15"/>
  <c r="K20" i="15"/>
  <c r="L20" i="15"/>
  <c r="M20" i="15"/>
  <c r="N20" i="15"/>
  <c r="O20" i="15"/>
  <c r="P20" i="15"/>
  <c r="Q20" i="15"/>
  <c r="R20" i="15"/>
  <c r="E21" i="15"/>
  <c r="F21" i="15"/>
  <c r="G21" i="15"/>
  <c r="I21" i="15"/>
  <c r="J21" i="15"/>
  <c r="K21" i="15"/>
  <c r="L21" i="15"/>
  <c r="M21" i="15"/>
  <c r="N21" i="15"/>
  <c r="O21" i="15"/>
  <c r="P21" i="15"/>
  <c r="Q21" i="15"/>
  <c r="R21" i="15"/>
  <c r="E22" i="15"/>
  <c r="F22" i="15"/>
  <c r="G22" i="15"/>
  <c r="I22" i="15"/>
  <c r="J22" i="15"/>
  <c r="K22" i="15"/>
  <c r="L22" i="15"/>
  <c r="M22" i="15"/>
  <c r="N22" i="15"/>
  <c r="O22" i="15"/>
  <c r="P22" i="15"/>
  <c r="Q22" i="15"/>
  <c r="R22" i="15"/>
  <c r="E23" i="15"/>
  <c r="F23" i="15"/>
  <c r="G23" i="15"/>
  <c r="I23" i="15"/>
  <c r="J23" i="15"/>
  <c r="K23" i="15"/>
  <c r="L23" i="15"/>
  <c r="M23" i="15"/>
  <c r="N23" i="15"/>
  <c r="O23" i="15"/>
  <c r="P23" i="15"/>
  <c r="Q23" i="15"/>
  <c r="R23" i="15"/>
  <c r="E24" i="15"/>
  <c r="F24" i="15"/>
  <c r="G24" i="15"/>
  <c r="I24" i="15"/>
  <c r="J24" i="15"/>
  <c r="K24" i="15"/>
  <c r="L24" i="15"/>
  <c r="M24" i="15"/>
  <c r="N24" i="15"/>
  <c r="O24" i="15"/>
  <c r="P24" i="15"/>
  <c r="Q24" i="15"/>
  <c r="R24" i="15"/>
  <c r="E25" i="15"/>
  <c r="F25" i="15"/>
  <c r="G25" i="15"/>
  <c r="I25" i="15"/>
  <c r="J25" i="15"/>
  <c r="K25" i="15"/>
  <c r="L25" i="15"/>
  <c r="M25" i="15"/>
  <c r="N25" i="15"/>
  <c r="O25" i="15"/>
  <c r="P25" i="15"/>
  <c r="Q25" i="15"/>
  <c r="R25" i="15"/>
  <c r="E26" i="15"/>
  <c r="F26" i="15"/>
  <c r="G26" i="15"/>
  <c r="I26" i="15"/>
  <c r="J26" i="15"/>
  <c r="K26" i="15"/>
  <c r="L26" i="15"/>
  <c r="M26" i="15"/>
  <c r="N26" i="15"/>
  <c r="O26" i="15"/>
  <c r="P26" i="15"/>
  <c r="Q26" i="15"/>
  <c r="R26" i="15"/>
  <c r="E27" i="15"/>
  <c r="F27" i="15"/>
  <c r="G27" i="15"/>
  <c r="I27" i="15"/>
  <c r="J27" i="15"/>
  <c r="K27" i="15"/>
  <c r="L27" i="15"/>
  <c r="M27" i="15"/>
  <c r="N27" i="15"/>
  <c r="O27" i="15"/>
  <c r="P27" i="15"/>
  <c r="Q27" i="15"/>
  <c r="R27" i="15"/>
  <c r="E28" i="15"/>
  <c r="F28" i="15"/>
  <c r="G28" i="15"/>
  <c r="I28" i="15"/>
  <c r="J28" i="15"/>
  <c r="K28" i="15"/>
  <c r="L28" i="15"/>
  <c r="M28" i="15"/>
  <c r="N28" i="15"/>
  <c r="O28" i="15"/>
  <c r="P28" i="15"/>
  <c r="Q28" i="15"/>
  <c r="R28" i="15"/>
  <c r="E29" i="15"/>
  <c r="F29" i="15"/>
  <c r="G29" i="15"/>
  <c r="I29" i="15"/>
  <c r="J29" i="15"/>
  <c r="K29" i="15"/>
  <c r="L29" i="15"/>
  <c r="M29" i="15"/>
  <c r="N29" i="15"/>
  <c r="O29" i="15"/>
  <c r="P29" i="15"/>
  <c r="Q29" i="15"/>
  <c r="R29" i="15"/>
  <c r="E30" i="15"/>
  <c r="F30" i="15"/>
  <c r="G30" i="15"/>
  <c r="I30" i="15"/>
  <c r="J30" i="15"/>
  <c r="K30" i="15"/>
  <c r="L30" i="15"/>
  <c r="M30" i="15"/>
  <c r="N30" i="15"/>
  <c r="O30" i="15"/>
  <c r="P30" i="15"/>
  <c r="Q30" i="15"/>
  <c r="R30" i="15"/>
  <c r="E31" i="15"/>
  <c r="F31" i="15"/>
  <c r="G31" i="15"/>
  <c r="I31" i="15"/>
  <c r="J31" i="15"/>
  <c r="K31" i="15"/>
  <c r="L31" i="15"/>
  <c r="M31" i="15"/>
  <c r="N31" i="15"/>
  <c r="O31" i="15"/>
  <c r="P31" i="15"/>
  <c r="Q31" i="15"/>
  <c r="R31" i="15"/>
  <c r="E32" i="15"/>
  <c r="F32" i="15"/>
  <c r="G32" i="15"/>
  <c r="I32" i="15"/>
  <c r="J32" i="15"/>
  <c r="K32" i="15"/>
  <c r="L32" i="15"/>
  <c r="M32" i="15"/>
  <c r="N32" i="15"/>
  <c r="O32" i="15"/>
  <c r="P32" i="15"/>
  <c r="Q32" i="15"/>
  <c r="R32" i="15"/>
  <c r="E33" i="15"/>
  <c r="F33" i="15"/>
  <c r="G33" i="15"/>
  <c r="I33" i="15"/>
  <c r="J33" i="15"/>
  <c r="K33" i="15"/>
  <c r="L33" i="15"/>
  <c r="M33" i="15"/>
  <c r="N33" i="15"/>
  <c r="O33" i="15"/>
  <c r="P33" i="15"/>
  <c r="Q33" i="15"/>
  <c r="R33" i="15"/>
  <c r="E34" i="15"/>
  <c r="F34" i="15"/>
  <c r="G34" i="15"/>
  <c r="I34" i="15"/>
  <c r="J34" i="15"/>
  <c r="K34" i="15"/>
  <c r="L34" i="15"/>
  <c r="M34" i="15"/>
  <c r="N34" i="15"/>
  <c r="O34" i="15"/>
  <c r="P34" i="15"/>
  <c r="Q34" i="15"/>
  <c r="R34" i="15"/>
  <c r="E35" i="15"/>
  <c r="F35" i="15"/>
  <c r="G35" i="15"/>
  <c r="I35" i="15"/>
  <c r="J35" i="15"/>
  <c r="K35" i="15"/>
  <c r="L35" i="15"/>
  <c r="M35" i="15"/>
  <c r="N35" i="15"/>
  <c r="O35" i="15"/>
  <c r="P35" i="15"/>
  <c r="Q35" i="15"/>
  <c r="R35" i="15"/>
  <c r="E36" i="15"/>
  <c r="F36" i="15"/>
  <c r="G36" i="15"/>
  <c r="I36" i="15"/>
  <c r="J36" i="15"/>
  <c r="K36" i="15"/>
  <c r="L36" i="15"/>
  <c r="M36" i="15"/>
  <c r="N36" i="15"/>
  <c r="O36" i="15"/>
  <c r="P36" i="15"/>
  <c r="Q36" i="15"/>
  <c r="R36" i="15"/>
  <c r="R8" i="15"/>
  <c r="P8" i="15"/>
  <c r="Q8" i="15"/>
  <c r="O8" i="15"/>
  <c r="N8" i="15"/>
  <c r="M8" i="15"/>
  <c r="L8" i="15"/>
  <c r="K8" i="15"/>
  <c r="J8" i="15"/>
  <c r="I8" i="15"/>
  <c r="F8" i="15"/>
  <c r="G8" i="15"/>
  <c r="E8" i="15"/>
  <c r="R7" i="15"/>
  <c r="I6" i="15"/>
  <c r="K6" i="15"/>
  <c r="M6" i="15"/>
  <c r="O6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D7" i="15"/>
  <c r="H23" i="13"/>
  <c r="H22" i="13"/>
  <c r="H21" i="13"/>
  <c r="H20" i="13"/>
  <c r="H19" i="13"/>
  <c r="H18" i="13"/>
  <c r="H17" i="13"/>
  <c r="I2" i="10"/>
  <c r="I2" i="5"/>
  <c r="I2" i="9"/>
  <c r="I2" i="8"/>
  <c r="I2" i="7"/>
  <c r="I2" i="4"/>
  <c r="I2" i="6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7" i="10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7" i="5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7" i="9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7" i="8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7" i="7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7" i="4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" i="6"/>
  <c r="D7" i="13"/>
  <c r="AQ7" i="11"/>
  <c r="S13" i="13" s="1"/>
  <c r="AQ10" i="11"/>
  <c r="S16" i="13" s="1"/>
  <c r="AQ9" i="11"/>
  <c r="S15" i="13" s="1"/>
  <c r="AQ8" i="11"/>
  <c r="S14" i="13" s="1"/>
  <c r="AQ6" i="11"/>
  <c r="S12" i="13" s="1"/>
  <c r="AQ5" i="11"/>
  <c r="S11" i="13" s="1"/>
  <c r="AQ4" i="11"/>
  <c r="S10" i="13" s="1"/>
  <c r="AQ3" i="11"/>
  <c r="S9" i="13" s="1"/>
  <c r="AQ2" i="11"/>
  <c r="S8" i="13" s="1"/>
  <c r="AB10" i="11"/>
  <c r="K16" i="13" s="1"/>
  <c r="AB9" i="11"/>
  <c r="K15" i="13" s="1"/>
  <c r="AB8" i="11"/>
  <c r="K14" i="13" s="1"/>
  <c r="AB7" i="11"/>
  <c r="K13" i="13" s="1"/>
  <c r="AB6" i="11"/>
  <c r="K12" i="13" s="1"/>
  <c r="AB5" i="11"/>
  <c r="K11" i="13" s="1"/>
  <c r="AB4" i="11"/>
  <c r="K10" i="13" s="1"/>
  <c r="AB3" i="11"/>
  <c r="K9" i="13" s="1"/>
  <c r="T10" i="11"/>
  <c r="T9" i="11"/>
  <c r="T8" i="11"/>
  <c r="T7" i="11"/>
  <c r="T6" i="11"/>
  <c r="T5" i="11"/>
  <c r="O11" i="13" s="1"/>
  <c r="O10" i="13"/>
  <c r="T3" i="11"/>
  <c r="W10" i="11"/>
  <c r="Q16" i="13" s="1"/>
  <c r="Q10" i="11"/>
  <c r="M16" i="13" s="1"/>
  <c r="W9" i="11"/>
  <c r="Q15" i="13" s="1"/>
  <c r="Q9" i="11"/>
  <c r="M15" i="13" s="1"/>
  <c r="W8" i="11"/>
  <c r="Q14" i="13" s="1"/>
  <c r="Q8" i="11"/>
  <c r="M14" i="13" s="1"/>
  <c r="W7" i="11"/>
  <c r="Q13" i="13" s="1"/>
  <c r="Q7" i="11"/>
  <c r="M13" i="13" s="1"/>
  <c r="W6" i="11"/>
  <c r="Q12" i="13" s="1"/>
  <c r="Q6" i="11"/>
  <c r="M12" i="13" s="1"/>
  <c r="W5" i="11"/>
  <c r="Q11" i="13" s="1"/>
  <c r="Q5" i="11"/>
  <c r="M11" i="13" s="1"/>
  <c r="O5" i="11"/>
  <c r="W4" i="11"/>
  <c r="Q10" i="13" s="1"/>
  <c r="Q4" i="11"/>
  <c r="M10" i="13" s="1"/>
  <c r="W3" i="11"/>
  <c r="Q9" i="13" s="1"/>
  <c r="Q3" i="11"/>
  <c r="M9" i="13" s="1"/>
  <c r="AB2" i="11"/>
  <c r="K8" i="13" s="1"/>
  <c r="W2" i="11"/>
  <c r="Q8" i="13" s="1"/>
  <c r="T2" i="11"/>
  <c r="Q2" i="11"/>
  <c r="M8" i="13" s="1"/>
  <c r="M23" i="13"/>
  <c r="S19" i="13"/>
  <c r="Q19" i="13"/>
  <c r="Q18" i="13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7" i="11"/>
  <c r="E23" i="13"/>
  <c r="F23" i="13"/>
  <c r="D8" i="13"/>
  <c r="E8" i="13"/>
  <c r="F8" i="13"/>
  <c r="F24" i="13" s="1"/>
  <c r="E9" i="13"/>
  <c r="F9" i="13"/>
  <c r="E10" i="13"/>
  <c r="F10" i="13"/>
  <c r="E11" i="13"/>
  <c r="F11" i="13"/>
  <c r="E12" i="13"/>
  <c r="F12" i="13"/>
  <c r="E13" i="13"/>
  <c r="F13" i="13"/>
  <c r="E14" i="13"/>
  <c r="F14" i="13"/>
  <c r="E15" i="13"/>
  <c r="F15" i="13"/>
  <c r="E16" i="13"/>
  <c r="F16" i="13"/>
  <c r="D17" i="13"/>
  <c r="E17" i="13"/>
  <c r="F17" i="13"/>
  <c r="E18" i="13"/>
  <c r="F18" i="13"/>
  <c r="E19" i="13"/>
  <c r="F19" i="13"/>
  <c r="E20" i="13"/>
  <c r="F20" i="13"/>
  <c r="E21" i="13"/>
  <c r="F21" i="13"/>
  <c r="E22" i="13"/>
  <c r="F22" i="13"/>
  <c r="E7" i="13"/>
  <c r="AP2" i="10"/>
  <c r="S23" i="13" s="1"/>
  <c r="AA2" i="10"/>
  <c r="K23" i="13" s="1"/>
  <c r="V2" i="10"/>
  <c r="Q23" i="13" s="1"/>
  <c r="P2" i="10"/>
  <c r="T2" i="10"/>
  <c r="N2" i="10"/>
  <c r="AP2" i="5"/>
  <c r="S22" i="13" s="1"/>
  <c r="AA2" i="5"/>
  <c r="K22" i="13" s="1"/>
  <c r="V2" i="5"/>
  <c r="Q22" i="13" s="1"/>
  <c r="P2" i="5"/>
  <c r="M22" i="13" s="1"/>
  <c r="T2" i="5"/>
  <c r="N2" i="5"/>
  <c r="AP2" i="9"/>
  <c r="S21" i="13" s="1"/>
  <c r="AA2" i="9"/>
  <c r="K21" i="13" s="1"/>
  <c r="V2" i="9"/>
  <c r="Q21" i="13" s="1"/>
  <c r="P2" i="9"/>
  <c r="M21" i="13" s="1"/>
  <c r="T2" i="9"/>
  <c r="N2" i="9"/>
  <c r="AP2" i="8"/>
  <c r="S20" i="13" s="1"/>
  <c r="AA2" i="8"/>
  <c r="K20" i="13" s="1"/>
  <c r="V2" i="8"/>
  <c r="Q20" i="13" s="1"/>
  <c r="P2" i="8"/>
  <c r="M20" i="13" s="1"/>
  <c r="T2" i="8"/>
  <c r="N2" i="8"/>
  <c r="AP2" i="7"/>
  <c r="AA2" i="7"/>
  <c r="K19" i="13" s="1"/>
  <c r="V2" i="7"/>
  <c r="P2" i="7"/>
  <c r="M19" i="13" s="1"/>
  <c r="T2" i="7"/>
  <c r="N2" i="7"/>
  <c r="AA2" i="4"/>
  <c r="K18" i="13" s="1"/>
  <c r="AP2" i="4"/>
  <c r="S18" i="13" s="1"/>
  <c r="V2" i="4"/>
  <c r="P2" i="4"/>
  <c r="M18" i="13" s="1"/>
  <c r="T2" i="4"/>
  <c r="N2" i="4"/>
  <c r="AP2" i="6"/>
  <c r="S17" i="13" s="1"/>
  <c r="AA2" i="6"/>
  <c r="K17" i="13" s="1"/>
  <c r="V2" i="6"/>
  <c r="Q17" i="13" s="1"/>
  <c r="P2" i="6"/>
  <c r="M17" i="13" s="1"/>
  <c r="T2" i="6"/>
  <c r="AQ8" i="10"/>
  <c r="AQ9" i="10"/>
  <c r="AQ10" i="10"/>
  <c r="AQ11" i="10"/>
  <c r="AQ12" i="10"/>
  <c r="AQ13" i="10"/>
  <c r="AQ14" i="10"/>
  <c r="AQ15" i="10"/>
  <c r="AQ16" i="10"/>
  <c r="AQ17" i="10"/>
  <c r="AQ18" i="10"/>
  <c r="AQ19" i="10"/>
  <c r="AQ20" i="10"/>
  <c r="AQ21" i="10"/>
  <c r="AQ22" i="10"/>
  <c r="AQ23" i="10"/>
  <c r="AQ24" i="10"/>
  <c r="AQ25" i="10"/>
  <c r="AQ26" i="10"/>
  <c r="AQ27" i="10"/>
  <c r="AQ28" i="10"/>
  <c r="AQ29" i="10"/>
  <c r="AQ30" i="10"/>
  <c r="AQ31" i="10"/>
  <c r="AQ32" i="10"/>
  <c r="AQ33" i="10"/>
  <c r="AQ34" i="10"/>
  <c r="AQ35" i="10"/>
  <c r="AQ36" i="10"/>
  <c r="AQ37" i="10"/>
  <c r="AQ38" i="10"/>
  <c r="AQ39" i="10"/>
  <c r="AQ40" i="10"/>
  <c r="AQ41" i="10"/>
  <c r="AQ42" i="10"/>
  <c r="AQ43" i="10"/>
  <c r="AQ44" i="10"/>
  <c r="AQ45" i="10"/>
  <c r="AQ46" i="10"/>
  <c r="AQ47" i="10"/>
  <c r="AQ48" i="10"/>
  <c r="AQ49" i="10"/>
  <c r="AQ50" i="10"/>
  <c r="AQ51" i="10"/>
  <c r="AQ52" i="10"/>
  <c r="AQ53" i="10"/>
  <c r="AQ54" i="10"/>
  <c r="AQ55" i="10"/>
  <c r="AQ56" i="10"/>
  <c r="AQ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7" i="10"/>
  <c r="L2" i="10" s="1"/>
  <c r="G23" i="13" s="1"/>
  <c r="H8" i="10"/>
  <c r="Z8" i="10" s="1"/>
  <c r="H9" i="10"/>
  <c r="Z9" i="10" s="1"/>
  <c r="H10" i="10"/>
  <c r="Z10" i="10" s="1"/>
  <c r="H11" i="10"/>
  <c r="Z11" i="10" s="1"/>
  <c r="H12" i="10"/>
  <c r="Y12" i="10" s="1"/>
  <c r="H13" i="10"/>
  <c r="Y13" i="10" s="1"/>
  <c r="H14" i="10"/>
  <c r="Z14" i="10" s="1"/>
  <c r="H15" i="10"/>
  <c r="Z15" i="10" s="1"/>
  <c r="H16" i="10"/>
  <c r="Z16" i="10" s="1"/>
  <c r="H17" i="10"/>
  <c r="Z17" i="10" s="1"/>
  <c r="H18" i="10"/>
  <c r="Z18" i="10" s="1"/>
  <c r="H19" i="10"/>
  <c r="Y19" i="10" s="1"/>
  <c r="H20" i="10"/>
  <c r="Y20" i="10" s="1"/>
  <c r="H21" i="10"/>
  <c r="Y21" i="10" s="1"/>
  <c r="H22" i="10"/>
  <c r="Z22" i="10" s="1"/>
  <c r="H23" i="10"/>
  <c r="Z23" i="10" s="1"/>
  <c r="H24" i="10"/>
  <c r="Z24" i="10" s="1"/>
  <c r="H25" i="10"/>
  <c r="Z25" i="10" s="1"/>
  <c r="H26" i="10"/>
  <c r="Z26" i="10" s="1"/>
  <c r="H27" i="10"/>
  <c r="Y27" i="10" s="1"/>
  <c r="H28" i="10"/>
  <c r="Y28" i="10" s="1"/>
  <c r="H29" i="10"/>
  <c r="Y29" i="10" s="1"/>
  <c r="H30" i="10"/>
  <c r="Z30" i="10" s="1"/>
  <c r="H31" i="10"/>
  <c r="Z31" i="10" s="1"/>
  <c r="H32" i="10"/>
  <c r="Z32" i="10" s="1"/>
  <c r="H33" i="10"/>
  <c r="Z33" i="10" s="1"/>
  <c r="H34" i="10"/>
  <c r="Z34" i="10" s="1"/>
  <c r="H35" i="10"/>
  <c r="Z35" i="10" s="1"/>
  <c r="H36" i="10"/>
  <c r="Y36" i="10" s="1"/>
  <c r="H37" i="10"/>
  <c r="Y37" i="10" s="1"/>
  <c r="H38" i="10"/>
  <c r="Z38" i="10" s="1"/>
  <c r="H39" i="10"/>
  <c r="Z39" i="10" s="1"/>
  <c r="H40" i="10"/>
  <c r="Z40" i="10" s="1"/>
  <c r="H41" i="10"/>
  <c r="Z41" i="10" s="1"/>
  <c r="H42" i="10"/>
  <c r="Z42" i="10" s="1"/>
  <c r="H43" i="10"/>
  <c r="Y43" i="10" s="1"/>
  <c r="H44" i="10"/>
  <c r="Y44" i="10" s="1"/>
  <c r="H45" i="10"/>
  <c r="Y45" i="10" s="1"/>
  <c r="H46" i="10"/>
  <c r="Z46" i="10" s="1"/>
  <c r="H47" i="10"/>
  <c r="Z47" i="10" s="1"/>
  <c r="H48" i="10"/>
  <c r="Z48" i="10" s="1"/>
  <c r="H49" i="10"/>
  <c r="Z49" i="10" s="1"/>
  <c r="H50" i="10"/>
  <c r="Z50" i="10" s="1"/>
  <c r="H51" i="10"/>
  <c r="Z51" i="10" s="1"/>
  <c r="H52" i="10"/>
  <c r="Y52" i="10" s="1"/>
  <c r="H53" i="10"/>
  <c r="Y53" i="10" s="1"/>
  <c r="H54" i="10"/>
  <c r="Z54" i="10" s="1"/>
  <c r="H55" i="10"/>
  <c r="Z55" i="10" s="1"/>
  <c r="H56" i="10"/>
  <c r="Z56" i="10" s="1"/>
  <c r="H7" i="10"/>
  <c r="Z7" i="10" s="1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7" i="5"/>
  <c r="H8" i="5"/>
  <c r="Z8" i="5" s="1"/>
  <c r="H9" i="5"/>
  <c r="Z9" i="5" s="1"/>
  <c r="H10" i="5"/>
  <c r="Z10" i="5" s="1"/>
  <c r="H11" i="5"/>
  <c r="Y11" i="5" s="1"/>
  <c r="H12" i="5"/>
  <c r="Z12" i="5" s="1"/>
  <c r="H13" i="5"/>
  <c r="Z13" i="5" s="1"/>
  <c r="H14" i="5"/>
  <c r="Y14" i="5" s="1"/>
  <c r="H15" i="5"/>
  <c r="Y15" i="5" s="1"/>
  <c r="H16" i="5"/>
  <c r="Z16" i="5" s="1"/>
  <c r="H17" i="5"/>
  <c r="Z17" i="5" s="1"/>
  <c r="H18" i="5"/>
  <c r="Z18" i="5" s="1"/>
  <c r="H19" i="5"/>
  <c r="Z19" i="5" s="1"/>
  <c r="H20" i="5"/>
  <c r="Z20" i="5" s="1"/>
  <c r="H21" i="5"/>
  <c r="Z21" i="5" s="1"/>
  <c r="H22" i="5"/>
  <c r="Y22" i="5" s="1"/>
  <c r="H23" i="5"/>
  <c r="Y23" i="5" s="1"/>
  <c r="H24" i="5"/>
  <c r="Z24" i="5" s="1"/>
  <c r="H25" i="5"/>
  <c r="Z25" i="5" s="1"/>
  <c r="H26" i="5"/>
  <c r="Z26" i="5" s="1"/>
  <c r="H27" i="5"/>
  <c r="Z27" i="5" s="1"/>
  <c r="H28" i="5"/>
  <c r="Z28" i="5" s="1"/>
  <c r="H29" i="5"/>
  <c r="Z29" i="5" s="1"/>
  <c r="H30" i="5"/>
  <c r="Y30" i="5" s="1"/>
  <c r="H31" i="5"/>
  <c r="Y31" i="5" s="1"/>
  <c r="H32" i="5"/>
  <c r="Z32" i="5" s="1"/>
  <c r="H33" i="5"/>
  <c r="Z33" i="5" s="1"/>
  <c r="H34" i="5"/>
  <c r="Z34" i="5" s="1"/>
  <c r="H35" i="5"/>
  <c r="Y35" i="5" s="1"/>
  <c r="H36" i="5"/>
  <c r="Z36" i="5" s="1"/>
  <c r="H37" i="5"/>
  <c r="Z37" i="5" s="1"/>
  <c r="H38" i="5"/>
  <c r="Y38" i="5" s="1"/>
  <c r="H39" i="5"/>
  <c r="Y39" i="5" s="1"/>
  <c r="H40" i="5"/>
  <c r="Z40" i="5" s="1"/>
  <c r="H41" i="5"/>
  <c r="Z41" i="5" s="1"/>
  <c r="H42" i="5"/>
  <c r="Z42" i="5" s="1"/>
  <c r="H43" i="5"/>
  <c r="Z43" i="5" s="1"/>
  <c r="H44" i="5"/>
  <c r="Z44" i="5" s="1"/>
  <c r="H45" i="5"/>
  <c r="Z45" i="5" s="1"/>
  <c r="H46" i="5"/>
  <c r="Y46" i="5" s="1"/>
  <c r="H47" i="5"/>
  <c r="Y47" i="5" s="1"/>
  <c r="H48" i="5"/>
  <c r="Z48" i="5" s="1"/>
  <c r="H49" i="5"/>
  <c r="Z49" i="5" s="1"/>
  <c r="H50" i="5"/>
  <c r="Z50" i="5" s="1"/>
  <c r="H51" i="5"/>
  <c r="Y51" i="5" s="1"/>
  <c r="H52" i="5"/>
  <c r="Z52" i="5" s="1"/>
  <c r="H53" i="5"/>
  <c r="Z53" i="5" s="1"/>
  <c r="H54" i="5"/>
  <c r="Y54" i="5" s="1"/>
  <c r="H55" i="5"/>
  <c r="Y55" i="5" s="1"/>
  <c r="H56" i="5"/>
  <c r="Z56" i="5" s="1"/>
  <c r="H7" i="5"/>
  <c r="Z7" i="5" s="1"/>
  <c r="AQ8" i="9"/>
  <c r="AQ9" i="9"/>
  <c r="AQ10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1" i="9"/>
  <c r="AQ32" i="9"/>
  <c r="AQ33" i="9"/>
  <c r="AQ34" i="9"/>
  <c r="AQ35" i="9"/>
  <c r="AQ36" i="9"/>
  <c r="AQ37" i="9"/>
  <c r="AQ38" i="9"/>
  <c r="AQ39" i="9"/>
  <c r="AQ40" i="9"/>
  <c r="AQ41" i="9"/>
  <c r="AQ42" i="9"/>
  <c r="AQ43" i="9"/>
  <c r="AQ44" i="9"/>
  <c r="AQ45" i="9"/>
  <c r="AQ46" i="9"/>
  <c r="AQ47" i="9"/>
  <c r="AQ48" i="9"/>
  <c r="AQ49" i="9"/>
  <c r="AQ50" i="9"/>
  <c r="AQ51" i="9"/>
  <c r="AQ52" i="9"/>
  <c r="AQ53" i="9"/>
  <c r="AQ54" i="9"/>
  <c r="AQ55" i="9"/>
  <c r="AQ56" i="9"/>
  <c r="AQ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7" i="9"/>
  <c r="H8" i="9"/>
  <c r="Y8" i="9" s="1"/>
  <c r="H9" i="9"/>
  <c r="Y9" i="9" s="1"/>
  <c r="H10" i="9"/>
  <c r="Y10" i="9" s="1"/>
  <c r="H11" i="9"/>
  <c r="Z11" i="9" s="1"/>
  <c r="H12" i="9"/>
  <c r="Z12" i="9" s="1"/>
  <c r="H13" i="9"/>
  <c r="Z13" i="9" s="1"/>
  <c r="H14" i="9"/>
  <c r="Y14" i="9" s="1"/>
  <c r="H15" i="9"/>
  <c r="Y15" i="9" s="1"/>
  <c r="H16" i="9"/>
  <c r="Y16" i="9" s="1"/>
  <c r="H17" i="9"/>
  <c r="Y17" i="9" s="1"/>
  <c r="H18" i="9"/>
  <c r="Y18" i="9" s="1"/>
  <c r="H19" i="9"/>
  <c r="Z19" i="9" s="1"/>
  <c r="H20" i="9"/>
  <c r="Z20" i="9" s="1"/>
  <c r="H21" i="9"/>
  <c r="Z21" i="9" s="1"/>
  <c r="H22" i="9"/>
  <c r="Y22" i="9" s="1"/>
  <c r="H23" i="9"/>
  <c r="Y23" i="9" s="1"/>
  <c r="H24" i="9"/>
  <c r="Y24" i="9" s="1"/>
  <c r="H25" i="9"/>
  <c r="Y25" i="9" s="1"/>
  <c r="H26" i="9"/>
  <c r="Y26" i="9" s="1"/>
  <c r="H27" i="9"/>
  <c r="Z27" i="9" s="1"/>
  <c r="H28" i="9"/>
  <c r="Z28" i="9" s="1"/>
  <c r="H29" i="9"/>
  <c r="Z29" i="9" s="1"/>
  <c r="H30" i="9"/>
  <c r="Y30" i="9" s="1"/>
  <c r="H31" i="9"/>
  <c r="Y31" i="9" s="1"/>
  <c r="H32" i="9"/>
  <c r="Y32" i="9" s="1"/>
  <c r="H33" i="9"/>
  <c r="Y33" i="9" s="1"/>
  <c r="H34" i="9"/>
  <c r="Y34" i="9" s="1"/>
  <c r="H35" i="9"/>
  <c r="Z35" i="9" s="1"/>
  <c r="H36" i="9"/>
  <c r="Z36" i="9" s="1"/>
  <c r="H37" i="9"/>
  <c r="Y37" i="9" s="1"/>
  <c r="H38" i="9"/>
  <c r="Y38" i="9" s="1"/>
  <c r="H39" i="9"/>
  <c r="Y39" i="9" s="1"/>
  <c r="H40" i="9"/>
  <c r="Y40" i="9" s="1"/>
  <c r="H41" i="9"/>
  <c r="Y41" i="9" s="1"/>
  <c r="H42" i="9"/>
  <c r="Y42" i="9" s="1"/>
  <c r="H43" i="9"/>
  <c r="Z43" i="9" s="1"/>
  <c r="H44" i="9"/>
  <c r="Z44" i="9" s="1"/>
  <c r="H45" i="9"/>
  <c r="Z45" i="9" s="1"/>
  <c r="H46" i="9"/>
  <c r="Y46" i="9" s="1"/>
  <c r="H47" i="9"/>
  <c r="Y47" i="9" s="1"/>
  <c r="H48" i="9"/>
  <c r="Y48" i="9" s="1"/>
  <c r="H49" i="9"/>
  <c r="Y49" i="9" s="1"/>
  <c r="H50" i="9"/>
  <c r="Y50" i="9" s="1"/>
  <c r="H51" i="9"/>
  <c r="Z51" i="9" s="1"/>
  <c r="H52" i="9"/>
  <c r="Z52" i="9" s="1"/>
  <c r="H53" i="9"/>
  <c r="Z53" i="9" s="1"/>
  <c r="H54" i="9"/>
  <c r="Y54" i="9" s="1"/>
  <c r="H55" i="9"/>
  <c r="Y55" i="9" s="1"/>
  <c r="H56" i="9"/>
  <c r="Y56" i="9" s="1"/>
  <c r="H7" i="9"/>
  <c r="Y7" i="9" s="1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7" i="8"/>
  <c r="H8" i="8"/>
  <c r="Y8" i="8" s="1"/>
  <c r="H9" i="8"/>
  <c r="Y9" i="8" s="1"/>
  <c r="H10" i="8"/>
  <c r="Z10" i="8" s="1"/>
  <c r="H11" i="8"/>
  <c r="Z11" i="8" s="1"/>
  <c r="H12" i="8"/>
  <c r="Z12" i="8" s="1"/>
  <c r="H13" i="8"/>
  <c r="Z13" i="8" s="1"/>
  <c r="H14" i="8"/>
  <c r="Y14" i="8" s="1"/>
  <c r="H15" i="8"/>
  <c r="Y15" i="8" s="1"/>
  <c r="H16" i="8"/>
  <c r="Y16" i="8" s="1"/>
  <c r="H17" i="8"/>
  <c r="Y17" i="8" s="1"/>
  <c r="H18" i="8"/>
  <c r="Z18" i="8" s="1"/>
  <c r="H19" i="8"/>
  <c r="Z19" i="8" s="1"/>
  <c r="H20" i="8"/>
  <c r="Z20" i="8" s="1"/>
  <c r="H21" i="8"/>
  <c r="Z21" i="8" s="1"/>
  <c r="H22" i="8"/>
  <c r="Y22" i="8" s="1"/>
  <c r="H23" i="8"/>
  <c r="Y23" i="8" s="1"/>
  <c r="H24" i="8"/>
  <c r="Y24" i="8" s="1"/>
  <c r="H25" i="8"/>
  <c r="Y25" i="8" s="1"/>
  <c r="H26" i="8"/>
  <c r="Z26" i="8" s="1"/>
  <c r="H27" i="8"/>
  <c r="Z27" i="8" s="1"/>
  <c r="H28" i="8"/>
  <c r="Z28" i="8" s="1"/>
  <c r="H29" i="8"/>
  <c r="Z29" i="8" s="1"/>
  <c r="H30" i="8"/>
  <c r="Y30" i="8" s="1"/>
  <c r="H31" i="8"/>
  <c r="Y31" i="8" s="1"/>
  <c r="H32" i="8"/>
  <c r="Y32" i="8" s="1"/>
  <c r="H33" i="8"/>
  <c r="Y33" i="8" s="1"/>
  <c r="H34" i="8"/>
  <c r="Z34" i="8" s="1"/>
  <c r="H35" i="8"/>
  <c r="Z35" i="8" s="1"/>
  <c r="H36" i="8"/>
  <c r="Z36" i="8" s="1"/>
  <c r="H37" i="8"/>
  <c r="Z37" i="8" s="1"/>
  <c r="H38" i="8"/>
  <c r="Y38" i="8" s="1"/>
  <c r="H39" i="8"/>
  <c r="Y39" i="8" s="1"/>
  <c r="H40" i="8"/>
  <c r="Y40" i="8" s="1"/>
  <c r="H41" i="8"/>
  <c r="Y41" i="8" s="1"/>
  <c r="H42" i="8"/>
  <c r="Z42" i="8" s="1"/>
  <c r="H43" i="8"/>
  <c r="Z43" i="8" s="1"/>
  <c r="H44" i="8"/>
  <c r="Z44" i="8" s="1"/>
  <c r="H45" i="8"/>
  <c r="Z45" i="8" s="1"/>
  <c r="H46" i="8"/>
  <c r="Y46" i="8" s="1"/>
  <c r="H47" i="8"/>
  <c r="Y47" i="8" s="1"/>
  <c r="H48" i="8"/>
  <c r="Y48" i="8" s="1"/>
  <c r="H49" i="8"/>
  <c r="Y49" i="8" s="1"/>
  <c r="H50" i="8"/>
  <c r="Z50" i="8" s="1"/>
  <c r="H51" i="8"/>
  <c r="Z51" i="8" s="1"/>
  <c r="H52" i="8"/>
  <c r="Z52" i="8" s="1"/>
  <c r="H53" i="8"/>
  <c r="Z53" i="8" s="1"/>
  <c r="H54" i="8"/>
  <c r="Y54" i="8" s="1"/>
  <c r="H55" i="8"/>
  <c r="Y55" i="8" s="1"/>
  <c r="H56" i="8"/>
  <c r="Y56" i="8" s="1"/>
  <c r="H57" i="8"/>
  <c r="Y57" i="8" s="1"/>
  <c r="H58" i="8"/>
  <c r="Z58" i="8" s="1"/>
  <c r="H59" i="8"/>
  <c r="Z59" i="8" s="1"/>
  <c r="H60" i="8"/>
  <c r="Z60" i="8" s="1"/>
  <c r="H61" i="8"/>
  <c r="Z61" i="8" s="1"/>
  <c r="H62" i="8"/>
  <c r="Y62" i="8" s="1"/>
  <c r="H63" i="8"/>
  <c r="Y63" i="8" s="1"/>
  <c r="H64" i="8"/>
  <c r="Y64" i="8" s="1"/>
  <c r="H65" i="8"/>
  <c r="Y65" i="8" s="1"/>
  <c r="H66" i="8"/>
  <c r="Z66" i="8" s="1"/>
  <c r="H7" i="8"/>
  <c r="Z7" i="8" s="1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H8" i="7"/>
  <c r="Z8" i="7" s="1"/>
  <c r="H9" i="7"/>
  <c r="Z9" i="7" s="1"/>
  <c r="H10" i="7"/>
  <c r="Z10" i="7" s="1"/>
  <c r="H11" i="7"/>
  <c r="Z11" i="7" s="1"/>
  <c r="H12" i="7"/>
  <c r="Z12" i="7" s="1"/>
  <c r="H13" i="7"/>
  <c r="Z13" i="7" s="1"/>
  <c r="H14" i="7"/>
  <c r="Z14" i="7" s="1"/>
  <c r="H15" i="7"/>
  <c r="Z15" i="7" s="1"/>
  <c r="H16" i="7"/>
  <c r="Z16" i="7" s="1"/>
  <c r="H17" i="7"/>
  <c r="Z17" i="7" s="1"/>
  <c r="H18" i="7"/>
  <c r="Z18" i="7" s="1"/>
  <c r="H19" i="7"/>
  <c r="Z19" i="7" s="1"/>
  <c r="H20" i="7"/>
  <c r="Z20" i="7" s="1"/>
  <c r="H21" i="7"/>
  <c r="Z21" i="7" s="1"/>
  <c r="H22" i="7"/>
  <c r="Z22" i="7" s="1"/>
  <c r="H23" i="7"/>
  <c r="Z23" i="7" s="1"/>
  <c r="H24" i="7"/>
  <c r="Z24" i="7" s="1"/>
  <c r="H25" i="7"/>
  <c r="Z25" i="7" s="1"/>
  <c r="H26" i="7"/>
  <c r="Z26" i="7" s="1"/>
  <c r="H27" i="7"/>
  <c r="Z27" i="7" s="1"/>
  <c r="H28" i="7"/>
  <c r="Z28" i="7" s="1"/>
  <c r="H29" i="7"/>
  <c r="Z29" i="7" s="1"/>
  <c r="H30" i="7"/>
  <c r="Z30" i="7" s="1"/>
  <c r="H31" i="7"/>
  <c r="Z31" i="7" s="1"/>
  <c r="H32" i="7"/>
  <c r="Z32" i="7" s="1"/>
  <c r="H33" i="7"/>
  <c r="Z33" i="7" s="1"/>
  <c r="H34" i="7"/>
  <c r="Z34" i="7" s="1"/>
  <c r="H35" i="7"/>
  <c r="Z35" i="7" s="1"/>
  <c r="H36" i="7"/>
  <c r="Y36" i="7" s="1"/>
  <c r="H37" i="7"/>
  <c r="Z37" i="7" s="1"/>
  <c r="H38" i="7"/>
  <c r="Z38" i="7" s="1"/>
  <c r="H39" i="7"/>
  <c r="Z39" i="7" s="1"/>
  <c r="H40" i="7"/>
  <c r="Z40" i="7" s="1"/>
  <c r="H41" i="7"/>
  <c r="Z41" i="7" s="1"/>
  <c r="H42" i="7"/>
  <c r="Z42" i="7" s="1"/>
  <c r="H43" i="7"/>
  <c r="Z43" i="7" s="1"/>
  <c r="H44" i="7"/>
  <c r="Y44" i="7" s="1"/>
  <c r="H45" i="7"/>
  <c r="Z45" i="7" s="1"/>
  <c r="H46" i="7"/>
  <c r="Z46" i="7" s="1"/>
  <c r="H47" i="7"/>
  <c r="Z47" i="7" s="1"/>
  <c r="H48" i="7"/>
  <c r="Z48" i="7" s="1"/>
  <c r="H49" i="7"/>
  <c r="Z49" i="7" s="1"/>
  <c r="H50" i="7"/>
  <c r="Z50" i="7" s="1"/>
  <c r="H51" i="7"/>
  <c r="Z51" i="7" s="1"/>
  <c r="H52" i="7"/>
  <c r="Y52" i="7" s="1"/>
  <c r="H53" i="7"/>
  <c r="Z53" i="7" s="1"/>
  <c r="H54" i="7"/>
  <c r="Z54" i="7" s="1"/>
  <c r="H55" i="7"/>
  <c r="Z55" i="7" s="1"/>
  <c r="H56" i="7"/>
  <c r="Z56" i="7" s="1"/>
  <c r="H57" i="7"/>
  <c r="Z57" i="7" s="1"/>
  <c r="H58" i="7"/>
  <c r="Z58" i="7" s="1"/>
  <c r="H59" i="7"/>
  <c r="Z59" i="7" s="1"/>
  <c r="H60" i="7"/>
  <c r="Y60" i="7" s="1"/>
  <c r="H61" i="7"/>
  <c r="Z61" i="7" s="1"/>
  <c r="H62" i="7"/>
  <c r="Z62" i="7" s="1"/>
  <c r="H63" i="7"/>
  <c r="Z63" i="7" s="1"/>
  <c r="H64" i="7"/>
  <c r="Z64" i="7" s="1"/>
  <c r="H65" i="7"/>
  <c r="Z65" i="7" s="1"/>
  <c r="H66" i="7"/>
  <c r="Z66" i="7" s="1"/>
  <c r="H7" i="7"/>
  <c r="Z7" i="7" s="1"/>
  <c r="Q7" i="7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7" i="4"/>
  <c r="H8" i="4"/>
  <c r="Z8" i="4" s="1"/>
  <c r="H9" i="4"/>
  <c r="Z9" i="4" s="1"/>
  <c r="H10" i="4"/>
  <c r="Z10" i="4" s="1"/>
  <c r="H11" i="4"/>
  <c r="Z11" i="4" s="1"/>
  <c r="H12" i="4"/>
  <c r="Z12" i="4" s="1"/>
  <c r="H13" i="4"/>
  <c r="Z13" i="4" s="1"/>
  <c r="H14" i="4"/>
  <c r="Z14" i="4" s="1"/>
  <c r="H15" i="4"/>
  <c r="Z15" i="4" s="1"/>
  <c r="H16" i="4"/>
  <c r="Z16" i="4" s="1"/>
  <c r="H17" i="4"/>
  <c r="Z17" i="4" s="1"/>
  <c r="H18" i="4"/>
  <c r="Z18" i="4" s="1"/>
  <c r="H19" i="4"/>
  <c r="Z19" i="4" s="1"/>
  <c r="H20" i="4"/>
  <c r="Z20" i="4" s="1"/>
  <c r="H21" i="4"/>
  <c r="Z21" i="4" s="1"/>
  <c r="H22" i="4"/>
  <c r="Z22" i="4" s="1"/>
  <c r="H23" i="4"/>
  <c r="Z23" i="4" s="1"/>
  <c r="H24" i="4"/>
  <c r="Z24" i="4" s="1"/>
  <c r="H25" i="4"/>
  <c r="Z25" i="4" s="1"/>
  <c r="H26" i="4"/>
  <c r="Z26" i="4" s="1"/>
  <c r="H27" i="4"/>
  <c r="Z27" i="4" s="1"/>
  <c r="H28" i="4"/>
  <c r="Z28" i="4" s="1"/>
  <c r="H29" i="4"/>
  <c r="Z29" i="4" s="1"/>
  <c r="H30" i="4"/>
  <c r="Z30" i="4" s="1"/>
  <c r="H31" i="4"/>
  <c r="Z31" i="4" s="1"/>
  <c r="H32" i="4"/>
  <c r="Z32" i="4" s="1"/>
  <c r="H33" i="4"/>
  <c r="Z33" i="4" s="1"/>
  <c r="H34" i="4"/>
  <c r="Z34" i="4" s="1"/>
  <c r="H35" i="4"/>
  <c r="Z35" i="4" s="1"/>
  <c r="H36" i="4"/>
  <c r="Z36" i="4" s="1"/>
  <c r="H37" i="4"/>
  <c r="Z37" i="4" s="1"/>
  <c r="H38" i="4"/>
  <c r="Z38" i="4" s="1"/>
  <c r="H39" i="4"/>
  <c r="Z39" i="4" s="1"/>
  <c r="H40" i="4"/>
  <c r="Z40" i="4" s="1"/>
  <c r="H41" i="4"/>
  <c r="Z41" i="4" s="1"/>
  <c r="H42" i="4"/>
  <c r="Z42" i="4" s="1"/>
  <c r="H43" i="4"/>
  <c r="Z43" i="4" s="1"/>
  <c r="H44" i="4"/>
  <c r="Z44" i="4" s="1"/>
  <c r="H45" i="4"/>
  <c r="Z45" i="4" s="1"/>
  <c r="H46" i="4"/>
  <c r="Z46" i="4" s="1"/>
  <c r="H47" i="4"/>
  <c r="Z47" i="4" s="1"/>
  <c r="H48" i="4"/>
  <c r="Z48" i="4" s="1"/>
  <c r="H49" i="4"/>
  <c r="Z49" i="4" s="1"/>
  <c r="H50" i="4"/>
  <c r="Z50" i="4" s="1"/>
  <c r="H51" i="4"/>
  <c r="Z51" i="4" s="1"/>
  <c r="H52" i="4"/>
  <c r="Z52" i="4" s="1"/>
  <c r="H53" i="4"/>
  <c r="Z53" i="4" s="1"/>
  <c r="H54" i="4"/>
  <c r="Z54" i="4" s="1"/>
  <c r="H55" i="4"/>
  <c r="Z55" i="4" s="1"/>
  <c r="H56" i="4"/>
  <c r="Z56" i="4" s="1"/>
  <c r="H57" i="4"/>
  <c r="Z57" i="4" s="1"/>
  <c r="H58" i="4"/>
  <c r="Z58" i="4" s="1"/>
  <c r="H59" i="4"/>
  <c r="Y59" i="4" s="1"/>
  <c r="H60" i="4"/>
  <c r="Z60" i="4" s="1"/>
  <c r="H61" i="4"/>
  <c r="Z61" i="4" s="1"/>
  <c r="H62" i="4"/>
  <c r="Z62" i="4" s="1"/>
  <c r="H63" i="4"/>
  <c r="Z63" i="4" s="1"/>
  <c r="H64" i="4"/>
  <c r="Z64" i="4" s="1"/>
  <c r="H65" i="4"/>
  <c r="Z65" i="4" s="1"/>
  <c r="H66" i="4"/>
  <c r="Z66" i="4" s="1"/>
  <c r="H7" i="4"/>
  <c r="Z7" i="4" s="1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" i="6"/>
  <c r="H8" i="6"/>
  <c r="Z8" i="6" s="1"/>
  <c r="H9" i="6"/>
  <c r="Z9" i="6" s="1"/>
  <c r="H10" i="6"/>
  <c r="Z10" i="6" s="1"/>
  <c r="H11" i="6"/>
  <c r="Z11" i="6" s="1"/>
  <c r="H12" i="6"/>
  <c r="Z12" i="6" s="1"/>
  <c r="H13" i="6"/>
  <c r="Z13" i="6" s="1"/>
  <c r="H14" i="6"/>
  <c r="Z14" i="6" s="1"/>
  <c r="H15" i="6"/>
  <c r="Z15" i="6" s="1"/>
  <c r="H16" i="6"/>
  <c r="Z16" i="6" s="1"/>
  <c r="H17" i="6"/>
  <c r="Z17" i="6" s="1"/>
  <c r="H18" i="6"/>
  <c r="Z18" i="6" s="1"/>
  <c r="H19" i="6"/>
  <c r="Z19" i="6" s="1"/>
  <c r="H20" i="6"/>
  <c r="Z20" i="6" s="1"/>
  <c r="H21" i="6"/>
  <c r="Z21" i="6" s="1"/>
  <c r="H22" i="6"/>
  <c r="Z22" i="6" s="1"/>
  <c r="H23" i="6"/>
  <c r="Z23" i="6" s="1"/>
  <c r="H24" i="6"/>
  <c r="Z24" i="6" s="1"/>
  <c r="H25" i="6"/>
  <c r="Z25" i="6" s="1"/>
  <c r="H26" i="6"/>
  <c r="Z26" i="6" s="1"/>
  <c r="H27" i="6"/>
  <c r="Z27" i="6" s="1"/>
  <c r="H28" i="6"/>
  <c r="Z28" i="6" s="1"/>
  <c r="H29" i="6"/>
  <c r="Z29" i="6" s="1"/>
  <c r="H30" i="6"/>
  <c r="Z30" i="6" s="1"/>
  <c r="H31" i="6"/>
  <c r="Z31" i="6" s="1"/>
  <c r="H32" i="6"/>
  <c r="Z32" i="6" s="1"/>
  <c r="H33" i="6"/>
  <c r="Z33" i="6" s="1"/>
  <c r="H34" i="6"/>
  <c r="Z34" i="6" s="1"/>
  <c r="H35" i="6"/>
  <c r="Z35" i="6" s="1"/>
  <c r="H36" i="6"/>
  <c r="Z36" i="6" s="1"/>
  <c r="H37" i="6"/>
  <c r="Z37" i="6" s="1"/>
  <c r="H38" i="6"/>
  <c r="Z38" i="6" s="1"/>
  <c r="H39" i="6"/>
  <c r="Z39" i="6" s="1"/>
  <c r="H40" i="6"/>
  <c r="Z40" i="6" s="1"/>
  <c r="H41" i="6"/>
  <c r="Z41" i="6" s="1"/>
  <c r="H42" i="6"/>
  <c r="Z42" i="6" s="1"/>
  <c r="H43" i="6"/>
  <c r="Z43" i="6" s="1"/>
  <c r="H44" i="6"/>
  <c r="Z44" i="6" s="1"/>
  <c r="H45" i="6"/>
  <c r="Z45" i="6" s="1"/>
  <c r="H46" i="6"/>
  <c r="Z46" i="6" s="1"/>
  <c r="H47" i="6"/>
  <c r="Z47" i="6" s="1"/>
  <c r="H48" i="6"/>
  <c r="Z48" i="6" s="1"/>
  <c r="H49" i="6"/>
  <c r="Z49" i="6" s="1"/>
  <c r="H50" i="6"/>
  <c r="Z50" i="6" s="1"/>
  <c r="H51" i="6"/>
  <c r="Z51" i="6" s="1"/>
  <c r="H52" i="6"/>
  <c r="Z52" i="6" s="1"/>
  <c r="H53" i="6"/>
  <c r="Z53" i="6" s="1"/>
  <c r="H54" i="6"/>
  <c r="Z54" i="6" s="1"/>
  <c r="H55" i="6"/>
  <c r="Z55" i="6" s="1"/>
  <c r="H56" i="6"/>
  <c r="Z56" i="6" s="1"/>
  <c r="H57" i="6"/>
  <c r="Z57" i="6" s="1"/>
  <c r="H58" i="6"/>
  <c r="Z58" i="6" s="1"/>
  <c r="H59" i="6"/>
  <c r="Z59" i="6" s="1"/>
  <c r="H60" i="6"/>
  <c r="Z60" i="6" s="1"/>
  <c r="H61" i="6"/>
  <c r="Z61" i="6" s="1"/>
  <c r="H62" i="6"/>
  <c r="Z62" i="6" s="1"/>
  <c r="H63" i="6"/>
  <c r="Z63" i="6" s="1"/>
  <c r="H64" i="6"/>
  <c r="Z64" i="6" s="1"/>
  <c r="H65" i="6"/>
  <c r="Z65" i="6" s="1"/>
  <c r="H66" i="6"/>
  <c r="Z66" i="6" s="1"/>
  <c r="H67" i="6"/>
  <c r="Z67" i="6" s="1"/>
  <c r="H68" i="6"/>
  <c r="Z68" i="6" s="1"/>
  <c r="H69" i="6"/>
  <c r="Z69" i="6" s="1"/>
  <c r="H70" i="6"/>
  <c r="Z70" i="6" s="1"/>
  <c r="H71" i="6"/>
  <c r="Z71" i="6" s="1"/>
  <c r="H72" i="6"/>
  <c r="Z72" i="6" s="1"/>
  <c r="H73" i="6"/>
  <c r="Z73" i="6" s="1"/>
  <c r="H74" i="6"/>
  <c r="Z74" i="6" s="1"/>
  <c r="H75" i="6"/>
  <c r="Z75" i="6" s="1"/>
  <c r="H76" i="6"/>
  <c r="Z76" i="6" s="1"/>
  <c r="H7" i="6"/>
  <c r="Z7" i="6" s="1"/>
  <c r="I17" i="11"/>
  <c r="Z17" i="11" s="1"/>
  <c r="I106" i="11"/>
  <c r="AA106" i="11" s="1"/>
  <c r="I105" i="11"/>
  <c r="Z105" i="11" s="1"/>
  <c r="I104" i="11"/>
  <c r="Z104" i="11" s="1"/>
  <c r="I103" i="11"/>
  <c r="Z103" i="11" s="1"/>
  <c r="I102" i="11"/>
  <c r="Z102" i="11" s="1"/>
  <c r="I101" i="11"/>
  <c r="Z101" i="11" s="1"/>
  <c r="I100" i="11"/>
  <c r="Z100" i="11" s="1"/>
  <c r="I99" i="11"/>
  <c r="Z99" i="11" s="1"/>
  <c r="I98" i="11"/>
  <c r="AA98" i="11" s="1"/>
  <c r="I97" i="11"/>
  <c r="Z97" i="11" s="1"/>
  <c r="I96" i="11"/>
  <c r="Z96" i="11" s="1"/>
  <c r="I95" i="11"/>
  <c r="Z95" i="11" s="1"/>
  <c r="I94" i="11"/>
  <c r="Z94" i="11" s="1"/>
  <c r="I93" i="11"/>
  <c r="Z93" i="11" s="1"/>
  <c r="I92" i="11"/>
  <c r="Z92" i="11" s="1"/>
  <c r="I91" i="11"/>
  <c r="Z91" i="11" s="1"/>
  <c r="I90" i="11"/>
  <c r="AA90" i="11" s="1"/>
  <c r="I89" i="11"/>
  <c r="AA89" i="11" s="1"/>
  <c r="I88" i="11"/>
  <c r="Z88" i="11" s="1"/>
  <c r="I87" i="11"/>
  <c r="Z87" i="11" s="1"/>
  <c r="I86" i="11"/>
  <c r="Z86" i="11" s="1"/>
  <c r="I85" i="11"/>
  <c r="Z85" i="11" s="1"/>
  <c r="I84" i="11"/>
  <c r="Z84" i="11" s="1"/>
  <c r="I83" i="11"/>
  <c r="Z83" i="11" s="1"/>
  <c r="I82" i="11"/>
  <c r="AA82" i="11" s="1"/>
  <c r="I81" i="11"/>
  <c r="AA81" i="11" s="1"/>
  <c r="I80" i="11"/>
  <c r="Z80" i="11" s="1"/>
  <c r="I79" i="11"/>
  <c r="Z79" i="11" s="1"/>
  <c r="I78" i="11"/>
  <c r="Z78" i="11" s="1"/>
  <c r="I77" i="11"/>
  <c r="Z77" i="11" s="1"/>
  <c r="I76" i="11"/>
  <c r="Z76" i="11" s="1"/>
  <c r="I75" i="11"/>
  <c r="Z75" i="11" s="1"/>
  <c r="I74" i="11"/>
  <c r="AA74" i="11" s="1"/>
  <c r="I73" i="11"/>
  <c r="AA73" i="11" s="1"/>
  <c r="I72" i="11"/>
  <c r="Z72" i="11" s="1"/>
  <c r="I71" i="11"/>
  <c r="Z71" i="11" s="1"/>
  <c r="I70" i="11"/>
  <c r="Z70" i="11" s="1"/>
  <c r="I69" i="11"/>
  <c r="Z69" i="11" s="1"/>
  <c r="I68" i="11"/>
  <c r="Z68" i="11" s="1"/>
  <c r="I67" i="11"/>
  <c r="Z67" i="11" s="1"/>
  <c r="I66" i="11"/>
  <c r="AA66" i="11" s="1"/>
  <c r="I65" i="11"/>
  <c r="AA65" i="11" s="1"/>
  <c r="I64" i="11"/>
  <c r="Z64" i="11" s="1"/>
  <c r="I63" i="11"/>
  <c r="Z63" i="11" s="1"/>
  <c r="I62" i="11"/>
  <c r="Z62" i="11" s="1"/>
  <c r="I61" i="11"/>
  <c r="Z61" i="11" s="1"/>
  <c r="I60" i="11"/>
  <c r="Z60" i="11" s="1"/>
  <c r="I59" i="11"/>
  <c r="Z59" i="11" s="1"/>
  <c r="I58" i="11"/>
  <c r="AA58" i="11" s="1"/>
  <c r="I57" i="11"/>
  <c r="AA57" i="11" s="1"/>
  <c r="I56" i="11"/>
  <c r="Z56" i="11" s="1"/>
  <c r="I55" i="11"/>
  <c r="Z55" i="11" s="1"/>
  <c r="I54" i="11"/>
  <c r="Z54" i="11" s="1"/>
  <c r="I53" i="11"/>
  <c r="Z53" i="11" s="1"/>
  <c r="I52" i="11"/>
  <c r="Z52" i="11" s="1"/>
  <c r="I51" i="11"/>
  <c r="Z51" i="11" s="1"/>
  <c r="I50" i="11"/>
  <c r="AA50" i="11" s="1"/>
  <c r="I49" i="11"/>
  <c r="AA49" i="11" s="1"/>
  <c r="I48" i="11"/>
  <c r="Z48" i="11" s="1"/>
  <c r="I47" i="11"/>
  <c r="Z47" i="11" s="1"/>
  <c r="I46" i="11"/>
  <c r="Z46" i="11" s="1"/>
  <c r="I45" i="11"/>
  <c r="Z45" i="11" s="1"/>
  <c r="I44" i="11"/>
  <c r="Z44" i="11" s="1"/>
  <c r="I43" i="11"/>
  <c r="Z43" i="11" s="1"/>
  <c r="I42" i="11"/>
  <c r="AA42" i="11" s="1"/>
  <c r="I41" i="11"/>
  <c r="AA41" i="11" s="1"/>
  <c r="I40" i="11"/>
  <c r="Z40" i="11" s="1"/>
  <c r="I39" i="11"/>
  <c r="Z39" i="11" s="1"/>
  <c r="I38" i="11"/>
  <c r="Z38" i="11" s="1"/>
  <c r="I37" i="11"/>
  <c r="Z37" i="11" s="1"/>
  <c r="I36" i="11"/>
  <c r="Z36" i="11" s="1"/>
  <c r="I35" i="11"/>
  <c r="Z35" i="11" s="1"/>
  <c r="I34" i="11"/>
  <c r="AA34" i="11" s="1"/>
  <c r="I33" i="11"/>
  <c r="AA33" i="11" s="1"/>
  <c r="I32" i="11"/>
  <c r="Z32" i="11" s="1"/>
  <c r="I31" i="11"/>
  <c r="Z31" i="11" s="1"/>
  <c r="I30" i="11"/>
  <c r="Z30" i="11" s="1"/>
  <c r="I29" i="11"/>
  <c r="Z29" i="11" s="1"/>
  <c r="I28" i="11"/>
  <c r="Z28" i="11" s="1"/>
  <c r="I27" i="11"/>
  <c r="Z27" i="11" s="1"/>
  <c r="I26" i="11"/>
  <c r="AA26" i="11" s="1"/>
  <c r="I25" i="11"/>
  <c r="AA25" i="11" s="1"/>
  <c r="I24" i="11"/>
  <c r="Z24" i="11" s="1"/>
  <c r="I23" i="11"/>
  <c r="Z23" i="11" s="1"/>
  <c r="I22" i="11"/>
  <c r="Z22" i="11" s="1"/>
  <c r="I21" i="11"/>
  <c r="Z21" i="11" s="1"/>
  <c r="I20" i="11"/>
  <c r="Z20" i="11" s="1"/>
  <c r="I19" i="11"/>
  <c r="Z19" i="11" s="1"/>
  <c r="I18" i="11"/>
  <c r="AA18" i="11" s="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7" i="11"/>
  <c r="O106" i="11"/>
  <c r="M106" i="11"/>
  <c r="O105" i="11"/>
  <c r="M105" i="11"/>
  <c r="O104" i="11"/>
  <c r="M104" i="11"/>
  <c r="O103" i="11"/>
  <c r="M103" i="11"/>
  <c r="O102" i="11"/>
  <c r="M102" i="11"/>
  <c r="O101" i="11"/>
  <c r="M101" i="11"/>
  <c r="O100" i="11"/>
  <c r="M100" i="11"/>
  <c r="O99" i="11"/>
  <c r="M99" i="11"/>
  <c r="O98" i="11"/>
  <c r="M98" i="11"/>
  <c r="O97" i="11"/>
  <c r="M97" i="11"/>
  <c r="M10" i="11" s="1"/>
  <c r="G16" i="13" s="1"/>
  <c r="O96" i="11"/>
  <c r="M96" i="11"/>
  <c r="O95" i="11"/>
  <c r="M95" i="11"/>
  <c r="O94" i="11"/>
  <c r="M94" i="11"/>
  <c r="O93" i="11"/>
  <c r="M93" i="11"/>
  <c r="O92" i="11"/>
  <c r="M92" i="11"/>
  <c r="O91" i="11"/>
  <c r="M91" i="11"/>
  <c r="O90" i="11"/>
  <c r="M90" i="11"/>
  <c r="O89" i="11"/>
  <c r="M89" i="11"/>
  <c r="O88" i="11"/>
  <c r="M88" i="11"/>
  <c r="O87" i="11"/>
  <c r="M87" i="11"/>
  <c r="O86" i="11"/>
  <c r="M86" i="11"/>
  <c r="O85" i="11"/>
  <c r="M85" i="11"/>
  <c r="O84" i="11"/>
  <c r="M84" i="11"/>
  <c r="O83" i="11"/>
  <c r="M83" i="11"/>
  <c r="O82" i="11"/>
  <c r="M82" i="11"/>
  <c r="O81" i="11"/>
  <c r="M81" i="11"/>
  <c r="O80" i="11"/>
  <c r="M80" i="11"/>
  <c r="O79" i="11"/>
  <c r="M79" i="11"/>
  <c r="O78" i="11"/>
  <c r="M78" i="11"/>
  <c r="O77" i="11"/>
  <c r="M77" i="11"/>
  <c r="M8" i="11" s="1"/>
  <c r="G14" i="13" s="1"/>
  <c r="O76" i="11"/>
  <c r="M76" i="11"/>
  <c r="O75" i="11"/>
  <c r="M75" i="11"/>
  <c r="O74" i="11"/>
  <c r="M74" i="11"/>
  <c r="O73" i="11"/>
  <c r="M73" i="11"/>
  <c r="O72" i="11"/>
  <c r="M72" i="11"/>
  <c r="O71" i="11"/>
  <c r="M71" i="11"/>
  <c r="O70" i="11"/>
  <c r="M70" i="11"/>
  <c r="O69" i="11"/>
  <c r="M69" i="11"/>
  <c r="O68" i="11"/>
  <c r="M68" i="11"/>
  <c r="O67" i="11"/>
  <c r="M67" i="11"/>
  <c r="O66" i="11"/>
  <c r="M66" i="11"/>
  <c r="O65" i="11"/>
  <c r="M65" i="11"/>
  <c r="O64" i="11"/>
  <c r="M64" i="11"/>
  <c r="O63" i="11"/>
  <c r="M63" i="11"/>
  <c r="O62" i="11"/>
  <c r="M62" i="11"/>
  <c r="O61" i="11"/>
  <c r="M61" i="11"/>
  <c r="O60" i="11"/>
  <c r="M60" i="11"/>
  <c r="O59" i="11"/>
  <c r="M59" i="11"/>
  <c r="O58" i="11"/>
  <c r="M58" i="11"/>
  <c r="O57" i="11"/>
  <c r="M57" i="11"/>
  <c r="O56" i="11"/>
  <c r="M56" i="11"/>
  <c r="O55" i="11"/>
  <c r="M55" i="11"/>
  <c r="O54" i="11"/>
  <c r="M54" i="11"/>
  <c r="O53" i="11"/>
  <c r="M53" i="11"/>
  <c r="O52" i="11"/>
  <c r="M52" i="11"/>
  <c r="O51" i="11"/>
  <c r="M51" i="11"/>
  <c r="O50" i="11"/>
  <c r="M50" i="11"/>
  <c r="O49" i="11"/>
  <c r="M49" i="11"/>
  <c r="O48" i="11"/>
  <c r="M48" i="11"/>
  <c r="O47" i="11"/>
  <c r="M47" i="11"/>
  <c r="O46" i="11"/>
  <c r="M46" i="11"/>
  <c r="O45" i="11"/>
  <c r="M45" i="11"/>
  <c r="O44" i="11"/>
  <c r="M44" i="11"/>
  <c r="O43" i="11"/>
  <c r="M43" i="11"/>
  <c r="O42" i="11"/>
  <c r="M42" i="11"/>
  <c r="O41" i="11"/>
  <c r="M41" i="11"/>
  <c r="O40" i="11"/>
  <c r="M40" i="11"/>
  <c r="O39" i="11"/>
  <c r="M39" i="11"/>
  <c r="O38" i="11"/>
  <c r="M38" i="11"/>
  <c r="O37" i="11"/>
  <c r="M37" i="11"/>
  <c r="O36" i="11"/>
  <c r="M36" i="11"/>
  <c r="O35" i="11"/>
  <c r="M35" i="11"/>
  <c r="O34" i="11"/>
  <c r="M34" i="11"/>
  <c r="O33" i="11"/>
  <c r="M33" i="11"/>
  <c r="O32" i="11"/>
  <c r="M32" i="11"/>
  <c r="O31" i="11"/>
  <c r="M31" i="11"/>
  <c r="O30" i="11"/>
  <c r="M30" i="11"/>
  <c r="O29" i="11"/>
  <c r="M29" i="11"/>
  <c r="O28" i="11"/>
  <c r="M28" i="11"/>
  <c r="O27" i="11"/>
  <c r="M27" i="11"/>
  <c r="O26" i="11"/>
  <c r="M26" i="11"/>
  <c r="O25" i="11"/>
  <c r="M25" i="11"/>
  <c r="O24" i="11"/>
  <c r="M24" i="11"/>
  <c r="O23" i="11"/>
  <c r="M23" i="11"/>
  <c r="O22" i="11"/>
  <c r="M22" i="11"/>
  <c r="O21" i="11"/>
  <c r="M21" i="11"/>
  <c r="O20" i="11"/>
  <c r="M20" i="11"/>
  <c r="O19" i="11"/>
  <c r="M19" i="11"/>
  <c r="O18" i="11"/>
  <c r="M18" i="11"/>
  <c r="O17" i="11"/>
  <c r="M17" i="11"/>
  <c r="M2" i="11" s="1"/>
  <c r="G8" i="13" s="1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7" i="7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7" i="4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N7" i="6"/>
  <c r="L7" i="6"/>
  <c r="AR8" i="11" l="1"/>
  <c r="R14" i="13" s="1"/>
  <c r="X2" i="11"/>
  <c r="P8" i="13" s="1"/>
  <c r="X3" i="11"/>
  <c r="P9" i="13" s="1"/>
  <c r="X7" i="11"/>
  <c r="P13" i="13" s="1"/>
  <c r="R5" i="11"/>
  <c r="L11" i="13" s="1"/>
  <c r="U6" i="11"/>
  <c r="O4" i="11"/>
  <c r="R8" i="11"/>
  <c r="L14" i="13" s="1"/>
  <c r="R4" i="11"/>
  <c r="L10" i="13" s="1"/>
  <c r="U9" i="11"/>
  <c r="U5" i="11"/>
  <c r="N11" i="13" s="1"/>
  <c r="X10" i="11"/>
  <c r="P16" i="13" s="1"/>
  <c r="AR7" i="11"/>
  <c r="R13" i="13" s="1"/>
  <c r="AR3" i="11"/>
  <c r="R9" i="13" s="1"/>
  <c r="J32" i="11"/>
  <c r="J24" i="11"/>
  <c r="J105" i="11"/>
  <c r="J97" i="11"/>
  <c r="J89" i="11"/>
  <c r="J81" i="11"/>
  <c r="J73" i="11"/>
  <c r="J65" i="11"/>
  <c r="J57" i="11"/>
  <c r="J49" i="11"/>
  <c r="J41" i="11"/>
  <c r="H36" i="15"/>
  <c r="H28" i="15"/>
  <c r="H20" i="15"/>
  <c r="H12" i="15"/>
  <c r="H48" i="15"/>
  <c r="H40" i="15"/>
  <c r="H60" i="15"/>
  <c r="H77" i="15"/>
  <c r="H69" i="15"/>
  <c r="H94" i="15"/>
  <c r="H86" i="15"/>
  <c r="H78" i="15"/>
  <c r="O3" i="11"/>
  <c r="AR2" i="11"/>
  <c r="R8" i="13" s="1"/>
  <c r="J31" i="11"/>
  <c r="J23" i="11"/>
  <c r="J104" i="11"/>
  <c r="J96" i="11"/>
  <c r="J88" i="11"/>
  <c r="J80" i="11"/>
  <c r="J72" i="11"/>
  <c r="J64" i="11"/>
  <c r="J56" i="11"/>
  <c r="J48" i="11"/>
  <c r="J40" i="11"/>
  <c r="H29" i="15"/>
  <c r="H21" i="15"/>
  <c r="H13" i="15"/>
  <c r="H49" i="15"/>
  <c r="H41" i="15"/>
  <c r="H61" i="15"/>
  <c r="H53" i="15"/>
  <c r="H70" i="15"/>
  <c r="H95" i="15"/>
  <c r="H87" i="15"/>
  <c r="H79" i="15"/>
  <c r="M3" i="11"/>
  <c r="G9" i="13" s="1"/>
  <c r="M4" i="11"/>
  <c r="G10" i="13" s="1"/>
  <c r="M5" i="11"/>
  <c r="G11" i="13" s="1"/>
  <c r="M6" i="11"/>
  <c r="G12" i="13" s="1"/>
  <c r="M7" i="11"/>
  <c r="G13" i="13" s="1"/>
  <c r="M9" i="11"/>
  <c r="G15" i="13" s="1"/>
  <c r="R2" i="11"/>
  <c r="L8" i="13" s="1"/>
  <c r="R7" i="11"/>
  <c r="L13" i="13" s="1"/>
  <c r="R3" i="11"/>
  <c r="L9" i="13" s="1"/>
  <c r="U8" i="11"/>
  <c r="U4" i="11"/>
  <c r="N10" i="13" s="1"/>
  <c r="X9" i="11"/>
  <c r="P15" i="13" s="1"/>
  <c r="X5" i="11"/>
  <c r="P11" i="13" s="1"/>
  <c r="AR10" i="11"/>
  <c r="R16" i="13" s="1"/>
  <c r="AR6" i="11"/>
  <c r="R12" i="13" s="1"/>
  <c r="J30" i="11"/>
  <c r="J22" i="11"/>
  <c r="J103" i="11"/>
  <c r="J95" i="11"/>
  <c r="J87" i="11"/>
  <c r="J79" i="11"/>
  <c r="J71" i="11"/>
  <c r="J63" i="11"/>
  <c r="J55" i="11"/>
  <c r="J47" i="11"/>
  <c r="J39" i="11"/>
  <c r="H30" i="15"/>
  <c r="H22" i="15"/>
  <c r="H14" i="15"/>
  <c r="H50" i="15"/>
  <c r="H42" i="15"/>
  <c r="H62" i="15"/>
  <c r="H54" i="15"/>
  <c r="H71" i="15"/>
  <c r="H96" i="15"/>
  <c r="H88" i="15"/>
  <c r="H80" i="15"/>
  <c r="O7" i="11"/>
  <c r="O9" i="11"/>
  <c r="AR4" i="11"/>
  <c r="R10" i="13" s="1"/>
  <c r="J17" i="11"/>
  <c r="J29" i="11"/>
  <c r="J21" i="11"/>
  <c r="J102" i="11"/>
  <c r="J94" i="11"/>
  <c r="J86" i="11"/>
  <c r="J78" i="11"/>
  <c r="J70" i="11"/>
  <c r="J62" i="11"/>
  <c r="J54" i="11"/>
  <c r="J46" i="11"/>
  <c r="J38" i="11"/>
  <c r="H8" i="15"/>
  <c r="H31" i="15"/>
  <c r="H23" i="15"/>
  <c r="H15" i="15"/>
  <c r="H51" i="15"/>
  <c r="H43" i="15"/>
  <c r="H63" i="15"/>
  <c r="H55" i="15"/>
  <c r="H72" i="15"/>
  <c r="H97" i="15"/>
  <c r="H89" i="15"/>
  <c r="H81" i="15"/>
  <c r="R10" i="11"/>
  <c r="L16" i="13" s="1"/>
  <c r="R9" i="11"/>
  <c r="L15" i="13" s="1"/>
  <c r="R6" i="11"/>
  <c r="L12" i="13" s="1"/>
  <c r="U10" i="11"/>
  <c r="U7" i="11"/>
  <c r="U3" i="11"/>
  <c r="X8" i="11"/>
  <c r="P14" i="13" s="1"/>
  <c r="X6" i="11"/>
  <c r="P12" i="13" s="1"/>
  <c r="X4" i="11"/>
  <c r="P10" i="13" s="1"/>
  <c r="AR9" i="11"/>
  <c r="R15" i="13" s="1"/>
  <c r="AR5" i="11"/>
  <c r="R11" i="13" s="1"/>
  <c r="J36" i="11"/>
  <c r="J28" i="11"/>
  <c r="J20" i="11"/>
  <c r="J101" i="11"/>
  <c r="J93" i="11"/>
  <c r="J85" i="11"/>
  <c r="J77" i="11"/>
  <c r="J69" i="11"/>
  <c r="J61" i="11"/>
  <c r="J53" i="11"/>
  <c r="J45" i="11"/>
  <c r="J37" i="11"/>
  <c r="H32" i="15"/>
  <c r="H24" i="15"/>
  <c r="H16" i="15"/>
  <c r="H52" i="15"/>
  <c r="H44" i="15"/>
  <c r="H64" i="15"/>
  <c r="H56" i="15"/>
  <c r="H73" i="15"/>
  <c r="H65" i="15"/>
  <c r="H90" i="15"/>
  <c r="H82" i="15"/>
  <c r="J35" i="11"/>
  <c r="J27" i="11"/>
  <c r="J19" i="11"/>
  <c r="J100" i="11"/>
  <c r="J92" i="11"/>
  <c r="J84" i="11"/>
  <c r="J76" i="11"/>
  <c r="J68" i="11"/>
  <c r="J60" i="11"/>
  <c r="J52" i="11"/>
  <c r="J44" i="11"/>
  <c r="H33" i="15"/>
  <c r="H25" i="15"/>
  <c r="H17" i="15"/>
  <c r="H9" i="15"/>
  <c r="H45" i="15"/>
  <c r="H37" i="15"/>
  <c r="H57" i="15"/>
  <c r="H74" i="15"/>
  <c r="H66" i="15"/>
  <c r="H91" i="15"/>
  <c r="H83" i="15"/>
  <c r="J34" i="11"/>
  <c r="J26" i="11"/>
  <c r="J18" i="11"/>
  <c r="J99" i="11"/>
  <c r="J91" i="11"/>
  <c r="J83" i="11"/>
  <c r="J75" i="11"/>
  <c r="J67" i="11"/>
  <c r="J59" i="11"/>
  <c r="J51" i="11"/>
  <c r="J43" i="11"/>
  <c r="H34" i="15"/>
  <c r="H26" i="15"/>
  <c r="H18" i="15"/>
  <c r="H10" i="15"/>
  <c r="H46" i="15"/>
  <c r="H38" i="15"/>
  <c r="H58" i="15"/>
  <c r="H75" i="15"/>
  <c r="H67" i="15"/>
  <c r="H92" i="15"/>
  <c r="H84" i="15"/>
  <c r="O2" i="11"/>
  <c r="O6" i="11"/>
  <c r="O8" i="11"/>
  <c r="O10" i="11"/>
  <c r="J33" i="11"/>
  <c r="J25" i="11"/>
  <c r="J106" i="11"/>
  <c r="J98" i="11"/>
  <c r="J90" i="11"/>
  <c r="J82" i="11"/>
  <c r="J74" i="11"/>
  <c r="J66" i="11"/>
  <c r="J58" i="11"/>
  <c r="J50" i="11"/>
  <c r="J42" i="11"/>
  <c r="H35" i="15"/>
  <c r="H27" i="15"/>
  <c r="H19" i="15"/>
  <c r="H11" i="15"/>
  <c r="H47" i="15"/>
  <c r="H39" i="15"/>
  <c r="H59" i="15"/>
  <c r="H76" i="15"/>
  <c r="H68" i="15"/>
  <c r="H93" i="15"/>
  <c r="H85" i="15"/>
  <c r="I10" i="27"/>
  <c r="Z8" i="28"/>
  <c r="Y6" i="28"/>
  <c r="I6" i="28"/>
  <c r="I10" i="28"/>
  <c r="Y8" i="28"/>
  <c r="I12" i="28"/>
  <c r="Y14" i="28"/>
  <c r="Z7" i="28"/>
  <c r="Z13" i="28"/>
  <c r="Y12" i="28"/>
  <c r="I14" i="28"/>
  <c r="Z15" i="28"/>
  <c r="I9" i="28"/>
  <c r="I7" i="28"/>
  <c r="Y11" i="28"/>
  <c r="I15" i="28"/>
  <c r="Y10" i="28"/>
  <c r="Z11" i="28"/>
  <c r="Y9" i="28"/>
  <c r="I9" i="27"/>
  <c r="Y9" i="27"/>
  <c r="I15" i="27"/>
  <c r="Y14" i="27"/>
  <c r="Y13" i="27"/>
  <c r="Y12" i="27"/>
  <c r="Z10" i="27"/>
  <c r="Y11" i="27"/>
  <c r="I17" i="27"/>
  <c r="I11" i="27"/>
  <c r="Z12" i="27"/>
  <c r="Z13" i="27"/>
  <c r="Z14" i="27"/>
  <c r="Y15" i="27"/>
  <c r="Y8" i="27"/>
  <c r="Y16" i="27"/>
  <c r="Z8" i="27"/>
  <c r="Z16" i="27"/>
  <c r="Y17" i="27"/>
  <c r="Q2" i="10"/>
  <c r="L23" i="13" s="1"/>
  <c r="W2" i="10"/>
  <c r="P23" i="13" s="1"/>
  <c r="AQ2" i="10"/>
  <c r="R23" i="13" s="1"/>
  <c r="Q2" i="5"/>
  <c r="L22" i="13" s="1"/>
  <c r="L2" i="5"/>
  <c r="G22" i="13" s="1"/>
  <c r="W2" i="5"/>
  <c r="P22" i="13" s="1"/>
  <c r="AQ2" i="5"/>
  <c r="R22" i="13" s="1"/>
  <c r="U2" i="11"/>
  <c r="AA104" i="11"/>
  <c r="AA96" i="11"/>
  <c r="AA32" i="11"/>
  <c r="Z50" i="11"/>
  <c r="AA88" i="11"/>
  <c r="AA24" i="11"/>
  <c r="Z106" i="11"/>
  <c r="Z42" i="11"/>
  <c r="Z4" i="11" s="1"/>
  <c r="I10" i="13" s="1"/>
  <c r="AA80" i="11"/>
  <c r="Z98" i="11"/>
  <c r="Z10" i="11" s="1"/>
  <c r="I16" i="13" s="1"/>
  <c r="Z34" i="11"/>
  <c r="AA72" i="11"/>
  <c r="Z90" i="11"/>
  <c r="Z26" i="11"/>
  <c r="AA64" i="11"/>
  <c r="Z82" i="11"/>
  <c r="Z18" i="11"/>
  <c r="AA105" i="11"/>
  <c r="AA56" i="11"/>
  <c r="Z74" i="11"/>
  <c r="AA48" i="11"/>
  <c r="Z66" i="11"/>
  <c r="AA97" i="11"/>
  <c r="AA40" i="11"/>
  <c r="Z58" i="11"/>
  <c r="AA103" i="11"/>
  <c r="AA95" i="11"/>
  <c r="AA87" i="11"/>
  <c r="AA79" i="11"/>
  <c r="AA71" i="11"/>
  <c r="AA63" i="11"/>
  <c r="AA55" i="11"/>
  <c r="AA47" i="11"/>
  <c r="AA39" i="11"/>
  <c r="AA31" i="11"/>
  <c r="AA23" i="11"/>
  <c r="Z89" i="11"/>
  <c r="Z9" i="11" s="1"/>
  <c r="I15" i="13" s="1"/>
  <c r="Z81" i="11"/>
  <c r="Z73" i="11"/>
  <c r="Z65" i="11"/>
  <c r="Z57" i="11"/>
  <c r="Z49" i="11"/>
  <c r="Z5" i="11" s="1"/>
  <c r="I11" i="13" s="1"/>
  <c r="Z41" i="11"/>
  <c r="Z33" i="11"/>
  <c r="Z3" i="11" s="1"/>
  <c r="I9" i="13" s="1"/>
  <c r="Z25" i="11"/>
  <c r="AA102" i="11"/>
  <c r="AA94" i="11"/>
  <c r="AA86" i="11"/>
  <c r="AA78" i="11"/>
  <c r="AA70" i="11"/>
  <c r="AA62" i="11"/>
  <c r="AA54" i="11"/>
  <c r="AA46" i="11"/>
  <c r="AA38" i="11"/>
  <c r="AA30" i="11"/>
  <c r="AA22" i="11"/>
  <c r="AA101" i="11"/>
  <c r="AA93" i="11"/>
  <c r="AA85" i="11"/>
  <c r="AA77" i="11"/>
  <c r="AA69" i="11"/>
  <c r="AA61" i="11"/>
  <c r="AA53" i="11"/>
  <c r="AA45" i="11"/>
  <c r="AA37" i="11"/>
  <c r="AA29" i="11"/>
  <c r="AA21" i="11"/>
  <c r="AA100" i="11"/>
  <c r="AA92" i="11"/>
  <c r="AA84" i="11"/>
  <c r="AA76" i="11"/>
  <c r="AA68" i="11"/>
  <c r="AA60" i="11"/>
  <c r="AA52" i="11"/>
  <c r="AA44" i="11"/>
  <c r="AA36" i="11"/>
  <c r="AA28" i="11"/>
  <c r="AA20" i="11"/>
  <c r="AA17" i="11"/>
  <c r="AA99" i="11"/>
  <c r="AA91" i="11"/>
  <c r="AA83" i="11"/>
  <c r="AA75" i="11"/>
  <c r="AA67" i="11"/>
  <c r="AA59" i="11"/>
  <c r="AA51" i="11"/>
  <c r="AA43" i="11"/>
  <c r="AA35" i="11"/>
  <c r="AA27" i="11"/>
  <c r="AA19" i="11"/>
  <c r="Z2" i="10"/>
  <c r="J23" i="13" s="1"/>
  <c r="Z53" i="10"/>
  <c r="Z37" i="10"/>
  <c r="Z29" i="10"/>
  <c r="Z55" i="5"/>
  <c r="W2" i="9"/>
  <c r="P21" i="13" s="1"/>
  <c r="AQ2" i="9"/>
  <c r="R21" i="13" s="1"/>
  <c r="L2" i="9"/>
  <c r="G21" i="13" s="1"/>
  <c r="Q2" i="9"/>
  <c r="L21" i="13" s="1"/>
  <c r="Z55" i="9"/>
  <c r="Z34" i="9"/>
  <c r="Z14" i="9"/>
  <c r="L2" i="8"/>
  <c r="G20" i="13" s="1"/>
  <c r="W2" i="8"/>
  <c r="P20" i="13" s="1"/>
  <c r="Q2" i="8"/>
  <c r="L20" i="13" s="1"/>
  <c r="AQ2" i="8"/>
  <c r="R20" i="13" s="1"/>
  <c r="Z47" i="8"/>
  <c r="Z33" i="8"/>
  <c r="Z17" i="8"/>
  <c r="Z15" i="8"/>
  <c r="Y8" i="7"/>
  <c r="AQ2" i="7"/>
  <c r="R19" i="13" s="1"/>
  <c r="Y40" i="7"/>
  <c r="Y39" i="7"/>
  <c r="Y64" i="7"/>
  <c r="Y32" i="7"/>
  <c r="L2" i="7"/>
  <c r="G19" i="13" s="1"/>
  <c r="Q2" i="7"/>
  <c r="L19" i="13" s="1"/>
  <c r="W2" i="7"/>
  <c r="P19" i="13" s="1"/>
  <c r="Y63" i="7"/>
  <c r="Y31" i="7"/>
  <c r="Y56" i="7"/>
  <c r="Y24" i="7"/>
  <c r="Y55" i="7"/>
  <c r="Y23" i="7"/>
  <c r="Y48" i="7"/>
  <c r="Y16" i="7"/>
  <c r="Z60" i="7"/>
  <c r="Z2" i="7" s="1"/>
  <c r="J19" i="13" s="1"/>
  <c r="Y47" i="7"/>
  <c r="Y15" i="7"/>
  <c r="Z52" i="7"/>
  <c r="Y62" i="7"/>
  <c r="Y54" i="7"/>
  <c r="Y46" i="7"/>
  <c r="Y38" i="7"/>
  <c r="Y30" i="7"/>
  <c r="Y22" i="7"/>
  <c r="Y14" i="7"/>
  <c r="Z44" i="7"/>
  <c r="Y61" i="7"/>
  <c r="Y53" i="7"/>
  <c r="Y45" i="7"/>
  <c r="Y37" i="7"/>
  <c r="Y29" i="7"/>
  <c r="Y21" i="7"/>
  <c r="Y13" i="7"/>
  <c r="Z36" i="7"/>
  <c r="Y28" i="7"/>
  <c r="Y20" i="7"/>
  <c r="Y12" i="7"/>
  <c r="Y7" i="7"/>
  <c r="Y59" i="7"/>
  <c r="Y51" i="7"/>
  <c r="Y43" i="7"/>
  <c r="Y35" i="7"/>
  <c r="Y27" i="7"/>
  <c r="Y19" i="7"/>
  <c r="Y11" i="7"/>
  <c r="Y66" i="7"/>
  <c r="Y58" i="7"/>
  <c r="Y50" i="7"/>
  <c r="Y42" i="7"/>
  <c r="Y34" i="7"/>
  <c r="Y26" i="7"/>
  <c r="Y18" i="7"/>
  <c r="Y10" i="7"/>
  <c r="Y65" i="7"/>
  <c r="Y57" i="7"/>
  <c r="Y49" i="7"/>
  <c r="Y41" i="7"/>
  <c r="Y33" i="7"/>
  <c r="Y25" i="7"/>
  <c r="Y17" i="7"/>
  <c r="Y9" i="7"/>
  <c r="Y60" i="4"/>
  <c r="Y28" i="4"/>
  <c r="Y54" i="4"/>
  <c r="Y22" i="4"/>
  <c r="L2" i="4"/>
  <c r="G18" i="13" s="1"/>
  <c r="Q2" i="4"/>
  <c r="L18" i="13" s="1"/>
  <c r="Z59" i="4"/>
  <c r="Z2" i="4" s="1"/>
  <c r="J18" i="13" s="1"/>
  <c r="Y52" i="4"/>
  <c r="Y20" i="4"/>
  <c r="AQ2" i="4"/>
  <c r="R18" i="13" s="1"/>
  <c r="Y46" i="4"/>
  <c r="Y14" i="4"/>
  <c r="Y44" i="4"/>
  <c r="Y12" i="4"/>
  <c r="Y38" i="4"/>
  <c r="W2" i="4"/>
  <c r="P18" i="13" s="1"/>
  <c r="Y36" i="4"/>
  <c r="Y62" i="4"/>
  <c r="Y30" i="4"/>
  <c r="Y7" i="4"/>
  <c r="Y51" i="4"/>
  <c r="Y43" i="4"/>
  <c r="Y35" i="4"/>
  <c r="Y27" i="4"/>
  <c r="Y19" i="4"/>
  <c r="Y11" i="4"/>
  <c r="Y66" i="4"/>
  <c r="Y58" i="4"/>
  <c r="Y50" i="4"/>
  <c r="Y42" i="4"/>
  <c r="Y34" i="4"/>
  <c r="Y26" i="4"/>
  <c r="Y18" i="4"/>
  <c r="Y10" i="4"/>
  <c r="Y65" i="4"/>
  <c r="Y57" i="4"/>
  <c r="Y49" i="4"/>
  <c r="Y41" i="4"/>
  <c r="Y33" i="4"/>
  <c r="Y25" i="4"/>
  <c r="Y17" i="4"/>
  <c r="Y9" i="4"/>
  <c r="Y64" i="4"/>
  <c r="Y56" i="4"/>
  <c r="Y48" i="4"/>
  <c r="Y40" i="4"/>
  <c r="Y32" i="4"/>
  <c r="Y24" i="4"/>
  <c r="Y16" i="4"/>
  <c r="Y8" i="4"/>
  <c r="Y63" i="4"/>
  <c r="Y55" i="4"/>
  <c r="Y47" i="4"/>
  <c r="Y39" i="4"/>
  <c r="Y31" i="4"/>
  <c r="Y23" i="4"/>
  <c r="Y15" i="4"/>
  <c r="Y61" i="4"/>
  <c r="Y53" i="4"/>
  <c r="Y45" i="4"/>
  <c r="Y37" i="4"/>
  <c r="Y29" i="4"/>
  <c r="Y21" i="4"/>
  <c r="Y13" i="4"/>
  <c r="Z2" i="6"/>
  <c r="J17" i="13" s="1"/>
  <c r="AQ2" i="6"/>
  <c r="R17" i="13" s="1"/>
  <c r="N2" i="6"/>
  <c r="Q2" i="6"/>
  <c r="L17" i="13" s="1"/>
  <c r="L2" i="6"/>
  <c r="G17" i="13" s="1"/>
  <c r="W2" i="6"/>
  <c r="P17" i="13" s="1"/>
  <c r="Y72" i="6"/>
  <c r="Y64" i="6"/>
  <c r="Y56" i="6"/>
  <c r="Y48" i="6"/>
  <c r="Y40" i="6"/>
  <c r="Y32" i="6"/>
  <c r="Y24" i="6"/>
  <c r="Y16" i="6"/>
  <c r="Y8" i="6"/>
  <c r="Y71" i="6"/>
  <c r="Y63" i="6"/>
  <c r="Y55" i="6"/>
  <c r="Y47" i="6"/>
  <c r="Y39" i="6"/>
  <c r="Y31" i="6"/>
  <c r="Y23" i="6"/>
  <c r="Y15" i="6"/>
  <c r="Y70" i="6"/>
  <c r="Y62" i="6"/>
  <c r="Y54" i="6"/>
  <c r="Y46" i="6"/>
  <c r="Y38" i="6"/>
  <c r="Y30" i="6"/>
  <c r="Y22" i="6"/>
  <c r="Y14" i="6"/>
  <c r="Y7" i="6"/>
  <c r="Y69" i="6"/>
  <c r="Y61" i="6"/>
  <c r="Y53" i="6"/>
  <c r="Y45" i="6"/>
  <c r="Y37" i="6"/>
  <c r="Y29" i="6"/>
  <c r="Y21" i="6"/>
  <c r="Y13" i="6"/>
  <c r="Y76" i="6"/>
  <c r="Y68" i="6"/>
  <c r="Y60" i="6"/>
  <c r="Y52" i="6"/>
  <c r="Y44" i="6"/>
  <c r="Y36" i="6"/>
  <c r="Y28" i="6"/>
  <c r="Y20" i="6"/>
  <c r="Y12" i="6"/>
  <c r="Y75" i="6"/>
  <c r="Y67" i="6"/>
  <c r="Y59" i="6"/>
  <c r="Y51" i="6"/>
  <c r="Y43" i="6"/>
  <c r="Y35" i="6"/>
  <c r="Y27" i="6"/>
  <c r="Y19" i="6"/>
  <c r="Y11" i="6"/>
  <c r="Y74" i="6"/>
  <c r="Y66" i="6"/>
  <c r="Y58" i="6"/>
  <c r="Y50" i="6"/>
  <c r="Y42" i="6"/>
  <c r="Y34" i="6"/>
  <c r="Y26" i="6"/>
  <c r="Y18" i="6"/>
  <c r="Y10" i="6"/>
  <c r="Y73" i="6"/>
  <c r="Y65" i="6"/>
  <c r="Y57" i="6"/>
  <c r="Y49" i="6"/>
  <c r="Y41" i="6"/>
  <c r="Y33" i="6"/>
  <c r="Y25" i="6"/>
  <c r="Y17" i="6"/>
  <c r="Y9" i="6"/>
  <c r="Z45" i="10"/>
  <c r="Z21" i="10"/>
  <c r="Z13" i="10"/>
  <c r="Y51" i="10"/>
  <c r="Y11" i="10"/>
  <c r="Y50" i="10"/>
  <c r="Y42" i="10"/>
  <c r="Y34" i="10"/>
  <c r="Y26" i="10"/>
  <c r="Y18" i="10"/>
  <c r="Y10" i="10"/>
  <c r="Z52" i="10"/>
  <c r="Z44" i="10"/>
  <c r="Z36" i="10"/>
  <c r="Z28" i="10"/>
  <c r="Z20" i="10"/>
  <c r="Z12" i="10"/>
  <c r="Y35" i="10"/>
  <c r="Y7" i="10"/>
  <c r="Y49" i="10"/>
  <c r="Y41" i="10"/>
  <c r="Y33" i="10"/>
  <c r="Y25" i="10"/>
  <c r="Y17" i="10"/>
  <c r="Y9" i="10"/>
  <c r="Z43" i="10"/>
  <c r="Z27" i="10"/>
  <c r="Z19" i="10"/>
  <c r="Y56" i="10"/>
  <c r="Y48" i="10"/>
  <c r="Y40" i="10"/>
  <c r="Y32" i="10"/>
  <c r="Y24" i="10"/>
  <c r="Y16" i="10"/>
  <c r="Y8" i="10"/>
  <c r="Y55" i="10"/>
  <c r="Y47" i="10"/>
  <c r="Y39" i="10"/>
  <c r="Y31" i="10"/>
  <c r="Y23" i="10"/>
  <c r="Y15" i="10"/>
  <c r="Y54" i="10"/>
  <c r="Y46" i="10"/>
  <c r="Y38" i="10"/>
  <c r="Y30" i="10"/>
  <c r="Y22" i="10"/>
  <c r="Y14" i="10"/>
  <c r="Z47" i="5"/>
  <c r="Z39" i="5"/>
  <c r="Z31" i="5"/>
  <c r="Z23" i="5"/>
  <c r="Z15" i="5"/>
  <c r="Y53" i="5"/>
  <c r="Y45" i="5"/>
  <c r="Y37" i="5"/>
  <c r="Y29" i="5"/>
  <c r="Y21" i="5"/>
  <c r="Y13" i="5"/>
  <c r="Y52" i="5"/>
  <c r="Y44" i="5"/>
  <c r="Y36" i="5"/>
  <c r="Y28" i="5"/>
  <c r="Y20" i="5"/>
  <c r="Y12" i="5"/>
  <c r="Z54" i="5"/>
  <c r="Z46" i="5"/>
  <c r="Z38" i="5"/>
  <c r="Z30" i="5"/>
  <c r="Z22" i="5"/>
  <c r="Z14" i="5"/>
  <c r="Y27" i="5"/>
  <c r="Y50" i="5"/>
  <c r="Y42" i="5"/>
  <c r="Y34" i="5"/>
  <c r="Y26" i="5"/>
  <c r="Y18" i="5"/>
  <c r="Y10" i="5"/>
  <c r="Y43" i="5"/>
  <c r="Y19" i="5"/>
  <c r="Y7" i="5"/>
  <c r="Y49" i="5"/>
  <c r="Y41" i="5"/>
  <c r="Y33" i="5"/>
  <c r="Y25" i="5"/>
  <c r="Y17" i="5"/>
  <c r="Y9" i="5"/>
  <c r="Z51" i="5"/>
  <c r="Z35" i="5"/>
  <c r="Z11" i="5"/>
  <c r="Y56" i="5"/>
  <c r="Y48" i="5"/>
  <c r="Y40" i="5"/>
  <c r="Y32" i="5"/>
  <c r="Y24" i="5"/>
  <c r="Y16" i="5"/>
  <c r="Y8" i="5"/>
  <c r="Z54" i="9"/>
  <c r="Z31" i="9"/>
  <c r="Z10" i="9"/>
  <c r="Z50" i="9"/>
  <c r="Z30" i="9"/>
  <c r="Z47" i="9"/>
  <c r="Z26" i="9"/>
  <c r="Z46" i="9"/>
  <c r="Z23" i="9"/>
  <c r="Z42" i="9"/>
  <c r="Z22" i="9"/>
  <c r="Z39" i="9"/>
  <c r="Z18" i="9"/>
  <c r="Z38" i="9"/>
  <c r="Z15" i="9"/>
  <c r="Y21" i="9"/>
  <c r="Z7" i="9"/>
  <c r="Z49" i="9"/>
  <c r="Z41" i="9"/>
  <c r="Z33" i="9"/>
  <c r="Z25" i="9"/>
  <c r="Z17" i="9"/>
  <c r="Z9" i="9"/>
  <c r="Y29" i="9"/>
  <c r="Z56" i="9"/>
  <c r="Z48" i="9"/>
  <c r="Z40" i="9"/>
  <c r="Z32" i="9"/>
  <c r="Z24" i="9"/>
  <c r="Z16" i="9"/>
  <c r="Z8" i="9"/>
  <c r="Y45" i="9"/>
  <c r="Y52" i="9"/>
  <c r="Y44" i="9"/>
  <c r="Y36" i="9"/>
  <c r="Y28" i="9"/>
  <c r="Y20" i="9"/>
  <c r="Y12" i="9"/>
  <c r="Y53" i="9"/>
  <c r="Y13" i="9"/>
  <c r="Y51" i="9"/>
  <c r="Y43" i="9"/>
  <c r="Y35" i="9"/>
  <c r="Y27" i="9"/>
  <c r="Y19" i="9"/>
  <c r="Y11" i="9"/>
  <c r="Z37" i="9"/>
  <c r="Z41" i="8"/>
  <c r="Z9" i="8"/>
  <c r="Z39" i="8"/>
  <c r="Z65" i="8"/>
  <c r="Z63" i="8"/>
  <c r="Z31" i="8"/>
  <c r="Z57" i="8"/>
  <c r="Z25" i="8"/>
  <c r="Z55" i="8"/>
  <c r="Z23" i="8"/>
  <c r="Z49" i="8"/>
  <c r="Y61" i="8"/>
  <c r="Y53" i="8"/>
  <c r="Y45" i="8"/>
  <c r="Y37" i="8"/>
  <c r="Y29" i="8"/>
  <c r="Y21" i="8"/>
  <c r="Y13" i="8"/>
  <c r="Y60" i="8"/>
  <c r="Y52" i="8"/>
  <c r="Y44" i="8"/>
  <c r="Y36" i="8"/>
  <c r="Y28" i="8"/>
  <c r="Y20" i="8"/>
  <c r="Y12" i="8"/>
  <c r="Z64" i="8"/>
  <c r="Z56" i="8"/>
  <c r="Z48" i="8"/>
  <c r="Z40" i="8"/>
  <c r="Z32" i="8"/>
  <c r="Z24" i="8"/>
  <c r="Z16" i="8"/>
  <c r="Z8" i="8"/>
  <c r="Y7" i="8"/>
  <c r="Y27" i="8"/>
  <c r="Y66" i="8"/>
  <c r="Y58" i="8"/>
  <c r="Y50" i="8"/>
  <c r="Y42" i="8"/>
  <c r="Y34" i="8"/>
  <c r="Y26" i="8"/>
  <c r="Y18" i="8"/>
  <c r="Y10" i="8"/>
  <c r="Z62" i="8"/>
  <c r="Z54" i="8"/>
  <c r="Z46" i="8"/>
  <c r="Z38" i="8"/>
  <c r="Z30" i="8"/>
  <c r="Z22" i="8"/>
  <c r="Z14" i="8"/>
  <c r="Y51" i="8"/>
  <c r="Y19" i="8"/>
  <c r="Y59" i="8"/>
  <c r="Y35" i="8"/>
  <c r="Y11" i="8"/>
  <c r="Y43" i="8"/>
  <c r="N24" i="13" l="1"/>
  <c r="Z7" i="11"/>
  <c r="I13" i="13" s="1"/>
  <c r="Z8" i="11"/>
  <c r="I14" i="13" s="1"/>
  <c r="Z6" i="11"/>
  <c r="I12" i="13" s="1"/>
  <c r="Z2" i="11"/>
  <c r="I8" i="13" s="1"/>
  <c r="AA3" i="11"/>
  <c r="J9" i="13" s="1"/>
  <c r="AA4" i="11"/>
  <c r="J10" i="13" s="1"/>
  <c r="AA5" i="11"/>
  <c r="J11" i="13" s="1"/>
  <c r="AA2" i="11"/>
  <c r="J8" i="13" s="1"/>
  <c r="AA10" i="11"/>
  <c r="J16" i="13" s="1"/>
  <c r="AA6" i="11"/>
  <c r="J12" i="13" s="1"/>
  <c r="AA7" i="11"/>
  <c r="J13" i="13" s="1"/>
  <c r="AA8" i="11"/>
  <c r="J14" i="13" s="1"/>
  <c r="AA9" i="11"/>
  <c r="J15" i="13" s="1"/>
  <c r="Z2" i="5"/>
  <c r="J22" i="13" s="1"/>
  <c r="L24" i="13"/>
  <c r="P24" i="13"/>
  <c r="R24" i="13"/>
  <c r="Y2" i="10"/>
  <c r="I23" i="13" s="1"/>
  <c r="Y2" i="5"/>
  <c r="I22" i="13" s="1"/>
  <c r="Y2" i="9"/>
  <c r="I21" i="13" s="1"/>
  <c r="Z2" i="9"/>
  <c r="J21" i="13" s="1"/>
  <c r="Z2" i="8"/>
  <c r="J20" i="13" s="1"/>
  <c r="Y2" i="8"/>
  <c r="I20" i="13" s="1"/>
  <c r="Y2" i="7"/>
  <c r="I19" i="13" s="1"/>
  <c r="Y2" i="4"/>
  <c r="I18" i="13" s="1"/>
  <c r="Y2" i="6"/>
  <c r="I17" i="13" s="1"/>
</calcChain>
</file>

<file path=xl/sharedStrings.xml><?xml version="1.0" encoding="utf-8"?>
<sst xmlns="http://schemas.openxmlformats.org/spreadsheetml/2006/main" count="2905" uniqueCount="211">
  <si>
    <t>N. of</t>
  </si>
  <si>
    <t>time</t>
  </si>
  <si>
    <t>F</t>
  </si>
  <si>
    <t>z</t>
  </si>
  <si>
    <t>N. of cuts</t>
  </si>
  <si>
    <t>Time-MP</t>
  </si>
  <si>
    <t>Time-SP</t>
  </si>
  <si>
    <t>Time</t>
  </si>
  <si>
    <t>nodes</t>
  </si>
  <si>
    <t>SP</t>
  </si>
  <si>
    <t>(37)</t>
  </si>
  <si>
    <t>(38)</t>
  </si>
  <si>
    <t>(43)</t>
  </si>
  <si>
    <t>(44)</t>
  </si>
  <si>
    <t>(48)</t>
  </si>
  <si>
    <t>BC</t>
  </si>
  <si>
    <t>Set</t>
  </si>
  <si>
    <t>n</t>
  </si>
  <si>
    <t>b</t>
  </si>
  <si>
    <t>q</t>
  </si>
  <si>
    <t>SF</t>
  </si>
  <si>
    <t>SABD</t>
  </si>
  <si>
    <t>FLB</t>
  </si>
  <si>
    <t>(45)</t>
  </si>
  <si>
    <t>(49)</t>
  </si>
  <si>
    <t>z(u)</t>
  </si>
  <si>
    <t>z(b)</t>
  </si>
  <si>
    <t>z(g)</t>
  </si>
  <si>
    <t>Instance number</t>
  </si>
  <si>
    <t>LB0</t>
  </si>
  <si>
    <t>UB0</t>
  </si>
  <si>
    <t>Group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</si>
  <si>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</si>
  <si>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</si>
  <si>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</si>
  <si>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f=0.2,loc=cl1</t>
    <phoneticPr fontId="3" type="noConversion"/>
  </si>
  <si>
    <t>D</t>
    <phoneticPr fontId="3" type="noConversion"/>
  </si>
  <si>
    <t>f=0.2,loc=cl2</t>
    <phoneticPr fontId="3" type="noConversion"/>
  </si>
  <si>
    <t>f=0.2,loc=uni</t>
    <phoneticPr fontId="3" type="noConversion"/>
  </si>
  <si>
    <t>f=0.8,loc=cl1</t>
  </si>
  <si>
    <t>f=0.8,loc=cl2</t>
    <phoneticPr fontId="3" type="noConversion"/>
  </si>
  <si>
    <t>f=0.8,loc=uni</t>
    <phoneticPr fontId="3" type="noConversion"/>
  </si>
  <si>
    <t>E</t>
    <phoneticPr fontId="3" type="noConversion"/>
  </si>
  <si>
    <t>d=0.80</t>
    <phoneticPr fontId="3" type="noConversion"/>
  </si>
  <si>
    <t>d=0.85</t>
    <phoneticPr fontId="3" type="noConversion"/>
  </si>
  <si>
    <t>d=0.90</t>
    <phoneticPr fontId="3" type="noConversion"/>
  </si>
  <si>
    <t>d=0.95</t>
    <phoneticPr fontId="3" type="noConversion"/>
  </si>
  <si>
    <t>d=1.00</t>
    <phoneticPr fontId="3" type="noConversion"/>
  </si>
  <si>
    <t>F</t>
    <phoneticPr fontId="3" type="noConversion"/>
  </si>
  <si>
    <t>G</t>
    <phoneticPr fontId="3" type="noConversion"/>
  </si>
  <si>
    <t>s=0</t>
    <phoneticPr fontId="3" type="noConversion"/>
  </si>
  <si>
    <t>s=1</t>
    <phoneticPr fontId="3" type="noConversion"/>
  </si>
  <si>
    <t>s=2</t>
    <phoneticPr fontId="3" type="noConversion"/>
  </si>
  <si>
    <t>s=3</t>
    <phoneticPr fontId="3" type="noConversion"/>
  </si>
  <si>
    <t>s=4</t>
    <phoneticPr fontId="3" type="noConversion"/>
  </si>
  <si>
    <t>inf</t>
    <phoneticPr fontId="3" type="noConversion"/>
  </si>
  <si>
    <t>inf</t>
    <phoneticPr fontId="3" type="noConversion"/>
  </si>
  <si>
    <t>inf</t>
    <phoneticPr fontId="3" type="noConversion"/>
  </si>
  <si>
    <t>inf</t>
    <phoneticPr fontId="3" type="noConversion"/>
  </si>
  <si>
    <t>version 0</t>
    <phoneticPr fontId="3" type="noConversion"/>
  </si>
  <si>
    <t>version 1</t>
    <phoneticPr fontId="3" type="noConversion"/>
  </si>
  <si>
    <t>version 2</t>
    <phoneticPr fontId="3" type="noConversion"/>
  </si>
  <si>
    <t>version 3</t>
    <phoneticPr fontId="3" type="noConversion"/>
  </si>
  <si>
    <t>inf</t>
    <phoneticPr fontId="3" type="noConversion"/>
  </si>
  <si>
    <t>inf</t>
  </si>
  <si>
    <t>H</t>
    <phoneticPr fontId="3" type="noConversion"/>
  </si>
  <si>
    <t>I</t>
    <phoneticPr fontId="3" type="noConversion"/>
  </si>
  <si>
    <t>#s</t>
  </si>
  <si>
    <t>#1</t>
  </si>
  <si>
    <t>#2</t>
  </si>
  <si>
    <t>#3</t>
  </si>
  <si>
    <t>%p</t>
  </si>
  <si>
    <t>zbest</t>
  </si>
  <si>
    <t>#p</t>
  </si>
  <si>
    <t>Source</t>
  </si>
  <si>
    <t>$#inst.$</t>
  </si>
  <si>
    <t>$n$</t>
  </si>
  <si>
    <t>$b$</t>
  </si>
  <si>
    <t>$q$</t>
  </si>
  <si>
    <t>\cite{Kim2004}</t>
  </si>
  <si>
    <t>D</t>
  </si>
  <si>
    <t>E</t>
  </si>
  <si>
    <t>G</t>
  </si>
  <si>
    <t>H</t>
  </si>
  <si>
    <t>I</t>
  </si>
  <si>
    <t>\cite{Meisel2011}</t>
  </si>
  <si>
    <t>A</t>
  </si>
  <si>
    <t>$[10,15, \dots,40]$</t>
  </si>
  <si>
    <t>B</t>
  </si>
  <si>
    <t>$[45,50,\dots ,70]$</t>
  </si>
  <si>
    <t>C</t>
  </si>
  <si>
    <t>$[75,80, \dots,100]$</t>
  </si>
  <si>
    <t>D1</t>
  </si>
  <si>
    <t>E1</t>
  </si>
  <si>
    <t>F1</t>
  </si>
  <si>
    <t>$[2,3,\dots,6]$</t>
  </si>
  <si>
    <t>G1</t>
  </si>
  <si>
    <t>$%dev$</t>
  </si>
  <si>
    <t>$#opt$</t>
  </si>
  <si>
    <t>$#bid$</t>
  </si>
  <si>
    <t>$#gen$</t>
  </si>
  <si>
    <t>Main features</t>
  </si>
  <si>
    <t>Bay capacity of 200 containers. Handling rate is equal to 0.5. Handling volume is composed of 10–40 container groups</t>
  </si>
  <si>
    <t>Bay capacity of 600 containers. Handling rate is equal to 0.5. Handling volume is composed of 75–100 container groups</t>
  </si>
  <si>
    <t>Bay capacity of 400 containers. Handling rate is equal to 0.5.  Handling volume is composed of 45–70 container groups</t>
  </si>
  <si>
    <t>Varying precedence densities. Container groups are uniformly distributed</t>
  </si>
  <si>
    <t>Identically structured task data</t>
  </si>
  <si>
    <t>Identically structured task data. Increasing safety requirements</t>
  </si>
  <si>
    <t>$%imp$</t>
  </si>
  <si>
    <t>ID</t>
  </si>
  <si>
    <t>$z^\ast$</t>
  </si>
  <si>
    <t>$z$</t>
  </si>
  <si>
    <t>$t$</t>
  </si>
  <si>
    <t xml:space="preserve"> </t>
  </si>
  <si>
    <t>D+</t>
    <phoneticPr fontId="3" type="noConversion"/>
  </si>
  <si>
    <t>E+</t>
    <phoneticPr fontId="3" type="noConversion"/>
  </si>
  <si>
    <t>I (KP)</t>
  </si>
  <si>
    <t>Set C (M)</t>
  </si>
  <si>
    <t>V0</t>
  </si>
  <si>
    <t>V1</t>
  </si>
  <si>
    <t>V2</t>
  </si>
  <si>
    <t>V3</t>
  </si>
  <si>
    <t>Average Time</t>
  </si>
  <si>
    <t>Total number of cuts</t>
  </si>
  <si>
    <t>Total number of subproblems</t>
  </si>
  <si>
    <t>Ineq1</t>
  </si>
  <si>
    <t>Ineq2</t>
  </si>
  <si>
    <t>%g</t>
  </si>
  <si>
    <t>Etichette di riga</t>
  </si>
  <si>
    <t>version 0</t>
  </si>
  <si>
    <t>version 1</t>
  </si>
  <si>
    <t>version 2</t>
  </si>
  <si>
    <t>version 3</t>
  </si>
  <si>
    <t>Totale complessivo</t>
  </si>
  <si>
    <t>Media di Time5</t>
  </si>
  <si>
    <t>Media di Time-SP</t>
  </si>
  <si>
    <t>Media di Time-MP</t>
  </si>
  <si>
    <t>Somma di SP</t>
  </si>
  <si>
    <t>Somma di (37)</t>
  </si>
  <si>
    <t>Somma di (38)</t>
  </si>
  <si>
    <t>Somma di (43)</t>
  </si>
  <si>
    <t>Somma di (44)</t>
  </si>
  <si>
    <t>Somma di (45)</t>
  </si>
  <si>
    <t>Somma di (48)</t>
  </si>
  <si>
    <t>Somma di (49)</t>
  </si>
  <si>
    <t>IC-I</t>
  </si>
  <si>
    <t>PE-I</t>
  </si>
  <si>
    <t>RI</t>
  </si>
  <si>
    <t>IC-II</t>
  </si>
  <si>
    <t>IC-III</t>
  </si>
  <si>
    <t>Max di Time5</t>
  </si>
  <si>
    <t>A1</t>
  </si>
  <si>
    <t>B1</t>
  </si>
  <si>
    <t>C1</t>
  </si>
  <si>
    <t>Number of tasks always equals the number of bays. Assignment of tasks to bays and processing times of the tasks are drawn from uniform distributions. Constant safety margin.</t>
  </si>
  <si>
    <t>Model $F$</t>
  </si>
  <si>
    <t>Model $\lbf$</t>
  </si>
  <si>
    <t>$STBL$</t>
  </si>
  <si>
    <t>$SUO$</t>
  </si>
  <si>
    <t>imp.</t>
  </si>
  <si>
    <t>\EXM</t>
  </si>
  <si>
    <t>Model $STBL$</t>
  </si>
  <si>
    <t>$F$</t>
  </si>
  <si>
    <t>$\lbf$</t>
  </si>
  <si>
    <t>$LB0$</t>
  </si>
  <si>
    <t>$UB0$</t>
  </si>
  <si>
    <t>k33</t>
  </si>
  <si>
    <t>k34</t>
  </si>
  <si>
    <t>k35</t>
  </si>
  <si>
    <t>k36</t>
  </si>
  <si>
    <t>k37</t>
  </si>
  <si>
    <t>k38</t>
  </si>
  <si>
    <t>n.a.</t>
  </si>
  <si>
    <t>k39</t>
  </si>
  <si>
    <t>k40</t>
  </si>
  <si>
    <t>k41</t>
  </si>
  <si>
    <t>k42</t>
  </si>
  <si>
    <t>n.a</t>
  </si>
  <si>
    <t>k43</t>
  </si>
  <si>
    <t>k44</t>
  </si>
  <si>
    <t>k45</t>
  </si>
  <si>
    <t>k46</t>
  </si>
  <si>
    <t>k47</t>
  </si>
  <si>
    <t>k48</t>
  </si>
  <si>
    <t>k49</t>
  </si>
  <si>
    <t>Name</t>
  </si>
  <si>
    <t>F1 time</t>
  </si>
  <si>
    <t>F1 gap</t>
  </si>
  <si>
    <t>Dec. Time</t>
  </si>
  <si>
    <t>Dec LB</t>
  </si>
  <si>
    <t>Dec UB</t>
  </si>
  <si>
    <t>$opt$</t>
  </si>
  <si>
    <t>PE-I+PEII</t>
  </si>
  <si>
    <t>PE-II</t>
  </si>
  <si>
    <t>IC-II+IC-III</t>
  </si>
  <si>
    <t>Max time</t>
  </si>
  <si>
    <t>{V1}</t>
  </si>
  <si>
    <t>{V2}</t>
  </si>
  <si>
    <t>{V3}</t>
  </si>
  <si>
    <t>{V4}</t>
  </si>
  <si>
    <t>Somma di Time-SP</t>
  </si>
  <si>
    <t>Somma di Time-MP</t>
  </si>
  <si>
    <t>Sum Time MP</t>
  </si>
  <si>
    <t>Sum Time SP</t>
  </si>
  <si>
    <t>Our</t>
  </si>
  <si>
    <t>OC</t>
  </si>
  <si>
    <t>LB</t>
  </si>
  <si>
    <t>z-bid</t>
  </si>
  <si>
    <t>z-un</t>
  </si>
  <si>
    <t>$\bullet$</t>
  </si>
  <si>
    <t>Different spatial distributions of container groups (uniform and Gaussian).  Handling rate ranges in $[0.2,0.8]$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</si>
</sst>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8" borderId="1" xfId="0" applyFont="1" applyFill="1" applyBorder="1"/>
    <xf numFmtId="0" fontId="1" fillId="8" borderId="0" xfId="0" applyFont="1" applyFill="1"/>
    <xf numFmtId="0" fontId="1" fillId="9" borderId="1" xfId="0" applyFont="1" applyFill="1" applyBorder="1"/>
    <xf numFmtId="0" fontId="1" fillId="9" borderId="0" xfId="0" applyFont="1" applyFill="1"/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Fill="1" applyBorder="1"/>
    <xf numFmtId="0" fontId="1" fillId="4" borderId="3" xfId="0" applyFont="1" applyFill="1" applyBorder="1"/>
    <xf numFmtId="0" fontId="1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10" borderId="1" xfId="0" applyFont="1" applyFill="1" applyBorder="1"/>
    <xf numFmtId="0" fontId="1" fillId="10" borderId="0" xfId="0" applyFont="1" applyFill="1"/>
    <xf numFmtId="177" fontId="1" fillId="0" borderId="0" xfId="0" applyNumberFormat="1" applyFont="1" applyAlignment="1">
      <alignment horizontal="left" indent="1"/>
    </xf>
    <xf numFmtId="177" fontId="1" fillId="0" borderId="0" xfId="0" applyNumberFormat="1" applyFont="1"/>
    <xf numFmtId="1" fontId="1" fillId="0" borderId="0" xfId="0" applyNumberFormat="1" applyFont="1" applyAlignment="1">
      <alignment horizontal="left" indent="1"/>
    </xf>
    <xf numFmtId="177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76" fontId="1" fillId="0" borderId="1" xfId="0" applyNumberFormat="1" applyFont="1" applyBorder="1"/>
    <xf numFmtId="2" fontId="1" fillId="0" borderId="1" xfId="0" applyNumberFormat="1" applyFont="1" applyBorder="1"/>
    <xf numFmtId="177" fontId="1" fillId="0" borderId="1" xfId="0" applyNumberFormat="1" applyFont="1" applyBorder="1"/>
    <xf numFmtId="0" fontId="1" fillId="0" borderId="4" xfId="0" applyFont="1" applyBorder="1"/>
    <xf numFmtId="0" fontId="1" fillId="0" borderId="4" xfId="0" applyFont="1" applyFill="1" applyBorder="1"/>
    <xf numFmtId="177" fontId="1" fillId="0" borderId="2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177" fontId="0" fillId="0" borderId="0" xfId="0" applyNumberFormat="1"/>
    <xf numFmtId="1" fontId="0" fillId="0" borderId="0" xfId="0" applyNumberFormat="1"/>
    <xf numFmtId="177" fontId="1" fillId="0" borderId="0" xfId="0" applyNumberFormat="1" applyFont="1" applyBorder="1"/>
    <xf numFmtId="2" fontId="1" fillId="0" borderId="4" xfId="0" applyNumberFormat="1" applyFont="1" applyBorder="1"/>
    <xf numFmtId="177" fontId="1" fillId="0" borderId="0" xfId="0" applyNumberFormat="1" applyFont="1" applyFill="1" applyBorder="1"/>
    <xf numFmtId="2" fontId="1" fillId="0" borderId="0" xfId="0" applyNumberFormat="1" applyFont="1" applyBorder="1"/>
    <xf numFmtId="176" fontId="1" fillId="0" borderId="4" xfId="0" applyNumberFormat="1" applyFont="1" applyBorder="1"/>
    <xf numFmtId="176" fontId="1" fillId="0" borderId="0" xfId="0" applyNumberFormat="1" applyFont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/>
    <xf numFmtId="0" fontId="0" fillId="0" borderId="0" xfId="0" applyBorder="1"/>
    <xf numFmtId="177" fontId="0" fillId="0" borderId="5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7" fontId="0" fillId="0" borderId="8" xfId="0" applyNumberFormat="1" applyBorder="1"/>
    <xf numFmtId="177" fontId="0" fillId="0" borderId="7" xfId="0" applyNumberFormat="1" applyBorder="1"/>
    <xf numFmtId="0" fontId="0" fillId="0" borderId="10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5" xfId="0" applyNumberFormat="1" applyBorder="1"/>
    <xf numFmtId="0" fontId="0" fillId="0" borderId="5" xfId="0" applyBorder="1" applyAlignment="1">
      <alignment horizontal="left"/>
    </xf>
    <xf numFmtId="0" fontId="4" fillId="0" borderId="0" xfId="0" applyFont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/>
    <xf numFmtId="0" fontId="0" fillId="0" borderId="3" xfId="0" applyBorder="1"/>
    <xf numFmtId="0" fontId="0" fillId="4" borderId="0" xfId="0" applyFill="1"/>
    <xf numFmtId="0" fontId="0" fillId="4" borderId="0" xfId="0" applyFill="1" applyAlignment="1">
      <alignment horizontal="center"/>
    </xf>
    <xf numFmtId="177" fontId="0" fillId="4" borderId="0" xfId="0" applyNumberFormat="1" applyFill="1"/>
    <xf numFmtId="0" fontId="0" fillId="4" borderId="0" xfId="0" applyNumberFormat="1" applyFill="1"/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常规" xfId="0" builtinId="0"/>
  </cellStyles>
  <dxfs count="2">
    <dxf>
      <numFmt numFmtId="177" formatCode="0.0"/>
    </dxf>
    <dxf>
      <numFmt numFmtId="17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561975</xdr:colOff>
      <xdr:row>12</xdr:row>
      <xdr:rowOff>0</xdr:rowOff>
    </xdr:from>
    <xdr:to>
      <xdr:col>51</xdr:col>
      <xdr:colOff>219075</xdr:colOff>
      <xdr:row>49</xdr:row>
      <xdr:rowOff>66675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326A921-4E4B-43D5-86C9-67CEF2F2DB6E}"/>
            </a:ext>
          </a:extLst>
        </xdr:cNvPr>
        <xdr:cNvSpPr txBox="1"/>
      </xdr:nvSpPr>
      <xdr:spPr>
        <a:xfrm>
          <a:off x="20335875" y="200025"/>
          <a:ext cx="3924300" cy="746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359833</xdr:colOff>
      <xdr:row>2</xdr:row>
      <xdr:rowOff>0</xdr:rowOff>
    </xdr:from>
    <xdr:to>
      <xdr:col>50</xdr:col>
      <xdr:colOff>12700</xdr:colOff>
      <xdr:row>39</xdr:row>
      <xdr:rowOff>120650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7748250" y="254000"/>
          <a:ext cx="3949700" cy="7909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455084</xdr:colOff>
      <xdr:row>2</xdr:row>
      <xdr:rowOff>0</xdr:rowOff>
    </xdr:from>
    <xdr:to>
      <xdr:col>50</xdr:col>
      <xdr:colOff>107950</xdr:colOff>
      <xdr:row>39</xdr:row>
      <xdr:rowOff>131233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912417" y="264583"/>
          <a:ext cx="3949700" cy="79099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296332</xdr:colOff>
      <xdr:row>4</xdr:row>
      <xdr:rowOff>31750</xdr:rowOff>
    </xdr:from>
    <xdr:to>
      <xdr:col>50</xdr:col>
      <xdr:colOff>563032</xdr:colOff>
      <xdr:row>41</xdr:row>
      <xdr:rowOff>99484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0446999" y="635000"/>
          <a:ext cx="3949700" cy="7507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497417</xdr:colOff>
      <xdr:row>3</xdr:row>
      <xdr:rowOff>21166</xdr:rowOff>
    </xdr:from>
    <xdr:to>
      <xdr:col>50</xdr:col>
      <xdr:colOff>150283</xdr:colOff>
      <xdr:row>40</xdr:row>
      <xdr:rowOff>88900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9748500" y="423333"/>
          <a:ext cx="3949700" cy="7507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21166</xdr:colOff>
      <xdr:row>4</xdr:row>
      <xdr:rowOff>52917</xdr:rowOff>
    </xdr:from>
    <xdr:to>
      <xdr:col>50</xdr:col>
      <xdr:colOff>287866</xdr:colOff>
      <xdr:row>41</xdr:row>
      <xdr:rowOff>120651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7854083" y="656167"/>
          <a:ext cx="3949700" cy="7507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423333</xdr:colOff>
      <xdr:row>2</xdr:row>
      <xdr:rowOff>190501</xdr:rowOff>
    </xdr:from>
    <xdr:to>
      <xdr:col>50</xdr:col>
      <xdr:colOff>76199</xdr:colOff>
      <xdr:row>40</xdr:row>
      <xdr:rowOff>57151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8563166" y="391584"/>
          <a:ext cx="3949700" cy="7507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592666</xdr:colOff>
      <xdr:row>3</xdr:row>
      <xdr:rowOff>158750</xdr:rowOff>
    </xdr:from>
    <xdr:to>
      <xdr:col>51</xdr:col>
      <xdr:colOff>245533</xdr:colOff>
      <xdr:row>41</xdr:row>
      <xdr:rowOff>25401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9886083" y="560917"/>
          <a:ext cx="3949700" cy="7507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0</xdr:row>
      <xdr:rowOff>190500</xdr:rowOff>
    </xdr:from>
    <xdr:to>
      <xdr:col>41</xdr:col>
      <xdr:colOff>266700</xdr:colOff>
      <xdr:row>38</xdr:row>
      <xdr:rowOff>57150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DED053E-6213-46A4-A9E8-16CCCFC531D7}"/>
            </a:ext>
          </a:extLst>
        </xdr:cNvPr>
        <xdr:cNvSpPr txBox="1"/>
      </xdr:nvSpPr>
      <xdr:spPr>
        <a:xfrm>
          <a:off x="17878425" y="190500"/>
          <a:ext cx="3924300" cy="786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Notes:</a:t>
          </a:r>
        </a:p>
        <a:p>
          <a:endParaRPr lang="en-GB" sz="1400"/>
        </a:p>
        <a:p>
          <a:r>
            <a:rPr lang="en-GB" sz="1400"/>
            <a:t>1) For method </a:t>
          </a:r>
          <a:r>
            <a:rPr lang="en-GB" sz="1400" baseline="0"/>
            <a:t>SABD we report only the data about the instances considered in the corresponding paper.</a:t>
          </a:r>
        </a:p>
        <a:p>
          <a:endParaRPr lang="en-GB" sz="1400" baseline="0"/>
        </a:p>
        <a:p>
          <a:r>
            <a:rPr lang="en-GB" sz="1400" baseline="0"/>
            <a:t>2) For method BC, as discussed, we can report only the data about the instances not solved using values FLB.</a:t>
          </a:r>
        </a:p>
        <a:p>
          <a:endParaRPr lang="en-GB" sz="1400" baseline="0"/>
        </a:p>
        <a:p>
          <a:r>
            <a:rPr lang="en-GB" sz="1400" baseline="0"/>
            <a:t>3) For method BC, we report the data about version V0, i.e., our best version.</a:t>
          </a:r>
        </a:p>
        <a:p>
          <a:endParaRPr lang="en-GB" sz="1400" baseline="0"/>
        </a:p>
        <a:p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Time-MP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MP prolem.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Time-SP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 spent in solving the SP problems.</a:t>
          </a:r>
          <a:endParaRPr lang="en-GB" sz="1400">
            <a:effectLst/>
          </a:endParaRPr>
        </a:p>
        <a:p>
          <a:pPr eaLnBrk="1" fontAlgn="auto" latinLnBrk="0" hangingPunct="1"/>
          <a:r>
            <a:rPr lang="en-GB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computing time.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nodes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nodes of the BC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tree.</a:t>
          </a:r>
          <a:endParaRPr lang="en-GB" sz="1400">
            <a:effectLst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N. of SP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total number of times the SP solution was invoked.</a:t>
          </a:r>
          <a:endParaRPr lang="en-GB" sz="1400">
            <a:effectLst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number of cuts are about the total number of cuts generated during the branch-and-cut.</a:t>
          </a: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z(u)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unidirectionl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z(b)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bidirectional solution</a:t>
          </a:r>
        </a:p>
        <a:p>
          <a:r>
            <a:rPr lang="en-GB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z(g)</a:t>
          </a:r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makespan of the best general solution</a:t>
          </a:r>
        </a:p>
        <a:p>
          <a:endParaRPr lang="en-GB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we reach a time limit of a given solution methods,</a:t>
          </a:r>
          <a:r>
            <a:rPr lang="en-GB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 can report the corresponding time.</a:t>
          </a:r>
        </a:p>
        <a:p>
          <a:endParaRPr lang="en-GB" sz="1400"/>
        </a:p>
        <a:p>
          <a:endParaRPr lang="en-GB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Baldacci" refreshedDate="44560.751543634258" createdVersion="7" refreshedVersion="7" minRefreshableVersion="3" recordCount="40" xr:uid="{25E7226F-D6B4-4A36-A298-398FFE2D0B12}">
  <cacheSource type="worksheet">
    <worksheetSource ref="B7:AP47" sheet="SetI-KP-Vx"/>
  </cacheSource>
  <cacheFields count="41">
    <cacheField name="Set" numFmtId="0">
      <sharedItems/>
    </cacheField>
    <cacheField name="Group" numFmtId="0">
      <sharedItems count="4">
        <s v="version 0"/>
        <s v="version 1"/>
        <s v="version 2"/>
        <s v="version 3"/>
      </sharedItems>
    </cacheField>
    <cacheField name="Instance number" numFmtId="0">
      <sharedItems containsSemiMixedTypes="0" containsString="0" containsNumber="1" containsInteger="1" minValue="93" maxValue="102"/>
    </cacheField>
    <cacheField name="n" numFmtId="0">
      <sharedItems containsSemiMixedTypes="0" containsString="0" containsNumber="1" containsInteger="1" minValue="50" maxValue="50"/>
    </cacheField>
    <cacheField name="b" numFmtId="0">
      <sharedItems containsSemiMixedTypes="0" containsString="0" containsNumber="1" containsInteger="1" minValue="50" maxValue="50"/>
    </cacheField>
    <cacheField name="q" numFmtId="0">
      <sharedItems containsSemiMixedTypes="0" containsString="0" containsNumber="1" containsInteger="1" minValue="6" maxValue="6"/>
    </cacheField>
    <cacheField name="zbest" numFmtId="0">
      <sharedItems containsString="0" containsBlank="1" containsNumber="1" containsInteger="1" minValue="717" maxValue="897"/>
    </cacheField>
    <cacheField name="%g" numFmtId="0">
      <sharedItems containsString="0" containsBlank="1" containsNumber="1" containsInteger="1" minValue="0" maxValue="0"/>
    </cacheField>
    <cacheField name="z(u)" numFmtId="0">
      <sharedItems containsSemiMixedTypes="0" containsString="0" containsNumber="1" containsInteger="1" minValue="717" maxValue="897"/>
    </cacheField>
    <cacheField name="z(b)" numFmtId="0">
      <sharedItems containsSemiMixedTypes="0" containsString="0" containsNumber="1" containsInteger="1" minValue="717" maxValue="897"/>
    </cacheField>
    <cacheField name="#1" numFmtId="0">
      <sharedItems containsString="0" containsBlank="1" containsNumber="1" containsInteger="1" minValue="0" maxValue="0"/>
    </cacheField>
    <cacheField name="z(g)" numFmtId="0">
      <sharedItems/>
    </cacheField>
    <cacheField name="#2" numFmtId="0">
      <sharedItems containsString="0" containsBlank="1" containsNumber="1" containsInteger="1" minValue="0" maxValue="0"/>
    </cacheField>
    <cacheField name="z" numFmtId="0">
      <sharedItems containsSemiMixedTypes="0" containsString="0" containsNumber="1" containsInteger="1" minValue="717" maxValue="897"/>
    </cacheField>
    <cacheField name="time" numFmtId="0">
      <sharedItems containsSemiMixedTypes="0" containsString="0" containsNumber="1" minValue="65.88" maxValue="583.97"/>
    </cacheField>
    <cacheField name="#s" numFmtId="0">
      <sharedItems containsSemiMixedTypes="0" containsString="0" containsNumber="1" containsInteger="1" minValue="1" maxValue="1"/>
    </cacheField>
    <cacheField name="z2" numFmtId="0">
      <sharedItems/>
    </cacheField>
    <cacheField name="time2" numFmtId="0">
      <sharedItems containsSemiMixedTypes="0" containsString="0" containsNumber="1" containsInteger="1" minValue="1800" maxValue="1800"/>
    </cacheField>
    <cacheField name="#s2" numFmtId="0">
      <sharedItems containsString="0" containsBlank="1" containsNumber="1" containsInteger="1" minValue="0" maxValue="0"/>
    </cacheField>
    <cacheField name="z3" numFmtId="0">
      <sharedItems containsSemiMixedTypes="0" containsString="0" containsNumber="1" containsInteger="1" minValue="717" maxValue="897"/>
    </cacheField>
    <cacheField name="time3" numFmtId="0">
      <sharedItems containsSemiMixedTypes="0" containsString="0" containsNumber="1" containsInteger="1" minValue="1800" maxValue="1800"/>
    </cacheField>
    <cacheField name="#s3" numFmtId="0">
      <sharedItems containsSemiMixedTypes="0" containsString="0" containsNumber="1" containsInteger="1" minValue="0" maxValue="0"/>
    </cacheField>
    <cacheField name="z4" numFmtId="0">
      <sharedItems containsSemiMixedTypes="0" containsString="0" containsNumber="1" containsInteger="1" minValue="711" maxValue="894"/>
    </cacheField>
    <cacheField name="#3" numFmtId="0">
      <sharedItems containsString="0" containsBlank="1" containsNumber="1" containsInteger="1" minValue="0" maxValue="1"/>
    </cacheField>
    <cacheField name="%p" numFmtId="0">
      <sharedItems containsString="0" containsBlank="1" containsNumber="1" minValue="98.943661971830991" maxValue="100"/>
    </cacheField>
    <cacheField name="time4" numFmtId="0">
      <sharedItems containsSemiMixedTypes="0" containsString="0" containsNumber="1" minValue="35.700000000000003" maxValue="284.62"/>
    </cacheField>
    <cacheField name="z5" numFmtId="0">
      <sharedItems containsSemiMixedTypes="0" containsString="0" containsNumber="1" containsInteger="1" minValue="717" maxValue="897"/>
    </cacheField>
    <cacheField name="LB0" numFmtId="0">
      <sharedItems containsSemiMixedTypes="0" containsString="0" containsNumber="1" containsInteger="1" minValue="711" maxValue="894"/>
    </cacheField>
    <cacheField name="UB0" numFmtId="0">
      <sharedItems containsSemiMixedTypes="0" containsString="0" containsNumber="1" containsInteger="1" minValue="717" maxValue="897"/>
    </cacheField>
    <cacheField name="(37)" numFmtId="0">
      <sharedItems containsSemiMixedTypes="0" containsString="0" containsNumber="1" containsInteger="1" minValue="0" maxValue="0"/>
    </cacheField>
    <cacheField name="(38)" numFmtId="0">
      <sharedItems containsSemiMixedTypes="0" containsString="0" containsNumber="1" containsInteger="1" minValue="0" maxValue="41"/>
    </cacheField>
    <cacheField name="(43)" numFmtId="0">
      <sharedItems containsSemiMixedTypes="0" containsString="0" containsNumber="1" containsInteger="1" minValue="0" maxValue="130"/>
    </cacheField>
    <cacheField name="(44)" numFmtId="0">
      <sharedItems containsSemiMixedTypes="0" containsString="0" containsNumber="1" containsInteger="1" minValue="0" maxValue="156"/>
    </cacheField>
    <cacheField name="(45)" numFmtId="0">
      <sharedItems containsSemiMixedTypes="0" containsString="0" containsNumber="1" containsInteger="1" minValue="0" maxValue="300"/>
    </cacheField>
    <cacheField name="(48)" numFmtId="0">
      <sharedItems containsSemiMixedTypes="0" containsString="0" containsNumber="1" containsInteger="1" minValue="0" maxValue="26"/>
    </cacheField>
    <cacheField name="(49)" numFmtId="0">
      <sharedItems containsSemiMixedTypes="0" containsString="0" containsNumber="1" containsInteger="1" minValue="0" maxValue="79"/>
    </cacheField>
    <cacheField name="nodes" numFmtId="0">
      <sharedItems containsSemiMixedTypes="0" containsString="0" containsNumber="1" containsInteger="1" minValue="0" maxValue="73154"/>
    </cacheField>
    <cacheField name="SP" numFmtId="0">
      <sharedItems containsSemiMixedTypes="0" containsString="0" containsNumber="1" containsInteger="1" minValue="0" maxValue="41"/>
    </cacheField>
    <cacheField name="Time-MP" numFmtId="0">
      <sharedItems containsSemiMixedTypes="0" containsString="0" containsNumber="1" minValue="0" maxValue="635.44000000000005"/>
    </cacheField>
    <cacheField name="Time-SP" numFmtId="0">
      <sharedItems containsSemiMixedTypes="0" containsString="0" containsNumber="1" minValue="0" maxValue="65.900000000000006"/>
    </cacheField>
    <cacheField name="Time5" numFmtId="0">
      <sharedItems containsSemiMixedTypes="0" containsString="0" containsNumber="1" minValue="147.54" maxValue="1467.35" count="28">
        <n v="200.69"/>
        <n v="180.95"/>
        <n v="510.49"/>
        <n v="241.62"/>
        <n v="1127.97"/>
        <n v="147.54"/>
        <n v="1436.63"/>
        <n v="429.58"/>
        <n v="1100.18"/>
        <n v="733.7"/>
        <n v="269.39"/>
        <n v="1206.8499999999999"/>
        <n v="1457.13"/>
        <n v="440.52"/>
        <n v="1297.06"/>
        <n v="735.46"/>
        <n v="237.88"/>
        <n v="1137.01"/>
        <n v="1435.03"/>
        <n v="431.1"/>
        <n v="1131.02"/>
        <n v="739.58"/>
        <n v="253.92"/>
        <n v="1155.5999999999999"/>
        <n v="1467.35"/>
        <n v="443.26"/>
        <n v="1254.1199999999999"/>
        <n v="73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Baldacci" refreshedDate="44560.755135995372" createdVersion="7" refreshedVersion="7" minRefreshableVersion="3" recordCount="40" xr:uid="{A029419D-C4B5-464B-A788-7A47BA4ED231}">
  <cacheSource type="worksheet">
    <worksheetSource ref="B5:AP45" sheet="SetC-M-Vx"/>
  </cacheSource>
  <cacheFields count="41">
    <cacheField name="Set" numFmtId="0">
      <sharedItems count="1">
        <s v="C"/>
      </sharedItems>
    </cacheField>
    <cacheField name="Group" numFmtId="0">
      <sharedItems count="4">
        <s v="version 0"/>
        <s v="version 1"/>
        <s v="version 2"/>
        <s v="version 3"/>
      </sharedItems>
    </cacheField>
    <cacheField name="Instance number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" maxValue="100"/>
    </cacheField>
    <cacheField name="b" numFmtId="0">
      <sharedItems containsSemiMixedTypes="0" containsString="0" containsNumber="1" containsInteger="1" minValue="20" maxValue="20"/>
    </cacheField>
    <cacheField name="q" numFmtId="0">
      <sharedItems containsSemiMixedTypes="0" containsString="0" containsNumber="1" containsInteger="1" minValue="6" maxValue="6"/>
    </cacheField>
    <cacheField name="zbest" numFmtId="0">
      <sharedItems containsString="0" containsBlank="1" containsNumber="1" containsInteger="1" minValue="1008" maxValue="1202"/>
    </cacheField>
    <cacheField name="%g" numFmtId="0">
      <sharedItems containsString="0" containsBlank="1" containsNumber="1" minValue="0" maxValue="9.8911968348170135E-2"/>
    </cacheField>
    <cacheField name="z(u)" numFmtId="0">
      <sharedItems containsSemiMixedTypes="0" containsString="0" containsNumber="1" containsInteger="1" minValue="1008" maxValue="1202"/>
    </cacheField>
    <cacheField name="z(b)" numFmtId="0">
      <sharedItems containsSemiMixedTypes="0" containsString="0" containsNumber="1" containsInteger="1" minValue="1008" maxValue="1202"/>
    </cacheField>
    <cacheField name="#1" numFmtId="0">
      <sharedItems containsString="0" containsBlank="1" containsNumber="1" containsInteger="1" minValue="0" maxValue="1"/>
    </cacheField>
    <cacheField name="z(g)" numFmtId="0">
      <sharedItems/>
    </cacheField>
    <cacheField name="#2" numFmtId="0">
      <sharedItems containsNonDate="0" containsString="0" containsBlank="1"/>
    </cacheField>
    <cacheField name="z" numFmtId="0">
      <sharedItems containsSemiMixedTypes="0" containsString="0" containsNumber="1" containsInteger="1" minValue="1008" maxValue="1202"/>
    </cacheField>
    <cacheField name="time" numFmtId="0">
      <sharedItems containsSemiMixedTypes="0" containsString="0" containsNumber="1" minValue="3.19" maxValue="14.32"/>
    </cacheField>
    <cacheField name="#s" numFmtId="0">
      <sharedItems containsString="0" containsBlank="1" containsNumber="1" containsInteger="1" minValue="1" maxValue="1"/>
    </cacheField>
    <cacheField name="z2" numFmtId="0">
      <sharedItems containsBlank="1"/>
    </cacheField>
    <cacheField name="time2" numFmtId="0">
      <sharedItems containsNonDate="0" containsString="0" containsBlank="1"/>
    </cacheField>
    <cacheField name="#s2" numFmtId="0">
      <sharedItems containsNonDate="0" containsString="0" containsBlank="1"/>
    </cacheField>
    <cacheField name="z3" numFmtId="0">
      <sharedItems containsSemiMixedTypes="0" containsString="0" containsNumber="1" containsInteger="1" minValue="1008" maxValue="1202"/>
    </cacheField>
    <cacheField name="time3" numFmtId="0">
      <sharedItems containsSemiMixedTypes="0" containsString="0" containsNumber="1" minValue="3.24" maxValue="1800"/>
    </cacheField>
    <cacheField name="#s3" numFmtId="0">
      <sharedItems containsString="0" containsBlank="1" containsNumber="1" containsInteger="1" minValue="0" maxValue="1"/>
    </cacheField>
    <cacheField name="z4" numFmtId="0">
      <sharedItems containsSemiMixedTypes="0" containsString="0" containsNumber="1" containsInteger="1" minValue="1007" maxValue="1202"/>
    </cacheField>
    <cacheField name="#3" numFmtId="0">
      <sharedItems containsString="0" containsBlank="1" containsNumber="1" containsInteger="1" minValue="0" maxValue="1"/>
    </cacheField>
    <cacheField name="%p" numFmtId="0">
      <sharedItems containsString="0" containsBlank="1" containsNumber="1" minValue="99.604352126607324" maxValue="100"/>
    </cacheField>
    <cacheField name="time4" numFmtId="0">
      <sharedItems containsSemiMixedTypes="0" containsString="0" containsNumber="1" minValue="1.56" maxValue="3.22"/>
    </cacheField>
    <cacheField name="z5" numFmtId="0">
      <sharedItems containsSemiMixedTypes="0" containsString="0" containsNumber="1" containsInteger="1" minValue="1008" maxValue="1202"/>
    </cacheField>
    <cacheField name="LB0" numFmtId="0">
      <sharedItems containsSemiMixedTypes="0" containsString="0" containsNumber="1" containsInteger="1" minValue="1007" maxValue="1202"/>
    </cacheField>
    <cacheField name="UB0" numFmtId="0">
      <sharedItems containsSemiMixedTypes="0" containsString="0" containsNumber="1" containsInteger="1" minValue="1008" maxValue="1202"/>
    </cacheField>
    <cacheField name="(37)" numFmtId="0">
      <sharedItems containsSemiMixedTypes="0" containsString="0" containsNumber="1" containsInteger="1" minValue="0" maxValue="0"/>
    </cacheField>
    <cacheField name="(38)" numFmtId="0">
      <sharedItems containsSemiMixedTypes="0" containsString="0" containsNumber="1" containsInteger="1" minValue="0" maxValue="155"/>
    </cacheField>
    <cacheField name="(43)" numFmtId="0">
      <sharedItems containsSemiMixedTypes="0" containsString="0" containsNumber="1" containsInteger="1" minValue="0" maxValue="1185"/>
    </cacheField>
    <cacheField name="(44)" numFmtId="0">
      <sharedItems containsSemiMixedTypes="0" containsString="0" containsNumber="1" containsInteger="1" minValue="0" maxValue="1422"/>
    </cacheField>
    <cacheField name="(45)" numFmtId="0">
      <sharedItems containsSemiMixedTypes="0" containsString="0" containsNumber="1" containsInteger="1" minValue="0" maxValue="600"/>
    </cacheField>
    <cacheField name="(48)" numFmtId="0">
      <sharedItems containsSemiMixedTypes="0" containsString="0" containsNumber="1" containsInteger="1" minValue="0" maxValue="112"/>
    </cacheField>
    <cacheField name="(49)" numFmtId="0">
      <sharedItems containsSemiMixedTypes="0" containsString="0" containsNumber="1" containsInteger="1" minValue="0" maxValue="370"/>
    </cacheField>
    <cacheField name="nodes" numFmtId="0">
      <sharedItems containsSemiMixedTypes="0" containsString="0" containsNumber="1" containsInteger="1" minValue="0" maxValue="45238"/>
    </cacheField>
    <cacheField name="SP" numFmtId="0">
      <sharedItems containsSemiMixedTypes="0" containsString="0" containsNumber="1" containsInteger="1" minValue="0" maxValue="155"/>
    </cacheField>
    <cacheField name="Time-MP" numFmtId="0">
      <sharedItems containsSemiMixedTypes="0" containsString="0" containsNumber="1" minValue="0" maxValue="231.13"/>
    </cacheField>
    <cacheField name="Time-SP" numFmtId="0">
      <sharedItems containsSemiMixedTypes="0" containsString="0" containsNumber="1" minValue="0" maxValue="222.84899999999999"/>
    </cacheField>
    <cacheField name="Time5" numFmtId="0">
      <sharedItems containsSemiMixedTypes="0" containsString="0" containsNumber="1" minValue="4.75" maxValue="471.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I"/>
    <x v="0"/>
    <n v="93"/>
    <n v="50"/>
    <n v="50"/>
    <n v="6"/>
    <n v="810"/>
    <n v="0"/>
    <n v="810"/>
    <n v="810"/>
    <n v="0"/>
    <s v="inf"/>
    <n v="0"/>
    <n v="810"/>
    <n v="106.6"/>
    <n v="1"/>
    <s v="inf"/>
    <n v="1800"/>
    <n v="0"/>
    <n v="810"/>
    <n v="1800"/>
    <n v="0"/>
    <n v="810"/>
    <n v="1"/>
    <n v="100"/>
    <n v="94.09"/>
    <n v="810"/>
    <n v="810"/>
    <n v="810"/>
    <n v="0"/>
    <n v="0"/>
    <n v="0"/>
    <n v="0"/>
    <n v="0"/>
    <n v="0"/>
    <n v="0"/>
    <n v="0"/>
    <n v="0"/>
    <n v="0"/>
    <n v="0"/>
    <x v="0"/>
  </r>
  <r>
    <s v="I"/>
    <x v="0"/>
    <n v="94"/>
    <n v="50"/>
    <n v="50"/>
    <n v="6"/>
    <n v="786"/>
    <n v="0"/>
    <n v="786"/>
    <n v="786"/>
    <n v="0"/>
    <s v="inf"/>
    <n v="0"/>
    <n v="786"/>
    <n v="120.24"/>
    <n v="1"/>
    <s v="inf"/>
    <n v="1800"/>
    <n v="0"/>
    <n v="786"/>
    <n v="1800"/>
    <n v="0"/>
    <n v="786"/>
    <n v="1"/>
    <n v="100"/>
    <n v="60.71"/>
    <n v="786"/>
    <n v="786"/>
    <n v="786"/>
    <n v="0"/>
    <n v="0"/>
    <n v="0"/>
    <n v="0"/>
    <n v="0"/>
    <n v="0"/>
    <n v="0"/>
    <n v="0"/>
    <n v="0"/>
    <n v="0"/>
    <n v="0"/>
    <x v="1"/>
  </r>
  <r>
    <s v="I"/>
    <x v="0"/>
    <n v="95"/>
    <n v="50"/>
    <n v="50"/>
    <n v="6"/>
    <n v="834"/>
    <n v="0"/>
    <n v="834"/>
    <n v="834"/>
    <n v="0"/>
    <s v="inf"/>
    <n v="0"/>
    <n v="834"/>
    <n v="346.89"/>
    <n v="1"/>
    <s v="inf"/>
    <n v="1800"/>
    <n v="0"/>
    <n v="834"/>
    <n v="1800"/>
    <n v="0"/>
    <n v="834"/>
    <n v="1"/>
    <n v="100"/>
    <n v="163.6"/>
    <n v="834"/>
    <n v="834"/>
    <n v="834"/>
    <n v="0"/>
    <n v="0"/>
    <n v="0"/>
    <n v="0"/>
    <n v="0"/>
    <n v="0"/>
    <n v="0"/>
    <n v="0"/>
    <n v="0"/>
    <n v="0"/>
    <n v="0"/>
    <x v="2"/>
  </r>
  <r>
    <s v="I"/>
    <x v="0"/>
    <n v="96"/>
    <n v="50"/>
    <n v="50"/>
    <n v="6"/>
    <n v="801"/>
    <n v="0"/>
    <n v="801"/>
    <n v="801"/>
    <n v="0"/>
    <s v="inf"/>
    <n v="0"/>
    <n v="801"/>
    <n v="65.88"/>
    <n v="1"/>
    <s v="inf"/>
    <n v="1800"/>
    <n v="0"/>
    <n v="801"/>
    <n v="1800"/>
    <n v="0"/>
    <n v="798"/>
    <n v="0"/>
    <n v="99.625468164794015"/>
    <n v="35.700000000000003"/>
    <n v="801"/>
    <n v="798"/>
    <n v="801"/>
    <n v="0"/>
    <n v="2"/>
    <n v="100"/>
    <n v="120"/>
    <n v="300"/>
    <n v="0"/>
    <n v="4"/>
    <n v="9595"/>
    <n v="2"/>
    <n v="138.27000000000001"/>
    <n v="1.77"/>
    <x v="3"/>
  </r>
  <r>
    <s v="I"/>
    <x v="0"/>
    <n v="97"/>
    <n v="50"/>
    <n v="50"/>
    <n v="6"/>
    <n v="717"/>
    <n v="0"/>
    <n v="717"/>
    <n v="717"/>
    <n v="0"/>
    <s v="inf"/>
    <n v="0"/>
    <n v="717"/>
    <n v="443.36"/>
    <n v="1"/>
    <s v="inf"/>
    <n v="1800"/>
    <n v="0"/>
    <n v="717"/>
    <n v="1800"/>
    <n v="0"/>
    <n v="711"/>
    <n v="0"/>
    <n v="99.163179916317986"/>
    <n v="284.62"/>
    <n v="717"/>
    <n v="711"/>
    <n v="717"/>
    <n v="0"/>
    <n v="2"/>
    <n v="80"/>
    <n v="96"/>
    <n v="300"/>
    <n v="0"/>
    <n v="2"/>
    <n v="21693"/>
    <n v="2"/>
    <n v="398.28"/>
    <n v="1.73"/>
    <x v="4"/>
  </r>
  <r>
    <s v="I"/>
    <x v="0"/>
    <n v="98"/>
    <n v="50"/>
    <n v="50"/>
    <n v="6"/>
    <n v="735"/>
    <n v="0"/>
    <n v="735"/>
    <n v="735"/>
    <n v="0"/>
    <s v="inf"/>
    <n v="0"/>
    <n v="735"/>
    <n v="97.97"/>
    <n v="1"/>
    <s v="inf"/>
    <n v="1800"/>
    <n v="0"/>
    <n v="735"/>
    <n v="1800"/>
    <n v="0"/>
    <n v="735"/>
    <n v="1"/>
    <n v="100"/>
    <n v="49.57"/>
    <n v="735"/>
    <n v="735"/>
    <n v="735"/>
    <n v="0"/>
    <n v="0"/>
    <n v="0"/>
    <n v="0"/>
    <n v="0"/>
    <n v="0"/>
    <n v="0"/>
    <n v="0"/>
    <n v="0"/>
    <n v="0"/>
    <n v="0"/>
    <x v="5"/>
  </r>
  <r>
    <s v="I"/>
    <x v="0"/>
    <n v="99"/>
    <n v="50"/>
    <n v="50"/>
    <n v="6"/>
    <n v="852"/>
    <n v="0"/>
    <n v="852"/>
    <n v="852"/>
    <n v="0"/>
    <s v="inf"/>
    <n v="0"/>
    <n v="852"/>
    <n v="583.97"/>
    <n v="1"/>
    <s v="inf"/>
    <n v="1800"/>
    <n v="0"/>
    <n v="852"/>
    <n v="1800"/>
    <n v="0"/>
    <n v="843"/>
    <n v="0"/>
    <n v="98.943661971830991"/>
    <n v="252.49"/>
    <n v="852"/>
    <n v="843"/>
    <n v="852"/>
    <n v="0"/>
    <n v="2"/>
    <n v="100"/>
    <n v="120"/>
    <n v="300"/>
    <n v="1"/>
    <n v="3"/>
    <n v="50232"/>
    <n v="2"/>
    <n v="597.63"/>
    <n v="2.4900000000000002"/>
    <x v="6"/>
  </r>
  <r>
    <s v="I"/>
    <x v="0"/>
    <n v="100"/>
    <n v="50"/>
    <n v="50"/>
    <n v="6"/>
    <n v="876"/>
    <n v="0"/>
    <n v="876"/>
    <n v="876"/>
    <n v="0"/>
    <s v="inf"/>
    <n v="0"/>
    <n v="876"/>
    <n v="132.06"/>
    <n v="1"/>
    <s v="inf"/>
    <n v="1800"/>
    <n v="0"/>
    <n v="876"/>
    <n v="1800"/>
    <n v="0"/>
    <n v="873"/>
    <n v="0"/>
    <n v="99.657534246575338"/>
    <n v="37.43"/>
    <n v="876"/>
    <n v="873"/>
    <n v="876"/>
    <n v="0"/>
    <n v="2"/>
    <n v="95"/>
    <n v="114"/>
    <n v="300"/>
    <n v="0"/>
    <n v="6"/>
    <n v="16506"/>
    <n v="2"/>
    <n v="257.54000000000002"/>
    <n v="2.5"/>
    <x v="7"/>
  </r>
  <r>
    <s v="I"/>
    <x v="0"/>
    <n v="101"/>
    <n v="50"/>
    <n v="50"/>
    <n v="6"/>
    <n v="810"/>
    <n v="0"/>
    <n v="810"/>
    <n v="810"/>
    <n v="0"/>
    <s v="inf"/>
    <n v="0"/>
    <n v="810"/>
    <n v="308.13"/>
    <n v="1"/>
    <s v="inf"/>
    <n v="1800"/>
    <n v="0"/>
    <n v="810"/>
    <n v="1800"/>
    <n v="0"/>
    <n v="804"/>
    <n v="0"/>
    <n v="99.259259259259252"/>
    <n v="191.63"/>
    <n v="810"/>
    <n v="804"/>
    <n v="810"/>
    <n v="0"/>
    <n v="38"/>
    <n v="125"/>
    <n v="150"/>
    <n v="300"/>
    <n v="14"/>
    <n v="79"/>
    <n v="49650"/>
    <n v="38"/>
    <n v="534.48"/>
    <n v="65.900000000000006"/>
    <x v="8"/>
  </r>
  <r>
    <s v="I"/>
    <x v="0"/>
    <n v="102"/>
    <n v="50"/>
    <n v="50"/>
    <n v="6"/>
    <n v="897"/>
    <n v="0"/>
    <n v="897"/>
    <n v="897"/>
    <n v="0"/>
    <s v="inf"/>
    <n v="0"/>
    <n v="897"/>
    <n v="276.54000000000002"/>
    <n v="1"/>
    <s v="inf"/>
    <n v="1800"/>
    <n v="0"/>
    <n v="897"/>
    <n v="1800"/>
    <n v="0"/>
    <n v="894"/>
    <n v="0"/>
    <n v="99.665551839464882"/>
    <n v="126.77"/>
    <n v="897"/>
    <n v="894"/>
    <n v="897"/>
    <n v="0"/>
    <n v="2"/>
    <n v="130"/>
    <n v="156"/>
    <n v="300"/>
    <n v="0"/>
    <n v="2"/>
    <n v="17208"/>
    <n v="2"/>
    <n v="323.63"/>
    <n v="6.48"/>
    <x v="9"/>
  </r>
  <r>
    <s v="I"/>
    <x v="1"/>
    <n v="93"/>
    <n v="50"/>
    <n v="50"/>
    <n v="6"/>
    <m/>
    <m/>
    <n v="810"/>
    <n v="810"/>
    <m/>
    <s v="inf"/>
    <m/>
    <n v="810"/>
    <n v="106.6"/>
    <n v="1"/>
    <s v="inf"/>
    <n v="1800"/>
    <m/>
    <n v="810"/>
    <n v="1800"/>
    <n v="0"/>
    <n v="810"/>
    <m/>
    <m/>
    <n v="94.09"/>
    <n v="810"/>
    <n v="810"/>
    <n v="810"/>
    <n v="0"/>
    <n v="0"/>
    <n v="0"/>
    <n v="0"/>
    <n v="0"/>
    <n v="0"/>
    <n v="0"/>
    <n v="0"/>
    <n v="0"/>
    <n v="0"/>
    <n v="0"/>
    <x v="0"/>
  </r>
  <r>
    <s v="I"/>
    <x v="1"/>
    <n v="94"/>
    <n v="50"/>
    <n v="50"/>
    <n v="6"/>
    <m/>
    <m/>
    <n v="786"/>
    <n v="786"/>
    <m/>
    <s v="inf"/>
    <m/>
    <n v="786"/>
    <n v="120.24"/>
    <n v="1"/>
    <s v="inf"/>
    <n v="1800"/>
    <m/>
    <n v="786"/>
    <n v="1800"/>
    <n v="0"/>
    <n v="786"/>
    <m/>
    <m/>
    <n v="60.71"/>
    <n v="786"/>
    <n v="786"/>
    <n v="786"/>
    <n v="0"/>
    <n v="0"/>
    <n v="0"/>
    <n v="0"/>
    <n v="0"/>
    <n v="0"/>
    <n v="0"/>
    <n v="0"/>
    <n v="0"/>
    <n v="0"/>
    <n v="0"/>
    <x v="1"/>
  </r>
  <r>
    <s v="I"/>
    <x v="1"/>
    <n v="95"/>
    <n v="50"/>
    <n v="50"/>
    <n v="6"/>
    <m/>
    <m/>
    <n v="834"/>
    <n v="834"/>
    <m/>
    <s v="inf"/>
    <m/>
    <n v="834"/>
    <n v="346.89"/>
    <n v="1"/>
    <s v="inf"/>
    <n v="1800"/>
    <m/>
    <n v="834"/>
    <n v="1800"/>
    <n v="0"/>
    <n v="834"/>
    <m/>
    <m/>
    <n v="163.6"/>
    <n v="834"/>
    <n v="834"/>
    <n v="834"/>
    <n v="0"/>
    <n v="0"/>
    <n v="0"/>
    <n v="0"/>
    <n v="0"/>
    <n v="0"/>
    <n v="0"/>
    <n v="0"/>
    <n v="0"/>
    <n v="0"/>
    <n v="0"/>
    <x v="2"/>
  </r>
  <r>
    <s v="I"/>
    <x v="1"/>
    <n v="96"/>
    <n v="50"/>
    <n v="50"/>
    <n v="6"/>
    <m/>
    <m/>
    <n v="801"/>
    <n v="801"/>
    <m/>
    <s v="inf"/>
    <m/>
    <n v="801"/>
    <n v="65.88"/>
    <n v="1"/>
    <s v="inf"/>
    <n v="1800"/>
    <m/>
    <n v="801"/>
    <n v="1800"/>
    <n v="0"/>
    <n v="798"/>
    <m/>
    <m/>
    <n v="35.700000000000003"/>
    <n v="801"/>
    <n v="798"/>
    <n v="801"/>
    <n v="0"/>
    <n v="2"/>
    <n v="0"/>
    <n v="0"/>
    <n v="0"/>
    <n v="0"/>
    <n v="0"/>
    <n v="9879"/>
    <n v="2"/>
    <n v="165.29"/>
    <n v="1.76"/>
    <x v="10"/>
  </r>
  <r>
    <s v="I"/>
    <x v="1"/>
    <n v="97"/>
    <n v="50"/>
    <n v="50"/>
    <n v="6"/>
    <m/>
    <m/>
    <n v="717"/>
    <n v="717"/>
    <m/>
    <s v="inf"/>
    <m/>
    <n v="717"/>
    <n v="443.36"/>
    <n v="1"/>
    <s v="inf"/>
    <n v="1800"/>
    <m/>
    <n v="717"/>
    <n v="1800"/>
    <n v="0"/>
    <n v="711"/>
    <m/>
    <m/>
    <n v="284.62"/>
    <n v="717"/>
    <n v="711"/>
    <n v="717"/>
    <n v="0"/>
    <n v="2"/>
    <n v="0"/>
    <n v="0"/>
    <n v="0"/>
    <n v="0"/>
    <n v="0"/>
    <n v="23754"/>
    <n v="2"/>
    <n v="476.21"/>
    <n v="1.65"/>
    <x v="11"/>
  </r>
  <r>
    <s v="I"/>
    <x v="1"/>
    <n v="98"/>
    <n v="50"/>
    <n v="50"/>
    <n v="6"/>
    <m/>
    <m/>
    <n v="735"/>
    <n v="735"/>
    <m/>
    <s v="inf"/>
    <m/>
    <n v="735"/>
    <n v="97.97"/>
    <n v="1"/>
    <s v="inf"/>
    <n v="1800"/>
    <m/>
    <n v="735"/>
    <n v="1800"/>
    <n v="0"/>
    <n v="735"/>
    <m/>
    <m/>
    <n v="49.57"/>
    <n v="735"/>
    <n v="735"/>
    <n v="735"/>
    <n v="0"/>
    <n v="0"/>
    <n v="0"/>
    <n v="0"/>
    <n v="0"/>
    <n v="0"/>
    <n v="0"/>
    <n v="0"/>
    <n v="0"/>
    <n v="0"/>
    <n v="0"/>
    <x v="5"/>
  </r>
  <r>
    <s v="I"/>
    <x v="1"/>
    <n v="99"/>
    <n v="50"/>
    <n v="50"/>
    <n v="6"/>
    <m/>
    <m/>
    <n v="852"/>
    <n v="852"/>
    <m/>
    <s v="inf"/>
    <m/>
    <n v="852"/>
    <n v="583.97"/>
    <n v="1"/>
    <s v="inf"/>
    <n v="1800"/>
    <m/>
    <n v="852"/>
    <n v="1800"/>
    <n v="0"/>
    <n v="843"/>
    <m/>
    <m/>
    <n v="252.49"/>
    <n v="852"/>
    <n v="843"/>
    <n v="852"/>
    <n v="0"/>
    <n v="2"/>
    <n v="0"/>
    <n v="0"/>
    <n v="0"/>
    <n v="0"/>
    <n v="0"/>
    <n v="51450"/>
    <n v="2"/>
    <n v="622.38"/>
    <n v="2.36"/>
    <x v="12"/>
  </r>
  <r>
    <s v="I"/>
    <x v="1"/>
    <n v="100"/>
    <n v="50"/>
    <n v="50"/>
    <n v="6"/>
    <m/>
    <m/>
    <n v="876"/>
    <n v="876"/>
    <m/>
    <s v="inf"/>
    <m/>
    <n v="876"/>
    <n v="132.06"/>
    <n v="1"/>
    <s v="inf"/>
    <n v="1800"/>
    <m/>
    <n v="876"/>
    <n v="1800"/>
    <n v="0"/>
    <n v="873"/>
    <m/>
    <m/>
    <n v="37.43"/>
    <n v="876"/>
    <n v="873"/>
    <n v="876"/>
    <n v="0"/>
    <n v="2"/>
    <n v="0"/>
    <n v="0"/>
    <n v="0"/>
    <n v="0"/>
    <n v="0"/>
    <n v="18626"/>
    <n v="2"/>
    <n v="267.05"/>
    <n v="2.72"/>
    <x v="13"/>
  </r>
  <r>
    <s v="I"/>
    <x v="1"/>
    <n v="101"/>
    <n v="50"/>
    <n v="50"/>
    <n v="6"/>
    <m/>
    <m/>
    <n v="810"/>
    <n v="810"/>
    <m/>
    <s v="inf"/>
    <m/>
    <n v="810"/>
    <n v="308.13"/>
    <n v="1"/>
    <s v="inf"/>
    <n v="1800"/>
    <m/>
    <n v="810"/>
    <n v="1800"/>
    <n v="0"/>
    <n v="804"/>
    <m/>
    <m/>
    <n v="191.63"/>
    <n v="810"/>
    <n v="804"/>
    <n v="810"/>
    <n v="0"/>
    <n v="41"/>
    <n v="0"/>
    <n v="0"/>
    <n v="0"/>
    <n v="0"/>
    <n v="0"/>
    <n v="73154"/>
    <n v="41"/>
    <n v="619.22"/>
    <n v="55.64"/>
    <x v="14"/>
  </r>
  <r>
    <s v="I"/>
    <x v="1"/>
    <n v="102"/>
    <n v="50"/>
    <n v="50"/>
    <n v="6"/>
    <m/>
    <m/>
    <n v="897"/>
    <n v="897"/>
    <m/>
    <s v="inf"/>
    <m/>
    <n v="897"/>
    <n v="276.54000000000002"/>
    <n v="1"/>
    <s v="inf"/>
    <n v="1800"/>
    <m/>
    <n v="897"/>
    <n v="1800"/>
    <n v="0"/>
    <n v="894"/>
    <m/>
    <m/>
    <n v="126.77"/>
    <n v="897"/>
    <n v="894"/>
    <n v="897"/>
    <n v="0"/>
    <n v="2"/>
    <n v="0"/>
    <n v="0"/>
    <n v="0"/>
    <n v="0"/>
    <n v="0"/>
    <n v="17528"/>
    <n v="2"/>
    <n v="329.2"/>
    <n v="6.31"/>
    <x v="15"/>
  </r>
  <r>
    <s v="I"/>
    <x v="2"/>
    <n v="93"/>
    <n v="50"/>
    <n v="50"/>
    <n v="6"/>
    <m/>
    <m/>
    <n v="810"/>
    <n v="810"/>
    <m/>
    <s v="inf"/>
    <m/>
    <n v="810"/>
    <n v="106.6"/>
    <n v="1"/>
    <s v="inf"/>
    <n v="1800"/>
    <m/>
    <n v="810"/>
    <n v="1800"/>
    <n v="0"/>
    <n v="810"/>
    <m/>
    <m/>
    <n v="94.09"/>
    <n v="810"/>
    <n v="810"/>
    <n v="810"/>
    <n v="0"/>
    <n v="0"/>
    <n v="0"/>
    <n v="0"/>
    <n v="0"/>
    <n v="0"/>
    <n v="0"/>
    <n v="0"/>
    <n v="0"/>
    <n v="0"/>
    <n v="0"/>
    <x v="0"/>
  </r>
  <r>
    <s v="I"/>
    <x v="2"/>
    <n v="94"/>
    <n v="50"/>
    <n v="50"/>
    <n v="6"/>
    <m/>
    <m/>
    <n v="786"/>
    <n v="786"/>
    <m/>
    <s v="inf"/>
    <m/>
    <n v="786"/>
    <n v="120.24"/>
    <n v="1"/>
    <s v="inf"/>
    <n v="1800"/>
    <m/>
    <n v="786"/>
    <n v="1800"/>
    <n v="0"/>
    <n v="786"/>
    <m/>
    <m/>
    <n v="60.71"/>
    <n v="786"/>
    <n v="786"/>
    <n v="786"/>
    <n v="0"/>
    <n v="0"/>
    <n v="0"/>
    <n v="0"/>
    <n v="0"/>
    <n v="0"/>
    <n v="0"/>
    <n v="0"/>
    <n v="0"/>
    <n v="0"/>
    <n v="0"/>
    <x v="1"/>
  </r>
  <r>
    <s v="I"/>
    <x v="2"/>
    <n v="95"/>
    <n v="50"/>
    <n v="50"/>
    <n v="6"/>
    <m/>
    <m/>
    <n v="834"/>
    <n v="834"/>
    <m/>
    <s v="inf"/>
    <m/>
    <n v="834"/>
    <n v="346.89"/>
    <n v="1"/>
    <s v="inf"/>
    <n v="1800"/>
    <m/>
    <n v="834"/>
    <n v="1800"/>
    <n v="0"/>
    <n v="834"/>
    <m/>
    <m/>
    <n v="163.6"/>
    <n v="834"/>
    <n v="834"/>
    <n v="834"/>
    <n v="0"/>
    <n v="0"/>
    <n v="0"/>
    <n v="0"/>
    <n v="0"/>
    <n v="0"/>
    <n v="0"/>
    <n v="0"/>
    <n v="0"/>
    <n v="0"/>
    <n v="0"/>
    <x v="2"/>
  </r>
  <r>
    <s v="I"/>
    <x v="2"/>
    <n v="96"/>
    <n v="50"/>
    <n v="50"/>
    <n v="6"/>
    <m/>
    <m/>
    <n v="801"/>
    <n v="801"/>
    <m/>
    <s v="inf"/>
    <m/>
    <n v="801"/>
    <n v="65.88"/>
    <n v="1"/>
    <s v="inf"/>
    <n v="1800"/>
    <m/>
    <n v="801"/>
    <n v="1800"/>
    <n v="0"/>
    <n v="798"/>
    <m/>
    <m/>
    <n v="35.700000000000003"/>
    <n v="801"/>
    <n v="798"/>
    <n v="801"/>
    <n v="0"/>
    <n v="2"/>
    <n v="100"/>
    <n v="120"/>
    <n v="300"/>
    <n v="0"/>
    <n v="0"/>
    <n v="9653"/>
    <n v="2"/>
    <n v="140.29"/>
    <n v="1.81"/>
    <x v="16"/>
  </r>
  <r>
    <s v="I"/>
    <x v="2"/>
    <n v="97"/>
    <n v="50"/>
    <n v="50"/>
    <n v="6"/>
    <m/>
    <m/>
    <n v="717"/>
    <n v="717"/>
    <m/>
    <s v="inf"/>
    <m/>
    <n v="717"/>
    <n v="443.36"/>
    <n v="1"/>
    <s v="inf"/>
    <n v="1800"/>
    <m/>
    <n v="717"/>
    <n v="1800"/>
    <n v="0"/>
    <n v="711"/>
    <m/>
    <m/>
    <n v="284.62"/>
    <n v="717"/>
    <n v="711"/>
    <n v="717"/>
    <n v="0"/>
    <n v="2"/>
    <n v="80"/>
    <n v="96"/>
    <n v="300"/>
    <n v="0"/>
    <n v="0"/>
    <n v="22009"/>
    <n v="2"/>
    <n v="413.76"/>
    <n v="1.68"/>
    <x v="17"/>
  </r>
  <r>
    <s v="I"/>
    <x v="2"/>
    <n v="98"/>
    <n v="50"/>
    <n v="50"/>
    <n v="6"/>
    <m/>
    <m/>
    <n v="735"/>
    <n v="735"/>
    <m/>
    <s v="inf"/>
    <m/>
    <n v="735"/>
    <n v="97.97"/>
    <n v="1"/>
    <s v="inf"/>
    <n v="1800"/>
    <m/>
    <n v="735"/>
    <n v="1800"/>
    <n v="0"/>
    <n v="735"/>
    <m/>
    <m/>
    <n v="49.57"/>
    <n v="735"/>
    <n v="735"/>
    <n v="735"/>
    <n v="0"/>
    <n v="0"/>
    <n v="0"/>
    <n v="0"/>
    <n v="0"/>
    <n v="0"/>
    <n v="0"/>
    <n v="0"/>
    <n v="0"/>
    <n v="0"/>
    <n v="0"/>
    <x v="5"/>
  </r>
  <r>
    <s v="I"/>
    <x v="2"/>
    <n v="99"/>
    <n v="50"/>
    <n v="50"/>
    <n v="6"/>
    <m/>
    <m/>
    <n v="852"/>
    <n v="852"/>
    <m/>
    <s v="inf"/>
    <m/>
    <n v="852"/>
    <n v="583.97"/>
    <n v="1"/>
    <s v="inf"/>
    <n v="1800"/>
    <m/>
    <n v="852"/>
    <n v="1800"/>
    <n v="0"/>
    <n v="843"/>
    <m/>
    <m/>
    <n v="252.49"/>
    <n v="852"/>
    <n v="843"/>
    <n v="852"/>
    <n v="0"/>
    <n v="2"/>
    <n v="100"/>
    <n v="120"/>
    <n v="300"/>
    <n v="0"/>
    <n v="0"/>
    <n v="50302"/>
    <n v="2"/>
    <n v="592.63"/>
    <n v="2.54"/>
    <x v="18"/>
  </r>
  <r>
    <s v="I"/>
    <x v="2"/>
    <n v="100"/>
    <n v="50"/>
    <n v="50"/>
    <n v="6"/>
    <m/>
    <m/>
    <n v="876"/>
    <n v="876"/>
    <m/>
    <s v="inf"/>
    <m/>
    <n v="876"/>
    <n v="132.06"/>
    <n v="1"/>
    <s v="inf"/>
    <n v="1800"/>
    <m/>
    <n v="876"/>
    <n v="1800"/>
    <n v="0"/>
    <n v="873"/>
    <m/>
    <m/>
    <n v="37.43"/>
    <n v="876"/>
    <n v="873"/>
    <n v="876"/>
    <n v="0"/>
    <n v="2"/>
    <n v="95"/>
    <n v="114"/>
    <n v="300"/>
    <n v="0"/>
    <n v="0"/>
    <n v="16538"/>
    <n v="2"/>
    <n v="261.22000000000003"/>
    <n v="2.5"/>
    <x v="19"/>
  </r>
  <r>
    <s v="I"/>
    <x v="2"/>
    <n v="101"/>
    <n v="50"/>
    <n v="50"/>
    <n v="6"/>
    <m/>
    <m/>
    <n v="810"/>
    <n v="810"/>
    <m/>
    <s v="inf"/>
    <m/>
    <n v="810"/>
    <n v="308.13"/>
    <n v="1"/>
    <s v="inf"/>
    <n v="1800"/>
    <m/>
    <n v="810"/>
    <n v="1800"/>
    <n v="0"/>
    <n v="804"/>
    <m/>
    <m/>
    <n v="191.63"/>
    <n v="810"/>
    <n v="804"/>
    <n v="810"/>
    <n v="0"/>
    <n v="31"/>
    <n v="125"/>
    <n v="150"/>
    <n v="300"/>
    <n v="0"/>
    <n v="0"/>
    <n v="55674"/>
    <n v="31"/>
    <n v="565.37"/>
    <n v="62.82"/>
    <x v="20"/>
  </r>
  <r>
    <s v="I"/>
    <x v="2"/>
    <n v="102"/>
    <n v="50"/>
    <n v="50"/>
    <n v="6"/>
    <m/>
    <m/>
    <n v="897"/>
    <n v="897"/>
    <m/>
    <s v="inf"/>
    <m/>
    <n v="897"/>
    <n v="276.54000000000002"/>
    <n v="1"/>
    <s v="inf"/>
    <n v="1800"/>
    <m/>
    <n v="897"/>
    <n v="1800"/>
    <n v="0"/>
    <n v="894"/>
    <m/>
    <m/>
    <n v="126.77"/>
    <n v="897"/>
    <n v="894"/>
    <n v="897"/>
    <n v="0"/>
    <n v="2"/>
    <n v="130"/>
    <n v="156"/>
    <n v="300"/>
    <n v="0"/>
    <n v="0"/>
    <n v="17260"/>
    <n v="2"/>
    <n v="329.14"/>
    <n v="6.48"/>
    <x v="21"/>
  </r>
  <r>
    <s v="I"/>
    <x v="3"/>
    <n v="93"/>
    <n v="50"/>
    <n v="50"/>
    <n v="6"/>
    <m/>
    <m/>
    <n v="810"/>
    <n v="810"/>
    <m/>
    <s v="inf"/>
    <m/>
    <n v="810"/>
    <n v="106.6"/>
    <n v="1"/>
    <s v="inf"/>
    <n v="1800"/>
    <m/>
    <n v="810"/>
    <n v="1800"/>
    <n v="0"/>
    <n v="810"/>
    <m/>
    <m/>
    <n v="94.09"/>
    <n v="810"/>
    <n v="810"/>
    <n v="810"/>
    <n v="0"/>
    <n v="0"/>
    <n v="0"/>
    <n v="0"/>
    <n v="0"/>
    <n v="0"/>
    <n v="0"/>
    <n v="0"/>
    <n v="0"/>
    <n v="0"/>
    <n v="0"/>
    <x v="0"/>
  </r>
  <r>
    <s v="I"/>
    <x v="3"/>
    <n v="94"/>
    <n v="50"/>
    <n v="50"/>
    <n v="6"/>
    <m/>
    <m/>
    <n v="786"/>
    <n v="786"/>
    <m/>
    <s v="inf"/>
    <m/>
    <n v="786"/>
    <n v="120.24"/>
    <n v="1"/>
    <s v="inf"/>
    <n v="1800"/>
    <m/>
    <n v="786"/>
    <n v="1800"/>
    <n v="0"/>
    <n v="786"/>
    <m/>
    <m/>
    <n v="60.71"/>
    <n v="786"/>
    <n v="786"/>
    <n v="786"/>
    <n v="0"/>
    <n v="0"/>
    <n v="0"/>
    <n v="0"/>
    <n v="0"/>
    <n v="0"/>
    <n v="0"/>
    <n v="0"/>
    <n v="0"/>
    <n v="0"/>
    <n v="0"/>
    <x v="1"/>
  </r>
  <r>
    <s v="I"/>
    <x v="3"/>
    <n v="95"/>
    <n v="50"/>
    <n v="50"/>
    <n v="6"/>
    <m/>
    <m/>
    <n v="834"/>
    <n v="834"/>
    <m/>
    <s v="inf"/>
    <m/>
    <n v="834"/>
    <n v="346.89"/>
    <n v="1"/>
    <s v="inf"/>
    <n v="1800"/>
    <m/>
    <n v="834"/>
    <n v="1800"/>
    <n v="0"/>
    <n v="834"/>
    <m/>
    <m/>
    <n v="163.6"/>
    <n v="834"/>
    <n v="834"/>
    <n v="834"/>
    <n v="0"/>
    <n v="0"/>
    <n v="0"/>
    <n v="0"/>
    <n v="0"/>
    <n v="0"/>
    <n v="0"/>
    <n v="0"/>
    <n v="0"/>
    <n v="0"/>
    <n v="0"/>
    <x v="2"/>
  </r>
  <r>
    <s v="I"/>
    <x v="3"/>
    <n v="96"/>
    <n v="50"/>
    <n v="50"/>
    <n v="6"/>
    <m/>
    <m/>
    <n v="801"/>
    <n v="801"/>
    <m/>
    <s v="inf"/>
    <m/>
    <n v="801"/>
    <n v="65.88"/>
    <n v="1"/>
    <s v="inf"/>
    <n v="1800"/>
    <m/>
    <n v="801"/>
    <n v="1800"/>
    <n v="0"/>
    <n v="798"/>
    <m/>
    <m/>
    <n v="35.700000000000003"/>
    <n v="801"/>
    <n v="798"/>
    <n v="801"/>
    <n v="0"/>
    <n v="2"/>
    <n v="0"/>
    <n v="0"/>
    <n v="0"/>
    <n v="0"/>
    <n v="4"/>
    <n v="9871"/>
    <n v="2"/>
    <n v="160.63"/>
    <n v="1.72"/>
    <x v="22"/>
  </r>
  <r>
    <s v="I"/>
    <x v="3"/>
    <n v="97"/>
    <n v="50"/>
    <n v="50"/>
    <n v="6"/>
    <m/>
    <m/>
    <n v="717"/>
    <n v="717"/>
    <m/>
    <s v="inf"/>
    <m/>
    <n v="717"/>
    <n v="443.36"/>
    <n v="1"/>
    <s v="inf"/>
    <n v="1800"/>
    <m/>
    <n v="717"/>
    <n v="1800"/>
    <n v="0"/>
    <n v="711"/>
    <m/>
    <m/>
    <n v="284.62"/>
    <n v="717"/>
    <n v="711"/>
    <n v="717"/>
    <n v="0"/>
    <n v="2"/>
    <n v="0"/>
    <n v="0"/>
    <n v="0"/>
    <n v="0"/>
    <n v="2"/>
    <n v="22939"/>
    <n v="2"/>
    <n v="426.49"/>
    <n v="1.65"/>
    <x v="23"/>
  </r>
  <r>
    <s v="I"/>
    <x v="3"/>
    <n v="98"/>
    <n v="50"/>
    <n v="50"/>
    <n v="6"/>
    <m/>
    <m/>
    <n v="735"/>
    <n v="735"/>
    <m/>
    <s v="inf"/>
    <m/>
    <n v="735"/>
    <n v="97.97"/>
    <n v="1"/>
    <s v="inf"/>
    <n v="1800"/>
    <m/>
    <n v="735"/>
    <n v="1800"/>
    <n v="0"/>
    <n v="735"/>
    <m/>
    <m/>
    <n v="49.57"/>
    <n v="735"/>
    <n v="735"/>
    <n v="735"/>
    <n v="0"/>
    <n v="0"/>
    <n v="0"/>
    <n v="0"/>
    <n v="0"/>
    <n v="0"/>
    <n v="0"/>
    <n v="0"/>
    <n v="0"/>
    <n v="0"/>
    <n v="0"/>
    <x v="5"/>
  </r>
  <r>
    <s v="I"/>
    <x v="3"/>
    <n v="99"/>
    <n v="50"/>
    <n v="50"/>
    <n v="6"/>
    <m/>
    <m/>
    <n v="852"/>
    <n v="852"/>
    <m/>
    <s v="inf"/>
    <m/>
    <n v="852"/>
    <n v="583.97"/>
    <n v="1"/>
    <s v="inf"/>
    <n v="1800"/>
    <m/>
    <n v="852"/>
    <n v="1800"/>
    <n v="0"/>
    <n v="843"/>
    <m/>
    <m/>
    <n v="252.49"/>
    <n v="852"/>
    <n v="843"/>
    <n v="852"/>
    <n v="0"/>
    <n v="2"/>
    <n v="0"/>
    <n v="0"/>
    <n v="0"/>
    <n v="0"/>
    <n v="2"/>
    <n v="51525"/>
    <n v="2"/>
    <n v="635.44000000000005"/>
    <n v="2.38"/>
    <x v="24"/>
  </r>
  <r>
    <s v="I"/>
    <x v="3"/>
    <n v="100"/>
    <n v="50"/>
    <n v="50"/>
    <n v="6"/>
    <m/>
    <m/>
    <n v="876"/>
    <n v="876"/>
    <m/>
    <s v="inf"/>
    <m/>
    <n v="876"/>
    <n v="132.06"/>
    <n v="1"/>
    <s v="inf"/>
    <n v="1800"/>
    <m/>
    <n v="876"/>
    <n v="1800"/>
    <n v="0"/>
    <n v="873"/>
    <m/>
    <m/>
    <n v="37.43"/>
    <n v="876"/>
    <n v="873"/>
    <n v="876"/>
    <n v="0"/>
    <n v="2"/>
    <n v="0"/>
    <n v="0"/>
    <n v="0"/>
    <n v="0"/>
    <n v="6"/>
    <n v="18511"/>
    <n v="2"/>
    <n v="272.51"/>
    <n v="2.66"/>
    <x v="25"/>
  </r>
  <r>
    <s v="I"/>
    <x v="3"/>
    <n v="101"/>
    <n v="50"/>
    <n v="50"/>
    <n v="6"/>
    <m/>
    <m/>
    <n v="810"/>
    <n v="810"/>
    <m/>
    <s v="inf"/>
    <m/>
    <n v="810"/>
    <n v="308.13"/>
    <n v="1"/>
    <s v="inf"/>
    <n v="1800"/>
    <m/>
    <n v="810"/>
    <n v="1800"/>
    <n v="0"/>
    <n v="804"/>
    <m/>
    <m/>
    <n v="191.63"/>
    <n v="810"/>
    <n v="804"/>
    <n v="810"/>
    <n v="0"/>
    <n v="35"/>
    <n v="0"/>
    <n v="0"/>
    <n v="0"/>
    <n v="26"/>
    <n v="64"/>
    <n v="67915"/>
    <n v="35"/>
    <n v="573.17999999999995"/>
    <n v="59.07"/>
    <x v="26"/>
  </r>
  <r>
    <s v="I"/>
    <x v="3"/>
    <n v="102"/>
    <n v="50"/>
    <n v="50"/>
    <n v="6"/>
    <m/>
    <m/>
    <n v="897"/>
    <n v="897"/>
    <m/>
    <s v="inf"/>
    <m/>
    <n v="897"/>
    <n v="276.54000000000002"/>
    <n v="1"/>
    <s v="inf"/>
    <n v="1800"/>
    <m/>
    <n v="897"/>
    <n v="1800"/>
    <n v="0"/>
    <n v="894"/>
    <m/>
    <m/>
    <n v="126.77"/>
    <n v="897"/>
    <n v="894"/>
    <n v="897"/>
    <n v="0"/>
    <n v="2"/>
    <n v="0"/>
    <n v="0"/>
    <n v="0"/>
    <n v="0"/>
    <n v="2"/>
    <n v="17512"/>
    <n v="2"/>
    <n v="328.61"/>
    <n v="6.22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1"/>
    <n v="100"/>
    <n v="20"/>
    <n v="6"/>
    <n v="1008"/>
    <n v="0"/>
    <n v="1008"/>
    <n v="1008"/>
    <n v="0"/>
    <s v="inf"/>
    <m/>
    <n v="1008"/>
    <n v="6.31"/>
    <n v="1"/>
    <s v="inf"/>
    <m/>
    <m/>
    <n v="1008"/>
    <n v="1201.05"/>
    <n v="1"/>
    <n v="1007"/>
    <n v="0"/>
    <n v="99.900793650793645"/>
    <n v="2.06"/>
    <n v="1008"/>
    <n v="1007"/>
    <n v="1008"/>
    <n v="0"/>
    <n v="13"/>
    <n v="1125"/>
    <n v="1350"/>
    <n v="600"/>
    <n v="13"/>
    <n v="21"/>
    <n v="2252"/>
    <n v="13"/>
    <n v="8.6300000000000008"/>
    <n v="4.96"/>
    <n v="21.98"/>
  </r>
  <r>
    <x v="0"/>
    <x v="0"/>
    <n v="2"/>
    <n v="100"/>
    <n v="20"/>
    <n v="6"/>
    <n v="1104"/>
    <n v="0"/>
    <n v="1104"/>
    <n v="1104"/>
    <n v="0"/>
    <s v="inf"/>
    <m/>
    <n v="1104"/>
    <n v="5.27"/>
    <n v="1"/>
    <s v="inf"/>
    <m/>
    <m/>
    <n v="1104"/>
    <n v="70.63"/>
    <n v="1"/>
    <n v="1104"/>
    <n v="1"/>
    <n v="100"/>
    <n v="1.93"/>
    <n v="1104"/>
    <n v="1104"/>
    <n v="1104"/>
    <n v="0"/>
    <n v="0"/>
    <n v="0"/>
    <n v="0"/>
    <n v="0"/>
    <n v="0"/>
    <n v="0"/>
    <n v="0"/>
    <n v="0"/>
    <n v="0"/>
    <n v="0"/>
    <n v="7.2"/>
  </r>
  <r>
    <x v="0"/>
    <x v="0"/>
    <n v="3"/>
    <n v="100"/>
    <n v="20"/>
    <n v="6"/>
    <n v="1107"/>
    <n v="0"/>
    <n v="1107"/>
    <n v="1107"/>
    <n v="0"/>
    <s v="inf"/>
    <m/>
    <n v="1107"/>
    <n v="3.57"/>
    <n v="1"/>
    <s v="inf"/>
    <m/>
    <m/>
    <n v="1107"/>
    <n v="24.47"/>
    <n v="1"/>
    <n v="1107"/>
    <n v="1"/>
    <n v="100"/>
    <n v="1.69"/>
    <n v="1107"/>
    <n v="1107"/>
    <n v="1107"/>
    <n v="0"/>
    <n v="0"/>
    <n v="0"/>
    <n v="0"/>
    <n v="0"/>
    <n v="0"/>
    <n v="0"/>
    <n v="0"/>
    <n v="0"/>
    <n v="0"/>
    <n v="0"/>
    <n v="5.26"/>
  </r>
  <r>
    <x v="0"/>
    <x v="0"/>
    <n v="4"/>
    <n v="100"/>
    <n v="20"/>
    <n v="6"/>
    <n v="1202"/>
    <n v="0"/>
    <n v="1202"/>
    <n v="1202"/>
    <n v="0"/>
    <s v="inf"/>
    <m/>
    <n v="1202"/>
    <n v="10.62"/>
    <n v="1"/>
    <s v="inf"/>
    <m/>
    <m/>
    <n v="1202"/>
    <n v="120.53"/>
    <n v="1"/>
    <n v="1202"/>
    <n v="1"/>
    <n v="100"/>
    <n v="3.07"/>
    <n v="1202"/>
    <n v="1202"/>
    <n v="1202"/>
    <n v="0"/>
    <n v="0"/>
    <n v="0"/>
    <n v="0"/>
    <n v="0"/>
    <n v="0"/>
    <n v="0"/>
    <n v="0"/>
    <n v="0"/>
    <n v="0"/>
    <n v="0"/>
    <n v="13.69"/>
  </r>
  <r>
    <x v="0"/>
    <x v="0"/>
    <n v="5"/>
    <n v="100"/>
    <n v="20"/>
    <n v="6"/>
    <n v="1008"/>
    <n v="0"/>
    <n v="1008"/>
    <n v="1008"/>
    <n v="0"/>
    <s v="inf"/>
    <m/>
    <n v="1008"/>
    <n v="4.29"/>
    <n v="1"/>
    <s v="inf"/>
    <m/>
    <m/>
    <n v="1008"/>
    <n v="638.80999999999995"/>
    <n v="1"/>
    <n v="1007"/>
    <n v="0"/>
    <n v="99.900793650793645"/>
    <n v="2.71"/>
    <n v="1008"/>
    <n v="1007"/>
    <n v="1008"/>
    <n v="0"/>
    <n v="2"/>
    <n v="1185"/>
    <n v="1422"/>
    <n v="600"/>
    <n v="0"/>
    <n v="0"/>
    <n v="761"/>
    <n v="2"/>
    <n v="7.76"/>
    <n v="1.23"/>
    <n v="15.61"/>
  </r>
  <r>
    <x v="0"/>
    <x v="0"/>
    <n v="6"/>
    <n v="100"/>
    <n v="20"/>
    <n v="6"/>
    <n v="1136"/>
    <n v="0"/>
    <n v="1136"/>
    <n v="1136"/>
    <n v="0"/>
    <s v="inf"/>
    <m/>
    <n v="1136"/>
    <n v="6.33"/>
    <n v="1"/>
    <s v="inf"/>
    <m/>
    <m/>
    <n v="1136"/>
    <n v="32.57"/>
    <n v="1"/>
    <n v="1136"/>
    <n v="1"/>
    <n v="100"/>
    <n v="1.85"/>
    <n v="1136"/>
    <n v="1136"/>
    <n v="1136"/>
    <n v="0"/>
    <n v="0"/>
    <n v="0"/>
    <n v="0"/>
    <n v="0"/>
    <n v="0"/>
    <n v="0"/>
    <n v="0"/>
    <n v="0"/>
    <n v="0"/>
    <n v="0"/>
    <n v="8.18"/>
  </r>
  <r>
    <x v="0"/>
    <x v="0"/>
    <n v="7"/>
    <n v="100"/>
    <n v="20"/>
    <n v="6"/>
    <n v="1098"/>
    <n v="0"/>
    <n v="1098"/>
    <n v="1098"/>
    <n v="0"/>
    <s v="inf"/>
    <m/>
    <n v="1098"/>
    <n v="12.52"/>
    <n v="1"/>
    <s v="inf"/>
    <m/>
    <m/>
    <n v="1098"/>
    <n v="124.06"/>
    <n v="1"/>
    <n v="1098"/>
    <n v="1"/>
    <n v="100"/>
    <n v="2.88"/>
    <n v="1098"/>
    <n v="1098"/>
    <n v="1098"/>
    <n v="0"/>
    <n v="0"/>
    <n v="0"/>
    <n v="0"/>
    <n v="0"/>
    <n v="0"/>
    <n v="0"/>
    <n v="0"/>
    <n v="0"/>
    <n v="0"/>
    <n v="0"/>
    <n v="15.4"/>
  </r>
  <r>
    <x v="0"/>
    <x v="0"/>
    <n v="8"/>
    <n v="100"/>
    <n v="20"/>
    <n v="6"/>
    <n v="1151"/>
    <n v="0"/>
    <n v="1151"/>
    <n v="1151"/>
    <n v="0"/>
    <s v="inf"/>
    <m/>
    <n v="1151"/>
    <n v="3.19"/>
    <n v="1"/>
    <s v="inf"/>
    <m/>
    <m/>
    <n v="1151"/>
    <n v="3.24"/>
    <n v="1"/>
    <n v="1151"/>
    <n v="1"/>
    <n v="100"/>
    <n v="1.56"/>
    <n v="1151"/>
    <n v="1151"/>
    <n v="1151"/>
    <n v="0"/>
    <n v="0"/>
    <n v="0"/>
    <n v="0"/>
    <n v="0"/>
    <n v="0"/>
    <n v="0"/>
    <n v="0"/>
    <n v="0"/>
    <n v="0"/>
    <n v="0"/>
    <n v="4.75"/>
  </r>
  <r>
    <x v="0"/>
    <x v="0"/>
    <n v="9"/>
    <n v="100"/>
    <n v="20"/>
    <n v="6"/>
    <n v="1010"/>
    <n v="9.8911968348170135E-2"/>
    <n v="1011"/>
    <n v="1010"/>
    <n v="1"/>
    <s v="inf"/>
    <m/>
    <n v="1011"/>
    <n v="14.32"/>
    <n v="1"/>
    <s v="inf"/>
    <m/>
    <m/>
    <n v="1010"/>
    <n v="1800"/>
    <n v="0"/>
    <n v="1007"/>
    <n v="0"/>
    <n v="99.702970297029708"/>
    <n v="3.22"/>
    <n v="1010"/>
    <n v="1007"/>
    <n v="1010"/>
    <n v="0"/>
    <n v="18"/>
    <n v="1130"/>
    <n v="1356"/>
    <n v="600"/>
    <n v="17"/>
    <n v="14"/>
    <n v="16320"/>
    <n v="18"/>
    <n v="63.28"/>
    <n v="11.62"/>
    <n v="92.44"/>
  </r>
  <r>
    <x v="0"/>
    <x v="0"/>
    <n v="10"/>
    <n v="100"/>
    <n v="20"/>
    <n v="6"/>
    <n v="1011"/>
    <n v="0"/>
    <n v="1011"/>
    <n v="1011"/>
    <n v="0"/>
    <s v="inf"/>
    <m/>
    <n v="1011"/>
    <n v="11.05"/>
    <n v="1"/>
    <s v="inf"/>
    <m/>
    <m/>
    <n v="1011"/>
    <n v="1800"/>
    <n v="0"/>
    <n v="1007"/>
    <n v="0"/>
    <n v="99.604352126607324"/>
    <n v="1.62"/>
    <n v="1011"/>
    <n v="1007"/>
    <n v="1011"/>
    <n v="0"/>
    <n v="31"/>
    <n v="1115"/>
    <n v="1338"/>
    <n v="600"/>
    <n v="28"/>
    <n v="63"/>
    <n v="9413"/>
    <n v="31"/>
    <n v="37.520000000000003"/>
    <n v="11.49"/>
    <n v="61.68"/>
  </r>
  <r>
    <x v="0"/>
    <x v="1"/>
    <n v="1"/>
    <n v="100"/>
    <n v="20"/>
    <n v="6"/>
    <m/>
    <m/>
    <n v="1008"/>
    <n v="1008"/>
    <m/>
    <s v="inf"/>
    <m/>
    <n v="1008"/>
    <n v="6.31"/>
    <m/>
    <m/>
    <m/>
    <m/>
    <n v="1008"/>
    <n v="1201.05"/>
    <m/>
    <n v="1007"/>
    <m/>
    <m/>
    <n v="2.06"/>
    <n v="1008"/>
    <n v="1007"/>
    <n v="1008"/>
    <n v="0"/>
    <n v="28"/>
    <n v="0"/>
    <n v="0"/>
    <n v="0"/>
    <n v="0"/>
    <n v="0"/>
    <n v="6109"/>
    <n v="28"/>
    <n v="13.83"/>
    <n v="9.11"/>
    <n v="31.31"/>
  </r>
  <r>
    <x v="0"/>
    <x v="1"/>
    <n v="2"/>
    <n v="100"/>
    <n v="20"/>
    <n v="6"/>
    <m/>
    <m/>
    <n v="1104"/>
    <n v="1104"/>
    <m/>
    <s v="inf"/>
    <m/>
    <n v="1104"/>
    <n v="5.27"/>
    <m/>
    <m/>
    <m/>
    <m/>
    <n v="1104"/>
    <n v="70.63"/>
    <m/>
    <n v="1104"/>
    <m/>
    <m/>
    <n v="1.93"/>
    <n v="1104"/>
    <n v="1104"/>
    <n v="1104"/>
    <n v="0"/>
    <n v="0"/>
    <n v="0"/>
    <n v="0"/>
    <n v="0"/>
    <n v="0"/>
    <n v="0"/>
    <n v="0"/>
    <n v="0"/>
    <n v="0"/>
    <n v="0"/>
    <n v="7.2"/>
  </r>
  <r>
    <x v="0"/>
    <x v="1"/>
    <n v="3"/>
    <n v="100"/>
    <n v="20"/>
    <n v="6"/>
    <m/>
    <m/>
    <n v="1107"/>
    <n v="1107"/>
    <m/>
    <s v="inf"/>
    <m/>
    <n v="1107"/>
    <n v="3.57"/>
    <m/>
    <m/>
    <m/>
    <m/>
    <n v="1107"/>
    <n v="24.47"/>
    <m/>
    <n v="1107"/>
    <m/>
    <m/>
    <n v="1.69"/>
    <n v="1107"/>
    <n v="1107"/>
    <n v="1107"/>
    <n v="0"/>
    <n v="0"/>
    <n v="0"/>
    <n v="0"/>
    <n v="0"/>
    <n v="0"/>
    <n v="0"/>
    <n v="0"/>
    <n v="0"/>
    <n v="0"/>
    <n v="0"/>
    <n v="5.26"/>
  </r>
  <r>
    <x v="0"/>
    <x v="1"/>
    <n v="4"/>
    <n v="100"/>
    <n v="20"/>
    <n v="6"/>
    <m/>
    <m/>
    <n v="1202"/>
    <n v="1202"/>
    <m/>
    <s v="inf"/>
    <m/>
    <n v="1202"/>
    <n v="10.62"/>
    <m/>
    <m/>
    <m/>
    <m/>
    <n v="1202"/>
    <n v="120.53"/>
    <m/>
    <n v="1202"/>
    <m/>
    <m/>
    <n v="3.07"/>
    <n v="1202"/>
    <n v="1202"/>
    <n v="1202"/>
    <n v="0"/>
    <n v="0"/>
    <n v="0"/>
    <n v="0"/>
    <n v="0"/>
    <n v="0"/>
    <n v="0"/>
    <n v="0"/>
    <n v="0"/>
    <n v="0"/>
    <n v="0"/>
    <n v="13.69"/>
  </r>
  <r>
    <x v="0"/>
    <x v="1"/>
    <n v="5"/>
    <n v="100"/>
    <n v="20"/>
    <n v="6"/>
    <m/>
    <m/>
    <n v="1008"/>
    <n v="1008"/>
    <m/>
    <s v="inf"/>
    <m/>
    <n v="1008"/>
    <n v="4.29"/>
    <m/>
    <m/>
    <m/>
    <m/>
    <n v="1008"/>
    <n v="638.80999999999995"/>
    <m/>
    <n v="1007"/>
    <m/>
    <m/>
    <n v="2.71"/>
    <n v="1008"/>
    <n v="1007"/>
    <n v="1008"/>
    <n v="0"/>
    <n v="2"/>
    <n v="0"/>
    <n v="0"/>
    <n v="0"/>
    <n v="0"/>
    <n v="0"/>
    <n v="1069"/>
    <n v="2"/>
    <n v="18.63"/>
    <n v="2.33"/>
    <n v="27.36"/>
  </r>
  <r>
    <x v="0"/>
    <x v="1"/>
    <n v="6"/>
    <n v="100"/>
    <n v="20"/>
    <n v="6"/>
    <m/>
    <m/>
    <n v="1136"/>
    <n v="1136"/>
    <m/>
    <s v="inf"/>
    <m/>
    <n v="1136"/>
    <n v="6.33"/>
    <m/>
    <m/>
    <m/>
    <m/>
    <n v="1136"/>
    <n v="32.57"/>
    <m/>
    <n v="1136"/>
    <m/>
    <m/>
    <n v="1.85"/>
    <n v="1136"/>
    <n v="1136"/>
    <n v="1136"/>
    <n v="0"/>
    <n v="0"/>
    <n v="0"/>
    <n v="0"/>
    <n v="0"/>
    <n v="0"/>
    <n v="0"/>
    <n v="0"/>
    <n v="0"/>
    <n v="0"/>
    <n v="0"/>
    <n v="8.18"/>
  </r>
  <r>
    <x v="0"/>
    <x v="1"/>
    <n v="7"/>
    <n v="100"/>
    <n v="20"/>
    <n v="6"/>
    <m/>
    <m/>
    <n v="1098"/>
    <n v="1098"/>
    <m/>
    <s v="inf"/>
    <m/>
    <n v="1098"/>
    <n v="12.52"/>
    <m/>
    <m/>
    <m/>
    <m/>
    <n v="1098"/>
    <n v="124.06"/>
    <m/>
    <n v="1098"/>
    <m/>
    <m/>
    <n v="2.88"/>
    <n v="1098"/>
    <n v="1098"/>
    <n v="1098"/>
    <n v="0"/>
    <n v="0"/>
    <n v="0"/>
    <n v="0"/>
    <n v="0"/>
    <n v="0"/>
    <n v="0"/>
    <n v="0"/>
    <n v="0"/>
    <n v="0"/>
    <n v="0"/>
    <n v="15.4"/>
  </r>
  <r>
    <x v="0"/>
    <x v="1"/>
    <n v="8"/>
    <n v="100"/>
    <n v="20"/>
    <n v="6"/>
    <m/>
    <m/>
    <n v="1151"/>
    <n v="1151"/>
    <m/>
    <s v="inf"/>
    <m/>
    <n v="1151"/>
    <n v="3.19"/>
    <m/>
    <m/>
    <m/>
    <m/>
    <n v="1151"/>
    <n v="3.24"/>
    <m/>
    <n v="1151"/>
    <m/>
    <m/>
    <n v="1.56"/>
    <n v="1151"/>
    <n v="1151"/>
    <n v="1151"/>
    <n v="0"/>
    <n v="0"/>
    <n v="0"/>
    <n v="0"/>
    <n v="0"/>
    <n v="0"/>
    <n v="0"/>
    <n v="0"/>
    <n v="0"/>
    <n v="0"/>
    <n v="0"/>
    <n v="4.75"/>
  </r>
  <r>
    <x v="0"/>
    <x v="1"/>
    <n v="9"/>
    <n v="100"/>
    <n v="20"/>
    <n v="6"/>
    <m/>
    <m/>
    <n v="1011"/>
    <n v="1010"/>
    <m/>
    <s v="inf"/>
    <m/>
    <n v="1011"/>
    <n v="14.32"/>
    <m/>
    <m/>
    <m/>
    <m/>
    <n v="1010"/>
    <n v="1800"/>
    <m/>
    <n v="1007"/>
    <m/>
    <m/>
    <n v="3.22"/>
    <n v="1010"/>
    <n v="1007"/>
    <n v="1010"/>
    <n v="0"/>
    <n v="155"/>
    <n v="0"/>
    <n v="0"/>
    <n v="0"/>
    <n v="0"/>
    <n v="0"/>
    <n v="45238"/>
    <n v="155"/>
    <n v="231.13"/>
    <n v="222.84899999999999"/>
    <n v="471.52"/>
  </r>
  <r>
    <x v="0"/>
    <x v="1"/>
    <n v="10"/>
    <n v="100"/>
    <n v="20"/>
    <n v="6"/>
    <m/>
    <m/>
    <n v="1011"/>
    <n v="1011"/>
    <m/>
    <s v="inf"/>
    <m/>
    <n v="1011"/>
    <n v="11.05"/>
    <m/>
    <m/>
    <m/>
    <m/>
    <n v="1011"/>
    <n v="1800"/>
    <m/>
    <n v="1007"/>
    <m/>
    <m/>
    <n v="1.62"/>
    <n v="1011"/>
    <n v="1007"/>
    <n v="1011"/>
    <n v="0"/>
    <n v="124"/>
    <n v="0"/>
    <n v="0"/>
    <n v="0"/>
    <n v="0"/>
    <n v="0"/>
    <n v="13281"/>
    <n v="124"/>
    <n v="81.180000000000007"/>
    <n v="184.83"/>
    <n v="278.69"/>
  </r>
  <r>
    <x v="0"/>
    <x v="2"/>
    <n v="1"/>
    <n v="100"/>
    <n v="20"/>
    <n v="6"/>
    <m/>
    <m/>
    <n v="1008"/>
    <n v="1008"/>
    <m/>
    <s v="inf"/>
    <m/>
    <n v="1008"/>
    <n v="6.31"/>
    <m/>
    <m/>
    <m/>
    <m/>
    <n v="1008"/>
    <n v="1201.05"/>
    <m/>
    <n v="1007"/>
    <m/>
    <m/>
    <n v="2.06"/>
    <n v="1008"/>
    <n v="1007"/>
    <n v="1008"/>
    <n v="0"/>
    <n v="18"/>
    <n v="1125"/>
    <n v="1350"/>
    <n v="500"/>
    <n v="0"/>
    <n v="0"/>
    <n v="3240"/>
    <n v="18"/>
    <n v="12.25"/>
    <n v="6.41"/>
    <n v="27.03"/>
  </r>
  <r>
    <x v="0"/>
    <x v="2"/>
    <n v="2"/>
    <n v="100"/>
    <n v="20"/>
    <n v="6"/>
    <m/>
    <m/>
    <n v="1104"/>
    <n v="1104"/>
    <m/>
    <s v="inf"/>
    <m/>
    <n v="1104"/>
    <n v="5.27"/>
    <m/>
    <m/>
    <m/>
    <m/>
    <n v="1104"/>
    <n v="70.63"/>
    <m/>
    <n v="1104"/>
    <m/>
    <m/>
    <n v="1.93"/>
    <n v="1104"/>
    <n v="1104"/>
    <n v="1104"/>
    <n v="0"/>
    <n v="0"/>
    <n v="0"/>
    <n v="0"/>
    <n v="0"/>
    <n v="0"/>
    <n v="0"/>
    <n v="0"/>
    <n v="0"/>
    <n v="0"/>
    <n v="0"/>
    <n v="7.2"/>
  </r>
  <r>
    <x v="0"/>
    <x v="2"/>
    <n v="3"/>
    <n v="100"/>
    <n v="20"/>
    <n v="6"/>
    <m/>
    <m/>
    <n v="1107"/>
    <n v="1107"/>
    <m/>
    <s v="inf"/>
    <m/>
    <n v="1107"/>
    <n v="3.57"/>
    <m/>
    <m/>
    <m/>
    <m/>
    <n v="1107"/>
    <n v="24.47"/>
    <m/>
    <n v="1107"/>
    <m/>
    <m/>
    <n v="1.69"/>
    <n v="1107"/>
    <n v="1107"/>
    <n v="1107"/>
    <n v="0"/>
    <n v="0"/>
    <n v="0"/>
    <n v="0"/>
    <n v="0"/>
    <n v="0"/>
    <n v="0"/>
    <n v="0"/>
    <n v="0"/>
    <n v="0"/>
    <n v="0"/>
    <n v="5.26"/>
  </r>
  <r>
    <x v="0"/>
    <x v="2"/>
    <n v="4"/>
    <n v="100"/>
    <n v="20"/>
    <n v="6"/>
    <m/>
    <m/>
    <n v="1202"/>
    <n v="1202"/>
    <m/>
    <s v="inf"/>
    <m/>
    <n v="1202"/>
    <n v="10.62"/>
    <m/>
    <m/>
    <m/>
    <m/>
    <n v="1202"/>
    <n v="120.53"/>
    <m/>
    <n v="1202"/>
    <m/>
    <m/>
    <n v="3.07"/>
    <n v="1202"/>
    <n v="1202"/>
    <n v="1202"/>
    <n v="0"/>
    <n v="0"/>
    <n v="0"/>
    <n v="0"/>
    <n v="0"/>
    <n v="0"/>
    <n v="0"/>
    <n v="0"/>
    <n v="0"/>
    <n v="0"/>
    <n v="0"/>
    <n v="13.69"/>
  </r>
  <r>
    <x v="0"/>
    <x v="2"/>
    <n v="5"/>
    <n v="100"/>
    <n v="20"/>
    <n v="6"/>
    <m/>
    <m/>
    <n v="1008"/>
    <n v="1008"/>
    <m/>
    <s v="inf"/>
    <m/>
    <n v="1008"/>
    <n v="4.29"/>
    <m/>
    <m/>
    <m/>
    <m/>
    <n v="1008"/>
    <n v="638.80999999999995"/>
    <m/>
    <n v="1007"/>
    <m/>
    <m/>
    <n v="2.71"/>
    <n v="1008"/>
    <n v="1007"/>
    <n v="1008"/>
    <n v="0"/>
    <n v="2"/>
    <n v="1185"/>
    <n v="1422"/>
    <n v="500"/>
    <n v="0"/>
    <n v="0"/>
    <n v="761"/>
    <n v="2"/>
    <n v="8.77"/>
    <n v="1.43"/>
    <n v="16.600000000000001"/>
  </r>
  <r>
    <x v="0"/>
    <x v="2"/>
    <n v="6"/>
    <n v="100"/>
    <n v="20"/>
    <n v="6"/>
    <m/>
    <m/>
    <n v="1136"/>
    <n v="1136"/>
    <m/>
    <s v="inf"/>
    <m/>
    <n v="1136"/>
    <n v="6.33"/>
    <m/>
    <m/>
    <m/>
    <m/>
    <n v="1136"/>
    <n v="32.57"/>
    <m/>
    <n v="1136"/>
    <m/>
    <m/>
    <n v="1.85"/>
    <n v="1136"/>
    <n v="1136"/>
    <n v="1136"/>
    <n v="0"/>
    <n v="0"/>
    <n v="0"/>
    <n v="0"/>
    <n v="0"/>
    <n v="0"/>
    <n v="0"/>
    <n v="0"/>
    <n v="0"/>
    <n v="0"/>
    <n v="0"/>
    <n v="8.18"/>
  </r>
  <r>
    <x v="0"/>
    <x v="2"/>
    <n v="7"/>
    <n v="100"/>
    <n v="20"/>
    <n v="6"/>
    <m/>
    <m/>
    <n v="1098"/>
    <n v="1098"/>
    <m/>
    <s v="inf"/>
    <m/>
    <n v="1098"/>
    <n v="12.52"/>
    <m/>
    <m/>
    <m/>
    <m/>
    <n v="1098"/>
    <n v="124.06"/>
    <m/>
    <n v="1098"/>
    <m/>
    <m/>
    <n v="2.88"/>
    <n v="1098"/>
    <n v="1098"/>
    <n v="1098"/>
    <n v="0"/>
    <n v="0"/>
    <n v="0"/>
    <n v="0"/>
    <n v="0"/>
    <n v="0"/>
    <n v="0"/>
    <n v="0"/>
    <n v="0"/>
    <n v="0"/>
    <n v="0"/>
    <n v="15.4"/>
  </r>
  <r>
    <x v="0"/>
    <x v="2"/>
    <n v="8"/>
    <n v="100"/>
    <n v="20"/>
    <n v="6"/>
    <m/>
    <m/>
    <n v="1151"/>
    <n v="1151"/>
    <m/>
    <s v="inf"/>
    <m/>
    <n v="1151"/>
    <n v="3.19"/>
    <m/>
    <m/>
    <m/>
    <m/>
    <n v="1151"/>
    <n v="3.24"/>
    <m/>
    <n v="1151"/>
    <m/>
    <m/>
    <n v="1.56"/>
    <n v="1151"/>
    <n v="1151"/>
    <n v="1151"/>
    <n v="0"/>
    <n v="0"/>
    <n v="0"/>
    <n v="0"/>
    <n v="0"/>
    <n v="0"/>
    <n v="0"/>
    <n v="0"/>
    <n v="0"/>
    <n v="0"/>
    <n v="0"/>
    <n v="4.75"/>
  </r>
  <r>
    <x v="0"/>
    <x v="2"/>
    <n v="9"/>
    <n v="100"/>
    <n v="20"/>
    <n v="6"/>
    <m/>
    <m/>
    <n v="1011"/>
    <n v="1010"/>
    <m/>
    <s v="inf"/>
    <m/>
    <n v="1011"/>
    <n v="14.32"/>
    <m/>
    <m/>
    <m/>
    <m/>
    <n v="1010"/>
    <n v="1800"/>
    <m/>
    <n v="1007"/>
    <m/>
    <m/>
    <n v="3.22"/>
    <n v="1010"/>
    <n v="1007"/>
    <n v="1010"/>
    <n v="0"/>
    <n v="13"/>
    <n v="1130"/>
    <n v="1356"/>
    <n v="500"/>
    <n v="0"/>
    <n v="0"/>
    <n v="12760"/>
    <n v="13"/>
    <n v="74.02"/>
    <n v="11.56"/>
    <n v="103.12"/>
  </r>
  <r>
    <x v="0"/>
    <x v="2"/>
    <n v="10"/>
    <n v="100"/>
    <n v="20"/>
    <n v="6"/>
    <m/>
    <m/>
    <n v="1011"/>
    <n v="1011"/>
    <m/>
    <s v="inf"/>
    <m/>
    <n v="1011"/>
    <n v="11.05"/>
    <m/>
    <m/>
    <m/>
    <m/>
    <n v="1011"/>
    <n v="1800"/>
    <m/>
    <n v="1007"/>
    <m/>
    <m/>
    <n v="1.62"/>
    <n v="1011"/>
    <n v="1007"/>
    <n v="1011"/>
    <n v="0"/>
    <n v="31"/>
    <n v="1115"/>
    <n v="1338"/>
    <n v="500"/>
    <n v="0"/>
    <n v="0"/>
    <n v="11510"/>
    <n v="31"/>
    <n v="53.16"/>
    <n v="30.77"/>
    <n v="96.6"/>
  </r>
  <r>
    <x v="0"/>
    <x v="3"/>
    <n v="1"/>
    <n v="100"/>
    <n v="20"/>
    <n v="6"/>
    <m/>
    <m/>
    <n v="1008"/>
    <n v="1008"/>
    <m/>
    <s v="inf"/>
    <m/>
    <n v="1008"/>
    <n v="6.31"/>
    <m/>
    <m/>
    <m/>
    <m/>
    <n v="1008"/>
    <n v="1201.05"/>
    <m/>
    <n v="1007"/>
    <m/>
    <m/>
    <n v="2.06"/>
    <n v="1008"/>
    <n v="1007"/>
    <n v="1008"/>
    <n v="0"/>
    <n v="31"/>
    <n v="0"/>
    <n v="0"/>
    <n v="0"/>
    <n v="39"/>
    <n v="34"/>
    <n v="4005"/>
    <n v="31"/>
    <n v="10.55"/>
    <n v="8.8699999999999992"/>
    <n v="27.79"/>
  </r>
  <r>
    <x v="0"/>
    <x v="3"/>
    <n v="2"/>
    <n v="100"/>
    <n v="20"/>
    <n v="6"/>
    <m/>
    <m/>
    <n v="1104"/>
    <n v="1104"/>
    <m/>
    <s v="inf"/>
    <m/>
    <n v="1104"/>
    <n v="5.27"/>
    <m/>
    <m/>
    <m/>
    <m/>
    <n v="1104"/>
    <n v="70.63"/>
    <m/>
    <n v="1104"/>
    <m/>
    <m/>
    <n v="1.93"/>
    <n v="1104"/>
    <n v="1104"/>
    <n v="1104"/>
    <n v="0"/>
    <n v="0"/>
    <n v="0"/>
    <n v="0"/>
    <n v="0"/>
    <n v="0"/>
    <n v="0"/>
    <n v="0"/>
    <n v="0"/>
    <n v="0"/>
    <n v="0"/>
    <n v="7.2"/>
  </r>
  <r>
    <x v="0"/>
    <x v="3"/>
    <n v="3"/>
    <n v="100"/>
    <n v="20"/>
    <n v="6"/>
    <m/>
    <m/>
    <n v="1107"/>
    <n v="1107"/>
    <m/>
    <s v="inf"/>
    <m/>
    <n v="1107"/>
    <n v="3.57"/>
    <m/>
    <m/>
    <m/>
    <m/>
    <n v="1107"/>
    <n v="24.47"/>
    <m/>
    <n v="1107"/>
    <m/>
    <m/>
    <n v="1.69"/>
    <n v="1107"/>
    <n v="1107"/>
    <n v="1107"/>
    <n v="0"/>
    <n v="0"/>
    <n v="0"/>
    <n v="0"/>
    <n v="0"/>
    <n v="0"/>
    <n v="0"/>
    <n v="0"/>
    <n v="0"/>
    <n v="0"/>
    <n v="0"/>
    <n v="5.26"/>
  </r>
  <r>
    <x v="0"/>
    <x v="3"/>
    <n v="4"/>
    <n v="100"/>
    <n v="20"/>
    <n v="6"/>
    <m/>
    <m/>
    <n v="1202"/>
    <n v="1202"/>
    <m/>
    <s v="inf"/>
    <m/>
    <n v="1202"/>
    <n v="10.62"/>
    <m/>
    <m/>
    <m/>
    <m/>
    <n v="1202"/>
    <n v="120.53"/>
    <m/>
    <n v="1202"/>
    <m/>
    <m/>
    <n v="3.07"/>
    <n v="1202"/>
    <n v="1202"/>
    <n v="1202"/>
    <n v="0"/>
    <n v="0"/>
    <n v="0"/>
    <n v="0"/>
    <n v="0"/>
    <n v="0"/>
    <n v="0"/>
    <n v="0"/>
    <n v="0"/>
    <n v="0"/>
    <n v="0"/>
    <n v="13.69"/>
  </r>
  <r>
    <x v="0"/>
    <x v="3"/>
    <n v="5"/>
    <n v="100"/>
    <n v="20"/>
    <n v="6"/>
    <m/>
    <m/>
    <n v="1008"/>
    <n v="1008"/>
    <m/>
    <s v="inf"/>
    <m/>
    <n v="1008"/>
    <n v="4.29"/>
    <m/>
    <m/>
    <m/>
    <m/>
    <n v="1008"/>
    <n v="638.80999999999995"/>
    <m/>
    <n v="1007"/>
    <m/>
    <m/>
    <n v="2.71"/>
    <n v="1008"/>
    <n v="1007"/>
    <n v="1008"/>
    <n v="0"/>
    <n v="2"/>
    <n v="0"/>
    <n v="0"/>
    <n v="0"/>
    <n v="0"/>
    <n v="0"/>
    <n v="1069"/>
    <n v="2"/>
    <n v="16.72"/>
    <n v="1.94"/>
    <n v="25.06"/>
  </r>
  <r>
    <x v="0"/>
    <x v="3"/>
    <n v="6"/>
    <n v="100"/>
    <n v="20"/>
    <n v="6"/>
    <m/>
    <m/>
    <n v="1136"/>
    <n v="1136"/>
    <m/>
    <s v="inf"/>
    <m/>
    <n v="1136"/>
    <n v="6.33"/>
    <m/>
    <m/>
    <m/>
    <m/>
    <n v="1136"/>
    <n v="32.57"/>
    <m/>
    <n v="1136"/>
    <m/>
    <m/>
    <n v="1.85"/>
    <n v="1136"/>
    <n v="1136"/>
    <n v="1136"/>
    <n v="0"/>
    <n v="0"/>
    <n v="0"/>
    <n v="0"/>
    <n v="0"/>
    <n v="0"/>
    <n v="0"/>
    <n v="0"/>
    <n v="0"/>
    <n v="0"/>
    <n v="0"/>
    <n v="8.18"/>
  </r>
  <r>
    <x v="0"/>
    <x v="3"/>
    <n v="7"/>
    <n v="100"/>
    <n v="20"/>
    <n v="6"/>
    <m/>
    <m/>
    <n v="1098"/>
    <n v="1098"/>
    <m/>
    <s v="inf"/>
    <m/>
    <n v="1098"/>
    <n v="12.52"/>
    <m/>
    <m/>
    <m/>
    <m/>
    <n v="1098"/>
    <n v="124.06"/>
    <m/>
    <n v="1098"/>
    <m/>
    <m/>
    <n v="2.88"/>
    <n v="1098"/>
    <n v="1098"/>
    <n v="1098"/>
    <n v="0"/>
    <n v="0"/>
    <n v="0"/>
    <n v="0"/>
    <n v="0"/>
    <n v="0"/>
    <n v="0"/>
    <n v="0"/>
    <n v="0"/>
    <n v="0"/>
    <n v="0"/>
    <n v="15.4"/>
  </r>
  <r>
    <x v="0"/>
    <x v="3"/>
    <n v="8"/>
    <n v="100"/>
    <n v="20"/>
    <n v="6"/>
    <m/>
    <m/>
    <n v="1151"/>
    <n v="1151"/>
    <m/>
    <s v="inf"/>
    <m/>
    <n v="1151"/>
    <n v="3.19"/>
    <m/>
    <m/>
    <m/>
    <m/>
    <n v="1151"/>
    <n v="3.24"/>
    <m/>
    <n v="1151"/>
    <m/>
    <m/>
    <n v="1.56"/>
    <n v="1151"/>
    <n v="1151"/>
    <n v="1151"/>
    <n v="0"/>
    <n v="0"/>
    <n v="0"/>
    <n v="0"/>
    <n v="0"/>
    <n v="0"/>
    <n v="0"/>
    <n v="0"/>
    <n v="0"/>
    <n v="0"/>
    <n v="0"/>
    <n v="4.75"/>
  </r>
  <r>
    <x v="0"/>
    <x v="3"/>
    <n v="9"/>
    <n v="100"/>
    <n v="20"/>
    <n v="6"/>
    <m/>
    <m/>
    <n v="1011"/>
    <n v="1010"/>
    <m/>
    <s v="inf"/>
    <m/>
    <n v="1011"/>
    <n v="14.32"/>
    <m/>
    <m/>
    <m/>
    <m/>
    <n v="1010"/>
    <n v="1800"/>
    <m/>
    <n v="1007"/>
    <m/>
    <m/>
    <n v="3.22"/>
    <n v="1010"/>
    <n v="1007"/>
    <n v="1010"/>
    <n v="0"/>
    <n v="115"/>
    <n v="0"/>
    <n v="0"/>
    <n v="0"/>
    <n v="112"/>
    <n v="17"/>
    <n v="30246"/>
    <n v="115"/>
    <n v="169.09"/>
    <n v="148.57"/>
    <n v="335.2"/>
  </r>
  <r>
    <x v="0"/>
    <x v="3"/>
    <n v="10"/>
    <n v="100"/>
    <n v="20"/>
    <n v="6"/>
    <m/>
    <m/>
    <n v="1011"/>
    <n v="1011"/>
    <m/>
    <s v="inf"/>
    <m/>
    <n v="1011"/>
    <n v="11.05"/>
    <m/>
    <m/>
    <m/>
    <m/>
    <n v="1011"/>
    <n v="1800"/>
    <m/>
    <n v="1007"/>
    <m/>
    <m/>
    <n v="1.62"/>
    <n v="1011"/>
    <n v="1007"/>
    <n v="1011"/>
    <n v="0"/>
    <n v="92"/>
    <n v="0"/>
    <n v="0"/>
    <n v="0"/>
    <n v="92"/>
    <n v="370"/>
    <n v="10019"/>
    <n v="92"/>
    <n v="65.61"/>
    <n v="129.31"/>
    <n v="207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19D71F-2C60-4410-B49D-0A6872D9F1F6}" name="Tabella pivot2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R4:AU9" firstHeaderRow="0" firstDataRow="1" firstDataCol="1"/>
  <pivotFields count="41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>
      <items count="29">
        <item x="5"/>
        <item x="1"/>
        <item x="0"/>
        <item x="16"/>
        <item x="3"/>
        <item x="22"/>
        <item x="10"/>
        <item x="7"/>
        <item x="19"/>
        <item x="13"/>
        <item x="25"/>
        <item x="2"/>
        <item x="9"/>
        <item x="27"/>
        <item x="15"/>
        <item x="21"/>
        <item x="8"/>
        <item x="4"/>
        <item x="20"/>
        <item x="17"/>
        <item x="23"/>
        <item x="11"/>
        <item x="26"/>
        <item x="14"/>
        <item x="18"/>
        <item x="6"/>
        <item x="12"/>
        <item x="2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Time5" fld="40" subtotal="average" baseField="1" baseItem="0" numFmtId="177"/>
    <dataField name="Media di Time-SP" fld="39" subtotal="average" baseField="1" baseItem="1"/>
    <dataField name="Media di Time-MP" fld="38" subtotal="average" baseField="1" baseItem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5F6BA-C691-4BAB-977E-63734CF9F88E}" name="Tabella pivot3" cacheId="1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R3:BC8" firstHeaderRow="0" firstDataRow="1" firstDataCol="1"/>
  <pivotFields count="41">
    <pivotField showAll="0">
      <items count="2"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Max di Time5" fld="40" subtotal="max" baseField="1" baseItem="0" numFmtId="177"/>
    <dataField name="Somma di Time-SP" fld="39" baseField="1" baseItem="0" numFmtId="177"/>
    <dataField name="Somma di Time-MP" fld="38" baseField="1" baseItem="0" numFmtId="177"/>
    <dataField name="Somma di SP" fld="37" baseField="0" baseItem="0"/>
    <dataField name="Somma di (37)" fld="29" baseField="0" baseItem="0"/>
    <dataField name="Somma di (38)" fld="30" baseField="0" baseItem="0"/>
    <dataField name="Somma di (43)" fld="31" baseField="0" baseItem="0"/>
    <dataField name="Somma di (44)" fld="32" baseField="0" baseItem="0"/>
    <dataField name="Somma di (45)" fld="33" baseField="0" baseItem="0"/>
    <dataField name="Somma di (48)" fld="34" baseField="0" baseItem="0"/>
    <dataField name="Somma di (49)" fld="35" baseField="0" baseItem="0"/>
  </dataFields>
  <formats count="1">
    <format dxfId="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4FE3-DE22-4C2D-B8CE-F7F9BDACD6DD}">
  <sheetPr>
    <tabColor rgb="FFFFC000"/>
  </sheetPr>
  <dimension ref="C6:I23"/>
  <sheetViews>
    <sheetView workbookViewId="0">
      <selection activeCell="I20" sqref="I20"/>
    </sheetView>
  </sheetViews>
  <sheetFormatPr defaultRowHeight="14.25" x14ac:dyDescent="0.2"/>
  <cols>
    <col min="3" max="3" width="16.75" bestFit="1" customWidth="1"/>
    <col min="4" max="4" width="3.875" bestFit="1" customWidth="1"/>
    <col min="5" max="5" width="7.875" bestFit="1" customWidth="1"/>
    <col min="6" max="6" width="18.625" bestFit="1" customWidth="1"/>
    <col min="7" max="7" width="4.125" bestFit="1" customWidth="1"/>
    <col min="8" max="8" width="14" bestFit="1" customWidth="1"/>
    <col min="9" max="9" width="47" bestFit="1" customWidth="1"/>
  </cols>
  <sheetData>
    <row r="6" spans="3:9" x14ac:dyDescent="0.2">
      <c r="C6" s="40"/>
      <c r="D6" s="40"/>
      <c r="E6" s="40"/>
      <c r="F6" s="40"/>
      <c r="G6" s="40"/>
      <c r="H6" s="40"/>
      <c r="I6" s="40"/>
    </row>
    <row r="7" spans="3:9" x14ac:dyDescent="0.2">
      <c r="C7" s="73" t="s">
        <v>74</v>
      </c>
      <c r="D7" s="74" t="s">
        <v>16</v>
      </c>
      <c r="E7" s="73" t="s">
        <v>75</v>
      </c>
      <c r="F7" s="74" t="s">
        <v>76</v>
      </c>
      <c r="G7" s="74" t="s">
        <v>77</v>
      </c>
      <c r="H7" s="73" t="s">
        <v>78</v>
      </c>
      <c r="I7" s="75" t="s">
        <v>101</v>
      </c>
    </row>
    <row r="8" spans="3:9" x14ac:dyDescent="0.2">
      <c r="C8" s="63" t="s">
        <v>79</v>
      </c>
      <c r="D8" s="41" t="s">
        <v>86</v>
      </c>
      <c r="E8" s="63">
        <v>10</v>
      </c>
      <c r="F8" s="41">
        <v>10</v>
      </c>
      <c r="G8" s="41">
        <v>10</v>
      </c>
      <c r="H8" s="63">
        <v>2</v>
      </c>
      <c r="I8" s="88" t="s">
        <v>154</v>
      </c>
    </row>
    <row r="9" spans="3:9" x14ac:dyDescent="0.2">
      <c r="C9" s="63"/>
      <c r="D9" s="41" t="s">
        <v>88</v>
      </c>
      <c r="E9" s="63">
        <v>10</v>
      </c>
      <c r="F9" s="41">
        <v>15</v>
      </c>
      <c r="G9" s="41">
        <v>15</v>
      </c>
      <c r="H9" s="63">
        <v>2</v>
      </c>
      <c r="I9" s="89"/>
    </row>
    <row r="10" spans="3:9" x14ac:dyDescent="0.2">
      <c r="C10" s="63"/>
      <c r="D10" s="41" t="s">
        <v>90</v>
      </c>
      <c r="E10" s="63">
        <v>10</v>
      </c>
      <c r="F10" s="41">
        <v>20</v>
      </c>
      <c r="G10" s="41">
        <v>20</v>
      </c>
      <c r="H10" s="63">
        <v>3</v>
      </c>
      <c r="I10" s="89"/>
    </row>
    <row r="11" spans="3:9" x14ac:dyDescent="0.2">
      <c r="C11" s="57"/>
      <c r="D11" s="39" t="s">
        <v>80</v>
      </c>
      <c r="E11" s="63">
        <v>10</v>
      </c>
      <c r="F11" s="39">
        <v>25</v>
      </c>
      <c r="G11" s="39">
        <v>25</v>
      </c>
      <c r="H11" s="63">
        <v>3</v>
      </c>
      <c r="I11" s="89"/>
    </row>
    <row r="12" spans="3:9" x14ac:dyDescent="0.2">
      <c r="C12" s="57"/>
      <c r="D12" s="39" t="s">
        <v>81</v>
      </c>
      <c r="E12" s="63">
        <v>10</v>
      </c>
      <c r="F12" s="39">
        <v>30</v>
      </c>
      <c r="G12" s="39">
        <v>30</v>
      </c>
      <c r="H12" s="63">
        <v>4</v>
      </c>
      <c r="I12" s="89"/>
    </row>
    <row r="13" spans="3:9" x14ac:dyDescent="0.2">
      <c r="C13" s="57"/>
      <c r="D13" s="39" t="s">
        <v>2</v>
      </c>
      <c r="E13" s="63">
        <v>10</v>
      </c>
      <c r="F13" s="39">
        <v>35</v>
      </c>
      <c r="G13" s="39">
        <v>35</v>
      </c>
      <c r="H13" s="63">
        <v>4</v>
      </c>
      <c r="I13" s="89"/>
    </row>
    <row r="14" spans="3:9" x14ac:dyDescent="0.2">
      <c r="C14" s="57"/>
      <c r="D14" s="39" t="s">
        <v>82</v>
      </c>
      <c r="E14" s="63">
        <v>10</v>
      </c>
      <c r="F14" s="39">
        <v>40</v>
      </c>
      <c r="G14" s="39">
        <v>40</v>
      </c>
      <c r="H14" s="63">
        <v>5</v>
      </c>
      <c r="I14" s="89"/>
    </row>
    <row r="15" spans="3:9" x14ac:dyDescent="0.2">
      <c r="C15" s="57"/>
      <c r="D15" s="39" t="s">
        <v>83</v>
      </c>
      <c r="E15" s="63">
        <v>10</v>
      </c>
      <c r="F15" s="39">
        <v>45</v>
      </c>
      <c r="G15" s="39">
        <v>45</v>
      </c>
      <c r="H15" s="63">
        <v>5</v>
      </c>
      <c r="I15" s="89"/>
    </row>
    <row r="16" spans="3:9" x14ac:dyDescent="0.2">
      <c r="C16" s="56"/>
      <c r="D16" s="38" t="s">
        <v>84</v>
      </c>
      <c r="E16" s="64">
        <v>10</v>
      </c>
      <c r="F16" s="38">
        <v>50</v>
      </c>
      <c r="G16" s="38">
        <v>50</v>
      </c>
      <c r="H16" s="64">
        <v>6</v>
      </c>
      <c r="I16" s="90"/>
    </row>
    <row r="17" spans="3:9" ht="42.75" x14ac:dyDescent="0.2">
      <c r="C17" s="57" t="s">
        <v>85</v>
      </c>
      <c r="D17" s="66" t="s">
        <v>151</v>
      </c>
      <c r="E17" s="62">
        <v>70</v>
      </c>
      <c r="F17" s="67" t="s">
        <v>87</v>
      </c>
      <c r="G17" s="67">
        <v>10</v>
      </c>
      <c r="H17" s="62">
        <v>2</v>
      </c>
      <c r="I17" s="68" t="s">
        <v>102</v>
      </c>
    </row>
    <row r="18" spans="3:9" ht="42.75" x14ac:dyDescent="0.2">
      <c r="C18" s="57"/>
      <c r="D18" s="66" t="s">
        <v>152</v>
      </c>
      <c r="E18" s="62">
        <v>60</v>
      </c>
      <c r="F18" s="67" t="s">
        <v>89</v>
      </c>
      <c r="G18" s="67">
        <v>15</v>
      </c>
      <c r="H18" s="62">
        <v>4</v>
      </c>
      <c r="I18" s="68" t="s">
        <v>104</v>
      </c>
    </row>
    <row r="19" spans="3:9" ht="42.75" x14ac:dyDescent="0.2">
      <c r="C19" s="57"/>
      <c r="D19" s="66" t="s">
        <v>153</v>
      </c>
      <c r="E19" s="62">
        <v>60</v>
      </c>
      <c r="F19" s="67" t="s">
        <v>91</v>
      </c>
      <c r="G19" s="67">
        <v>20</v>
      </c>
      <c r="H19" s="62">
        <v>6</v>
      </c>
      <c r="I19" s="68" t="s">
        <v>103</v>
      </c>
    </row>
    <row r="20" spans="3:9" ht="42.75" x14ac:dyDescent="0.2">
      <c r="C20" s="57"/>
      <c r="D20" s="66" t="s">
        <v>92</v>
      </c>
      <c r="E20" s="62">
        <v>60</v>
      </c>
      <c r="F20" s="67">
        <v>50</v>
      </c>
      <c r="G20" s="67">
        <v>15</v>
      </c>
      <c r="H20" s="62">
        <v>4</v>
      </c>
      <c r="I20" s="68" t="s">
        <v>210</v>
      </c>
    </row>
    <row r="21" spans="3:9" ht="28.5" x14ac:dyDescent="0.2">
      <c r="C21" s="57"/>
      <c r="D21" s="66" t="s">
        <v>93</v>
      </c>
      <c r="E21" s="62">
        <v>50</v>
      </c>
      <c r="F21" s="67">
        <v>50</v>
      </c>
      <c r="G21" s="67">
        <v>15</v>
      </c>
      <c r="H21" s="62">
        <v>4</v>
      </c>
      <c r="I21" s="68" t="s">
        <v>105</v>
      </c>
    </row>
    <row r="22" spans="3:9" x14ac:dyDescent="0.2">
      <c r="C22" s="57"/>
      <c r="D22" s="66" t="s">
        <v>94</v>
      </c>
      <c r="E22" s="62">
        <v>50</v>
      </c>
      <c r="F22" s="67">
        <v>50</v>
      </c>
      <c r="G22" s="67">
        <v>15</v>
      </c>
      <c r="H22" s="62" t="s">
        <v>95</v>
      </c>
      <c r="I22" s="68" t="s">
        <v>106</v>
      </c>
    </row>
    <row r="23" spans="3:9" ht="28.5" x14ac:dyDescent="0.2">
      <c r="C23" s="56"/>
      <c r="D23" s="38" t="s">
        <v>96</v>
      </c>
      <c r="E23" s="64">
        <v>50</v>
      </c>
      <c r="F23" s="38">
        <v>50</v>
      </c>
      <c r="G23" s="38">
        <v>15</v>
      </c>
      <c r="H23" s="64">
        <v>4</v>
      </c>
      <c r="I23" s="65" t="s">
        <v>107</v>
      </c>
    </row>
  </sheetData>
  <mergeCells count="1">
    <mergeCell ref="I8:I16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Q13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sqref="A1:XFD2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125" style="1" bestFit="1" customWidth="1"/>
    <col min="4" max="4" width="17.75" style="1" bestFit="1" customWidth="1"/>
    <col min="5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5.625" style="1" bestFit="1" customWidth="1"/>
    <col min="12" max="12" width="3.25" style="1" bestFit="1" customWidth="1"/>
    <col min="13" max="13" width="4.375" style="1" bestFit="1" customWidth="1"/>
    <col min="14" max="14" width="4.375" style="1" customWidth="1"/>
    <col min="15" max="16" width="5.625" style="1" bestFit="1" customWidth="1"/>
    <col min="17" max="17" width="3.125" style="1" bestFit="1" customWidth="1"/>
    <col min="18" max="18" width="6.25" style="1" bestFit="1" customWidth="1"/>
    <col min="19" max="19" width="5.375" style="1" bestFit="1" customWidth="1"/>
    <col min="20" max="20" width="5.375" style="1" customWidth="1"/>
    <col min="21" max="21" width="5.625" style="1" bestFit="1" customWidth="1"/>
    <col min="22" max="22" width="6.75" style="1" bestFit="1" customWidth="1"/>
    <col min="23" max="23" width="3.125" style="1" bestFit="1" customWidth="1"/>
    <col min="24" max="24" width="5.625" style="1" customWidth="1"/>
    <col min="25" max="25" width="3.25" style="1" bestFit="1" customWidth="1"/>
    <col min="26" max="26" width="7.25" style="1" bestFit="1" customWidth="1"/>
    <col min="27" max="30" width="5.62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6.75" style="1" bestFit="1" customWidth="1"/>
    <col min="43" max="43" width="3.125" style="1" bestFit="1" customWidth="1"/>
    <col min="44" max="16384" width="9.125" style="1"/>
  </cols>
  <sheetData>
    <row r="1" spans="2:43" s="19" customFormat="1" x14ac:dyDescent="0.25"/>
    <row r="2" spans="2:43" s="19" customFormat="1" x14ac:dyDescent="0.25">
      <c r="I2" s="19">
        <f>AVERAGEIF(I7:I56,"&gt;0")</f>
        <v>0.60490655803181081</v>
      </c>
      <c r="L2" s="19">
        <f>SUM(L7:L56)</f>
        <v>3</v>
      </c>
      <c r="N2" s="19">
        <f>SUM(N7:N56)</f>
        <v>0</v>
      </c>
      <c r="P2" s="19">
        <f>AVERAGEIF(P7:P56,"&lt;1800")</f>
        <v>0.80440000000000011</v>
      </c>
      <c r="Q2" s="19">
        <f>SUM(Q7:Q56)</f>
        <v>50</v>
      </c>
      <c r="T2" s="19">
        <f>SUM(T7:T56)</f>
        <v>0</v>
      </c>
      <c r="V2" s="19">
        <f>AVERAGEIF(V7:V56,"&lt;1800")</f>
        <v>4.9974000000000007</v>
      </c>
      <c r="W2" s="19">
        <f>SUM(W7:W56)</f>
        <v>50</v>
      </c>
      <c r="Y2" s="19">
        <f>SUM(Y7:Y56)</f>
        <v>32</v>
      </c>
      <c r="Z2" s="19">
        <f>AVERAGEIF(Z7:Z56,"&lt;1800")</f>
        <v>99.868368076997342</v>
      </c>
      <c r="AA2" s="19">
        <f>AVERAGEIF(AA7:AA56,"&lt;1800")</f>
        <v>0.92460000000000009</v>
      </c>
      <c r="AP2" s="19">
        <f>AVERAGEIF(AP7:AP56,"&lt;1800")</f>
        <v>3.7830000000000008</v>
      </c>
      <c r="AQ2" s="19">
        <f>SUM(AQ7:AQ56)</f>
        <v>50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2</v>
      </c>
      <c r="C7" s="9"/>
      <c r="D7" s="9">
        <v>1</v>
      </c>
      <c r="E7" s="9">
        <v>50</v>
      </c>
      <c r="F7" s="9">
        <v>15</v>
      </c>
      <c r="G7" s="9">
        <v>2</v>
      </c>
      <c r="H7" s="9">
        <f>MIN(J7,K7)</f>
        <v>1509</v>
      </c>
      <c r="I7" s="9">
        <f>100*(J7-H7)/J7</f>
        <v>0</v>
      </c>
      <c r="J7" s="9">
        <v>1509</v>
      </c>
      <c r="K7" s="9">
        <v>1509</v>
      </c>
      <c r="L7" s="9">
        <f>IF(K7&lt;J7,1,0)</f>
        <v>0</v>
      </c>
      <c r="M7" s="9" t="s">
        <v>55</v>
      </c>
      <c r="N7" s="9"/>
      <c r="O7" s="9">
        <v>1509</v>
      </c>
      <c r="P7" s="9">
        <v>0.62</v>
      </c>
      <c r="Q7" s="9">
        <f>IF(P7&lt;1800,1,0)</f>
        <v>1</v>
      </c>
      <c r="R7" s="9" t="s">
        <v>63</v>
      </c>
      <c r="S7" s="9"/>
      <c r="T7" s="9"/>
      <c r="U7" s="9">
        <v>1509</v>
      </c>
      <c r="V7" s="9">
        <v>0.5</v>
      </c>
      <c r="W7" s="9">
        <f>IF(V7&lt;1800,1,0)</f>
        <v>1</v>
      </c>
      <c r="X7" s="9">
        <v>1509</v>
      </c>
      <c r="Y7" s="9">
        <f>IF(X7=H7,1,0)</f>
        <v>1</v>
      </c>
      <c r="Z7" s="33">
        <f>100*X7/H7</f>
        <v>100</v>
      </c>
      <c r="AA7" s="9">
        <v>0.36</v>
      </c>
      <c r="AB7" s="9">
        <v>1509</v>
      </c>
      <c r="AC7" s="9">
        <v>1509</v>
      </c>
      <c r="AD7" s="9">
        <v>1509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0.98</v>
      </c>
      <c r="AQ7" s="31">
        <f>IF(AP7&lt;1800,1,0)</f>
        <v>1</v>
      </c>
    </row>
    <row r="8" spans="2:43" x14ac:dyDescent="0.25">
      <c r="B8" s="9" t="s">
        <v>48</v>
      </c>
      <c r="C8" s="9"/>
      <c r="D8" s="9">
        <v>2</v>
      </c>
      <c r="E8" s="9">
        <v>50</v>
      </c>
      <c r="F8" s="9">
        <v>15</v>
      </c>
      <c r="G8" s="9">
        <v>2</v>
      </c>
      <c r="H8" s="9">
        <f t="shared" ref="H8:H56" si="0">MIN(J8,K8)</f>
        <v>1510</v>
      </c>
      <c r="I8" s="9">
        <f t="shared" ref="I8:I56" si="1">100*(J8-H8)/J8</f>
        <v>0</v>
      </c>
      <c r="J8" s="9">
        <v>1510</v>
      </c>
      <c r="K8" s="9">
        <v>1510</v>
      </c>
      <c r="L8" s="9">
        <f t="shared" ref="L8:L56" si="2">IF(K8&lt;J8,1,0)</f>
        <v>0</v>
      </c>
      <c r="M8" s="9" t="s">
        <v>55</v>
      </c>
      <c r="N8" s="9"/>
      <c r="O8" s="9">
        <v>1510</v>
      </c>
      <c r="P8" s="9">
        <v>0.63</v>
      </c>
      <c r="Q8" s="9">
        <f t="shared" ref="Q8:Q56" si="3">IF(P8&lt;1800,1,0)</f>
        <v>1</v>
      </c>
      <c r="R8" s="9" t="s">
        <v>63</v>
      </c>
      <c r="S8" s="9"/>
      <c r="T8" s="9"/>
      <c r="U8" s="9">
        <v>1510</v>
      </c>
      <c r="V8" s="9">
        <v>0.7</v>
      </c>
      <c r="W8" s="9">
        <f t="shared" ref="W8:W56" si="4">IF(V8&lt;1800,1,0)</f>
        <v>1</v>
      </c>
      <c r="X8" s="9">
        <v>1509</v>
      </c>
      <c r="Y8" s="9">
        <f t="shared" ref="Y8:Y56" si="5">IF(X8=H8,1,0)</f>
        <v>0</v>
      </c>
      <c r="Z8" s="33">
        <f t="shared" ref="Z8:Z56" si="6">100*X8/H8</f>
        <v>99.933774834437088</v>
      </c>
      <c r="AA8" s="9">
        <v>0.41</v>
      </c>
      <c r="AB8" s="9">
        <v>1510</v>
      </c>
      <c r="AC8" s="9">
        <v>1509</v>
      </c>
      <c r="AD8" s="9">
        <v>1510</v>
      </c>
      <c r="AE8" s="9">
        <v>0</v>
      </c>
      <c r="AF8" s="9">
        <v>2</v>
      </c>
      <c r="AG8" s="9">
        <v>71</v>
      </c>
      <c r="AH8" s="9">
        <v>142</v>
      </c>
      <c r="AI8" s="9">
        <v>100</v>
      </c>
      <c r="AJ8" s="9">
        <v>0</v>
      </c>
      <c r="AK8" s="9">
        <v>0</v>
      </c>
      <c r="AL8" s="9">
        <v>29</v>
      </c>
      <c r="AM8" s="9">
        <v>2</v>
      </c>
      <c r="AN8" s="9">
        <v>0.7</v>
      </c>
      <c r="AO8" s="9">
        <v>0.4</v>
      </c>
      <c r="AP8" s="9">
        <v>2.14</v>
      </c>
      <c r="AQ8" s="31">
        <f t="shared" ref="AQ8:AQ56" si="7">IF(AP8&lt;1800,1,0)</f>
        <v>1</v>
      </c>
    </row>
    <row r="9" spans="2:43" x14ac:dyDescent="0.25">
      <c r="B9" s="9" t="s">
        <v>48</v>
      </c>
      <c r="C9" s="9"/>
      <c r="D9" s="9">
        <v>3</v>
      </c>
      <c r="E9" s="9">
        <v>50</v>
      </c>
      <c r="F9" s="9">
        <v>15</v>
      </c>
      <c r="G9" s="9">
        <v>2</v>
      </c>
      <c r="H9" s="9">
        <f t="shared" si="0"/>
        <v>1510</v>
      </c>
      <c r="I9" s="9">
        <f t="shared" si="1"/>
        <v>0</v>
      </c>
      <c r="J9" s="9">
        <v>1510</v>
      </c>
      <c r="K9" s="9">
        <v>1510</v>
      </c>
      <c r="L9" s="9">
        <f t="shared" si="2"/>
        <v>0</v>
      </c>
      <c r="M9" s="9" t="s">
        <v>55</v>
      </c>
      <c r="N9" s="9"/>
      <c r="O9" s="9">
        <v>1510</v>
      </c>
      <c r="P9" s="9">
        <v>0.52</v>
      </c>
      <c r="Q9" s="9">
        <f t="shared" si="3"/>
        <v>1</v>
      </c>
      <c r="R9" s="9" t="s">
        <v>63</v>
      </c>
      <c r="S9" s="9"/>
      <c r="T9" s="9"/>
      <c r="U9" s="9">
        <v>1510</v>
      </c>
      <c r="V9" s="9">
        <v>0.46</v>
      </c>
      <c r="W9" s="9">
        <f t="shared" si="4"/>
        <v>1</v>
      </c>
      <c r="X9" s="9">
        <v>1510</v>
      </c>
      <c r="Y9" s="9">
        <f t="shared" si="5"/>
        <v>1</v>
      </c>
      <c r="Z9" s="33">
        <f t="shared" si="6"/>
        <v>100</v>
      </c>
      <c r="AA9" s="9">
        <v>0.38</v>
      </c>
      <c r="AB9" s="9">
        <v>1510</v>
      </c>
      <c r="AC9" s="9">
        <v>1510</v>
      </c>
      <c r="AD9" s="9">
        <v>1510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0.9</v>
      </c>
      <c r="AQ9" s="31">
        <f t="shared" si="7"/>
        <v>1</v>
      </c>
    </row>
    <row r="10" spans="2:43" x14ac:dyDescent="0.25">
      <c r="B10" s="9" t="s">
        <v>48</v>
      </c>
      <c r="C10" s="9"/>
      <c r="D10" s="9">
        <v>4</v>
      </c>
      <c r="E10" s="9">
        <v>50</v>
      </c>
      <c r="F10" s="9">
        <v>15</v>
      </c>
      <c r="G10" s="9">
        <v>2</v>
      </c>
      <c r="H10" s="9">
        <f t="shared" si="0"/>
        <v>1510</v>
      </c>
      <c r="I10" s="9">
        <f t="shared" si="1"/>
        <v>0</v>
      </c>
      <c r="J10" s="9">
        <v>1510</v>
      </c>
      <c r="K10" s="9">
        <v>1510</v>
      </c>
      <c r="L10" s="9">
        <f t="shared" si="2"/>
        <v>0</v>
      </c>
      <c r="M10" s="9" t="s">
        <v>55</v>
      </c>
      <c r="N10" s="9"/>
      <c r="O10" s="9">
        <v>1510</v>
      </c>
      <c r="P10" s="9">
        <v>0.56000000000000005</v>
      </c>
      <c r="Q10" s="9">
        <f t="shared" si="3"/>
        <v>1</v>
      </c>
      <c r="R10" s="9" t="s">
        <v>63</v>
      </c>
      <c r="S10" s="9"/>
      <c r="T10" s="9"/>
      <c r="U10" s="9">
        <v>1510</v>
      </c>
      <c r="V10" s="9">
        <v>0.46</v>
      </c>
      <c r="W10" s="9">
        <f t="shared" si="4"/>
        <v>1</v>
      </c>
      <c r="X10" s="9">
        <v>1510</v>
      </c>
      <c r="Y10" s="9">
        <f t="shared" si="5"/>
        <v>1</v>
      </c>
      <c r="Z10" s="33">
        <f t="shared" si="6"/>
        <v>100</v>
      </c>
      <c r="AA10" s="9">
        <v>0.15</v>
      </c>
      <c r="AB10" s="9">
        <v>1510</v>
      </c>
      <c r="AC10" s="9">
        <v>1510</v>
      </c>
      <c r="AD10" s="9">
        <v>1510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0.71</v>
      </c>
      <c r="AQ10" s="31">
        <f t="shared" si="7"/>
        <v>1</v>
      </c>
    </row>
    <row r="11" spans="2:43" x14ac:dyDescent="0.25">
      <c r="B11" s="9" t="s">
        <v>48</v>
      </c>
      <c r="C11" s="9"/>
      <c r="D11" s="9">
        <v>5</v>
      </c>
      <c r="E11" s="9">
        <v>50</v>
      </c>
      <c r="F11" s="9">
        <v>15</v>
      </c>
      <c r="G11" s="9">
        <v>2</v>
      </c>
      <c r="H11" s="9">
        <f t="shared" si="0"/>
        <v>1509</v>
      </c>
      <c r="I11" s="9">
        <f t="shared" si="1"/>
        <v>0</v>
      </c>
      <c r="J11" s="9">
        <v>1509</v>
      </c>
      <c r="K11" s="9">
        <v>1509</v>
      </c>
      <c r="L11" s="9">
        <f t="shared" si="2"/>
        <v>0</v>
      </c>
      <c r="M11" s="9" t="s">
        <v>55</v>
      </c>
      <c r="N11" s="9"/>
      <c r="O11" s="9">
        <v>1509</v>
      </c>
      <c r="P11" s="9">
        <v>0.57999999999999996</v>
      </c>
      <c r="Q11" s="9">
        <f t="shared" si="3"/>
        <v>1</v>
      </c>
      <c r="R11" s="9" t="s">
        <v>63</v>
      </c>
      <c r="S11" s="9"/>
      <c r="T11" s="9"/>
      <c r="U11" s="9">
        <v>1509</v>
      </c>
      <c r="V11" s="9">
        <v>0.69</v>
      </c>
      <c r="W11" s="9">
        <f t="shared" si="4"/>
        <v>1</v>
      </c>
      <c r="X11" s="9">
        <v>1508</v>
      </c>
      <c r="Y11" s="9">
        <f t="shared" si="5"/>
        <v>0</v>
      </c>
      <c r="Z11" s="33">
        <f t="shared" si="6"/>
        <v>99.933730947647447</v>
      </c>
      <c r="AA11" s="9">
        <v>0.27</v>
      </c>
      <c r="AB11" s="9">
        <v>1509</v>
      </c>
      <c r="AC11" s="9">
        <v>1508</v>
      </c>
      <c r="AD11" s="9">
        <v>1509</v>
      </c>
      <c r="AE11" s="9">
        <v>0</v>
      </c>
      <c r="AF11" s="9">
        <v>2</v>
      </c>
      <c r="AG11" s="9">
        <v>85</v>
      </c>
      <c r="AH11" s="9">
        <v>170</v>
      </c>
      <c r="AI11" s="9">
        <v>100</v>
      </c>
      <c r="AJ11" s="9">
        <v>0</v>
      </c>
      <c r="AK11" s="9">
        <v>0</v>
      </c>
      <c r="AL11" s="9">
        <v>7</v>
      </c>
      <c r="AM11" s="9">
        <v>2</v>
      </c>
      <c r="AN11" s="9">
        <v>0.33</v>
      </c>
      <c r="AO11" s="9">
        <v>0.46</v>
      </c>
      <c r="AP11" s="9">
        <v>1.63</v>
      </c>
      <c r="AQ11" s="31">
        <f t="shared" si="7"/>
        <v>1</v>
      </c>
    </row>
    <row r="12" spans="2:43" x14ac:dyDescent="0.25">
      <c r="B12" s="9" t="s">
        <v>48</v>
      </c>
      <c r="C12" s="9"/>
      <c r="D12" s="9">
        <v>6</v>
      </c>
      <c r="E12" s="9">
        <v>50</v>
      </c>
      <c r="F12" s="9">
        <v>15</v>
      </c>
      <c r="G12" s="9">
        <v>2</v>
      </c>
      <c r="H12" s="9">
        <f t="shared" si="0"/>
        <v>1509</v>
      </c>
      <c r="I12" s="9">
        <f t="shared" si="1"/>
        <v>0</v>
      </c>
      <c r="J12" s="9">
        <v>1509</v>
      </c>
      <c r="K12" s="9">
        <v>1509</v>
      </c>
      <c r="L12" s="9">
        <f t="shared" si="2"/>
        <v>0</v>
      </c>
      <c r="M12" s="9" t="s">
        <v>55</v>
      </c>
      <c r="N12" s="9"/>
      <c r="O12" s="9">
        <v>1509</v>
      </c>
      <c r="P12" s="9">
        <v>0.45</v>
      </c>
      <c r="Q12" s="9">
        <f t="shared" si="3"/>
        <v>1</v>
      </c>
      <c r="R12" s="9" t="s">
        <v>63</v>
      </c>
      <c r="S12" s="9"/>
      <c r="T12" s="9"/>
      <c r="U12" s="9">
        <v>1509</v>
      </c>
      <c r="V12" s="9">
        <v>0.61</v>
      </c>
      <c r="W12" s="9">
        <f t="shared" si="4"/>
        <v>1</v>
      </c>
      <c r="X12" s="9">
        <v>1509</v>
      </c>
      <c r="Y12" s="9">
        <f t="shared" si="5"/>
        <v>1</v>
      </c>
      <c r="Z12" s="33">
        <f t="shared" si="6"/>
        <v>100</v>
      </c>
      <c r="AA12" s="9">
        <v>0.28000000000000003</v>
      </c>
      <c r="AB12" s="9">
        <v>1509</v>
      </c>
      <c r="AC12" s="9">
        <v>1509</v>
      </c>
      <c r="AD12" s="9">
        <v>1509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0.73</v>
      </c>
      <c r="AQ12" s="31">
        <f t="shared" si="7"/>
        <v>1</v>
      </c>
    </row>
    <row r="13" spans="2:43" x14ac:dyDescent="0.25">
      <c r="B13" s="9" t="s">
        <v>48</v>
      </c>
      <c r="C13" s="9"/>
      <c r="D13" s="9">
        <v>7</v>
      </c>
      <c r="E13" s="9">
        <v>50</v>
      </c>
      <c r="F13" s="9">
        <v>15</v>
      </c>
      <c r="G13" s="9">
        <v>2</v>
      </c>
      <c r="H13" s="9">
        <f t="shared" si="0"/>
        <v>1511</v>
      </c>
      <c r="I13" s="9">
        <f t="shared" si="1"/>
        <v>0</v>
      </c>
      <c r="J13" s="9">
        <v>1511</v>
      </c>
      <c r="K13" s="9">
        <v>1511</v>
      </c>
      <c r="L13" s="9">
        <f t="shared" si="2"/>
        <v>0</v>
      </c>
      <c r="M13" s="9" t="s">
        <v>55</v>
      </c>
      <c r="N13" s="9"/>
      <c r="O13" s="9">
        <v>1511</v>
      </c>
      <c r="P13" s="9">
        <v>0.69</v>
      </c>
      <c r="Q13" s="9">
        <f t="shared" si="3"/>
        <v>1</v>
      </c>
      <c r="R13" s="9" t="s">
        <v>63</v>
      </c>
      <c r="S13" s="9"/>
      <c r="T13" s="9"/>
      <c r="U13" s="9">
        <v>1511</v>
      </c>
      <c r="V13" s="9">
        <v>0.42</v>
      </c>
      <c r="W13" s="9">
        <f t="shared" si="4"/>
        <v>1</v>
      </c>
      <c r="X13" s="9">
        <v>1511</v>
      </c>
      <c r="Y13" s="9">
        <f t="shared" si="5"/>
        <v>1</v>
      </c>
      <c r="Z13" s="33">
        <f t="shared" si="6"/>
        <v>100</v>
      </c>
      <c r="AA13" s="9">
        <v>0.36</v>
      </c>
      <c r="AB13" s="9">
        <v>1511</v>
      </c>
      <c r="AC13" s="9">
        <v>1511</v>
      </c>
      <c r="AD13" s="9">
        <v>1511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1.05</v>
      </c>
      <c r="AQ13" s="31">
        <f t="shared" si="7"/>
        <v>1</v>
      </c>
    </row>
    <row r="14" spans="2:43" x14ac:dyDescent="0.25">
      <c r="B14" s="9" t="s">
        <v>48</v>
      </c>
      <c r="C14" s="9"/>
      <c r="D14" s="9">
        <v>8</v>
      </c>
      <c r="E14" s="9">
        <v>50</v>
      </c>
      <c r="F14" s="9">
        <v>15</v>
      </c>
      <c r="G14" s="9">
        <v>2</v>
      </c>
      <c r="H14" s="9">
        <f t="shared" si="0"/>
        <v>1509</v>
      </c>
      <c r="I14" s="9">
        <f t="shared" si="1"/>
        <v>0</v>
      </c>
      <c r="J14" s="9">
        <v>1509</v>
      </c>
      <c r="K14" s="9">
        <v>1509</v>
      </c>
      <c r="L14" s="9">
        <f t="shared" si="2"/>
        <v>0</v>
      </c>
      <c r="M14" s="9" t="s">
        <v>55</v>
      </c>
      <c r="N14" s="9"/>
      <c r="O14" s="9">
        <v>1509</v>
      </c>
      <c r="P14" s="9">
        <v>0.45</v>
      </c>
      <c r="Q14" s="9">
        <f t="shared" si="3"/>
        <v>1</v>
      </c>
      <c r="R14" s="9" t="s">
        <v>63</v>
      </c>
      <c r="S14" s="9"/>
      <c r="T14" s="9"/>
      <c r="U14" s="9">
        <v>1509</v>
      </c>
      <c r="V14" s="9">
        <v>0.47</v>
      </c>
      <c r="W14" s="9">
        <f t="shared" si="4"/>
        <v>1</v>
      </c>
      <c r="X14" s="9">
        <v>1509</v>
      </c>
      <c r="Y14" s="9">
        <f t="shared" si="5"/>
        <v>1</v>
      </c>
      <c r="Z14" s="33">
        <f t="shared" si="6"/>
        <v>100</v>
      </c>
      <c r="AA14" s="9">
        <v>0.39</v>
      </c>
      <c r="AB14" s="9">
        <v>1509</v>
      </c>
      <c r="AC14" s="9">
        <v>1509</v>
      </c>
      <c r="AD14" s="9">
        <v>1509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0.83</v>
      </c>
      <c r="AQ14" s="31">
        <f t="shared" si="7"/>
        <v>1</v>
      </c>
    </row>
    <row r="15" spans="2:43" x14ac:dyDescent="0.25">
      <c r="B15" s="9" t="s">
        <v>48</v>
      </c>
      <c r="C15" s="9"/>
      <c r="D15" s="9">
        <v>9</v>
      </c>
      <c r="E15" s="9">
        <v>50</v>
      </c>
      <c r="F15" s="9">
        <v>15</v>
      </c>
      <c r="G15" s="9">
        <v>2</v>
      </c>
      <c r="H15" s="9">
        <f t="shared" si="0"/>
        <v>1510</v>
      </c>
      <c r="I15" s="9">
        <f t="shared" si="1"/>
        <v>0</v>
      </c>
      <c r="J15" s="9">
        <v>1510</v>
      </c>
      <c r="K15" s="9">
        <v>1510</v>
      </c>
      <c r="L15" s="9">
        <f t="shared" si="2"/>
        <v>0</v>
      </c>
      <c r="M15" s="9" t="s">
        <v>55</v>
      </c>
      <c r="N15" s="9"/>
      <c r="O15" s="9">
        <v>1510</v>
      </c>
      <c r="P15" s="9">
        <v>0.44</v>
      </c>
      <c r="Q15" s="9">
        <f t="shared" si="3"/>
        <v>1</v>
      </c>
      <c r="R15" s="9" t="s">
        <v>63</v>
      </c>
      <c r="S15" s="9"/>
      <c r="T15" s="9"/>
      <c r="U15" s="9">
        <v>1510</v>
      </c>
      <c r="V15" s="9">
        <v>0.56999999999999995</v>
      </c>
      <c r="W15" s="9">
        <f t="shared" si="4"/>
        <v>1</v>
      </c>
      <c r="X15" s="9">
        <v>1510</v>
      </c>
      <c r="Y15" s="9">
        <f t="shared" si="5"/>
        <v>1</v>
      </c>
      <c r="Z15" s="33">
        <f t="shared" si="6"/>
        <v>100</v>
      </c>
      <c r="AA15" s="9">
        <v>0.24</v>
      </c>
      <c r="AB15" s="9">
        <v>1510</v>
      </c>
      <c r="AC15" s="9">
        <v>1510</v>
      </c>
      <c r="AD15" s="9">
        <v>1510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0.67</v>
      </c>
      <c r="AQ15" s="31">
        <f t="shared" si="7"/>
        <v>1</v>
      </c>
    </row>
    <row r="16" spans="2:43" x14ac:dyDescent="0.25">
      <c r="B16" s="9" t="s">
        <v>48</v>
      </c>
      <c r="C16" s="9"/>
      <c r="D16" s="9">
        <v>10</v>
      </c>
      <c r="E16" s="9">
        <v>50</v>
      </c>
      <c r="F16" s="9">
        <v>15</v>
      </c>
      <c r="G16" s="9">
        <v>2</v>
      </c>
      <c r="H16" s="9">
        <f t="shared" si="0"/>
        <v>1510</v>
      </c>
      <c r="I16" s="9">
        <f t="shared" si="1"/>
        <v>0</v>
      </c>
      <c r="J16" s="9">
        <v>1510</v>
      </c>
      <c r="K16" s="9">
        <v>1510</v>
      </c>
      <c r="L16" s="9">
        <f t="shared" si="2"/>
        <v>0</v>
      </c>
      <c r="M16" s="9" t="s">
        <v>55</v>
      </c>
      <c r="N16" s="9"/>
      <c r="O16" s="9">
        <v>1510</v>
      </c>
      <c r="P16" s="9">
        <v>0.53</v>
      </c>
      <c r="Q16" s="9">
        <f t="shared" si="3"/>
        <v>1</v>
      </c>
      <c r="R16" s="9" t="s">
        <v>63</v>
      </c>
      <c r="S16" s="9"/>
      <c r="T16" s="9"/>
      <c r="U16" s="9">
        <v>1510</v>
      </c>
      <c r="V16" s="9">
        <v>0.57999999999999996</v>
      </c>
      <c r="W16" s="9">
        <f t="shared" si="4"/>
        <v>1</v>
      </c>
      <c r="X16" s="9">
        <v>1510</v>
      </c>
      <c r="Y16" s="9">
        <f t="shared" si="5"/>
        <v>1</v>
      </c>
      <c r="Z16" s="33">
        <f t="shared" si="6"/>
        <v>100</v>
      </c>
      <c r="AA16" s="9">
        <v>0.31</v>
      </c>
      <c r="AB16" s="9">
        <v>1510</v>
      </c>
      <c r="AC16" s="9">
        <v>1510</v>
      </c>
      <c r="AD16" s="9">
        <v>1510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0.84</v>
      </c>
      <c r="AQ16" s="31">
        <f t="shared" si="7"/>
        <v>1</v>
      </c>
    </row>
    <row r="17" spans="2:43" x14ac:dyDescent="0.25">
      <c r="B17" s="9" t="s">
        <v>48</v>
      </c>
      <c r="C17" s="9"/>
      <c r="D17" s="9">
        <v>1</v>
      </c>
      <c r="E17" s="9">
        <v>50</v>
      </c>
      <c r="F17" s="9">
        <v>15</v>
      </c>
      <c r="G17" s="9">
        <v>3</v>
      </c>
      <c r="H17" s="9">
        <f t="shared" si="0"/>
        <v>1007</v>
      </c>
      <c r="I17" s="9">
        <f t="shared" si="1"/>
        <v>0</v>
      </c>
      <c r="J17" s="9">
        <v>1007</v>
      </c>
      <c r="K17" s="9">
        <v>1007</v>
      </c>
      <c r="L17" s="9">
        <f t="shared" si="2"/>
        <v>0</v>
      </c>
      <c r="M17" s="9" t="s">
        <v>55</v>
      </c>
      <c r="N17" s="9"/>
      <c r="O17" s="9">
        <v>1007</v>
      </c>
      <c r="P17" s="9">
        <v>1.07</v>
      </c>
      <c r="Q17" s="9">
        <f t="shared" si="3"/>
        <v>1</v>
      </c>
      <c r="R17" s="9" t="s">
        <v>63</v>
      </c>
      <c r="S17" s="9"/>
      <c r="T17" s="9"/>
      <c r="U17" s="9">
        <v>1007</v>
      </c>
      <c r="V17" s="9">
        <v>1.36</v>
      </c>
      <c r="W17" s="9">
        <f t="shared" si="4"/>
        <v>1</v>
      </c>
      <c r="X17" s="9">
        <v>1006</v>
      </c>
      <c r="Y17" s="9">
        <f t="shared" si="5"/>
        <v>0</v>
      </c>
      <c r="Z17" s="33">
        <f t="shared" si="6"/>
        <v>99.900695134061564</v>
      </c>
      <c r="AA17" s="9">
        <v>0.6</v>
      </c>
      <c r="AB17" s="9">
        <v>1007</v>
      </c>
      <c r="AC17" s="9">
        <v>1006</v>
      </c>
      <c r="AD17" s="9">
        <v>1007</v>
      </c>
      <c r="AE17" s="9">
        <v>0</v>
      </c>
      <c r="AF17" s="9">
        <v>2</v>
      </c>
      <c r="AG17" s="9">
        <v>172</v>
      </c>
      <c r="AH17" s="9">
        <v>258</v>
      </c>
      <c r="AI17" s="9">
        <v>150</v>
      </c>
      <c r="AJ17" s="9">
        <v>0</v>
      </c>
      <c r="AK17" s="9">
        <v>0</v>
      </c>
      <c r="AL17" s="9">
        <v>20</v>
      </c>
      <c r="AM17" s="9">
        <v>2</v>
      </c>
      <c r="AN17" s="9">
        <v>0.92</v>
      </c>
      <c r="AO17" s="9">
        <v>0.42</v>
      </c>
      <c r="AP17" s="9">
        <v>3.02</v>
      </c>
      <c r="AQ17" s="31">
        <f t="shared" si="7"/>
        <v>1</v>
      </c>
    </row>
    <row r="18" spans="2:43" x14ac:dyDescent="0.25">
      <c r="B18" s="9" t="s">
        <v>48</v>
      </c>
      <c r="C18" s="9"/>
      <c r="D18" s="9">
        <v>2</v>
      </c>
      <c r="E18" s="9">
        <v>50</v>
      </c>
      <c r="F18" s="9">
        <v>15</v>
      </c>
      <c r="G18" s="9">
        <v>3</v>
      </c>
      <c r="H18" s="9">
        <f t="shared" si="0"/>
        <v>1008</v>
      </c>
      <c r="I18" s="9">
        <f t="shared" si="1"/>
        <v>0</v>
      </c>
      <c r="J18" s="9">
        <v>1008</v>
      </c>
      <c r="K18" s="9">
        <v>1008</v>
      </c>
      <c r="L18" s="9">
        <f t="shared" si="2"/>
        <v>0</v>
      </c>
      <c r="M18" s="9" t="s">
        <v>55</v>
      </c>
      <c r="N18" s="9"/>
      <c r="O18" s="9">
        <v>1008</v>
      </c>
      <c r="P18" s="9">
        <v>0.78</v>
      </c>
      <c r="Q18" s="9">
        <f t="shared" si="3"/>
        <v>1</v>
      </c>
      <c r="R18" s="9" t="s">
        <v>63</v>
      </c>
      <c r="S18" s="9"/>
      <c r="T18" s="9"/>
      <c r="U18" s="9">
        <v>1008</v>
      </c>
      <c r="V18" s="9">
        <v>1.76</v>
      </c>
      <c r="W18" s="9">
        <f t="shared" si="4"/>
        <v>1</v>
      </c>
      <c r="X18" s="9">
        <v>1007</v>
      </c>
      <c r="Y18" s="9">
        <f t="shared" si="5"/>
        <v>0</v>
      </c>
      <c r="Z18" s="33">
        <f t="shared" si="6"/>
        <v>99.900793650793645</v>
      </c>
      <c r="AA18" s="9">
        <v>0.47</v>
      </c>
      <c r="AB18" s="9">
        <v>1008</v>
      </c>
      <c r="AC18" s="9">
        <v>1007</v>
      </c>
      <c r="AD18" s="9">
        <v>1008</v>
      </c>
      <c r="AE18" s="9">
        <v>0</v>
      </c>
      <c r="AF18" s="9">
        <v>2</v>
      </c>
      <c r="AG18" s="9">
        <v>142</v>
      </c>
      <c r="AH18" s="9">
        <v>213</v>
      </c>
      <c r="AI18" s="9">
        <v>150</v>
      </c>
      <c r="AJ18" s="9">
        <v>0</v>
      </c>
      <c r="AK18" s="9">
        <v>0</v>
      </c>
      <c r="AL18" s="9">
        <v>18</v>
      </c>
      <c r="AM18" s="9">
        <v>2</v>
      </c>
      <c r="AN18" s="9">
        <v>0.63</v>
      </c>
      <c r="AO18" s="9">
        <v>0.44</v>
      </c>
      <c r="AP18" s="9">
        <v>2.33</v>
      </c>
      <c r="AQ18" s="31">
        <f t="shared" si="7"/>
        <v>1</v>
      </c>
    </row>
    <row r="19" spans="2:43" x14ac:dyDescent="0.25">
      <c r="B19" s="9" t="s">
        <v>48</v>
      </c>
      <c r="C19" s="9"/>
      <c r="D19" s="9">
        <v>3</v>
      </c>
      <c r="E19" s="9">
        <v>50</v>
      </c>
      <c r="F19" s="9">
        <v>15</v>
      </c>
      <c r="G19" s="9">
        <v>3</v>
      </c>
      <c r="H19" s="9">
        <f t="shared" si="0"/>
        <v>1008</v>
      </c>
      <c r="I19" s="9">
        <f t="shared" si="1"/>
        <v>0</v>
      </c>
      <c r="J19" s="9">
        <v>1008</v>
      </c>
      <c r="K19" s="9">
        <v>1008</v>
      </c>
      <c r="L19" s="9">
        <f t="shared" si="2"/>
        <v>0</v>
      </c>
      <c r="M19" s="9" t="s">
        <v>55</v>
      </c>
      <c r="N19" s="9"/>
      <c r="O19" s="9">
        <v>1008</v>
      </c>
      <c r="P19" s="9">
        <v>0.87</v>
      </c>
      <c r="Q19" s="9">
        <f t="shared" si="3"/>
        <v>1</v>
      </c>
      <c r="R19" s="9" t="s">
        <v>63</v>
      </c>
      <c r="S19" s="9"/>
      <c r="T19" s="9"/>
      <c r="U19" s="9">
        <v>1008</v>
      </c>
      <c r="V19" s="9">
        <v>1.96</v>
      </c>
      <c r="W19" s="9">
        <f t="shared" si="4"/>
        <v>1</v>
      </c>
      <c r="X19" s="9">
        <v>1008</v>
      </c>
      <c r="Y19" s="9">
        <f t="shared" si="5"/>
        <v>1</v>
      </c>
      <c r="Z19" s="33">
        <f t="shared" si="6"/>
        <v>100</v>
      </c>
      <c r="AA19" s="9">
        <v>0.35</v>
      </c>
      <c r="AB19" s="9">
        <v>1008</v>
      </c>
      <c r="AC19" s="9">
        <v>1008</v>
      </c>
      <c r="AD19" s="9">
        <v>1008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1.22</v>
      </c>
      <c r="AQ19" s="31">
        <f t="shared" si="7"/>
        <v>1</v>
      </c>
    </row>
    <row r="20" spans="2:43" x14ac:dyDescent="0.25">
      <c r="B20" s="9" t="s">
        <v>48</v>
      </c>
      <c r="C20" s="9"/>
      <c r="D20" s="9">
        <v>4</v>
      </c>
      <c r="E20" s="9">
        <v>50</v>
      </c>
      <c r="F20" s="9">
        <v>15</v>
      </c>
      <c r="G20" s="9">
        <v>3</v>
      </c>
      <c r="H20" s="9">
        <f t="shared" si="0"/>
        <v>1009</v>
      </c>
      <c r="I20" s="9">
        <f t="shared" si="1"/>
        <v>0</v>
      </c>
      <c r="J20" s="9">
        <v>1009</v>
      </c>
      <c r="K20" s="9">
        <v>1009</v>
      </c>
      <c r="L20" s="9">
        <f t="shared" si="2"/>
        <v>0</v>
      </c>
      <c r="M20" s="9" t="s">
        <v>55</v>
      </c>
      <c r="N20" s="9"/>
      <c r="O20" s="9">
        <v>1009</v>
      </c>
      <c r="P20" s="9">
        <v>0.95</v>
      </c>
      <c r="Q20" s="9">
        <f t="shared" si="3"/>
        <v>1</v>
      </c>
      <c r="R20" s="9" t="s">
        <v>63</v>
      </c>
      <c r="S20" s="9"/>
      <c r="T20" s="9"/>
      <c r="U20" s="9">
        <v>1009</v>
      </c>
      <c r="V20" s="9">
        <v>3.21</v>
      </c>
      <c r="W20" s="9">
        <f t="shared" si="4"/>
        <v>1</v>
      </c>
      <c r="X20" s="9">
        <v>1008</v>
      </c>
      <c r="Y20" s="9">
        <f t="shared" si="5"/>
        <v>0</v>
      </c>
      <c r="Z20" s="33">
        <f t="shared" si="6"/>
        <v>99.900891972249752</v>
      </c>
      <c r="AA20" s="9">
        <v>0.32</v>
      </c>
      <c r="AB20" s="9">
        <v>1009</v>
      </c>
      <c r="AC20" s="9">
        <v>1008</v>
      </c>
      <c r="AD20" s="9">
        <v>1009</v>
      </c>
      <c r="AE20" s="9">
        <v>0</v>
      </c>
      <c r="AF20" s="9">
        <v>2</v>
      </c>
      <c r="AG20" s="9">
        <v>156</v>
      </c>
      <c r="AH20" s="9">
        <v>234</v>
      </c>
      <c r="AI20" s="9">
        <v>150</v>
      </c>
      <c r="AJ20" s="9">
        <v>0</v>
      </c>
      <c r="AK20" s="9">
        <v>0</v>
      </c>
      <c r="AL20" s="9">
        <v>15</v>
      </c>
      <c r="AM20" s="9">
        <v>2</v>
      </c>
      <c r="AN20" s="9">
        <v>1.02</v>
      </c>
      <c r="AO20" s="9">
        <v>0.6</v>
      </c>
      <c r="AP20" s="9">
        <v>2.89</v>
      </c>
      <c r="AQ20" s="31">
        <f t="shared" si="7"/>
        <v>1</v>
      </c>
    </row>
    <row r="21" spans="2:43" x14ac:dyDescent="0.25">
      <c r="B21" s="9" t="s">
        <v>48</v>
      </c>
      <c r="C21" s="9"/>
      <c r="D21" s="9">
        <v>5</v>
      </c>
      <c r="E21" s="9">
        <v>50</v>
      </c>
      <c r="F21" s="9">
        <v>15</v>
      </c>
      <c r="G21" s="9">
        <v>3</v>
      </c>
      <c r="H21" s="9">
        <f t="shared" si="0"/>
        <v>1007</v>
      </c>
      <c r="I21" s="9">
        <f t="shared" si="1"/>
        <v>0</v>
      </c>
      <c r="J21" s="9">
        <v>1007</v>
      </c>
      <c r="K21" s="9">
        <v>1007</v>
      </c>
      <c r="L21" s="9">
        <f t="shared" si="2"/>
        <v>0</v>
      </c>
      <c r="M21" s="9" t="s">
        <v>55</v>
      </c>
      <c r="N21" s="9"/>
      <c r="O21" s="9">
        <v>1007</v>
      </c>
      <c r="P21" s="9">
        <v>0.68</v>
      </c>
      <c r="Q21" s="9">
        <f t="shared" si="3"/>
        <v>1</v>
      </c>
      <c r="R21" s="9" t="s">
        <v>63</v>
      </c>
      <c r="S21" s="9"/>
      <c r="T21" s="9"/>
      <c r="U21" s="9">
        <v>1007</v>
      </c>
      <c r="V21" s="9">
        <v>2.4500000000000002</v>
      </c>
      <c r="W21" s="9">
        <f t="shared" si="4"/>
        <v>1</v>
      </c>
      <c r="X21" s="9">
        <v>1007</v>
      </c>
      <c r="Y21" s="9">
        <f t="shared" si="5"/>
        <v>1</v>
      </c>
      <c r="Z21" s="33">
        <f t="shared" si="6"/>
        <v>100</v>
      </c>
      <c r="AA21" s="9">
        <v>0.38</v>
      </c>
      <c r="AB21" s="9">
        <v>1007</v>
      </c>
      <c r="AC21" s="9">
        <v>1007</v>
      </c>
      <c r="AD21" s="9">
        <v>1007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1.06</v>
      </c>
      <c r="AQ21" s="31">
        <f t="shared" si="7"/>
        <v>1</v>
      </c>
    </row>
    <row r="22" spans="2:43" x14ac:dyDescent="0.25">
      <c r="B22" s="9" t="s">
        <v>48</v>
      </c>
      <c r="C22" s="9"/>
      <c r="D22" s="9">
        <v>6</v>
      </c>
      <c r="E22" s="9">
        <v>50</v>
      </c>
      <c r="F22" s="9">
        <v>15</v>
      </c>
      <c r="G22" s="9">
        <v>3</v>
      </c>
      <c r="H22" s="9">
        <f t="shared" si="0"/>
        <v>1008</v>
      </c>
      <c r="I22" s="9">
        <f t="shared" si="1"/>
        <v>0</v>
      </c>
      <c r="J22" s="9">
        <v>1008</v>
      </c>
      <c r="K22" s="9">
        <v>1008</v>
      </c>
      <c r="L22" s="9">
        <f t="shared" si="2"/>
        <v>0</v>
      </c>
      <c r="M22" s="9" t="s">
        <v>55</v>
      </c>
      <c r="N22" s="9"/>
      <c r="O22" s="9">
        <v>1008</v>
      </c>
      <c r="P22" s="9">
        <v>0.71</v>
      </c>
      <c r="Q22" s="9">
        <f t="shared" si="3"/>
        <v>1</v>
      </c>
      <c r="R22" s="9" t="s">
        <v>63</v>
      </c>
      <c r="S22" s="9"/>
      <c r="T22" s="9"/>
      <c r="U22" s="9">
        <v>1008</v>
      </c>
      <c r="V22" s="9">
        <v>2.96</v>
      </c>
      <c r="W22" s="9">
        <f t="shared" si="4"/>
        <v>1</v>
      </c>
      <c r="X22" s="9">
        <v>1007</v>
      </c>
      <c r="Y22" s="9">
        <f t="shared" si="5"/>
        <v>0</v>
      </c>
      <c r="Z22" s="33">
        <f t="shared" si="6"/>
        <v>99.900793650793645</v>
      </c>
      <c r="AA22" s="9">
        <v>0.35</v>
      </c>
      <c r="AB22" s="9">
        <v>1008</v>
      </c>
      <c r="AC22" s="9">
        <v>1007</v>
      </c>
      <c r="AD22" s="9">
        <v>1008</v>
      </c>
      <c r="AE22" s="9">
        <v>0</v>
      </c>
      <c r="AF22" s="9">
        <v>2</v>
      </c>
      <c r="AG22" s="9">
        <v>166</v>
      </c>
      <c r="AH22" s="9">
        <v>249</v>
      </c>
      <c r="AI22" s="9">
        <v>150</v>
      </c>
      <c r="AJ22" s="9">
        <v>0</v>
      </c>
      <c r="AK22" s="9">
        <v>0</v>
      </c>
      <c r="AL22" s="9">
        <v>112</v>
      </c>
      <c r="AM22" s="9">
        <v>2</v>
      </c>
      <c r="AN22" s="9">
        <v>1.18</v>
      </c>
      <c r="AO22" s="9">
        <v>0.49</v>
      </c>
      <c r="AP22" s="9">
        <v>2.74</v>
      </c>
      <c r="AQ22" s="31">
        <f t="shared" si="7"/>
        <v>1</v>
      </c>
    </row>
    <row r="23" spans="2:43" x14ac:dyDescent="0.25">
      <c r="B23" s="9" t="s">
        <v>48</v>
      </c>
      <c r="C23" s="9"/>
      <c r="D23" s="9">
        <v>7</v>
      </c>
      <c r="E23" s="9">
        <v>50</v>
      </c>
      <c r="F23" s="9">
        <v>15</v>
      </c>
      <c r="G23" s="9">
        <v>3</v>
      </c>
      <c r="H23" s="9">
        <f t="shared" si="0"/>
        <v>1009</v>
      </c>
      <c r="I23" s="9">
        <f t="shared" si="1"/>
        <v>0</v>
      </c>
      <c r="J23" s="9">
        <v>1009</v>
      </c>
      <c r="K23" s="9">
        <v>1009</v>
      </c>
      <c r="L23" s="9">
        <f t="shared" si="2"/>
        <v>0</v>
      </c>
      <c r="M23" s="9" t="s">
        <v>55</v>
      </c>
      <c r="N23" s="9"/>
      <c r="O23" s="9">
        <v>1009</v>
      </c>
      <c r="P23" s="9">
        <v>0.7</v>
      </c>
      <c r="Q23" s="9">
        <f t="shared" si="3"/>
        <v>1</v>
      </c>
      <c r="R23" s="9" t="s">
        <v>63</v>
      </c>
      <c r="S23" s="9"/>
      <c r="T23" s="9"/>
      <c r="U23" s="9">
        <v>1009</v>
      </c>
      <c r="V23" s="9">
        <v>1.45</v>
      </c>
      <c r="W23" s="9">
        <f t="shared" si="4"/>
        <v>1</v>
      </c>
      <c r="X23" s="9">
        <v>1009</v>
      </c>
      <c r="Y23" s="9">
        <f t="shared" si="5"/>
        <v>1</v>
      </c>
      <c r="Z23" s="33">
        <f t="shared" si="6"/>
        <v>100</v>
      </c>
      <c r="AA23" s="9">
        <v>0.46</v>
      </c>
      <c r="AB23" s="9">
        <v>1009</v>
      </c>
      <c r="AC23" s="9">
        <v>1009</v>
      </c>
      <c r="AD23" s="9">
        <v>1009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1.1599999999999999</v>
      </c>
      <c r="AQ23" s="31">
        <f t="shared" si="7"/>
        <v>1</v>
      </c>
    </row>
    <row r="24" spans="2:43" x14ac:dyDescent="0.25">
      <c r="B24" s="9" t="s">
        <v>48</v>
      </c>
      <c r="C24" s="9"/>
      <c r="D24" s="9">
        <v>8</v>
      </c>
      <c r="E24" s="9">
        <v>50</v>
      </c>
      <c r="F24" s="9">
        <v>15</v>
      </c>
      <c r="G24" s="9">
        <v>3</v>
      </c>
      <c r="H24" s="9">
        <f t="shared" si="0"/>
        <v>1008</v>
      </c>
      <c r="I24" s="9">
        <f t="shared" si="1"/>
        <v>0</v>
      </c>
      <c r="J24" s="9">
        <v>1008</v>
      </c>
      <c r="K24" s="9">
        <v>1008</v>
      </c>
      <c r="L24" s="9">
        <f t="shared" si="2"/>
        <v>0</v>
      </c>
      <c r="M24" s="9" t="s">
        <v>55</v>
      </c>
      <c r="N24" s="9"/>
      <c r="O24" s="9">
        <v>1008</v>
      </c>
      <c r="P24" s="9">
        <v>0.62</v>
      </c>
      <c r="Q24" s="9">
        <f t="shared" si="3"/>
        <v>1</v>
      </c>
      <c r="R24" s="9" t="s">
        <v>63</v>
      </c>
      <c r="S24" s="9"/>
      <c r="T24" s="9"/>
      <c r="U24" s="9">
        <v>1008</v>
      </c>
      <c r="V24" s="9">
        <v>1.56</v>
      </c>
      <c r="W24" s="9">
        <f t="shared" si="4"/>
        <v>1</v>
      </c>
      <c r="X24" s="9">
        <v>1007</v>
      </c>
      <c r="Y24" s="9">
        <f t="shared" si="5"/>
        <v>0</v>
      </c>
      <c r="Z24" s="33">
        <f t="shared" si="6"/>
        <v>99.900793650793645</v>
      </c>
      <c r="AA24" s="9">
        <v>0.4</v>
      </c>
      <c r="AB24" s="9">
        <v>1008</v>
      </c>
      <c r="AC24" s="9">
        <v>1007</v>
      </c>
      <c r="AD24" s="9">
        <v>1008</v>
      </c>
      <c r="AE24" s="9">
        <v>0</v>
      </c>
      <c r="AF24" s="9">
        <v>2</v>
      </c>
      <c r="AG24" s="9">
        <v>158</v>
      </c>
      <c r="AH24" s="9">
        <v>237</v>
      </c>
      <c r="AI24" s="9">
        <v>150</v>
      </c>
      <c r="AJ24" s="9">
        <v>0</v>
      </c>
      <c r="AK24" s="9">
        <v>0</v>
      </c>
      <c r="AL24" s="9">
        <v>81</v>
      </c>
      <c r="AM24" s="9">
        <v>2</v>
      </c>
      <c r="AN24" s="9">
        <v>0.74</v>
      </c>
      <c r="AO24" s="9">
        <v>0.61</v>
      </c>
      <c r="AP24" s="9">
        <v>2.38</v>
      </c>
      <c r="AQ24" s="31">
        <f t="shared" si="7"/>
        <v>1</v>
      </c>
    </row>
    <row r="25" spans="2:43" x14ac:dyDescent="0.25">
      <c r="B25" s="9" t="s">
        <v>48</v>
      </c>
      <c r="C25" s="9"/>
      <c r="D25" s="9">
        <v>9</v>
      </c>
      <c r="E25" s="9">
        <v>50</v>
      </c>
      <c r="F25" s="9">
        <v>15</v>
      </c>
      <c r="G25" s="9">
        <v>3</v>
      </c>
      <c r="H25" s="9">
        <f t="shared" si="0"/>
        <v>1012</v>
      </c>
      <c r="I25" s="9">
        <f t="shared" si="1"/>
        <v>0</v>
      </c>
      <c r="J25" s="9">
        <v>1012</v>
      </c>
      <c r="K25" s="9">
        <v>1012</v>
      </c>
      <c r="L25" s="9">
        <f t="shared" si="2"/>
        <v>0</v>
      </c>
      <c r="M25" s="9" t="s">
        <v>55</v>
      </c>
      <c r="N25" s="9"/>
      <c r="O25" s="9">
        <v>1012</v>
      </c>
      <c r="P25" s="9">
        <v>0.77</v>
      </c>
      <c r="Q25" s="9">
        <f t="shared" si="3"/>
        <v>1</v>
      </c>
      <c r="R25" s="9" t="s">
        <v>63</v>
      </c>
      <c r="S25" s="9"/>
      <c r="T25" s="9"/>
      <c r="U25" s="9">
        <v>1007</v>
      </c>
      <c r="V25" s="9">
        <v>1.01</v>
      </c>
      <c r="W25" s="9">
        <f t="shared" si="4"/>
        <v>1</v>
      </c>
      <c r="X25" s="9">
        <v>1007</v>
      </c>
      <c r="Y25" s="9">
        <f t="shared" si="5"/>
        <v>0</v>
      </c>
      <c r="Z25" s="33">
        <f t="shared" si="6"/>
        <v>99.505928853754938</v>
      </c>
      <c r="AA25" s="9">
        <v>0.34</v>
      </c>
      <c r="AB25" s="9">
        <v>1012</v>
      </c>
      <c r="AC25" s="9">
        <v>1007</v>
      </c>
      <c r="AD25" s="9">
        <v>1012</v>
      </c>
      <c r="AE25" s="9">
        <v>0</v>
      </c>
      <c r="AF25" s="9">
        <v>16</v>
      </c>
      <c r="AG25" s="9">
        <v>164</v>
      </c>
      <c r="AH25" s="9">
        <v>246</v>
      </c>
      <c r="AI25" s="9">
        <v>150</v>
      </c>
      <c r="AJ25" s="9">
        <v>13</v>
      </c>
      <c r="AK25" s="9">
        <v>3</v>
      </c>
      <c r="AL25" s="9">
        <v>897</v>
      </c>
      <c r="AM25" s="9">
        <v>16</v>
      </c>
      <c r="AN25" s="9">
        <v>2.27</v>
      </c>
      <c r="AO25" s="9">
        <v>5.78</v>
      </c>
      <c r="AP25" s="9">
        <v>9.16</v>
      </c>
      <c r="AQ25" s="31">
        <f t="shared" si="7"/>
        <v>1</v>
      </c>
    </row>
    <row r="26" spans="2:43" x14ac:dyDescent="0.25">
      <c r="B26" s="9" t="s">
        <v>48</v>
      </c>
      <c r="C26" s="9"/>
      <c r="D26" s="9">
        <v>10</v>
      </c>
      <c r="E26" s="9">
        <v>50</v>
      </c>
      <c r="F26" s="9">
        <v>15</v>
      </c>
      <c r="G26" s="9">
        <v>3</v>
      </c>
      <c r="H26" s="9">
        <f t="shared" si="0"/>
        <v>1008</v>
      </c>
      <c r="I26" s="9">
        <f t="shared" si="1"/>
        <v>0</v>
      </c>
      <c r="J26" s="9">
        <v>1008</v>
      </c>
      <c r="K26" s="9">
        <v>1008</v>
      </c>
      <c r="L26" s="9">
        <f t="shared" si="2"/>
        <v>0</v>
      </c>
      <c r="M26" s="9" t="s">
        <v>55</v>
      </c>
      <c r="N26" s="9"/>
      <c r="O26" s="9">
        <v>1008</v>
      </c>
      <c r="P26" s="9">
        <v>0.56000000000000005</v>
      </c>
      <c r="Q26" s="9">
        <f t="shared" si="3"/>
        <v>1</v>
      </c>
      <c r="R26" s="9" t="s">
        <v>63</v>
      </c>
      <c r="S26" s="9"/>
      <c r="T26" s="9"/>
      <c r="U26" s="9">
        <v>1008</v>
      </c>
      <c r="V26" s="9">
        <v>2.17</v>
      </c>
      <c r="W26" s="9">
        <f t="shared" si="4"/>
        <v>1</v>
      </c>
      <c r="X26" s="9">
        <v>1007</v>
      </c>
      <c r="Y26" s="9">
        <f t="shared" si="5"/>
        <v>0</v>
      </c>
      <c r="Z26" s="33">
        <f t="shared" si="6"/>
        <v>99.900793650793645</v>
      </c>
      <c r="AA26" s="9">
        <v>0.23</v>
      </c>
      <c r="AB26" s="9">
        <v>1008</v>
      </c>
      <c r="AC26" s="9">
        <v>1007</v>
      </c>
      <c r="AD26" s="9">
        <v>1008</v>
      </c>
      <c r="AE26" s="9">
        <v>0</v>
      </c>
      <c r="AF26" s="9">
        <v>2</v>
      </c>
      <c r="AG26" s="9">
        <v>134</v>
      </c>
      <c r="AH26" s="9">
        <v>201</v>
      </c>
      <c r="AI26" s="9">
        <v>150</v>
      </c>
      <c r="AJ26" s="9">
        <v>0</v>
      </c>
      <c r="AK26" s="9">
        <v>0</v>
      </c>
      <c r="AL26" s="9">
        <v>29</v>
      </c>
      <c r="AM26" s="9">
        <v>2</v>
      </c>
      <c r="AN26" s="9">
        <v>0.69</v>
      </c>
      <c r="AO26" s="9">
        <v>0.38</v>
      </c>
      <c r="AP26" s="9">
        <v>1.87</v>
      </c>
      <c r="AQ26" s="31">
        <f t="shared" si="7"/>
        <v>1</v>
      </c>
    </row>
    <row r="27" spans="2:43" x14ac:dyDescent="0.25">
      <c r="B27" s="9" t="s">
        <v>48</v>
      </c>
      <c r="C27" s="9"/>
      <c r="D27" s="9">
        <v>1</v>
      </c>
      <c r="E27" s="9">
        <v>50</v>
      </c>
      <c r="F27" s="9">
        <v>15</v>
      </c>
      <c r="G27" s="9">
        <v>4</v>
      </c>
      <c r="H27" s="9">
        <f t="shared" si="0"/>
        <v>763</v>
      </c>
      <c r="I27" s="9">
        <f t="shared" si="1"/>
        <v>1.421188630490956</v>
      </c>
      <c r="J27" s="9">
        <v>774</v>
      </c>
      <c r="K27" s="9">
        <v>763</v>
      </c>
      <c r="L27" s="9">
        <f t="shared" si="2"/>
        <v>1</v>
      </c>
      <c r="M27" s="9" t="s">
        <v>55</v>
      </c>
      <c r="N27" s="9"/>
      <c r="O27" s="9">
        <v>774</v>
      </c>
      <c r="P27" s="9">
        <v>0.88</v>
      </c>
      <c r="Q27" s="9">
        <f t="shared" si="3"/>
        <v>1</v>
      </c>
      <c r="R27" s="9" t="s">
        <v>63</v>
      </c>
      <c r="S27" s="9"/>
      <c r="T27" s="9"/>
      <c r="U27" s="9">
        <v>763</v>
      </c>
      <c r="V27" s="9">
        <v>9.61</v>
      </c>
      <c r="W27" s="9">
        <f t="shared" si="4"/>
        <v>1</v>
      </c>
      <c r="X27" s="9">
        <v>758</v>
      </c>
      <c r="Y27" s="9">
        <f t="shared" si="5"/>
        <v>0</v>
      </c>
      <c r="Z27" s="33">
        <f t="shared" si="6"/>
        <v>99.344692005242464</v>
      </c>
      <c r="AA27" s="9">
        <v>0.52</v>
      </c>
      <c r="AB27" s="9">
        <v>763</v>
      </c>
      <c r="AC27" s="9">
        <v>758</v>
      </c>
      <c r="AD27" s="9">
        <v>774</v>
      </c>
      <c r="AE27" s="9">
        <v>0</v>
      </c>
      <c r="AF27" s="9">
        <v>12</v>
      </c>
      <c r="AG27" s="9">
        <v>258</v>
      </c>
      <c r="AH27" s="9">
        <v>344</v>
      </c>
      <c r="AI27" s="9">
        <v>200</v>
      </c>
      <c r="AJ27" s="9">
        <v>106</v>
      </c>
      <c r="AK27" s="9">
        <v>179</v>
      </c>
      <c r="AL27" s="9">
        <v>1180</v>
      </c>
      <c r="AM27" s="9">
        <v>12</v>
      </c>
      <c r="AN27" s="9">
        <v>3.66</v>
      </c>
      <c r="AO27" s="9">
        <v>4.0199999999999996</v>
      </c>
      <c r="AP27" s="9">
        <v>9.17</v>
      </c>
      <c r="AQ27" s="31">
        <f t="shared" si="7"/>
        <v>1</v>
      </c>
    </row>
    <row r="28" spans="2:43" x14ac:dyDescent="0.25">
      <c r="B28" s="9" t="s">
        <v>48</v>
      </c>
      <c r="C28" s="9"/>
      <c r="D28" s="9">
        <v>2</v>
      </c>
      <c r="E28" s="9">
        <v>50</v>
      </c>
      <c r="F28" s="9">
        <v>15</v>
      </c>
      <c r="G28" s="9">
        <v>4</v>
      </c>
      <c r="H28" s="9">
        <f t="shared" si="0"/>
        <v>771</v>
      </c>
      <c r="I28" s="9">
        <f t="shared" si="1"/>
        <v>0</v>
      </c>
      <c r="J28" s="9">
        <v>771</v>
      </c>
      <c r="K28" s="9">
        <v>771</v>
      </c>
      <c r="L28" s="9">
        <f t="shared" si="2"/>
        <v>0</v>
      </c>
      <c r="M28" s="9" t="s">
        <v>55</v>
      </c>
      <c r="N28" s="9"/>
      <c r="O28" s="9">
        <v>771</v>
      </c>
      <c r="P28" s="9">
        <v>0.67</v>
      </c>
      <c r="Q28" s="9">
        <f t="shared" si="3"/>
        <v>1</v>
      </c>
      <c r="R28" s="9" t="s">
        <v>63</v>
      </c>
      <c r="S28" s="9"/>
      <c r="T28" s="9"/>
      <c r="U28" s="9">
        <v>771</v>
      </c>
      <c r="V28" s="9">
        <v>4.59</v>
      </c>
      <c r="W28" s="9">
        <f t="shared" si="4"/>
        <v>1</v>
      </c>
      <c r="X28" s="9">
        <v>769</v>
      </c>
      <c r="Y28" s="9">
        <f t="shared" si="5"/>
        <v>0</v>
      </c>
      <c r="Z28" s="33">
        <f t="shared" si="6"/>
        <v>99.740596627756162</v>
      </c>
      <c r="AA28" s="9">
        <v>0.24</v>
      </c>
      <c r="AB28" s="9">
        <v>771</v>
      </c>
      <c r="AC28" s="9">
        <v>769</v>
      </c>
      <c r="AD28" s="9">
        <v>771</v>
      </c>
      <c r="AE28" s="9">
        <v>0</v>
      </c>
      <c r="AF28" s="9">
        <v>5</v>
      </c>
      <c r="AG28" s="9">
        <v>213</v>
      </c>
      <c r="AH28" s="9">
        <v>284</v>
      </c>
      <c r="AI28" s="9">
        <v>200</v>
      </c>
      <c r="AJ28" s="9">
        <v>10</v>
      </c>
      <c r="AK28" s="9">
        <v>43</v>
      </c>
      <c r="AL28" s="9">
        <v>569</v>
      </c>
      <c r="AM28" s="9">
        <v>5</v>
      </c>
      <c r="AN28" s="9">
        <v>3.38</v>
      </c>
      <c r="AO28" s="9">
        <v>1.96</v>
      </c>
      <c r="AP28" s="9">
        <v>6.22</v>
      </c>
      <c r="AQ28" s="31">
        <f t="shared" si="7"/>
        <v>1</v>
      </c>
    </row>
    <row r="29" spans="2:43" x14ac:dyDescent="0.25">
      <c r="B29" s="9" t="s">
        <v>48</v>
      </c>
      <c r="C29" s="9"/>
      <c r="D29" s="9">
        <v>3</v>
      </c>
      <c r="E29" s="9">
        <v>50</v>
      </c>
      <c r="F29" s="9">
        <v>15</v>
      </c>
      <c r="G29" s="9">
        <v>4</v>
      </c>
      <c r="H29" s="9">
        <f t="shared" si="0"/>
        <v>772</v>
      </c>
      <c r="I29" s="9">
        <f t="shared" si="1"/>
        <v>0</v>
      </c>
      <c r="J29" s="9">
        <v>772</v>
      </c>
      <c r="K29" s="9">
        <v>772</v>
      </c>
      <c r="L29" s="9">
        <f t="shared" si="2"/>
        <v>0</v>
      </c>
      <c r="M29" s="9" t="s">
        <v>55</v>
      </c>
      <c r="N29" s="9"/>
      <c r="O29" s="9">
        <v>772</v>
      </c>
      <c r="P29" s="9">
        <v>0.82</v>
      </c>
      <c r="Q29" s="9">
        <f t="shared" si="3"/>
        <v>1</v>
      </c>
      <c r="R29" s="9" t="s">
        <v>63</v>
      </c>
      <c r="S29" s="9"/>
      <c r="T29" s="9"/>
      <c r="U29" s="9">
        <v>772</v>
      </c>
      <c r="V29" s="9">
        <v>12.94</v>
      </c>
      <c r="W29" s="9">
        <f t="shared" si="4"/>
        <v>1</v>
      </c>
      <c r="X29" s="9">
        <v>772</v>
      </c>
      <c r="Y29" s="9">
        <f t="shared" si="5"/>
        <v>1</v>
      </c>
      <c r="Z29" s="33">
        <f t="shared" si="6"/>
        <v>100</v>
      </c>
      <c r="AA29" s="9">
        <v>0.33</v>
      </c>
      <c r="AB29" s="9">
        <v>772</v>
      </c>
      <c r="AC29" s="9">
        <v>772</v>
      </c>
      <c r="AD29" s="9">
        <v>772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1.1499999999999999</v>
      </c>
      <c r="AQ29" s="31">
        <f t="shared" si="7"/>
        <v>1</v>
      </c>
    </row>
    <row r="30" spans="2:43" x14ac:dyDescent="0.25">
      <c r="B30" s="9" t="s">
        <v>48</v>
      </c>
      <c r="C30" s="9"/>
      <c r="D30" s="9">
        <v>4</v>
      </c>
      <c r="E30" s="9">
        <v>50</v>
      </c>
      <c r="F30" s="9">
        <v>15</v>
      </c>
      <c r="G30" s="9">
        <v>4</v>
      </c>
      <c r="H30" s="9">
        <f t="shared" si="0"/>
        <v>764</v>
      </c>
      <c r="I30" s="9">
        <f t="shared" si="1"/>
        <v>0.13071895424836602</v>
      </c>
      <c r="J30" s="9">
        <v>765</v>
      </c>
      <c r="K30" s="9">
        <v>764</v>
      </c>
      <c r="L30" s="9">
        <f t="shared" si="2"/>
        <v>1</v>
      </c>
      <c r="M30" s="9" t="s">
        <v>55</v>
      </c>
      <c r="N30" s="9"/>
      <c r="O30" s="9">
        <v>765</v>
      </c>
      <c r="P30" s="9">
        <v>1.01</v>
      </c>
      <c r="Q30" s="9">
        <f t="shared" si="3"/>
        <v>1</v>
      </c>
      <c r="R30" s="9" t="s">
        <v>63</v>
      </c>
      <c r="S30" s="9"/>
      <c r="T30" s="9"/>
      <c r="U30" s="9">
        <v>764</v>
      </c>
      <c r="V30" s="9">
        <v>61.1</v>
      </c>
      <c r="W30" s="9">
        <f t="shared" si="4"/>
        <v>1</v>
      </c>
      <c r="X30" s="9">
        <v>757</v>
      </c>
      <c r="Y30" s="9">
        <f t="shared" si="5"/>
        <v>0</v>
      </c>
      <c r="Z30" s="33">
        <f t="shared" si="6"/>
        <v>99.083769633507856</v>
      </c>
      <c r="AA30" s="9">
        <v>0.35</v>
      </c>
      <c r="AB30" s="9">
        <v>764</v>
      </c>
      <c r="AC30" s="9">
        <v>757</v>
      </c>
      <c r="AD30" s="9">
        <v>765</v>
      </c>
      <c r="AE30" s="9">
        <v>0</v>
      </c>
      <c r="AF30" s="9">
        <v>8</v>
      </c>
      <c r="AG30" s="9">
        <v>234</v>
      </c>
      <c r="AH30" s="9">
        <v>312</v>
      </c>
      <c r="AI30" s="9">
        <v>200</v>
      </c>
      <c r="AJ30" s="9">
        <v>172</v>
      </c>
      <c r="AK30" s="9">
        <v>28</v>
      </c>
      <c r="AL30" s="9">
        <v>1011</v>
      </c>
      <c r="AM30" s="9">
        <v>8</v>
      </c>
      <c r="AN30" s="9">
        <v>4.9000000000000004</v>
      </c>
      <c r="AO30" s="9">
        <v>3.68</v>
      </c>
      <c r="AP30" s="9">
        <v>10.050000000000001</v>
      </c>
      <c r="AQ30" s="31">
        <f t="shared" si="7"/>
        <v>1</v>
      </c>
    </row>
    <row r="31" spans="2:43" x14ac:dyDescent="0.25">
      <c r="B31" s="9" t="s">
        <v>48</v>
      </c>
      <c r="C31" s="9"/>
      <c r="D31" s="9">
        <v>5</v>
      </c>
      <c r="E31" s="9">
        <v>50</v>
      </c>
      <c r="F31" s="9">
        <v>15</v>
      </c>
      <c r="G31" s="9">
        <v>4</v>
      </c>
      <c r="H31" s="9">
        <f t="shared" si="0"/>
        <v>762</v>
      </c>
      <c r="I31" s="9">
        <f t="shared" si="1"/>
        <v>0</v>
      </c>
      <c r="J31" s="9">
        <v>762</v>
      </c>
      <c r="K31" s="9">
        <v>762</v>
      </c>
      <c r="L31" s="9">
        <f t="shared" si="2"/>
        <v>0</v>
      </c>
      <c r="M31" s="9" t="s">
        <v>55</v>
      </c>
      <c r="N31" s="9"/>
      <c r="O31" s="9">
        <v>762</v>
      </c>
      <c r="P31" s="9">
        <v>1.35</v>
      </c>
      <c r="Q31" s="9">
        <f t="shared" si="3"/>
        <v>1</v>
      </c>
      <c r="R31" s="9" t="s">
        <v>63</v>
      </c>
      <c r="S31" s="9"/>
      <c r="T31" s="9"/>
      <c r="U31" s="9">
        <v>762</v>
      </c>
      <c r="V31" s="9">
        <v>28.34</v>
      </c>
      <c r="W31" s="9">
        <f t="shared" si="4"/>
        <v>1</v>
      </c>
      <c r="X31" s="9">
        <v>756</v>
      </c>
      <c r="Y31" s="9">
        <f t="shared" si="5"/>
        <v>0</v>
      </c>
      <c r="Z31" s="33">
        <f t="shared" si="6"/>
        <v>99.212598425196845</v>
      </c>
      <c r="AA31" s="9">
        <v>0.49</v>
      </c>
      <c r="AB31" s="9">
        <v>762</v>
      </c>
      <c r="AC31" s="9">
        <v>756</v>
      </c>
      <c r="AD31" s="9">
        <v>762</v>
      </c>
      <c r="AE31" s="9">
        <v>0</v>
      </c>
      <c r="AF31" s="9">
        <v>11</v>
      </c>
      <c r="AG31" s="9">
        <v>255</v>
      </c>
      <c r="AH31" s="9">
        <v>340</v>
      </c>
      <c r="AI31" s="9">
        <v>200</v>
      </c>
      <c r="AJ31" s="9">
        <v>19</v>
      </c>
      <c r="AK31" s="9">
        <v>17</v>
      </c>
      <c r="AL31" s="9">
        <v>2569</v>
      </c>
      <c r="AM31" s="9">
        <v>11</v>
      </c>
      <c r="AN31" s="9">
        <v>9.7200000000000006</v>
      </c>
      <c r="AO31" s="9">
        <v>3.58</v>
      </c>
      <c r="AP31" s="9">
        <v>15.16</v>
      </c>
      <c r="AQ31" s="31">
        <f t="shared" si="7"/>
        <v>1</v>
      </c>
    </row>
    <row r="32" spans="2:43" x14ac:dyDescent="0.25">
      <c r="B32" s="9" t="s">
        <v>48</v>
      </c>
      <c r="C32" s="9"/>
      <c r="D32" s="9">
        <v>6</v>
      </c>
      <c r="E32" s="9">
        <v>50</v>
      </c>
      <c r="F32" s="9">
        <v>15</v>
      </c>
      <c r="G32" s="9">
        <v>4</v>
      </c>
      <c r="H32" s="9">
        <f t="shared" si="0"/>
        <v>765</v>
      </c>
      <c r="I32" s="9">
        <f t="shared" si="1"/>
        <v>0</v>
      </c>
      <c r="J32" s="9">
        <v>765</v>
      </c>
      <c r="K32" s="9">
        <v>765</v>
      </c>
      <c r="L32" s="9">
        <f t="shared" si="2"/>
        <v>0</v>
      </c>
      <c r="M32" s="9" t="s">
        <v>55</v>
      </c>
      <c r="N32" s="9"/>
      <c r="O32" s="9">
        <v>765</v>
      </c>
      <c r="P32" s="9">
        <v>1.86</v>
      </c>
      <c r="Q32" s="9">
        <f t="shared" si="3"/>
        <v>1</v>
      </c>
      <c r="R32" s="9" t="s">
        <v>63</v>
      </c>
      <c r="S32" s="9"/>
      <c r="T32" s="9"/>
      <c r="U32" s="9">
        <v>765</v>
      </c>
      <c r="V32" s="9">
        <v>10.81</v>
      </c>
      <c r="W32" s="9">
        <f t="shared" si="4"/>
        <v>1</v>
      </c>
      <c r="X32" s="9">
        <v>756</v>
      </c>
      <c r="Y32" s="9">
        <f t="shared" si="5"/>
        <v>0</v>
      </c>
      <c r="Z32" s="33">
        <f t="shared" si="6"/>
        <v>98.82352941176471</v>
      </c>
      <c r="AA32" s="9">
        <v>0.39</v>
      </c>
      <c r="AB32" s="9">
        <v>765</v>
      </c>
      <c r="AC32" s="9">
        <v>756</v>
      </c>
      <c r="AD32" s="9">
        <v>765</v>
      </c>
      <c r="AE32" s="9">
        <v>0</v>
      </c>
      <c r="AF32" s="9">
        <v>8</v>
      </c>
      <c r="AG32" s="9">
        <v>249</v>
      </c>
      <c r="AH32" s="9">
        <v>332</v>
      </c>
      <c r="AI32" s="9">
        <v>200</v>
      </c>
      <c r="AJ32" s="9">
        <v>21</v>
      </c>
      <c r="AK32" s="9">
        <v>56</v>
      </c>
      <c r="AL32" s="9">
        <v>3216</v>
      </c>
      <c r="AM32" s="9">
        <v>8</v>
      </c>
      <c r="AN32" s="9">
        <v>10.25</v>
      </c>
      <c r="AO32" s="9">
        <v>3.17</v>
      </c>
      <c r="AP32" s="9">
        <v>16.02</v>
      </c>
      <c r="AQ32" s="31">
        <f t="shared" si="7"/>
        <v>1</v>
      </c>
    </row>
    <row r="33" spans="2:43" x14ac:dyDescent="0.25">
      <c r="B33" s="9" t="s">
        <v>48</v>
      </c>
      <c r="C33" s="9"/>
      <c r="D33" s="9">
        <v>7</v>
      </c>
      <c r="E33" s="9">
        <v>50</v>
      </c>
      <c r="F33" s="9">
        <v>15</v>
      </c>
      <c r="G33" s="9">
        <v>4</v>
      </c>
      <c r="H33" s="9">
        <f t="shared" si="0"/>
        <v>782</v>
      </c>
      <c r="I33" s="9">
        <f t="shared" si="1"/>
        <v>0</v>
      </c>
      <c r="J33" s="9">
        <v>782</v>
      </c>
      <c r="K33" s="9">
        <v>782</v>
      </c>
      <c r="L33" s="9">
        <f t="shared" si="2"/>
        <v>0</v>
      </c>
      <c r="M33" s="9" t="s">
        <v>55</v>
      </c>
      <c r="N33" s="9"/>
      <c r="O33" s="9">
        <v>782</v>
      </c>
      <c r="P33" s="9">
        <v>0.67</v>
      </c>
      <c r="Q33" s="9">
        <f t="shared" si="3"/>
        <v>1</v>
      </c>
      <c r="R33" s="9" t="s">
        <v>63</v>
      </c>
      <c r="S33" s="9"/>
      <c r="T33" s="9"/>
      <c r="U33" s="9">
        <v>782</v>
      </c>
      <c r="V33" s="9">
        <v>0.6</v>
      </c>
      <c r="W33" s="9">
        <f t="shared" si="4"/>
        <v>1</v>
      </c>
      <c r="X33" s="9">
        <v>782</v>
      </c>
      <c r="Y33" s="9">
        <f t="shared" si="5"/>
        <v>1</v>
      </c>
      <c r="Z33" s="33">
        <f t="shared" si="6"/>
        <v>100</v>
      </c>
      <c r="AA33" s="9">
        <v>0.44</v>
      </c>
      <c r="AB33" s="9">
        <v>782</v>
      </c>
      <c r="AC33" s="9">
        <v>782</v>
      </c>
      <c r="AD33" s="9">
        <v>782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1.1100000000000001</v>
      </c>
      <c r="AQ33" s="31">
        <f t="shared" si="7"/>
        <v>1</v>
      </c>
    </row>
    <row r="34" spans="2:43" x14ac:dyDescent="0.25">
      <c r="B34" s="9" t="s">
        <v>48</v>
      </c>
      <c r="C34" s="9"/>
      <c r="D34" s="9">
        <v>8</v>
      </c>
      <c r="E34" s="9">
        <v>50</v>
      </c>
      <c r="F34" s="9">
        <v>15</v>
      </c>
      <c r="G34" s="9">
        <v>4</v>
      </c>
      <c r="H34" s="9">
        <f t="shared" si="0"/>
        <v>759</v>
      </c>
      <c r="I34" s="9">
        <f t="shared" si="1"/>
        <v>0.26281208935611039</v>
      </c>
      <c r="J34" s="9">
        <v>761</v>
      </c>
      <c r="K34" s="9">
        <v>759</v>
      </c>
      <c r="L34" s="9">
        <f t="shared" si="2"/>
        <v>1</v>
      </c>
      <c r="M34" s="9" t="s">
        <v>55</v>
      </c>
      <c r="N34" s="9"/>
      <c r="O34" s="9">
        <v>761</v>
      </c>
      <c r="P34" s="9">
        <v>1.03</v>
      </c>
      <c r="Q34" s="9">
        <f t="shared" si="3"/>
        <v>1</v>
      </c>
      <c r="R34" s="9" t="s">
        <v>63</v>
      </c>
      <c r="S34" s="9"/>
      <c r="T34" s="9"/>
      <c r="U34" s="9">
        <v>759</v>
      </c>
      <c r="V34" s="9">
        <v>10.37</v>
      </c>
      <c r="W34" s="9">
        <f t="shared" si="4"/>
        <v>1</v>
      </c>
      <c r="X34" s="9">
        <v>756</v>
      </c>
      <c r="Y34" s="9">
        <f t="shared" si="5"/>
        <v>0</v>
      </c>
      <c r="Z34" s="33">
        <f t="shared" si="6"/>
        <v>99.604743083003953</v>
      </c>
      <c r="AA34" s="9">
        <v>0.45</v>
      </c>
      <c r="AB34" s="9">
        <v>759</v>
      </c>
      <c r="AC34" s="9">
        <v>756</v>
      </c>
      <c r="AD34" s="9">
        <v>761</v>
      </c>
      <c r="AE34" s="9">
        <v>0</v>
      </c>
      <c r="AF34" s="9">
        <v>15</v>
      </c>
      <c r="AG34" s="9">
        <v>237</v>
      </c>
      <c r="AH34" s="9">
        <v>316</v>
      </c>
      <c r="AI34" s="9">
        <v>200</v>
      </c>
      <c r="AJ34" s="9">
        <v>57</v>
      </c>
      <c r="AK34" s="9">
        <v>136</v>
      </c>
      <c r="AL34" s="9">
        <v>2981</v>
      </c>
      <c r="AM34" s="9">
        <v>15</v>
      </c>
      <c r="AN34" s="9">
        <v>7.03</v>
      </c>
      <c r="AO34" s="9">
        <v>5.57</v>
      </c>
      <c r="AP34" s="9">
        <v>14.07</v>
      </c>
      <c r="AQ34" s="31">
        <f t="shared" si="7"/>
        <v>1</v>
      </c>
    </row>
    <row r="35" spans="2:43" x14ac:dyDescent="0.25">
      <c r="B35" s="9" t="s">
        <v>48</v>
      </c>
      <c r="C35" s="9"/>
      <c r="D35" s="9">
        <v>9</v>
      </c>
      <c r="E35" s="9">
        <v>50</v>
      </c>
      <c r="F35" s="9">
        <v>15</v>
      </c>
      <c r="G35" s="9">
        <v>4</v>
      </c>
      <c r="H35" s="9">
        <f t="shared" si="0"/>
        <v>798</v>
      </c>
      <c r="I35" s="9">
        <f t="shared" si="1"/>
        <v>0</v>
      </c>
      <c r="J35" s="9">
        <v>798</v>
      </c>
      <c r="K35" s="9">
        <v>798</v>
      </c>
      <c r="L35" s="9">
        <f t="shared" si="2"/>
        <v>0</v>
      </c>
      <c r="M35" s="9" t="s">
        <v>55</v>
      </c>
      <c r="N35" s="9"/>
      <c r="O35" s="9">
        <v>798</v>
      </c>
      <c r="P35" s="9">
        <v>0.6</v>
      </c>
      <c r="Q35" s="9">
        <f t="shared" si="3"/>
        <v>1</v>
      </c>
      <c r="R35" s="9" t="s">
        <v>63</v>
      </c>
      <c r="S35" s="9"/>
      <c r="T35" s="9"/>
      <c r="U35" s="9">
        <v>798</v>
      </c>
      <c r="V35" s="9">
        <v>1.1100000000000001</v>
      </c>
      <c r="W35" s="9">
        <f t="shared" si="4"/>
        <v>1</v>
      </c>
      <c r="X35" s="9">
        <v>798</v>
      </c>
      <c r="Y35" s="9">
        <f t="shared" si="5"/>
        <v>1</v>
      </c>
      <c r="Z35" s="33">
        <f t="shared" si="6"/>
        <v>100</v>
      </c>
      <c r="AA35" s="9">
        <v>0.28999999999999998</v>
      </c>
      <c r="AB35" s="9">
        <v>798</v>
      </c>
      <c r="AC35" s="9">
        <v>798</v>
      </c>
      <c r="AD35" s="9">
        <v>798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0.89</v>
      </c>
      <c r="AQ35" s="31">
        <f t="shared" si="7"/>
        <v>1</v>
      </c>
    </row>
    <row r="36" spans="2:43" x14ac:dyDescent="0.25">
      <c r="B36" s="9" t="s">
        <v>48</v>
      </c>
      <c r="C36" s="9"/>
      <c r="D36" s="9">
        <v>10</v>
      </c>
      <c r="E36" s="9">
        <v>50</v>
      </c>
      <c r="F36" s="9">
        <v>15</v>
      </c>
      <c r="G36" s="9">
        <v>4</v>
      </c>
      <c r="H36" s="9">
        <f t="shared" si="0"/>
        <v>759</v>
      </c>
      <c r="I36" s="9">
        <f t="shared" si="1"/>
        <v>0</v>
      </c>
      <c r="J36" s="9">
        <v>759</v>
      </c>
      <c r="K36" s="9">
        <v>759</v>
      </c>
      <c r="L36" s="9">
        <f t="shared" si="2"/>
        <v>0</v>
      </c>
      <c r="M36" s="9" t="s">
        <v>55</v>
      </c>
      <c r="N36" s="9"/>
      <c r="O36" s="9">
        <v>759</v>
      </c>
      <c r="P36" s="9">
        <v>0.68</v>
      </c>
      <c r="Q36" s="9">
        <f t="shared" si="3"/>
        <v>1</v>
      </c>
      <c r="R36" s="9" t="s">
        <v>63</v>
      </c>
      <c r="S36" s="9"/>
      <c r="T36" s="9"/>
      <c r="U36" s="9">
        <v>759</v>
      </c>
      <c r="V36" s="9">
        <v>10.3</v>
      </c>
      <c r="W36" s="9">
        <f t="shared" si="4"/>
        <v>1</v>
      </c>
      <c r="X36" s="9">
        <v>757</v>
      </c>
      <c r="Y36" s="9">
        <f t="shared" si="5"/>
        <v>0</v>
      </c>
      <c r="Z36" s="33">
        <f t="shared" si="6"/>
        <v>99.736495388669297</v>
      </c>
      <c r="AA36" s="9">
        <v>0.45</v>
      </c>
      <c r="AB36" s="9">
        <v>759</v>
      </c>
      <c r="AC36" s="9">
        <v>757</v>
      </c>
      <c r="AD36" s="9">
        <v>759</v>
      </c>
      <c r="AE36" s="9">
        <v>0</v>
      </c>
      <c r="AF36" s="9">
        <v>3</v>
      </c>
      <c r="AG36" s="9">
        <v>201</v>
      </c>
      <c r="AH36" s="9">
        <v>268</v>
      </c>
      <c r="AI36" s="9">
        <v>200</v>
      </c>
      <c r="AJ36" s="9">
        <v>0</v>
      </c>
      <c r="AK36" s="9">
        <v>0</v>
      </c>
      <c r="AL36" s="9">
        <v>1201</v>
      </c>
      <c r="AM36" s="9">
        <v>3</v>
      </c>
      <c r="AN36" s="9">
        <v>4.9400000000000004</v>
      </c>
      <c r="AO36" s="9">
        <v>0.67</v>
      </c>
      <c r="AP36" s="9">
        <v>6.75</v>
      </c>
      <c r="AQ36" s="31">
        <f t="shared" si="7"/>
        <v>1</v>
      </c>
    </row>
    <row r="37" spans="2:43" x14ac:dyDescent="0.25">
      <c r="B37" s="9" t="s">
        <v>48</v>
      </c>
      <c r="C37" s="9"/>
      <c r="D37" s="9">
        <v>1</v>
      </c>
      <c r="E37" s="9">
        <v>50</v>
      </c>
      <c r="F37" s="9">
        <v>15</v>
      </c>
      <c r="G37" s="9">
        <v>5</v>
      </c>
      <c r="H37" s="9">
        <f t="shared" si="0"/>
        <v>730</v>
      </c>
      <c r="I37" s="9">
        <f t="shared" si="1"/>
        <v>0</v>
      </c>
      <c r="J37" s="9">
        <v>730</v>
      </c>
      <c r="K37" s="9">
        <v>730</v>
      </c>
      <c r="L37" s="9">
        <f t="shared" si="2"/>
        <v>0</v>
      </c>
      <c r="M37" s="9" t="s">
        <v>55</v>
      </c>
      <c r="N37" s="9"/>
      <c r="O37" s="9">
        <v>730</v>
      </c>
      <c r="P37" s="9">
        <v>0.65</v>
      </c>
      <c r="Q37" s="9">
        <f t="shared" si="3"/>
        <v>1</v>
      </c>
      <c r="R37" s="9" t="s">
        <v>63</v>
      </c>
      <c r="S37" s="9"/>
      <c r="T37" s="9"/>
      <c r="U37" s="9">
        <v>730</v>
      </c>
      <c r="V37" s="9">
        <v>0.78</v>
      </c>
      <c r="W37" s="9">
        <f t="shared" si="4"/>
        <v>1</v>
      </c>
      <c r="X37" s="9">
        <v>730</v>
      </c>
      <c r="Y37" s="9">
        <f t="shared" si="5"/>
        <v>1</v>
      </c>
      <c r="Z37" s="33">
        <f t="shared" si="6"/>
        <v>100</v>
      </c>
      <c r="AA37" s="9">
        <v>0.36</v>
      </c>
      <c r="AB37" s="9">
        <v>730</v>
      </c>
      <c r="AC37" s="9">
        <v>730</v>
      </c>
      <c r="AD37" s="9">
        <v>730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1.01</v>
      </c>
      <c r="AQ37" s="31">
        <f t="shared" si="7"/>
        <v>1</v>
      </c>
    </row>
    <row r="38" spans="2:43" x14ac:dyDescent="0.25">
      <c r="B38" s="9" t="s">
        <v>48</v>
      </c>
      <c r="C38" s="9"/>
      <c r="D38" s="9">
        <v>2</v>
      </c>
      <c r="E38" s="9">
        <v>50</v>
      </c>
      <c r="F38" s="9">
        <v>15</v>
      </c>
      <c r="G38" s="9">
        <v>5</v>
      </c>
      <c r="H38" s="9">
        <f t="shared" si="0"/>
        <v>768</v>
      </c>
      <c r="I38" s="9">
        <f t="shared" si="1"/>
        <v>0</v>
      </c>
      <c r="J38" s="9">
        <v>768</v>
      </c>
      <c r="K38" s="9">
        <v>768</v>
      </c>
      <c r="L38" s="9">
        <f t="shared" si="2"/>
        <v>0</v>
      </c>
      <c r="M38" s="9" t="s">
        <v>55</v>
      </c>
      <c r="N38" s="9"/>
      <c r="O38" s="9">
        <v>768</v>
      </c>
      <c r="P38" s="9">
        <v>0.7</v>
      </c>
      <c r="Q38" s="9">
        <f t="shared" si="3"/>
        <v>1</v>
      </c>
      <c r="R38" s="9" t="s">
        <v>63</v>
      </c>
      <c r="S38" s="9"/>
      <c r="T38" s="9"/>
      <c r="U38" s="9">
        <v>768</v>
      </c>
      <c r="V38" s="9">
        <v>1.31</v>
      </c>
      <c r="W38" s="9">
        <f t="shared" si="4"/>
        <v>1</v>
      </c>
      <c r="X38" s="9">
        <v>768</v>
      </c>
      <c r="Y38" s="9">
        <f t="shared" si="5"/>
        <v>1</v>
      </c>
      <c r="Z38" s="33">
        <f t="shared" si="6"/>
        <v>100</v>
      </c>
      <c r="AA38" s="9">
        <v>0.35</v>
      </c>
      <c r="AB38" s="9">
        <v>768</v>
      </c>
      <c r="AC38" s="9">
        <v>768</v>
      </c>
      <c r="AD38" s="9">
        <v>768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1.06</v>
      </c>
      <c r="AQ38" s="31">
        <f t="shared" si="7"/>
        <v>1</v>
      </c>
    </row>
    <row r="39" spans="2:43" x14ac:dyDescent="0.25">
      <c r="B39" s="9" t="s">
        <v>48</v>
      </c>
      <c r="C39" s="9"/>
      <c r="D39" s="9">
        <v>3</v>
      </c>
      <c r="E39" s="9">
        <v>50</v>
      </c>
      <c r="F39" s="9">
        <v>15</v>
      </c>
      <c r="G39" s="9">
        <v>5</v>
      </c>
      <c r="H39" s="9">
        <f t="shared" si="0"/>
        <v>770</v>
      </c>
      <c r="I39" s="9">
        <f t="shared" si="1"/>
        <v>0</v>
      </c>
      <c r="J39" s="9">
        <v>770</v>
      </c>
      <c r="K39" s="9">
        <v>770</v>
      </c>
      <c r="L39" s="9">
        <f t="shared" si="2"/>
        <v>0</v>
      </c>
      <c r="M39" s="9" t="s">
        <v>55</v>
      </c>
      <c r="N39" s="9"/>
      <c r="O39" s="9">
        <v>770</v>
      </c>
      <c r="P39" s="9">
        <v>0.95</v>
      </c>
      <c r="Q39" s="9">
        <f t="shared" si="3"/>
        <v>1</v>
      </c>
      <c r="R39" s="9" t="s">
        <v>63</v>
      </c>
      <c r="S39" s="9"/>
      <c r="T39" s="9"/>
      <c r="U39" s="9">
        <v>770</v>
      </c>
      <c r="V39" s="9">
        <v>7.66</v>
      </c>
      <c r="W39" s="9">
        <f t="shared" si="4"/>
        <v>1</v>
      </c>
      <c r="X39" s="9">
        <v>770</v>
      </c>
      <c r="Y39" s="9">
        <f t="shared" si="5"/>
        <v>1</v>
      </c>
      <c r="Z39" s="33">
        <f t="shared" si="6"/>
        <v>100</v>
      </c>
      <c r="AA39" s="9">
        <v>1.27</v>
      </c>
      <c r="AB39" s="9">
        <v>770</v>
      </c>
      <c r="AC39" s="9">
        <v>770</v>
      </c>
      <c r="AD39" s="9">
        <v>770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2.23</v>
      </c>
      <c r="AQ39" s="31">
        <f t="shared" si="7"/>
        <v>1</v>
      </c>
    </row>
    <row r="40" spans="2:43" x14ac:dyDescent="0.25">
      <c r="B40" s="9" t="s">
        <v>48</v>
      </c>
      <c r="C40" s="9"/>
      <c r="D40" s="9">
        <v>4</v>
      </c>
      <c r="E40" s="9">
        <v>50</v>
      </c>
      <c r="F40" s="9">
        <v>15</v>
      </c>
      <c r="G40" s="9">
        <v>5</v>
      </c>
      <c r="H40" s="9">
        <f t="shared" si="0"/>
        <v>748</v>
      </c>
      <c r="I40" s="9">
        <f t="shared" si="1"/>
        <v>0</v>
      </c>
      <c r="J40" s="9">
        <v>748</v>
      </c>
      <c r="K40" s="9">
        <v>748</v>
      </c>
      <c r="L40" s="9">
        <f t="shared" si="2"/>
        <v>0</v>
      </c>
      <c r="M40" s="9" t="s">
        <v>55</v>
      </c>
      <c r="N40" s="9"/>
      <c r="O40" s="9">
        <v>748</v>
      </c>
      <c r="P40" s="9">
        <v>1.1599999999999999</v>
      </c>
      <c r="Q40" s="9">
        <f t="shared" si="3"/>
        <v>1</v>
      </c>
      <c r="R40" s="9" t="s">
        <v>63</v>
      </c>
      <c r="S40" s="9"/>
      <c r="T40" s="9"/>
      <c r="U40" s="9">
        <v>748</v>
      </c>
      <c r="V40" s="9">
        <v>23.51</v>
      </c>
      <c r="W40" s="9">
        <f t="shared" si="4"/>
        <v>1</v>
      </c>
      <c r="X40" s="9">
        <v>748</v>
      </c>
      <c r="Y40" s="9">
        <f t="shared" si="5"/>
        <v>1</v>
      </c>
      <c r="Z40" s="33">
        <f t="shared" si="6"/>
        <v>100</v>
      </c>
      <c r="AA40" s="9">
        <v>4.75</v>
      </c>
      <c r="AB40" s="9">
        <v>748</v>
      </c>
      <c r="AC40" s="9">
        <v>748</v>
      </c>
      <c r="AD40" s="9">
        <v>748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5.91</v>
      </c>
      <c r="AQ40" s="31">
        <f t="shared" si="7"/>
        <v>1</v>
      </c>
    </row>
    <row r="41" spans="2:43" x14ac:dyDescent="0.25">
      <c r="B41" s="9" t="s">
        <v>48</v>
      </c>
      <c r="C41" s="9"/>
      <c r="D41" s="9">
        <v>5</v>
      </c>
      <c r="E41" s="9">
        <v>50</v>
      </c>
      <c r="F41" s="9">
        <v>15</v>
      </c>
      <c r="G41" s="9">
        <v>5</v>
      </c>
      <c r="H41" s="9">
        <f t="shared" si="0"/>
        <v>732</v>
      </c>
      <c r="I41" s="9">
        <f t="shared" si="1"/>
        <v>0</v>
      </c>
      <c r="J41" s="9">
        <v>732</v>
      </c>
      <c r="K41" s="9">
        <v>732</v>
      </c>
      <c r="L41" s="9">
        <f t="shared" si="2"/>
        <v>0</v>
      </c>
      <c r="M41" s="9" t="s">
        <v>55</v>
      </c>
      <c r="N41" s="9"/>
      <c r="O41" s="9">
        <v>732</v>
      </c>
      <c r="P41" s="9">
        <v>1.01</v>
      </c>
      <c r="Q41" s="9">
        <f t="shared" si="3"/>
        <v>1</v>
      </c>
      <c r="R41" s="9" t="s">
        <v>63</v>
      </c>
      <c r="S41" s="9"/>
      <c r="T41" s="9"/>
      <c r="U41" s="9">
        <v>732</v>
      </c>
      <c r="V41" s="9">
        <v>0.77</v>
      </c>
      <c r="W41" s="9">
        <f t="shared" si="4"/>
        <v>1</v>
      </c>
      <c r="X41" s="9">
        <v>732</v>
      </c>
      <c r="Y41" s="9">
        <f t="shared" si="5"/>
        <v>1</v>
      </c>
      <c r="Z41" s="33">
        <f t="shared" si="6"/>
        <v>100</v>
      </c>
      <c r="AA41" s="9">
        <v>0.42</v>
      </c>
      <c r="AB41" s="9">
        <v>732</v>
      </c>
      <c r="AC41" s="9">
        <v>732</v>
      </c>
      <c r="AD41" s="9">
        <v>732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1.43</v>
      </c>
      <c r="AQ41" s="31">
        <f t="shared" si="7"/>
        <v>1</v>
      </c>
    </row>
    <row r="42" spans="2:43" x14ac:dyDescent="0.25">
      <c r="B42" s="9" t="s">
        <v>48</v>
      </c>
      <c r="C42" s="9"/>
      <c r="D42" s="9">
        <v>6</v>
      </c>
      <c r="E42" s="9">
        <v>50</v>
      </c>
      <c r="F42" s="9">
        <v>15</v>
      </c>
      <c r="G42" s="9">
        <v>5</v>
      </c>
      <c r="H42" s="9">
        <f t="shared" si="0"/>
        <v>714</v>
      </c>
      <c r="I42" s="9">
        <f t="shared" si="1"/>
        <v>0</v>
      </c>
      <c r="J42" s="9">
        <v>714</v>
      </c>
      <c r="K42" s="9">
        <v>714</v>
      </c>
      <c r="L42" s="9">
        <f t="shared" si="2"/>
        <v>0</v>
      </c>
      <c r="M42" s="9" t="s">
        <v>55</v>
      </c>
      <c r="N42" s="9"/>
      <c r="O42" s="9">
        <v>714</v>
      </c>
      <c r="P42" s="9">
        <v>0.79</v>
      </c>
      <c r="Q42" s="9">
        <f t="shared" si="3"/>
        <v>1</v>
      </c>
      <c r="R42" s="9" t="s">
        <v>63</v>
      </c>
      <c r="S42" s="9"/>
      <c r="T42" s="9"/>
      <c r="U42" s="9">
        <v>714</v>
      </c>
      <c r="V42" s="9">
        <v>3.76</v>
      </c>
      <c r="W42" s="9">
        <f t="shared" si="4"/>
        <v>1</v>
      </c>
      <c r="X42" s="9">
        <v>714</v>
      </c>
      <c r="Y42" s="9">
        <f t="shared" si="5"/>
        <v>1</v>
      </c>
      <c r="Z42" s="33">
        <f t="shared" si="6"/>
        <v>100</v>
      </c>
      <c r="AA42" s="9">
        <v>0.54</v>
      </c>
      <c r="AB42" s="9">
        <v>714</v>
      </c>
      <c r="AC42" s="9">
        <v>714</v>
      </c>
      <c r="AD42" s="9">
        <v>714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1.32</v>
      </c>
      <c r="AQ42" s="31">
        <f t="shared" si="7"/>
        <v>1</v>
      </c>
    </row>
    <row r="43" spans="2:43" x14ac:dyDescent="0.25">
      <c r="B43" s="9" t="s">
        <v>48</v>
      </c>
      <c r="C43" s="9"/>
      <c r="D43" s="9">
        <v>7</v>
      </c>
      <c r="E43" s="9">
        <v>50</v>
      </c>
      <c r="F43" s="9">
        <v>15</v>
      </c>
      <c r="G43" s="9">
        <v>5</v>
      </c>
      <c r="H43" s="9">
        <f t="shared" si="0"/>
        <v>780</v>
      </c>
      <c r="I43" s="9">
        <f t="shared" si="1"/>
        <v>0</v>
      </c>
      <c r="J43" s="9">
        <v>780</v>
      </c>
      <c r="K43" s="9">
        <v>780</v>
      </c>
      <c r="L43" s="9">
        <f t="shared" si="2"/>
        <v>0</v>
      </c>
      <c r="M43" s="9" t="s">
        <v>55</v>
      </c>
      <c r="N43" s="9"/>
      <c r="O43" s="9">
        <v>780</v>
      </c>
      <c r="P43" s="9">
        <v>0.51</v>
      </c>
      <c r="Q43" s="9">
        <f t="shared" si="3"/>
        <v>1</v>
      </c>
      <c r="R43" s="9" t="s">
        <v>63</v>
      </c>
      <c r="S43" s="9"/>
      <c r="T43" s="9"/>
      <c r="U43" s="9">
        <v>780</v>
      </c>
      <c r="V43" s="9">
        <v>0.66</v>
      </c>
      <c r="W43" s="9">
        <f t="shared" si="4"/>
        <v>1</v>
      </c>
      <c r="X43" s="9">
        <v>780</v>
      </c>
      <c r="Y43" s="9">
        <f t="shared" si="5"/>
        <v>1</v>
      </c>
      <c r="Z43" s="33">
        <f t="shared" si="6"/>
        <v>100</v>
      </c>
      <c r="AA43" s="9">
        <v>4.8499999999999996</v>
      </c>
      <c r="AB43" s="9">
        <v>780</v>
      </c>
      <c r="AC43" s="9">
        <v>780</v>
      </c>
      <c r="AD43" s="9">
        <v>780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5.36</v>
      </c>
      <c r="AQ43" s="31">
        <f t="shared" si="7"/>
        <v>1</v>
      </c>
    </row>
    <row r="44" spans="2:43" x14ac:dyDescent="0.25">
      <c r="B44" s="9" t="s">
        <v>48</v>
      </c>
      <c r="C44" s="9"/>
      <c r="D44" s="9">
        <v>8</v>
      </c>
      <c r="E44" s="9">
        <v>50</v>
      </c>
      <c r="F44" s="9">
        <v>15</v>
      </c>
      <c r="G44" s="9">
        <v>5</v>
      </c>
      <c r="H44" s="9">
        <f t="shared" si="0"/>
        <v>650</v>
      </c>
      <c r="I44" s="9">
        <f t="shared" si="1"/>
        <v>0</v>
      </c>
      <c r="J44" s="9">
        <v>650</v>
      </c>
      <c r="K44" s="9">
        <v>650</v>
      </c>
      <c r="L44" s="9">
        <f t="shared" si="2"/>
        <v>0</v>
      </c>
      <c r="M44" s="9" t="s">
        <v>55</v>
      </c>
      <c r="N44" s="9"/>
      <c r="O44" s="9">
        <v>650</v>
      </c>
      <c r="P44" s="9">
        <v>0.85</v>
      </c>
      <c r="Q44" s="9">
        <f t="shared" si="3"/>
        <v>1</v>
      </c>
      <c r="R44" s="9" t="s">
        <v>63</v>
      </c>
      <c r="S44" s="9"/>
      <c r="T44" s="9"/>
      <c r="U44" s="9">
        <v>653</v>
      </c>
      <c r="V44" s="9">
        <v>12.77</v>
      </c>
      <c r="W44" s="9">
        <f t="shared" si="4"/>
        <v>1</v>
      </c>
      <c r="X44" s="9">
        <v>645</v>
      </c>
      <c r="Y44" s="9">
        <f t="shared" si="5"/>
        <v>0</v>
      </c>
      <c r="Z44" s="33">
        <f t="shared" si="6"/>
        <v>99.230769230769226</v>
      </c>
      <c r="AA44" s="9">
        <v>0.84</v>
      </c>
      <c r="AB44" s="9">
        <v>650</v>
      </c>
      <c r="AC44" s="9">
        <v>645</v>
      </c>
      <c r="AD44" s="9">
        <v>650</v>
      </c>
      <c r="AE44" s="9">
        <v>0</v>
      </c>
      <c r="AF44" s="9">
        <v>9</v>
      </c>
      <c r="AG44" s="9">
        <v>316</v>
      </c>
      <c r="AH44" s="9">
        <v>395</v>
      </c>
      <c r="AI44" s="9">
        <v>250</v>
      </c>
      <c r="AJ44" s="9">
        <v>35</v>
      </c>
      <c r="AK44" s="9">
        <v>78</v>
      </c>
      <c r="AL44" s="9">
        <v>3369</v>
      </c>
      <c r="AM44" s="9">
        <v>9</v>
      </c>
      <c r="AN44" s="9">
        <v>11.85</v>
      </c>
      <c r="AO44" s="9">
        <v>5.68</v>
      </c>
      <c r="AP44" s="9">
        <v>19.25</v>
      </c>
      <c r="AQ44" s="31">
        <f t="shared" si="7"/>
        <v>1</v>
      </c>
    </row>
    <row r="45" spans="2:43" x14ac:dyDescent="0.25">
      <c r="B45" s="9" t="s">
        <v>48</v>
      </c>
      <c r="C45" s="9"/>
      <c r="D45" s="9">
        <v>9</v>
      </c>
      <c r="E45" s="9">
        <v>50</v>
      </c>
      <c r="F45" s="9">
        <v>15</v>
      </c>
      <c r="G45" s="9">
        <v>5</v>
      </c>
      <c r="H45" s="9">
        <f t="shared" si="0"/>
        <v>797</v>
      </c>
      <c r="I45" s="9">
        <f t="shared" si="1"/>
        <v>0</v>
      </c>
      <c r="J45" s="9">
        <v>797</v>
      </c>
      <c r="K45" s="9">
        <v>797</v>
      </c>
      <c r="L45" s="9">
        <f t="shared" si="2"/>
        <v>0</v>
      </c>
      <c r="M45" s="9" t="s">
        <v>55</v>
      </c>
      <c r="N45" s="9"/>
      <c r="O45" s="9">
        <v>797</v>
      </c>
      <c r="P45" s="9">
        <v>1.36</v>
      </c>
      <c r="Q45" s="9">
        <f t="shared" si="3"/>
        <v>1</v>
      </c>
      <c r="R45" s="9" t="s">
        <v>63</v>
      </c>
      <c r="S45" s="9"/>
      <c r="T45" s="9"/>
      <c r="U45" s="9">
        <v>797</v>
      </c>
      <c r="V45" s="9">
        <v>1.01</v>
      </c>
      <c r="W45" s="9">
        <f t="shared" si="4"/>
        <v>1</v>
      </c>
      <c r="X45" s="9">
        <v>797</v>
      </c>
      <c r="Y45" s="9">
        <f t="shared" si="5"/>
        <v>1</v>
      </c>
      <c r="Z45" s="33">
        <f t="shared" si="6"/>
        <v>100</v>
      </c>
      <c r="AA45" s="9">
        <v>1.1200000000000001</v>
      </c>
      <c r="AB45" s="9">
        <v>797</v>
      </c>
      <c r="AC45" s="9">
        <v>797</v>
      </c>
      <c r="AD45" s="9">
        <v>797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2.4700000000000002</v>
      </c>
      <c r="AQ45" s="31">
        <f t="shared" si="7"/>
        <v>1</v>
      </c>
    </row>
    <row r="46" spans="2:43" x14ac:dyDescent="0.25">
      <c r="B46" s="9" t="s">
        <v>48</v>
      </c>
      <c r="C46" s="9"/>
      <c r="D46" s="9">
        <v>10</v>
      </c>
      <c r="E46" s="9">
        <v>50</v>
      </c>
      <c r="F46" s="9">
        <v>15</v>
      </c>
      <c r="G46" s="9">
        <v>5</v>
      </c>
      <c r="H46" s="9">
        <f t="shared" si="0"/>
        <v>684</v>
      </c>
      <c r="I46" s="9">
        <f t="shared" si="1"/>
        <v>0</v>
      </c>
      <c r="J46" s="9">
        <v>684</v>
      </c>
      <c r="K46" s="9">
        <v>684</v>
      </c>
      <c r="L46" s="9">
        <f t="shared" si="2"/>
        <v>0</v>
      </c>
      <c r="M46" s="9" t="s">
        <v>55</v>
      </c>
      <c r="N46" s="9"/>
      <c r="O46" s="9">
        <v>684</v>
      </c>
      <c r="P46" s="9">
        <v>2.1</v>
      </c>
      <c r="Q46" s="9">
        <f t="shared" si="3"/>
        <v>1</v>
      </c>
      <c r="R46" s="9" t="s">
        <v>63</v>
      </c>
      <c r="S46" s="9"/>
      <c r="T46" s="9"/>
      <c r="U46" s="9">
        <v>684</v>
      </c>
      <c r="V46" s="9">
        <v>5.26</v>
      </c>
      <c r="W46" s="9">
        <f t="shared" si="4"/>
        <v>1</v>
      </c>
      <c r="X46" s="9">
        <v>684</v>
      </c>
      <c r="Y46" s="9">
        <f t="shared" si="5"/>
        <v>1</v>
      </c>
      <c r="Z46" s="33">
        <f t="shared" si="6"/>
        <v>100</v>
      </c>
      <c r="AA46" s="9">
        <v>2.68</v>
      </c>
      <c r="AB46" s="9">
        <v>684</v>
      </c>
      <c r="AC46" s="9">
        <v>684</v>
      </c>
      <c r="AD46" s="9">
        <v>684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4.78</v>
      </c>
      <c r="AQ46" s="31">
        <f t="shared" si="7"/>
        <v>1</v>
      </c>
    </row>
    <row r="47" spans="2:43" x14ac:dyDescent="0.25">
      <c r="B47" s="9" t="s">
        <v>48</v>
      </c>
      <c r="C47" s="9"/>
      <c r="D47" s="9">
        <v>1</v>
      </c>
      <c r="E47" s="9">
        <v>50</v>
      </c>
      <c r="F47" s="9">
        <v>15</v>
      </c>
      <c r="G47" s="9">
        <v>6</v>
      </c>
      <c r="H47" s="9">
        <f t="shared" si="0"/>
        <v>730</v>
      </c>
      <c r="I47" s="9">
        <f t="shared" si="1"/>
        <v>0</v>
      </c>
      <c r="J47" s="9">
        <v>730</v>
      </c>
      <c r="K47" s="9">
        <v>730</v>
      </c>
      <c r="L47" s="9">
        <f t="shared" si="2"/>
        <v>0</v>
      </c>
      <c r="M47" s="9" t="s">
        <v>55</v>
      </c>
      <c r="N47" s="9"/>
      <c r="O47" s="9">
        <v>730</v>
      </c>
      <c r="P47" s="9">
        <v>0.76</v>
      </c>
      <c r="Q47" s="9">
        <f t="shared" si="3"/>
        <v>1</v>
      </c>
      <c r="R47" s="9" t="s">
        <v>63</v>
      </c>
      <c r="S47" s="9"/>
      <c r="T47" s="9"/>
      <c r="U47" s="9">
        <v>730</v>
      </c>
      <c r="V47" s="9">
        <v>0.93</v>
      </c>
      <c r="W47" s="9">
        <f t="shared" si="4"/>
        <v>1</v>
      </c>
      <c r="X47" s="9">
        <v>729</v>
      </c>
      <c r="Y47" s="9">
        <f t="shared" si="5"/>
        <v>0</v>
      </c>
      <c r="Z47" s="33">
        <f t="shared" si="6"/>
        <v>99.863013698630141</v>
      </c>
      <c r="AA47" s="9">
        <v>0.4</v>
      </c>
      <c r="AB47" s="9">
        <v>730</v>
      </c>
      <c r="AC47" s="9">
        <v>729</v>
      </c>
      <c r="AD47" s="9">
        <v>730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1.1599999999999999</v>
      </c>
      <c r="AQ47" s="31">
        <f t="shared" si="7"/>
        <v>1</v>
      </c>
    </row>
    <row r="48" spans="2:43" x14ac:dyDescent="0.25">
      <c r="B48" s="9" t="s">
        <v>48</v>
      </c>
      <c r="C48" s="9"/>
      <c r="D48" s="9">
        <v>2</v>
      </c>
      <c r="E48" s="9">
        <v>50</v>
      </c>
      <c r="F48" s="9">
        <v>15</v>
      </c>
      <c r="G48" s="9">
        <v>6</v>
      </c>
      <c r="H48" s="9">
        <f t="shared" si="0"/>
        <v>768</v>
      </c>
      <c r="I48" s="9">
        <f t="shared" si="1"/>
        <v>0</v>
      </c>
      <c r="J48" s="9">
        <v>768</v>
      </c>
      <c r="K48" s="9">
        <v>768</v>
      </c>
      <c r="L48" s="9">
        <f t="shared" si="2"/>
        <v>0</v>
      </c>
      <c r="M48" s="9" t="s">
        <v>55</v>
      </c>
      <c r="N48" s="9"/>
      <c r="O48" s="9">
        <v>768</v>
      </c>
      <c r="P48" s="9">
        <v>0.75</v>
      </c>
      <c r="Q48" s="9">
        <f t="shared" si="3"/>
        <v>1</v>
      </c>
      <c r="R48" s="9" t="s">
        <v>63</v>
      </c>
      <c r="S48" s="9"/>
      <c r="T48" s="9"/>
      <c r="U48" s="9">
        <v>768</v>
      </c>
      <c r="V48" s="9">
        <v>1.7</v>
      </c>
      <c r="W48" s="9">
        <f t="shared" si="4"/>
        <v>1</v>
      </c>
      <c r="X48" s="9">
        <v>768</v>
      </c>
      <c r="Y48" s="9">
        <f t="shared" si="5"/>
        <v>1</v>
      </c>
      <c r="Z48" s="33">
        <f t="shared" si="6"/>
        <v>100</v>
      </c>
      <c r="AA48" s="9">
        <v>0.49</v>
      </c>
      <c r="AB48" s="9">
        <v>768</v>
      </c>
      <c r="AC48" s="9">
        <v>768</v>
      </c>
      <c r="AD48" s="9">
        <v>768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1.24</v>
      </c>
      <c r="AQ48" s="31">
        <f t="shared" si="7"/>
        <v>1</v>
      </c>
    </row>
    <row r="49" spans="2:43" x14ac:dyDescent="0.25">
      <c r="B49" s="9" t="s">
        <v>48</v>
      </c>
      <c r="C49" s="9"/>
      <c r="D49" s="9">
        <v>3</v>
      </c>
      <c r="E49" s="9">
        <v>50</v>
      </c>
      <c r="F49" s="9">
        <v>15</v>
      </c>
      <c r="G49" s="9">
        <v>6</v>
      </c>
      <c r="H49" s="9">
        <f t="shared" si="0"/>
        <v>768</v>
      </c>
      <c r="I49" s="9">
        <f t="shared" si="1"/>
        <v>0</v>
      </c>
      <c r="J49" s="9">
        <v>768</v>
      </c>
      <c r="K49" s="9">
        <v>768</v>
      </c>
      <c r="L49" s="9">
        <f t="shared" si="2"/>
        <v>0</v>
      </c>
      <c r="M49" s="9" t="s">
        <v>55</v>
      </c>
      <c r="N49" s="9"/>
      <c r="O49" s="9">
        <v>768</v>
      </c>
      <c r="P49" s="9">
        <v>0.94</v>
      </c>
      <c r="Q49" s="9">
        <f t="shared" si="3"/>
        <v>1</v>
      </c>
      <c r="R49" s="9" t="s">
        <v>63</v>
      </c>
      <c r="S49" s="9"/>
      <c r="T49" s="9"/>
      <c r="U49" s="9">
        <v>768</v>
      </c>
      <c r="V49" s="9">
        <v>4.18</v>
      </c>
      <c r="W49" s="9">
        <f t="shared" si="4"/>
        <v>1</v>
      </c>
      <c r="X49" s="9">
        <v>768</v>
      </c>
      <c r="Y49" s="9">
        <f t="shared" si="5"/>
        <v>1</v>
      </c>
      <c r="Z49" s="33">
        <f t="shared" si="6"/>
        <v>100</v>
      </c>
      <c r="AA49" s="9">
        <v>1.64</v>
      </c>
      <c r="AB49" s="9">
        <v>768</v>
      </c>
      <c r="AC49" s="9">
        <v>768</v>
      </c>
      <c r="AD49" s="9">
        <v>768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2.58</v>
      </c>
      <c r="AQ49" s="31">
        <f t="shared" si="7"/>
        <v>1</v>
      </c>
    </row>
    <row r="50" spans="2:43" x14ac:dyDescent="0.25">
      <c r="B50" s="9" t="s">
        <v>48</v>
      </c>
      <c r="C50" s="9"/>
      <c r="D50" s="9">
        <v>4</v>
      </c>
      <c r="E50" s="9">
        <v>50</v>
      </c>
      <c r="F50" s="9">
        <v>15</v>
      </c>
      <c r="G50" s="9">
        <v>6</v>
      </c>
      <c r="H50" s="9">
        <f t="shared" si="0"/>
        <v>746</v>
      </c>
      <c r="I50" s="9">
        <f t="shared" si="1"/>
        <v>0</v>
      </c>
      <c r="J50" s="9">
        <v>746</v>
      </c>
      <c r="K50" s="9">
        <v>746</v>
      </c>
      <c r="L50" s="9">
        <f t="shared" si="2"/>
        <v>0</v>
      </c>
      <c r="M50" s="9" t="s">
        <v>55</v>
      </c>
      <c r="N50" s="9"/>
      <c r="O50" s="9">
        <v>746</v>
      </c>
      <c r="P50" s="9">
        <v>0.98</v>
      </c>
      <c r="Q50" s="9">
        <f t="shared" si="3"/>
        <v>1</v>
      </c>
      <c r="R50" s="9" t="s">
        <v>63</v>
      </c>
      <c r="S50" s="9"/>
      <c r="T50" s="9"/>
      <c r="U50" s="9">
        <v>746</v>
      </c>
      <c r="V50" s="9">
        <v>3.09</v>
      </c>
      <c r="W50" s="9">
        <f t="shared" si="4"/>
        <v>1</v>
      </c>
      <c r="X50" s="9">
        <v>746</v>
      </c>
      <c r="Y50" s="9">
        <f t="shared" si="5"/>
        <v>1</v>
      </c>
      <c r="Z50" s="33">
        <f t="shared" si="6"/>
        <v>100</v>
      </c>
      <c r="AA50" s="9">
        <v>2.23</v>
      </c>
      <c r="AB50" s="9">
        <v>746</v>
      </c>
      <c r="AC50" s="9">
        <v>746</v>
      </c>
      <c r="AD50" s="9">
        <v>746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3.2</v>
      </c>
      <c r="AQ50" s="31">
        <f t="shared" si="7"/>
        <v>1</v>
      </c>
    </row>
    <row r="51" spans="2:43" x14ac:dyDescent="0.25">
      <c r="B51" s="9" t="s">
        <v>48</v>
      </c>
      <c r="C51" s="9"/>
      <c r="D51" s="9">
        <v>5</v>
      </c>
      <c r="E51" s="9">
        <v>50</v>
      </c>
      <c r="F51" s="9">
        <v>15</v>
      </c>
      <c r="G51" s="9">
        <v>6</v>
      </c>
      <c r="H51" s="9">
        <f t="shared" si="0"/>
        <v>732</v>
      </c>
      <c r="I51" s="9">
        <f t="shared" si="1"/>
        <v>0</v>
      </c>
      <c r="J51" s="9">
        <v>732</v>
      </c>
      <c r="K51" s="9">
        <v>732</v>
      </c>
      <c r="L51" s="9">
        <f t="shared" si="2"/>
        <v>0</v>
      </c>
      <c r="M51" s="9" t="s">
        <v>55</v>
      </c>
      <c r="N51" s="9"/>
      <c r="O51" s="9">
        <v>732</v>
      </c>
      <c r="P51" s="9">
        <v>0.52</v>
      </c>
      <c r="Q51" s="9">
        <f t="shared" si="3"/>
        <v>1</v>
      </c>
      <c r="R51" s="9" t="s">
        <v>63</v>
      </c>
      <c r="S51" s="9"/>
      <c r="T51" s="9"/>
      <c r="U51" s="9">
        <v>732</v>
      </c>
      <c r="V51" s="9">
        <v>0.69</v>
      </c>
      <c r="W51" s="9">
        <f t="shared" si="4"/>
        <v>1</v>
      </c>
      <c r="X51" s="9">
        <v>732</v>
      </c>
      <c r="Y51" s="9">
        <f t="shared" si="5"/>
        <v>1</v>
      </c>
      <c r="Z51" s="33">
        <f t="shared" si="6"/>
        <v>100</v>
      </c>
      <c r="AA51" s="9">
        <v>0.28000000000000003</v>
      </c>
      <c r="AB51" s="9">
        <v>732</v>
      </c>
      <c r="AC51" s="9">
        <v>732</v>
      </c>
      <c r="AD51" s="9">
        <v>732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0.8</v>
      </c>
      <c r="AQ51" s="31">
        <f t="shared" si="7"/>
        <v>1</v>
      </c>
    </row>
    <row r="52" spans="2:43" x14ac:dyDescent="0.25">
      <c r="B52" s="9" t="s">
        <v>48</v>
      </c>
      <c r="C52" s="9"/>
      <c r="D52" s="9">
        <v>6</v>
      </c>
      <c r="E52" s="9">
        <v>50</v>
      </c>
      <c r="F52" s="9">
        <v>15</v>
      </c>
      <c r="G52" s="9">
        <v>6</v>
      </c>
      <c r="H52" s="9">
        <f t="shared" si="0"/>
        <v>714</v>
      </c>
      <c r="I52" s="9">
        <f t="shared" si="1"/>
        <v>0</v>
      </c>
      <c r="J52" s="9">
        <v>714</v>
      </c>
      <c r="K52" s="9">
        <v>714</v>
      </c>
      <c r="L52" s="9">
        <f t="shared" si="2"/>
        <v>0</v>
      </c>
      <c r="M52" s="9" t="s">
        <v>55</v>
      </c>
      <c r="N52" s="9"/>
      <c r="O52" s="9">
        <v>714</v>
      </c>
      <c r="P52" s="9">
        <v>0.74</v>
      </c>
      <c r="Q52" s="9">
        <f t="shared" si="3"/>
        <v>1</v>
      </c>
      <c r="R52" s="9" t="s">
        <v>63</v>
      </c>
      <c r="S52" s="9"/>
      <c r="T52" s="9"/>
      <c r="U52" s="9">
        <v>714</v>
      </c>
      <c r="V52" s="9">
        <v>1.86</v>
      </c>
      <c r="W52" s="9">
        <f t="shared" si="4"/>
        <v>1</v>
      </c>
      <c r="X52" s="9">
        <v>714</v>
      </c>
      <c r="Y52" s="9">
        <f t="shared" si="5"/>
        <v>1</v>
      </c>
      <c r="Z52" s="33">
        <f t="shared" si="6"/>
        <v>100</v>
      </c>
      <c r="AA52" s="9">
        <v>0.42</v>
      </c>
      <c r="AB52" s="9">
        <v>714</v>
      </c>
      <c r="AC52" s="9">
        <v>714</v>
      </c>
      <c r="AD52" s="9">
        <v>714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1.1599999999999999</v>
      </c>
      <c r="AQ52" s="31">
        <f t="shared" si="7"/>
        <v>1</v>
      </c>
    </row>
    <row r="53" spans="2:43" x14ac:dyDescent="0.25">
      <c r="B53" s="9" t="s">
        <v>48</v>
      </c>
      <c r="C53" s="9"/>
      <c r="D53" s="9">
        <v>7</v>
      </c>
      <c r="E53" s="9">
        <v>50</v>
      </c>
      <c r="F53" s="9">
        <v>15</v>
      </c>
      <c r="G53" s="9">
        <v>6</v>
      </c>
      <c r="H53" s="9">
        <f t="shared" si="0"/>
        <v>778</v>
      </c>
      <c r="I53" s="9">
        <f t="shared" si="1"/>
        <v>0</v>
      </c>
      <c r="J53" s="9">
        <v>778</v>
      </c>
      <c r="K53" s="9">
        <v>778</v>
      </c>
      <c r="L53" s="9">
        <f t="shared" si="2"/>
        <v>0</v>
      </c>
      <c r="M53" s="9" t="s">
        <v>55</v>
      </c>
      <c r="N53" s="9"/>
      <c r="O53" s="9">
        <v>778</v>
      </c>
      <c r="P53" s="9">
        <v>0.54</v>
      </c>
      <c r="Q53" s="9">
        <f t="shared" si="3"/>
        <v>1</v>
      </c>
      <c r="R53" s="9" t="s">
        <v>63</v>
      </c>
      <c r="S53" s="9"/>
      <c r="T53" s="9"/>
      <c r="U53" s="9">
        <v>778</v>
      </c>
      <c r="V53" s="9">
        <v>0.6</v>
      </c>
      <c r="W53" s="9">
        <f t="shared" si="4"/>
        <v>1</v>
      </c>
      <c r="X53" s="9">
        <v>778</v>
      </c>
      <c r="Y53" s="9">
        <f t="shared" si="5"/>
        <v>1</v>
      </c>
      <c r="Z53" s="33">
        <f t="shared" si="6"/>
        <v>100</v>
      </c>
      <c r="AA53" s="9">
        <v>5.92</v>
      </c>
      <c r="AB53" s="9">
        <v>778</v>
      </c>
      <c r="AC53" s="9">
        <v>778</v>
      </c>
      <c r="AD53" s="9">
        <v>778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6.46</v>
      </c>
      <c r="AQ53" s="31">
        <f t="shared" si="7"/>
        <v>1</v>
      </c>
    </row>
    <row r="54" spans="2:43" x14ac:dyDescent="0.25">
      <c r="B54" s="9" t="s">
        <v>48</v>
      </c>
      <c r="C54" s="9"/>
      <c r="D54" s="9">
        <v>8</v>
      </c>
      <c r="E54" s="9">
        <v>50</v>
      </c>
      <c r="F54" s="9">
        <v>15</v>
      </c>
      <c r="G54" s="9">
        <v>6</v>
      </c>
      <c r="H54" s="9">
        <f t="shared" si="0"/>
        <v>643</v>
      </c>
      <c r="I54" s="9">
        <f t="shared" si="1"/>
        <v>0</v>
      </c>
      <c r="J54" s="9">
        <v>643</v>
      </c>
      <c r="K54" s="9">
        <v>643</v>
      </c>
      <c r="L54" s="9">
        <f t="shared" si="2"/>
        <v>0</v>
      </c>
      <c r="M54" s="9" t="s">
        <v>55</v>
      </c>
      <c r="N54" s="9"/>
      <c r="O54" s="9">
        <v>643</v>
      </c>
      <c r="P54" s="9">
        <v>0.67</v>
      </c>
      <c r="Q54" s="9">
        <f t="shared" si="3"/>
        <v>1</v>
      </c>
      <c r="R54" s="9" t="s">
        <v>63</v>
      </c>
      <c r="S54" s="9"/>
      <c r="T54" s="9"/>
      <c r="U54" s="9">
        <v>643</v>
      </c>
      <c r="V54" s="9">
        <v>0.71</v>
      </c>
      <c r="W54" s="9">
        <f t="shared" si="4"/>
        <v>1</v>
      </c>
      <c r="X54" s="9">
        <v>643</v>
      </c>
      <c r="Y54" s="9">
        <f t="shared" si="5"/>
        <v>1</v>
      </c>
      <c r="Z54" s="33">
        <f t="shared" si="6"/>
        <v>100</v>
      </c>
      <c r="AA54" s="9">
        <v>5.81</v>
      </c>
      <c r="AB54" s="9">
        <v>643</v>
      </c>
      <c r="AC54" s="9">
        <v>643</v>
      </c>
      <c r="AD54" s="9">
        <v>643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6.48</v>
      </c>
      <c r="AQ54" s="31">
        <f t="shared" si="7"/>
        <v>1</v>
      </c>
    </row>
    <row r="55" spans="2:43" x14ac:dyDescent="0.25">
      <c r="B55" s="9" t="s">
        <v>48</v>
      </c>
      <c r="C55" s="9"/>
      <c r="D55" s="9">
        <v>9</v>
      </c>
      <c r="E55" s="9">
        <v>50</v>
      </c>
      <c r="F55" s="9">
        <v>15</v>
      </c>
      <c r="G55" s="9">
        <v>6</v>
      </c>
      <c r="H55" s="9">
        <f t="shared" si="0"/>
        <v>797</v>
      </c>
      <c r="I55" s="9">
        <f t="shared" si="1"/>
        <v>0</v>
      </c>
      <c r="J55" s="9">
        <v>797</v>
      </c>
      <c r="K55" s="9">
        <v>797</v>
      </c>
      <c r="L55" s="9">
        <f t="shared" si="2"/>
        <v>0</v>
      </c>
      <c r="M55" s="9" t="s">
        <v>55</v>
      </c>
      <c r="N55" s="9"/>
      <c r="O55" s="9">
        <v>797</v>
      </c>
      <c r="P55" s="9">
        <v>0.6</v>
      </c>
      <c r="Q55" s="9">
        <f t="shared" si="3"/>
        <v>1</v>
      </c>
      <c r="R55" s="9" t="s">
        <v>63</v>
      </c>
      <c r="S55" s="9"/>
      <c r="T55" s="9"/>
      <c r="U55" s="9">
        <v>797</v>
      </c>
      <c r="V55" s="9">
        <v>0.75</v>
      </c>
      <c r="W55" s="9">
        <f t="shared" si="4"/>
        <v>1</v>
      </c>
      <c r="X55" s="9">
        <v>797</v>
      </c>
      <c r="Y55" s="9">
        <f t="shared" si="5"/>
        <v>1</v>
      </c>
      <c r="Z55" s="33">
        <f t="shared" si="6"/>
        <v>100</v>
      </c>
      <c r="AA55" s="9">
        <v>0.38</v>
      </c>
      <c r="AB55" s="9">
        <v>797</v>
      </c>
      <c r="AC55" s="9">
        <v>797</v>
      </c>
      <c r="AD55" s="9">
        <v>797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0.98</v>
      </c>
      <c r="AQ55" s="31">
        <f t="shared" si="7"/>
        <v>1</v>
      </c>
    </row>
    <row r="56" spans="2:43" x14ac:dyDescent="0.25">
      <c r="B56" s="18" t="s">
        <v>48</v>
      </c>
      <c r="C56" s="18"/>
      <c r="D56" s="18">
        <v>10</v>
      </c>
      <c r="E56" s="18">
        <v>50</v>
      </c>
      <c r="F56" s="18">
        <v>15</v>
      </c>
      <c r="G56" s="18">
        <v>6</v>
      </c>
      <c r="H56" s="9">
        <f t="shared" si="0"/>
        <v>683</v>
      </c>
      <c r="I56" s="9">
        <f t="shared" si="1"/>
        <v>0</v>
      </c>
      <c r="J56" s="18">
        <v>683</v>
      </c>
      <c r="K56" s="18">
        <v>683</v>
      </c>
      <c r="L56" s="9">
        <f t="shared" si="2"/>
        <v>0</v>
      </c>
      <c r="M56" s="18" t="s">
        <v>55</v>
      </c>
      <c r="N56" s="18"/>
      <c r="O56" s="18">
        <v>683</v>
      </c>
      <c r="P56" s="18">
        <v>0.89</v>
      </c>
      <c r="Q56" s="9">
        <f t="shared" si="3"/>
        <v>1</v>
      </c>
      <c r="R56" s="18" t="s">
        <v>63</v>
      </c>
      <c r="S56" s="18"/>
      <c r="T56" s="18"/>
      <c r="U56" s="18">
        <v>683</v>
      </c>
      <c r="V56" s="18">
        <v>2.75</v>
      </c>
      <c r="W56" s="9">
        <f t="shared" si="4"/>
        <v>1</v>
      </c>
      <c r="X56" s="18">
        <v>683</v>
      </c>
      <c r="Y56" s="9">
        <f t="shared" si="5"/>
        <v>1</v>
      </c>
      <c r="Z56" s="33">
        <f t="shared" si="6"/>
        <v>100</v>
      </c>
      <c r="AA56" s="18">
        <v>0.48</v>
      </c>
      <c r="AB56" s="18">
        <v>683</v>
      </c>
      <c r="AC56" s="18">
        <v>683</v>
      </c>
      <c r="AD56" s="18">
        <v>683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1.37</v>
      </c>
      <c r="AQ56" s="31">
        <f t="shared" si="7"/>
        <v>1</v>
      </c>
    </row>
    <row r="58" spans="2:43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2:43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2:4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2:43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2:43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2:43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2:43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2:42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2:42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2:42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2:42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2:42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2:42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2:42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2:42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2:42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2:42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2:42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2:42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2:42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2:42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2:42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2:42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2:42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Q137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2" sqref="H2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625" style="1" customWidth="1"/>
    <col min="4" max="4" width="6.25" style="1" customWidth="1"/>
    <col min="5" max="6" width="4" style="1" bestFit="1" customWidth="1"/>
    <col min="7" max="7" width="2.75" style="1" bestFit="1" customWidth="1"/>
    <col min="8" max="8" width="6.125" style="1" bestFit="1" customWidth="1"/>
    <col min="9" max="9" width="6.125" style="1" customWidth="1"/>
    <col min="10" max="10" width="6.375" style="1" customWidth="1"/>
    <col min="11" max="12" width="5.875" style="1" customWidth="1"/>
    <col min="13" max="13" width="4.375" style="1" bestFit="1" customWidth="1"/>
    <col min="14" max="14" width="4.375" style="1" customWidth="1"/>
    <col min="15" max="15" width="5.25" style="1" customWidth="1"/>
    <col min="16" max="16" width="5.375" style="1" bestFit="1" customWidth="1"/>
    <col min="17" max="17" width="5.375" style="1" customWidth="1"/>
    <col min="18" max="18" width="6.25" style="1" bestFit="1" customWidth="1"/>
    <col min="19" max="19" width="5.375" style="1" bestFit="1" customWidth="1"/>
    <col min="20" max="20" width="5.375" style="1" customWidth="1"/>
    <col min="21" max="21" width="6.375" style="1" customWidth="1"/>
    <col min="22" max="23" width="8.25" style="1" customWidth="1"/>
    <col min="24" max="26" width="5.75" style="1" customWidth="1"/>
    <col min="27" max="27" width="5.375" style="1" bestFit="1" customWidth="1"/>
    <col min="28" max="29" width="6.25" style="1" customWidth="1"/>
    <col min="30" max="30" width="6" style="1" customWidth="1"/>
    <col min="31" max="37" width="10.25" style="1" bestFit="1" customWidth="1"/>
    <col min="38" max="38" width="6.875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8.75" style="1" customWidth="1"/>
    <col min="43" max="16384" width="9.125" style="1"/>
  </cols>
  <sheetData>
    <row r="1" spans="2:43" s="19" customFormat="1" x14ac:dyDescent="0.25"/>
    <row r="2" spans="2:43" s="19" customFormat="1" x14ac:dyDescent="0.25">
      <c r="I2" s="19">
        <f>AVERAGEIF(I7:I56,"&gt;0")</f>
        <v>0.60490655803181081</v>
      </c>
      <c r="L2" s="19">
        <f>SUM(L7:L56)</f>
        <v>3</v>
      </c>
      <c r="N2" s="19">
        <f>SUM(N7:N56)</f>
        <v>0</v>
      </c>
      <c r="P2" s="19">
        <f>AVERAGEIF(P7:P56,"&lt;1800")</f>
        <v>1.6277999999999995</v>
      </c>
      <c r="Q2" s="19">
        <f>SUM(Q7:Q56)</f>
        <v>50</v>
      </c>
      <c r="T2" s="19">
        <f>SUM(T7:T56)</f>
        <v>0</v>
      </c>
      <c r="V2" s="19">
        <f>AVERAGEIF(V7:V56,"&lt;1800")</f>
        <v>52.055800000000019</v>
      </c>
      <c r="W2" s="19">
        <f>SUM(W7:W56)</f>
        <v>50</v>
      </c>
      <c r="Y2" s="19">
        <f>SUM(Y7:Y56)</f>
        <v>33</v>
      </c>
      <c r="Z2" s="19">
        <f>AVERAGEIF(Z7:Z56,"&lt;1800")</f>
        <v>99.852919191704856</v>
      </c>
      <c r="AA2" s="19">
        <f>AVERAGEIF(AA7:AA56,"&lt;1800")</f>
        <v>0.56499999999999995</v>
      </c>
      <c r="AP2" s="19">
        <f>AVERAGEIF(AP7:AP56,"&lt;1800")</f>
        <v>10.3842</v>
      </c>
      <c r="AQ2" s="19">
        <f>SUM(AQ7:AQ56)</f>
        <v>50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31" t="s">
        <v>67</v>
      </c>
    </row>
    <row r="7" spans="2:43" x14ac:dyDescent="0.25">
      <c r="B7" s="9" t="s">
        <v>49</v>
      </c>
      <c r="C7" s="9" t="s">
        <v>50</v>
      </c>
      <c r="D7" s="9">
        <v>1</v>
      </c>
      <c r="E7" s="9">
        <v>50</v>
      </c>
      <c r="F7" s="9">
        <v>15</v>
      </c>
      <c r="G7" s="9">
        <v>4</v>
      </c>
      <c r="H7" s="9">
        <f>MIN(J7,K7)</f>
        <v>757</v>
      </c>
      <c r="I7" s="9">
        <f>100*(J7-H7)/J7</f>
        <v>0</v>
      </c>
      <c r="J7" s="9">
        <v>757</v>
      </c>
      <c r="K7" s="9">
        <v>757</v>
      </c>
      <c r="L7" s="9">
        <f>IF(K7&lt;J7,1,0)</f>
        <v>0</v>
      </c>
      <c r="M7" s="9" t="s">
        <v>55</v>
      </c>
      <c r="N7" s="9"/>
      <c r="O7" s="9">
        <v>757</v>
      </c>
      <c r="P7" s="9">
        <v>7.96</v>
      </c>
      <c r="Q7" s="9">
        <f>IF(P7&lt;1800,1,0)</f>
        <v>1</v>
      </c>
      <c r="R7" s="9" t="s">
        <v>55</v>
      </c>
      <c r="S7" s="9"/>
      <c r="T7" s="9"/>
      <c r="U7" s="9">
        <v>757</v>
      </c>
      <c r="V7" s="9">
        <v>295.13</v>
      </c>
      <c r="W7" s="9">
        <f>IF(V7&lt;1800,1,0)</f>
        <v>1</v>
      </c>
      <c r="X7" s="9">
        <v>755</v>
      </c>
      <c r="Y7" s="9">
        <f>IF(X7=H7,1,0)</f>
        <v>0</v>
      </c>
      <c r="Z7" s="9">
        <f>100*X7/H7</f>
        <v>99.735799207397619</v>
      </c>
      <c r="AA7" s="9">
        <v>0.68</v>
      </c>
      <c r="AB7" s="9">
        <v>757</v>
      </c>
      <c r="AC7" s="9">
        <v>755</v>
      </c>
      <c r="AD7" s="9">
        <v>757</v>
      </c>
      <c r="AE7" s="9">
        <v>0</v>
      </c>
      <c r="AF7" s="9">
        <v>2</v>
      </c>
      <c r="AG7" s="9">
        <v>258</v>
      </c>
      <c r="AH7" s="9">
        <v>344</v>
      </c>
      <c r="AI7" s="9">
        <v>200</v>
      </c>
      <c r="AJ7" s="9">
        <v>0</v>
      </c>
      <c r="AK7" s="9">
        <v>10</v>
      </c>
      <c r="AL7" s="9">
        <v>2106</v>
      </c>
      <c r="AM7" s="9">
        <v>2</v>
      </c>
      <c r="AN7" s="9">
        <v>30.52</v>
      </c>
      <c r="AO7" s="9">
        <v>0.66</v>
      </c>
      <c r="AP7" s="9">
        <v>39.840000000000003</v>
      </c>
      <c r="AQ7" s="31">
        <f>IF(AP7&lt;1800,1,0)</f>
        <v>1</v>
      </c>
    </row>
    <row r="8" spans="2:43" x14ac:dyDescent="0.25">
      <c r="B8" s="9" t="s">
        <v>49</v>
      </c>
      <c r="C8" s="9" t="s">
        <v>50</v>
      </c>
      <c r="D8" s="9">
        <v>2</v>
      </c>
      <c r="E8" s="9">
        <v>50</v>
      </c>
      <c r="F8" s="9">
        <v>15</v>
      </c>
      <c r="G8" s="9">
        <v>4</v>
      </c>
      <c r="H8" s="9">
        <f t="shared" ref="H8:H56" si="0">MIN(J8,K8)</f>
        <v>759</v>
      </c>
      <c r="I8" s="9">
        <f t="shared" ref="I8:I56" si="1">100*(J8-H8)/J8</f>
        <v>0</v>
      </c>
      <c r="J8" s="9">
        <v>759</v>
      </c>
      <c r="K8" s="9">
        <v>759</v>
      </c>
      <c r="L8" s="9">
        <f t="shared" ref="L8:L56" si="2">IF(K8&lt;J8,1,0)</f>
        <v>0</v>
      </c>
      <c r="M8" s="9" t="s">
        <v>55</v>
      </c>
      <c r="N8" s="9"/>
      <c r="O8" s="9">
        <v>759</v>
      </c>
      <c r="P8" s="9">
        <v>5.51</v>
      </c>
      <c r="Q8" s="9">
        <f t="shared" ref="Q8:Q56" si="3">IF(P8&lt;1800,1,0)</f>
        <v>1</v>
      </c>
      <c r="R8" s="9" t="s">
        <v>55</v>
      </c>
      <c r="S8" s="9"/>
      <c r="T8" s="9"/>
      <c r="U8" s="9">
        <v>759</v>
      </c>
      <c r="V8" s="9">
        <v>53.65</v>
      </c>
      <c r="W8" s="9">
        <f t="shared" ref="W8:W56" si="4">IF(V8&lt;1800,1,0)</f>
        <v>1</v>
      </c>
      <c r="X8" s="9">
        <v>756</v>
      </c>
      <c r="Y8" s="9">
        <f t="shared" ref="Y8:Y56" si="5">IF(X8=H8,1,0)</f>
        <v>0</v>
      </c>
      <c r="Z8" s="9">
        <f t="shared" ref="Z8:Z56" si="6">100*X8/H8</f>
        <v>99.604743083003953</v>
      </c>
      <c r="AA8" s="9">
        <v>1.75</v>
      </c>
      <c r="AB8" s="9">
        <v>759</v>
      </c>
      <c r="AC8" s="9">
        <v>756</v>
      </c>
      <c r="AD8" s="9">
        <v>759</v>
      </c>
      <c r="AE8" s="9">
        <v>0</v>
      </c>
      <c r="AF8" s="9">
        <v>2</v>
      </c>
      <c r="AG8" s="9">
        <v>213</v>
      </c>
      <c r="AH8" s="9">
        <v>284</v>
      </c>
      <c r="AI8" s="9">
        <v>200</v>
      </c>
      <c r="AJ8" s="9">
        <v>0</v>
      </c>
      <c r="AK8" s="9">
        <v>8</v>
      </c>
      <c r="AL8" s="9">
        <v>1442</v>
      </c>
      <c r="AM8" s="9">
        <v>2</v>
      </c>
      <c r="AN8" s="9">
        <v>25.1</v>
      </c>
      <c r="AO8" s="9">
        <v>0.59</v>
      </c>
      <c r="AP8" s="9">
        <v>32.97</v>
      </c>
      <c r="AQ8" s="31">
        <f t="shared" ref="AQ8:AQ56" si="7">IF(AP8&lt;1800,1,0)</f>
        <v>1</v>
      </c>
    </row>
    <row r="9" spans="2:43" s="11" customFormat="1" x14ac:dyDescent="0.25">
      <c r="B9" s="10" t="s">
        <v>49</v>
      </c>
      <c r="C9" s="10" t="s">
        <v>50</v>
      </c>
      <c r="D9" s="10">
        <v>3</v>
      </c>
      <c r="E9" s="10">
        <v>50</v>
      </c>
      <c r="F9" s="10">
        <v>15</v>
      </c>
      <c r="G9" s="10">
        <v>4</v>
      </c>
      <c r="H9" s="9">
        <f t="shared" si="0"/>
        <v>759</v>
      </c>
      <c r="I9" s="9">
        <f t="shared" si="1"/>
        <v>0</v>
      </c>
      <c r="J9" s="10">
        <v>759</v>
      </c>
      <c r="K9" s="10">
        <v>759</v>
      </c>
      <c r="L9" s="9">
        <f t="shared" si="2"/>
        <v>0</v>
      </c>
      <c r="M9" s="9" t="s">
        <v>55</v>
      </c>
      <c r="N9" s="9"/>
      <c r="O9" s="10">
        <v>759</v>
      </c>
      <c r="P9" s="10">
        <v>6.02</v>
      </c>
      <c r="Q9" s="9">
        <f t="shared" si="3"/>
        <v>1</v>
      </c>
      <c r="R9" s="9" t="s">
        <v>55</v>
      </c>
      <c r="S9" s="10"/>
      <c r="T9" s="10"/>
      <c r="U9" s="10">
        <v>759</v>
      </c>
      <c r="V9" s="10">
        <v>91.39</v>
      </c>
      <c r="W9" s="9">
        <f t="shared" si="4"/>
        <v>1</v>
      </c>
      <c r="X9" s="10">
        <v>757</v>
      </c>
      <c r="Y9" s="9">
        <f t="shared" si="5"/>
        <v>0</v>
      </c>
      <c r="Z9" s="9">
        <f t="shared" si="6"/>
        <v>99.736495388669297</v>
      </c>
      <c r="AA9" s="10">
        <v>2.1800000000000002</v>
      </c>
      <c r="AB9" s="10">
        <v>759</v>
      </c>
      <c r="AC9" s="10">
        <v>757</v>
      </c>
      <c r="AD9" s="10">
        <v>759</v>
      </c>
      <c r="AE9" s="10">
        <v>0</v>
      </c>
      <c r="AF9" s="10">
        <v>2</v>
      </c>
      <c r="AG9" s="10">
        <v>219</v>
      </c>
      <c r="AH9" s="10">
        <v>292</v>
      </c>
      <c r="AI9" s="10">
        <v>0</v>
      </c>
      <c r="AJ9" s="10">
        <v>0</v>
      </c>
      <c r="AK9" s="10">
        <v>12</v>
      </c>
      <c r="AL9" s="10">
        <v>1652</v>
      </c>
      <c r="AM9" s="10">
        <v>2</v>
      </c>
      <c r="AN9" s="10">
        <v>19.54</v>
      </c>
      <c r="AO9" s="10">
        <v>0.51</v>
      </c>
      <c r="AP9" s="10">
        <v>28.25</v>
      </c>
      <c r="AQ9" s="31">
        <f t="shared" si="7"/>
        <v>1</v>
      </c>
    </row>
    <row r="10" spans="2:43" x14ac:dyDescent="0.25">
      <c r="B10" s="9" t="s">
        <v>49</v>
      </c>
      <c r="C10" s="9" t="s">
        <v>50</v>
      </c>
      <c r="D10" s="9">
        <v>4</v>
      </c>
      <c r="E10" s="9">
        <v>50</v>
      </c>
      <c r="F10" s="9">
        <v>15</v>
      </c>
      <c r="G10" s="9">
        <v>4</v>
      </c>
      <c r="H10" s="9">
        <f t="shared" si="0"/>
        <v>759</v>
      </c>
      <c r="I10" s="9">
        <f t="shared" si="1"/>
        <v>0</v>
      </c>
      <c r="J10" s="9">
        <v>759</v>
      </c>
      <c r="K10" s="9">
        <v>759</v>
      </c>
      <c r="L10" s="9">
        <f t="shared" si="2"/>
        <v>0</v>
      </c>
      <c r="M10" s="9" t="s">
        <v>55</v>
      </c>
      <c r="N10" s="9"/>
      <c r="O10" s="9">
        <v>759</v>
      </c>
      <c r="P10" s="9">
        <v>7.8</v>
      </c>
      <c r="Q10" s="9">
        <f t="shared" si="3"/>
        <v>1</v>
      </c>
      <c r="R10" s="9" t="s">
        <v>55</v>
      </c>
      <c r="S10" s="9"/>
      <c r="T10" s="9"/>
      <c r="U10" s="9">
        <v>759</v>
      </c>
      <c r="V10" s="9">
        <v>91.03</v>
      </c>
      <c r="W10" s="9">
        <f t="shared" si="4"/>
        <v>1</v>
      </c>
      <c r="X10" s="9">
        <v>757</v>
      </c>
      <c r="Y10" s="9">
        <f t="shared" si="5"/>
        <v>0</v>
      </c>
      <c r="Z10" s="9">
        <f t="shared" si="6"/>
        <v>99.736495388669297</v>
      </c>
      <c r="AA10" s="9">
        <v>0.68</v>
      </c>
      <c r="AB10" s="9">
        <v>759</v>
      </c>
      <c r="AC10" s="9">
        <v>757</v>
      </c>
      <c r="AD10" s="9">
        <v>759</v>
      </c>
      <c r="AE10" s="9">
        <v>0</v>
      </c>
      <c r="AF10" s="9">
        <v>2</v>
      </c>
      <c r="AG10" s="9">
        <v>234</v>
      </c>
      <c r="AH10" s="9">
        <v>312</v>
      </c>
      <c r="AI10" s="9">
        <v>200</v>
      </c>
      <c r="AJ10" s="9">
        <v>0</v>
      </c>
      <c r="AK10" s="9">
        <v>18</v>
      </c>
      <c r="AL10" s="9">
        <v>1172</v>
      </c>
      <c r="AM10" s="9">
        <v>2</v>
      </c>
      <c r="AN10" s="9">
        <v>24.79</v>
      </c>
      <c r="AO10" s="9">
        <v>0.73</v>
      </c>
      <c r="AP10" s="9">
        <v>34.01</v>
      </c>
      <c r="AQ10" s="31">
        <f t="shared" si="7"/>
        <v>1</v>
      </c>
    </row>
    <row r="11" spans="2:43" x14ac:dyDescent="0.25">
      <c r="B11" s="9" t="s">
        <v>49</v>
      </c>
      <c r="C11" s="9" t="s">
        <v>50</v>
      </c>
      <c r="D11" s="9">
        <v>5</v>
      </c>
      <c r="E11" s="9">
        <v>50</v>
      </c>
      <c r="F11" s="9">
        <v>15</v>
      </c>
      <c r="G11" s="9">
        <v>4</v>
      </c>
      <c r="H11" s="9">
        <f t="shared" si="0"/>
        <v>758</v>
      </c>
      <c r="I11" s="9">
        <f t="shared" si="1"/>
        <v>0</v>
      </c>
      <c r="J11" s="9">
        <v>758</v>
      </c>
      <c r="K11" s="9">
        <v>758</v>
      </c>
      <c r="L11" s="9">
        <f t="shared" si="2"/>
        <v>0</v>
      </c>
      <c r="M11" s="9" t="s">
        <v>55</v>
      </c>
      <c r="N11" s="9"/>
      <c r="O11" s="9">
        <v>758</v>
      </c>
      <c r="P11" s="9">
        <v>8.17</v>
      </c>
      <c r="Q11" s="9">
        <f t="shared" si="3"/>
        <v>1</v>
      </c>
      <c r="R11" s="9" t="s">
        <v>55</v>
      </c>
      <c r="S11" s="9"/>
      <c r="T11" s="9"/>
      <c r="U11" s="9">
        <v>758</v>
      </c>
      <c r="V11" s="9">
        <v>1614.4</v>
      </c>
      <c r="W11" s="9">
        <f t="shared" si="4"/>
        <v>1</v>
      </c>
      <c r="X11" s="9">
        <v>755</v>
      </c>
      <c r="Y11" s="9">
        <f t="shared" si="5"/>
        <v>0</v>
      </c>
      <c r="Z11" s="9">
        <f t="shared" si="6"/>
        <v>99.604221635883903</v>
      </c>
      <c r="AA11" s="9">
        <v>0.87</v>
      </c>
      <c r="AB11" s="9">
        <v>758</v>
      </c>
      <c r="AC11" s="9">
        <v>755</v>
      </c>
      <c r="AD11" s="9">
        <v>758</v>
      </c>
      <c r="AE11" s="9">
        <v>0</v>
      </c>
      <c r="AF11" s="9">
        <v>2</v>
      </c>
      <c r="AG11" s="9">
        <v>255</v>
      </c>
      <c r="AH11" s="9">
        <v>340</v>
      </c>
      <c r="AI11" s="9">
        <v>200</v>
      </c>
      <c r="AJ11" s="9">
        <v>0</v>
      </c>
      <c r="AK11" s="9">
        <v>10</v>
      </c>
      <c r="AL11" s="9">
        <v>10144</v>
      </c>
      <c r="AM11" s="9">
        <v>2</v>
      </c>
      <c r="AN11" s="9">
        <v>88.34</v>
      </c>
      <c r="AO11" s="9">
        <v>0.62</v>
      </c>
      <c r="AP11" s="9">
        <v>98.02</v>
      </c>
      <c r="AQ11" s="31">
        <f t="shared" si="7"/>
        <v>1</v>
      </c>
    </row>
    <row r="12" spans="2:43" s="11" customFormat="1" x14ac:dyDescent="0.25">
      <c r="B12" s="10" t="s">
        <v>49</v>
      </c>
      <c r="C12" s="10" t="s">
        <v>50</v>
      </c>
      <c r="D12" s="10">
        <v>6</v>
      </c>
      <c r="E12" s="10">
        <v>50</v>
      </c>
      <c r="F12" s="10">
        <v>15</v>
      </c>
      <c r="G12" s="10">
        <v>4</v>
      </c>
      <c r="H12" s="9">
        <f t="shared" si="0"/>
        <v>758</v>
      </c>
      <c r="I12" s="9">
        <f t="shared" si="1"/>
        <v>0</v>
      </c>
      <c r="J12" s="10">
        <v>758</v>
      </c>
      <c r="K12" s="10">
        <v>758</v>
      </c>
      <c r="L12" s="9">
        <f t="shared" si="2"/>
        <v>0</v>
      </c>
      <c r="M12" s="9" t="s">
        <v>55</v>
      </c>
      <c r="N12" s="9"/>
      <c r="O12" s="10">
        <v>758</v>
      </c>
      <c r="P12" s="10">
        <v>3.77</v>
      </c>
      <c r="Q12" s="9">
        <f t="shared" si="3"/>
        <v>1</v>
      </c>
      <c r="R12" s="9" t="s">
        <v>55</v>
      </c>
      <c r="S12" s="10"/>
      <c r="T12" s="10"/>
      <c r="U12" s="10">
        <v>758</v>
      </c>
      <c r="V12" s="10">
        <v>31.92</v>
      </c>
      <c r="W12" s="9">
        <f t="shared" si="4"/>
        <v>1</v>
      </c>
      <c r="X12" s="10">
        <v>756</v>
      </c>
      <c r="Y12" s="9">
        <f t="shared" si="5"/>
        <v>0</v>
      </c>
      <c r="Z12" s="9">
        <f t="shared" si="6"/>
        <v>99.736147757255935</v>
      </c>
      <c r="AA12" s="10">
        <v>0.7</v>
      </c>
      <c r="AB12" s="10">
        <v>758</v>
      </c>
      <c r="AC12" s="10">
        <v>756</v>
      </c>
      <c r="AD12" s="10">
        <v>758</v>
      </c>
      <c r="AE12" s="10">
        <v>0</v>
      </c>
      <c r="AF12" s="10">
        <v>2</v>
      </c>
      <c r="AG12" s="10">
        <v>249</v>
      </c>
      <c r="AH12" s="10">
        <v>332</v>
      </c>
      <c r="AI12" s="10">
        <v>200</v>
      </c>
      <c r="AJ12" s="10">
        <v>0</v>
      </c>
      <c r="AK12" s="10">
        <v>16</v>
      </c>
      <c r="AL12" s="10">
        <v>1824</v>
      </c>
      <c r="AM12" s="10">
        <v>2</v>
      </c>
      <c r="AN12" s="10">
        <v>32.590000000000003</v>
      </c>
      <c r="AO12" s="10">
        <v>0.54</v>
      </c>
      <c r="AP12" s="10">
        <v>37.6</v>
      </c>
      <c r="AQ12" s="31">
        <f t="shared" si="7"/>
        <v>1</v>
      </c>
    </row>
    <row r="13" spans="2:43" s="11" customFormat="1" x14ac:dyDescent="0.25">
      <c r="B13" s="10" t="s">
        <v>49</v>
      </c>
      <c r="C13" s="10" t="s">
        <v>50</v>
      </c>
      <c r="D13" s="10">
        <v>7</v>
      </c>
      <c r="E13" s="10">
        <v>50</v>
      </c>
      <c r="F13" s="10">
        <v>15</v>
      </c>
      <c r="G13" s="10">
        <v>4</v>
      </c>
      <c r="H13" s="9">
        <f t="shared" si="0"/>
        <v>760</v>
      </c>
      <c r="I13" s="9">
        <f t="shared" si="1"/>
        <v>0</v>
      </c>
      <c r="J13" s="10">
        <v>760</v>
      </c>
      <c r="K13" s="10">
        <v>760</v>
      </c>
      <c r="L13" s="9">
        <f t="shared" si="2"/>
        <v>0</v>
      </c>
      <c r="M13" s="9" t="s">
        <v>55</v>
      </c>
      <c r="N13" s="9"/>
      <c r="O13" s="10">
        <v>760</v>
      </c>
      <c r="P13" s="10">
        <v>2.04</v>
      </c>
      <c r="Q13" s="9">
        <f t="shared" si="3"/>
        <v>1</v>
      </c>
      <c r="R13" s="9" t="s">
        <v>55</v>
      </c>
      <c r="S13" s="10"/>
      <c r="T13" s="10"/>
      <c r="U13" s="10">
        <v>760</v>
      </c>
      <c r="V13" s="10">
        <v>10.36</v>
      </c>
      <c r="W13" s="9">
        <f t="shared" si="4"/>
        <v>1</v>
      </c>
      <c r="X13" s="10">
        <v>758</v>
      </c>
      <c r="Y13" s="9">
        <f t="shared" si="5"/>
        <v>0</v>
      </c>
      <c r="Z13" s="9">
        <f t="shared" si="6"/>
        <v>99.736842105263165</v>
      </c>
      <c r="AA13" s="10">
        <v>0.87</v>
      </c>
      <c r="AB13" s="10">
        <v>760</v>
      </c>
      <c r="AC13" s="10">
        <v>758</v>
      </c>
      <c r="AD13" s="10">
        <v>760</v>
      </c>
      <c r="AE13" s="10">
        <v>0</v>
      </c>
      <c r="AF13" s="10">
        <v>2</v>
      </c>
      <c r="AG13" s="10">
        <v>249</v>
      </c>
      <c r="AH13" s="10">
        <v>332</v>
      </c>
      <c r="AI13" s="10">
        <v>0</v>
      </c>
      <c r="AJ13" s="10">
        <v>0</v>
      </c>
      <c r="AK13" s="10">
        <v>4</v>
      </c>
      <c r="AL13" s="10">
        <v>662</v>
      </c>
      <c r="AM13" s="10">
        <v>2</v>
      </c>
      <c r="AN13" s="10">
        <v>8.1300000000000008</v>
      </c>
      <c r="AO13" s="10">
        <v>0.42</v>
      </c>
      <c r="AP13" s="10">
        <v>11.46</v>
      </c>
      <c r="AQ13" s="31">
        <f t="shared" si="7"/>
        <v>1</v>
      </c>
    </row>
    <row r="14" spans="2:43" x14ac:dyDescent="0.25">
      <c r="B14" s="9" t="s">
        <v>49</v>
      </c>
      <c r="C14" s="9" t="s">
        <v>50</v>
      </c>
      <c r="D14" s="9">
        <v>8</v>
      </c>
      <c r="E14" s="9">
        <v>50</v>
      </c>
      <c r="F14" s="9">
        <v>15</v>
      </c>
      <c r="G14" s="9">
        <v>4</v>
      </c>
      <c r="H14" s="9">
        <f t="shared" si="0"/>
        <v>757</v>
      </c>
      <c r="I14" s="9">
        <f t="shared" si="1"/>
        <v>0</v>
      </c>
      <c r="J14" s="9">
        <v>757</v>
      </c>
      <c r="K14" s="9">
        <v>757</v>
      </c>
      <c r="L14" s="9">
        <f t="shared" si="2"/>
        <v>0</v>
      </c>
      <c r="M14" s="9" t="s">
        <v>55</v>
      </c>
      <c r="N14" s="9"/>
      <c r="O14" s="9">
        <v>757</v>
      </c>
      <c r="P14" s="9">
        <v>2.0099999999999998</v>
      </c>
      <c r="Q14" s="9">
        <f t="shared" si="3"/>
        <v>1</v>
      </c>
      <c r="R14" s="9" t="s">
        <v>55</v>
      </c>
      <c r="S14" s="9"/>
      <c r="T14" s="9"/>
      <c r="U14" s="9">
        <v>757</v>
      </c>
      <c r="V14" s="9">
        <v>60.14</v>
      </c>
      <c r="W14" s="9">
        <f t="shared" si="4"/>
        <v>1</v>
      </c>
      <c r="X14" s="9">
        <v>756</v>
      </c>
      <c r="Y14" s="9">
        <f t="shared" si="5"/>
        <v>0</v>
      </c>
      <c r="Z14" s="9">
        <f t="shared" si="6"/>
        <v>99.867899603698817</v>
      </c>
      <c r="AA14" s="9">
        <v>0.52</v>
      </c>
      <c r="AB14" s="9">
        <v>757</v>
      </c>
      <c r="AC14" s="9">
        <v>756</v>
      </c>
      <c r="AD14" s="9">
        <v>757</v>
      </c>
      <c r="AE14" s="9">
        <v>0</v>
      </c>
      <c r="AF14" s="9">
        <v>2</v>
      </c>
      <c r="AG14" s="9">
        <v>237</v>
      </c>
      <c r="AH14" s="9">
        <v>316</v>
      </c>
      <c r="AI14" s="9">
        <v>200</v>
      </c>
      <c r="AJ14" s="9">
        <v>0</v>
      </c>
      <c r="AK14" s="9">
        <v>4</v>
      </c>
      <c r="AL14" s="9">
        <v>2558</v>
      </c>
      <c r="AM14" s="9">
        <v>2</v>
      </c>
      <c r="AN14" s="9">
        <v>29.47</v>
      </c>
      <c r="AO14" s="9">
        <v>0.6</v>
      </c>
      <c r="AP14" s="9">
        <v>32.619999999999997</v>
      </c>
      <c r="AQ14" s="31">
        <f t="shared" si="7"/>
        <v>1</v>
      </c>
    </row>
    <row r="15" spans="2:43" s="11" customFormat="1" x14ac:dyDescent="0.25">
      <c r="B15" s="10" t="s">
        <v>49</v>
      </c>
      <c r="C15" s="10" t="s">
        <v>50</v>
      </c>
      <c r="D15" s="10">
        <v>9</v>
      </c>
      <c r="E15" s="10">
        <v>50</v>
      </c>
      <c r="F15" s="10">
        <v>15</v>
      </c>
      <c r="G15" s="10">
        <v>4</v>
      </c>
      <c r="H15" s="9">
        <f t="shared" si="0"/>
        <v>758</v>
      </c>
      <c r="I15" s="9">
        <f t="shared" si="1"/>
        <v>0</v>
      </c>
      <c r="J15" s="10">
        <v>758</v>
      </c>
      <c r="K15" s="10">
        <v>758</v>
      </c>
      <c r="L15" s="9">
        <f t="shared" si="2"/>
        <v>0</v>
      </c>
      <c r="M15" s="9" t="s">
        <v>55</v>
      </c>
      <c r="N15" s="9"/>
      <c r="O15" s="10">
        <v>758</v>
      </c>
      <c r="P15" s="10">
        <v>2.46</v>
      </c>
      <c r="Q15" s="9">
        <f t="shared" si="3"/>
        <v>1</v>
      </c>
      <c r="R15" s="9" t="s">
        <v>55</v>
      </c>
      <c r="S15" s="10"/>
      <c r="T15" s="10"/>
      <c r="U15" s="10">
        <v>758</v>
      </c>
      <c r="V15" s="10">
        <v>9.82</v>
      </c>
      <c r="W15" s="9">
        <f t="shared" si="4"/>
        <v>1</v>
      </c>
      <c r="X15" s="10">
        <v>756</v>
      </c>
      <c r="Y15" s="9">
        <f t="shared" si="5"/>
        <v>0</v>
      </c>
      <c r="Z15" s="9">
        <f t="shared" si="6"/>
        <v>99.736147757255935</v>
      </c>
      <c r="AA15" s="10">
        <v>0.89</v>
      </c>
      <c r="AB15" s="10">
        <v>758</v>
      </c>
      <c r="AC15" s="10">
        <v>756</v>
      </c>
      <c r="AD15" s="10">
        <v>758</v>
      </c>
      <c r="AE15" s="10">
        <v>0</v>
      </c>
      <c r="AF15" s="10">
        <v>2</v>
      </c>
      <c r="AG15" s="10">
        <v>246</v>
      </c>
      <c r="AH15" s="10">
        <v>328</v>
      </c>
      <c r="AI15" s="10">
        <v>0</v>
      </c>
      <c r="AJ15" s="10">
        <v>0</v>
      </c>
      <c r="AK15" s="10">
        <v>10</v>
      </c>
      <c r="AL15" s="10">
        <v>1178</v>
      </c>
      <c r="AM15" s="10">
        <v>2</v>
      </c>
      <c r="AN15" s="10">
        <v>3.25</v>
      </c>
      <c r="AO15" s="10">
        <v>0.55000000000000004</v>
      </c>
      <c r="AP15" s="10">
        <v>7.16</v>
      </c>
      <c r="AQ15" s="31">
        <f t="shared" si="7"/>
        <v>1</v>
      </c>
    </row>
    <row r="16" spans="2:43" x14ac:dyDescent="0.25">
      <c r="B16" s="9" t="s">
        <v>49</v>
      </c>
      <c r="C16" s="9" t="s">
        <v>50</v>
      </c>
      <c r="D16" s="9">
        <v>10</v>
      </c>
      <c r="E16" s="9">
        <v>50</v>
      </c>
      <c r="F16" s="9">
        <v>15</v>
      </c>
      <c r="G16" s="9">
        <v>4</v>
      </c>
      <c r="H16" s="9">
        <f t="shared" si="0"/>
        <v>759</v>
      </c>
      <c r="I16" s="9">
        <f t="shared" si="1"/>
        <v>0</v>
      </c>
      <c r="J16" s="9">
        <v>759</v>
      </c>
      <c r="K16" s="9">
        <v>759</v>
      </c>
      <c r="L16" s="9">
        <f t="shared" si="2"/>
        <v>0</v>
      </c>
      <c r="M16" s="9" t="s">
        <v>55</v>
      </c>
      <c r="N16" s="9"/>
      <c r="O16" s="9">
        <v>759</v>
      </c>
      <c r="P16" s="9">
        <v>4.05</v>
      </c>
      <c r="Q16" s="9">
        <f t="shared" si="3"/>
        <v>1</v>
      </c>
      <c r="R16" s="9" t="s">
        <v>55</v>
      </c>
      <c r="S16" s="9"/>
      <c r="T16" s="9"/>
      <c r="U16" s="9">
        <v>759</v>
      </c>
      <c r="V16" s="9">
        <v>174.33</v>
      </c>
      <c r="W16" s="9">
        <f t="shared" si="4"/>
        <v>1</v>
      </c>
      <c r="X16" s="9">
        <v>756</v>
      </c>
      <c r="Y16" s="9">
        <f t="shared" si="5"/>
        <v>0</v>
      </c>
      <c r="Z16" s="9">
        <f t="shared" si="6"/>
        <v>99.604743083003953</v>
      </c>
      <c r="AA16" s="9">
        <v>3.11</v>
      </c>
      <c r="AB16" s="9">
        <v>759</v>
      </c>
      <c r="AC16" s="9">
        <v>756</v>
      </c>
      <c r="AD16" s="9">
        <v>759</v>
      </c>
      <c r="AE16" s="9">
        <v>0</v>
      </c>
      <c r="AF16" s="9">
        <v>2</v>
      </c>
      <c r="AG16" s="9">
        <v>201</v>
      </c>
      <c r="AH16" s="9">
        <v>268</v>
      </c>
      <c r="AI16" s="9">
        <v>200</v>
      </c>
      <c r="AJ16" s="9">
        <v>0</v>
      </c>
      <c r="AK16" s="9">
        <v>6</v>
      </c>
      <c r="AL16" s="9">
        <v>4171</v>
      </c>
      <c r="AM16" s="9">
        <v>2</v>
      </c>
      <c r="AN16" s="9">
        <v>65.83</v>
      </c>
      <c r="AO16" s="9">
        <v>0.53</v>
      </c>
      <c r="AP16" s="9">
        <v>73.53</v>
      </c>
      <c r="AQ16" s="31">
        <f t="shared" si="7"/>
        <v>1</v>
      </c>
    </row>
    <row r="17" spans="2:43" x14ac:dyDescent="0.25">
      <c r="B17" s="9" t="s">
        <v>49</v>
      </c>
      <c r="C17" s="9" t="s">
        <v>51</v>
      </c>
      <c r="D17" s="9">
        <v>1</v>
      </c>
      <c r="E17" s="9">
        <v>50</v>
      </c>
      <c r="F17" s="9">
        <v>15</v>
      </c>
      <c r="G17" s="9">
        <v>4</v>
      </c>
      <c r="H17" s="9">
        <f t="shared" si="0"/>
        <v>763</v>
      </c>
      <c r="I17" s="9">
        <f t="shared" si="1"/>
        <v>1.421188630490956</v>
      </c>
      <c r="J17" s="9">
        <v>774</v>
      </c>
      <c r="K17" s="9">
        <v>763</v>
      </c>
      <c r="L17" s="9">
        <f t="shared" si="2"/>
        <v>1</v>
      </c>
      <c r="M17" s="9" t="s">
        <v>55</v>
      </c>
      <c r="N17" s="9"/>
      <c r="O17" s="9">
        <v>774</v>
      </c>
      <c r="P17" s="9">
        <v>0.88</v>
      </c>
      <c r="Q17" s="9">
        <f t="shared" si="3"/>
        <v>1</v>
      </c>
      <c r="R17" s="9" t="s">
        <v>55</v>
      </c>
      <c r="S17" s="9"/>
      <c r="T17" s="9"/>
      <c r="U17" s="9">
        <v>763</v>
      </c>
      <c r="V17" s="9">
        <v>9.61</v>
      </c>
      <c r="W17" s="9">
        <f t="shared" si="4"/>
        <v>1</v>
      </c>
      <c r="X17" s="9">
        <v>758</v>
      </c>
      <c r="Y17" s="9">
        <f t="shared" si="5"/>
        <v>0</v>
      </c>
      <c r="Z17" s="9">
        <f t="shared" si="6"/>
        <v>99.344692005242464</v>
      </c>
      <c r="AA17" s="9">
        <v>0.52</v>
      </c>
      <c r="AB17" s="9">
        <v>763</v>
      </c>
      <c r="AC17" s="9">
        <v>758</v>
      </c>
      <c r="AD17" s="9">
        <v>774</v>
      </c>
      <c r="AE17" s="9">
        <v>0</v>
      </c>
      <c r="AF17" s="9">
        <v>12</v>
      </c>
      <c r="AG17" s="9">
        <v>258</v>
      </c>
      <c r="AH17" s="9">
        <v>344</v>
      </c>
      <c r="AI17" s="9">
        <v>200</v>
      </c>
      <c r="AJ17" s="9">
        <v>106</v>
      </c>
      <c r="AK17" s="9">
        <v>179</v>
      </c>
      <c r="AL17" s="9">
        <v>1180</v>
      </c>
      <c r="AM17" s="9">
        <v>12</v>
      </c>
      <c r="AN17" s="9">
        <v>3.66</v>
      </c>
      <c r="AO17" s="9">
        <v>4.0199999999999996</v>
      </c>
      <c r="AP17" s="9">
        <v>9.17</v>
      </c>
      <c r="AQ17" s="31">
        <f t="shared" si="7"/>
        <v>1</v>
      </c>
    </row>
    <row r="18" spans="2:43" x14ac:dyDescent="0.25">
      <c r="B18" s="9" t="s">
        <v>49</v>
      </c>
      <c r="C18" s="9" t="s">
        <v>51</v>
      </c>
      <c r="D18" s="9">
        <v>2</v>
      </c>
      <c r="E18" s="9">
        <v>50</v>
      </c>
      <c r="F18" s="9">
        <v>15</v>
      </c>
      <c r="G18" s="9">
        <v>4</v>
      </c>
      <c r="H18" s="9">
        <f t="shared" si="0"/>
        <v>771</v>
      </c>
      <c r="I18" s="9">
        <f t="shared" si="1"/>
        <v>0</v>
      </c>
      <c r="J18" s="9">
        <v>771</v>
      </c>
      <c r="K18" s="9">
        <v>771</v>
      </c>
      <c r="L18" s="9">
        <f t="shared" si="2"/>
        <v>0</v>
      </c>
      <c r="M18" s="9" t="s">
        <v>55</v>
      </c>
      <c r="N18" s="9"/>
      <c r="O18" s="9">
        <v>771</v>
      </c>
      <c r="P18" s="9">
        <v>0.67</v>
      </c>
      <c r="Q18" s="9">
        <f t="shared" si="3"/>
        <v>1</v>
      </c>
      <c r="R18" s="9" t="s">
        <v>55</v>
      </c>
      <c r="S18" s="9"/>
      <c r="T18" s="9"/>
      <c r="U18" s="9">
        <v>771</v>
      </c>
      <c r="V18" s="9">
        <v>4.59</v>
      </c>
      <c r="W18" s="9">
        <f t="shared" si="4"/>
        <v>1</v>
      </c>
      <c r="X18" s="9">
        <v>769</v>
      </c>
      <c r="Y18" s="9">
        <f t="shared" si="5"/>
        <v>0</v>
      </c>
      <c r="Z18" s="9">
        <f t="shared" si="6"/>
        <v>99.740596627756162</v>
      </c>
      <c r="AA18" s="9">
        <v>0.24</v>
      </c>
      <c r="AB18" s="9">
        <v>771</v>
      </c>
      <c r="AC18" s="9">
        <v>769</v>
      </c>
      <c r="AD18" s="9">
        <v>771</v>
      </c>
      <c r="AE18" s="9">
        <v>0</v>
      </c>
      <c r="AF18" s="9">
        <v>5</v>
      </c>
      <c r="AG18" s="9">
        <v>213</v>
      </c>
      <c r="AH18" s="9">
        <v>284</v>
      </c>
      <c r="AI18" s="9">
        <v>200</v>
      </c>
      <c r="AJ18" s="9">
        <v>10</v>
      </c>
      <c r="AK18" s="9">
        <v>43</v>
      </c>
      <c r="AL18" s="9">
        <v>569</v>
      </c>
      <c r="AM18" s="9">
        <v>5</v>
      </c>
      <c r="AN18" s="9">
        <v>3.38</v>
      </c>
      <c r="AO18" s="9">
        <v>1.96</v>
      </c>
      <c r="AP18" s="9">
        <v>6.22</v>
      </c>
      <c r="AQ18" s="31">
        <f t="shared" si="7"/>
        <v>1</v>
      </c>
    </row>
    <row r="19" spans="2:43" x14ac:dyDescent="0.25">
      <c r="B19" s="9" t="s">
        <v>49</v>
      </c>
      <c r="C19" s="9" t="s">
        <v>51</v>
      </c>
      <c r="D19" s="9">
        <v>3</v>
      </c>
      <c r="E19" s="9">
        <v>50</v>
      </c>
      <c r="F19" s="9">
        <v>15</v>
      </c>
      <c r="G19" s="9">
        <v>4</v>
      </c>
      <c r="H19" s="9">
        <f t="shared" si="0"/>
        <v>772</v>
      </c>
      <c r="I19" s="9">
        <f t="shared" si="1"/>
        <v>0</v>
      </c>
      <c r="J19" s="9">
        <v>772</v>
      </c>
      <c r="K19" s="9">
        <v>772</v>
      </c>
      <c r="L19" s="9">
        <f t="shared" si="2"/>
        <v>0</v>
      </c>
      <c r="M19" s="9" t="s">
        <v>55</v>
      </c>
      <c r="N19" s="9"/>
      <c r="O19" s="9">
        <v>772</v>
      </c>
      <c r="P19" s="9">
        <v>0.82</v>
      </c>
      <c r="Q19" s="9">
        <f t="shared" si="3"/>
        <v>1</v>
      </c>
      <c r="R19" s="9" t="s">
        <v>55</v>
      </c>
      <c r="S19" s="9"/>
      <c r="T19" s="9"/>
      <c r="U19" s="9">
        <v>772</v>
      </c>
      <c r="V19" s="9">
        <v>12.94</v>
      </c>
      <c r="W19" s="9">
        <f t="shared" si="4"/>
        <v>1</v>
      </c>
      <c r="X19" s="9">
        <v>772</v>
      </c>
      <c r="Y19" s="9">
        <f t="shared" si="5"/>
        <v>1</v>
      </c>
      <c r="Z19" s="9">
        <f t="shared" si="6"/>
        <v>100</v>
      </c>
      <c r="AA19" s="9">
        <v>0.33</v>
      </c>
      <c r="AB19" s="9">
        <v>772</v>
      </c>
      <c r="AC19" s="9">
        <v>772</v>
      </c>
      <c r="AD19" s="9">
        <v>772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1.1499999999999999</v>
      </c>
      <c r="AQ19" s="31">
        <f t="shared" si="7"/>
        <v>1</v>
      </c>
    </row>
    <row r="20" spans="2:43" x14ac:dyDescent="0.25">
      <c r="B20" s="9" t="s">
        <v>49</v>
      </c>
      <c r="C20" s="9" t="s">
        <v>51</v>
      </c>
      <c r="D20" s="9">
        <v>4</v>
      </c>
      <c r="E20" s="9">
        <v>50</v>
      </c>
      <c r="F20" s="9">
        <v>15</v>
      </c>
      <c r="G20" s="9">
        <v>4</v>
      </c>
      <c r="H20" s="9">
        <f t="shared" si="0"/>
        <v>764</v>
      </c>
      <c r="I20" s="9">
        <f t="shared" si="1"/>
        <v>0.13071895424836602</v>
      </c>
      <c r="J20" s="9">
        <v>765</v>
      </c>
      <c r="K20" s="9">
        <v>764</v>
      </c>
      <c r="L20" s="9">
        <f t="shared" si="2"/>
        <v>1</v>
      </c>
      <c r="M20" s="9" t="s">
        <v>55</v>
      </c>
      <c r="N20" s="9"/>
      <c r="O20" s="9">
        <v>765</v>
      </c>
      <c r="P20" s="9">
        <v>1.01</v>
      </c>
      <c r="Q20" s="9">
        <f t="shared" si="3"/>
        <v>1</v>
      </c>
      <c r="R20" s="9" t="s">
        <v>55</v>
      </c>
      <c r="S20" s="9"/>
      <c r="T20" s="9"/>
      <c r="U20" s="9">
        <v>764</v>
      </c>
      <c r="V20" s="9">
        <v>61.1</v>
      </c>
      <c r="W20" s="9">
        <f t="shared" si="4"/>
        <v>1</v>
      </c>
      <c r="X20" s="9">
        <v>757</v>
      </c>
      <c r="Y20" s="9">
        <f t="shared" si="5"/>
        <v>0</v>
      </c>
      <c r="Z20" s="9">
        <f t="shared" si="6"/>
        <v>99.083769633507856</v>
      </c>
      <c r="AA20" s="9">
        <v>0.35</v>
      </c>
      <c r="AB20" s="9">
        <v>764</v>
      </c>
      <c r="AC20" s="9">
        <v>757</v>
      </c>
      <c r="AD20" s="9">
        <v>765</v>
      </c>
      <c r="AE20" s="9">
        <v>0</v>
      </c>
      <c r="AF20" s="9">
        <v>8</v>
      </c>
      <c r="AG20" s="9">
        <v>234</v>
      </c>
      <c r="AH20" s="9">
        <v>312</v>
      </c>
      <c r="AI20" s="9">
        <v>200</v>
      </c>
      <c r="AJ20" s="9">
        <v>172</v>
      </c>
      <c r="AK20" s="9">
        <v>28</v>
      </c>
      <c r="AL20" s="9">
        <v>1011</v>
      </c>
      <c r="AM20" s="9">
        <v>8</v>
      </c>
      <c r="AN20" s="9">
        <v>4.9000000000000004</v>
      </c>
      <c r="AO20" s="9">
        <v>3.68</v>
      </c>
      <c r="AP20" s="9">
        <v>10.050000000000001</v>
      </c>
      <c r="AQ20" s="31">
        <f t="shared" si="7"/>
        <v>1</v>
      </c>
    </row>
    <row r="21" spans="2:43" x14ac:dyDescent="0.25">
      <c r="B21" s="9" t="s">
        <v>49</v>
      </c>
      <c r="C21" s="9" t="s">
        <v>51</v>
      </c>
      <c r="D21" s="9">
        <v>5</v>
      </c>
      <c r="E21" s="9">
        <v>50</v>
      </c>
      <c r="F21" s="9">
        <v>15</v>
      </c>
      <c r="G21" s="9">
        <v>4</v>
      </c>
      <c r="H21" s="9">
        <f t="shared" si="0"/>
        <v>762</v>
      </c>
      <c r="I21" s="9">
        <f t="shared" si="1"/>
        <v>0</v>
      </c>
      <c r="J21" s="9">
        <v>762</v>
      </c>
      <c r="K21" s="9">
        <v>762</v>
      </c>
      <c r="L21" s="9">
        <f t="shared" si="2"/>
        <v>0</v>
      </c>
      <c r="M21" s="9" t="s">
        <v>55</v>
      </c>
      <c r="N21" s="9"/>
      <c r="O21" s="9">
        <v>762</v>
      </c>
      <c r="P21" s="9">
        <v>1.35</v>
      </c>
      <c r="Q21" s="9">
        <f t="shared" si="3"/>
        <v>1</v>
      </c>
      <c r="R21" s="9" t="s">
        <v>55</v>
      </c>
      <c r="S21" s="9"/>
      <c r="T21" s="9"/>
      <c r="U21" s="9">
        <v>762</v>
      </c>
      <c r="V21" s="9">
        <v>28.34</v>
      </c>
      <c r="W21" s="9">
        <f t="shared" si="4"/>
        <v>1</v>
      </c>
      <c r="X21" s="9">
        <v>756</v>
      </c>
      <c r="Y21" s="9">
        <f t="shared" si="5"/>
        <v>0</v>
      </c>
      <c r="Z21" s="9">
        <f t="shared" si="6"/>
        <v>99.212598425196845</v>
      </c>
      <c r="AA21" s="9">
        <v>0.49</v>
      </c>
      <c r="AB21" s="9">
        <v>762</v>
      </c>
      <c r="AC21" s="9">
        <v>756</v>
      </c>
      <c r="AD21" s="9">
        <v>762</v>
      </c>
      <c r="AE21" s="9">
        <v>0</v>
      </c>
      <c r="AF21" s="9">
        <v>11</v>
      </c>
      <c r="AG21" s="9">
        <v>255</v>
      </c>
      <c r="AH21" s="9">
        <v>340</v>
      </c>
      <c r="AI21" s="9">
        <v>200</v>
      </c>
      <c r="AJ21" s="9">
        <v>19</v>
      </c>
      <c r="AK21" s="9">
        <v>17</v>
      </c>
      <c r="AL21" s="9">
        <v>2569</v>
      </c>
      <c r="AM21" s="9">
        <v>11</v>
      </c>
      <c r="AN21" s="9">
        <v>9.7200000000000006</v>
      </c>
      <c r="AO21" s="9">
        <v>3.58</v>
      </c>
      <c r="AP21" s="9">
        <v>15.16</v>
      </c>
      <c r="AQ21" s="31">
        <f t="shared" si="7"/>
        <v>1</v>
      </c>
    </row>
    <row r="22" spans="2:43" x14ac:dyDescent="0.25">
      <c r="B22" s="9" t="s">
        <v>49</v>
      </c>
      <c r="C22" s="9" t="s">
        <v>51</v>
      </c>
      <c r="D22" s="9">
        <v>6</v>
      </c>
      <c r="E22" s="9">
        <v>50</v>
      </c>
      <c r="F22" s="9">
        <v>15</v>
      </c>
      <c r="G22" s="9">
        <v>4</v>
      </c>
      <c r="H22" s="9">
        <f t="shared" si="0"/>
        <v>765</v>
      </c>
      <c r="I22" s="9">
        <f t="shared" si="1"/>
        <v>0</v>
      </c>
      <c r="J22" s="9">
        <v>765</v>
      </c>
      <c r="K22" s="9">
        <v>765</v>
      </c>
      <c r="L22" s="9">
        <f t="shared" si="2"/>
        <v>0</v>
      </c>
      <c r="M22" s="9" t="s">
        <v>55</v>
      </c>
      <c r="N22" s="9"/>
      <c r="O22" s="9">
        <v>765</v>
      </c>
      <c r="P22" s="9">
        <v>1.86</v>
      </c>
      <c r="Q22" s="9">
        <f t="shared" si="3"/>
        <v>1</v>
      </c>
      <c r="R22" s="9" t="s">
        <v>55</v>
      </c>
      <c r="S22" s="9"/>
      <c r="T22" s="9"/>
      <c r="U22" s="9">
        <v>765</v>
      </c>
      <c r="V22" s="9">
        <v>10.81</v>
      </c>
      <c r="W22" s="9">
        <f t="shared" si="4"/>
        <v>1</v>
      </c>
      <c r="X22" s="9">
        <v>756</v>
      </c>
      <c r="Y22" s="9">
        <f t="shared" si="5"/>
        <v>0</v>
      </c>
      <c r="Z22" s="9">
        <f t="shared" si="6"/>
        <v>98.82352941176471</v>
      </c>
      <c r="AA22" s="9">
        <v>0.39</v>
      </c>
      <c r="AB22" s="9">
        <v>765</v>
      </c>
      <c r="AC22" s="9">
        <v>756</v>
      </c>
      <c r="AD22" s="9">
        <v>765</v>
      </c>
      <c r="AE22" s="9">
        <v>0</v>
      </c>
      <c r="AF22" s="9">
        <v>8</v>
      </c>
      <c r="AG22" s="9">
        <v>249</v>
      </c>
      <c r="AH22" s="9">
        <v>332</v>
      </c>
      <c r="AI22" s="9">
        <v>200</v>
      </c>
      <c r="AJ22" s="9">
        <v>21</v>
      </c>
      <c r="AK22" s="9">
        <v>56</v>
      </c>
      <c r="AL22" s="9">
        <v>3216</v>
      </c>
      <c r="AM22" s="9">
        <v>8</v>
      </c>
      <c r="AN22" s="9">
        <v>10.25</v>
      </c>
      <c r="AO22" s="9">
        <v>3.17</v>
      </c>
      <c r="AP22" s="9">
        <v>16.02</v>
      </c>
      <c r="AQ22" s="31">
        <f t="shared" si="7"/>
        <v>1</v>
      </c>
    </row>
    <row r="23" spans="2:43" x14ac:dyDescent="0.25">
      <c r="B23" s="9" t="s">
        <v>49</v>
      </c>
      <c r="C23" s="9" t="s">
        <v>51</v>
      </c>
      <c r="D23" s="9">
        <v>7</v>
      </c>
      <c r="E23" s="9">
        <v>50</v>
      </c>
      <c r="F23" s="9">
        <v>15</v>
      </c>
      <c r="G23" s="9">
        <v>4</v>
      </c>
      <c r="H23" s="9">
        <f t="shared" si="0"/>
        <v>782</v>
      </c>
      <c r="I23" s="9">
        <f t="shared" si="1"/>
        <v>0</v>
      </c>
      <c r="J23" s="9">
        <v>782</v>
      </c>
      <c r="K23" s="9">
        <v>782</v>
      </c>
      <c r="L23" s="9">
        <f t="shared" si="2"/>
        <v>0</v>
      </c>
      <c r="M23" s="9" t="s">
        <v>55</v>
      </c>
      <c r="N23" s="9"/>
      <c r="O23" s="9">
        <v>782</v>
      </c>
      <c r="P23" s="9">
        <v>0.67</v>
      </c>
      <c r="Q23" s="9">
        <f t="shared" si="3"/>
        <v>1</v>
      </c>
      <c r="R23" s="9" t="s">
        <v>55</v>
      </c>
      <c r="S23" s="9"/>
      <c r="T23" s="9"/>
      <c r="U23" s="9">
        <v>782</v>
      </c>
      <c r="V23" s="9">
        <v>0.6</v>
      </c>
      <c r="W23" s="9">
        <f t="shared" si="4"/>
        <v>1</v>
      </c>
      <c r="X23" s="9">
        <v>782</v>
      </c>
      <c r="Y23" s="9">
        <f t="shared" si="5"/>
        <v>1</v>
      </c>
      <c r="Z23" s="9">
        <f t="shared" si="6"/>
        <v>100</v>
      </c>
      <c r="AA23" s="9">
        <v>0.44</v>
      </c>
      <c r="AB23" s="9">
        <v>782</v>
      </c>
      <c r="AC23" s="9">
        <v>782</v>
      </c>
      <c r="AD23" s="9">
        <v>782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1.1100000000000001</v>
      </c>
      <c r="AQ23" s="31">
        <f t="shared" si="7"/>
        <v>1</v>
      </c>
    </row>
    <row r="24" spans="2:43" x14ac:dyDescent="0.25">
      <c r="B24" s="9" t="s">
        <v>49</v>
      </c>
      <c r="C24" s="9" t="s">
        <v>51</v>
      </c>
      <c r="D24" s="9">
        <v>8</v>
      </c>
      <c r="E24" s="9">
        <v>50</v>
      </c>
      <c r="F24" s="9">
        <v>15</v>
      </c>
      <c r="G24" s="9">
        <v>4</v>
      </c>
      <c r="H24" s="9">
        <f t="shared" si="0"/>
        <v>759</v>
      </c>
      <c r="I24" s="9">
        <f t="shared" si="1"/>
        <v>0.26281208935611039</v>
      </c>
      <c r="J24" s="9">
        <v>761</v>
      </c>
      <c r="K24" s="9">
        <v>759</v>
      </c>
      <c r="L24" s="9">
        <f t="shared" si="2"/>
        <v>1</v>
      </c>
      <c r="M24" s="9" t="s">
        <v>55</v>
      </c>
      <c r="N24" s="9"/>
      <c r="O24" s="9">
        <v>761</v>
      </c>
      <c r="P24" s="9">
        <v>1.03</v>
      </c>
      <c r="Q24" s="9">
        <f t="shared" si="3"/>
        <v>1</v>
      </c>
      <c r="R24" s="9" t="s">
        <v>55</v>
      </c>
      <c r="S24" s="9"/>
      <c r="T24" s="9"/>
      <c r="U24" s="9">
        <v>759</v>
      </c>
      <c r="V24" s="9">
        <v>10.37</v>
      </c>
      <c r="W24" s="9">
        <f t="shared" si="4"/>
        <v>1</v>
      </c>
      <c r="X24" s="9">
        <v>756</v>
      </c>
      <c r="Y24" s="9">
        <f t="shared" si="5"/>
        <v>0</v>
      </c>
      <c r="Z24" s="9">
        <f t="shared" si="6"/>
        <v>99.604743083003953</v>
      </c>
      <c r="AA24" s="9">
        <v>0.45</v>
      </c>
      <c r="AB24" s="9">
        <v>759</v>
      </c>
      <c r="AC24" s="9">
        <v>756</v>
      </c>
      <c r="AD24" s="9">
        <v>761</v>
      </c>
      <c r="AE24" s="9">
        <v>0</v>
      </c>
      <c r="AF24" s="9">
        <v>15</v>
      </c>
      <c r="AG24" s="9">
        <v>237</v>
      </c>
      <c r="AH24" s="9">
        <v>316</v>
      </c>
      <c r="AI24" s="9">
        <v>200</v>
      </c>
      <c r="AJ24" s="9">
        <v>57</v>
      </c>
      <c r="AK24" s="9">
        <v>136</v>
      </c>
      <c r="AL24" s="9">
        <v>2981</v>
      </c>
      <c r="AM24" s="9">
        <v>15</v>
      </c>
      <c r="AN24" s="9">
        <v>7.03</v>
      </c>
      <c r="AO24" s="9">
        <v>5.57</v>
      </c>
      <c r="AP24" s="9">
        <v>14.07</v>
      </c>
      <c r="AQ24" s="31">
        <f t="shared" si="7"/>
        <v>1</v>
      </c>
    </row>
    <row r="25" spans="2:43" x14ac:dyDescent="0.25">
      <c r="B25" s="9" t="s">
        <v>49</v>
      </c>
      <c r="C25" s="9" t="s">
        <v>51</v>
      </c>
      <c r="D25" s="9">
        <v>9</v>
      </c>
      <c r="E25" s="9">
        <v>50</v>
      </c>
      <c r="F25" s="9">
        <v>15</v>
      </c>
      <c r="G25" s="9">
        <v>4</v>
      </c>
      <c r="H25" s="9">
        <f t="shared" si="0"/>
        <v>798</v>
      </c>
      <c r="I25" s="9">
        <f t="shared" si="1"/>
        <v>0</v>
      </c>
      <c r="J25" s="9">
        <v>798</v>
      </c>
      <c r="K25" s="9">
        <v>798</v>
      </c>
      <c r="L25" s="9">
        <f t="shared" si="2"/>
        <v>0</v>
      </c>
      <c r="M25" s="9" t="s">
        <v>55</v>
      </c>
      <c r="N25" s="9"/>
      <c r="O25" s="9">
        <v>798</v>
      </c>
      <c r="P25" s="9">
        <v>0.6</v>
      </c>
      <c r="Q25" s="9">
        <f t="shared" si="3"/>
        <v>1</v>
      </c>
      <c r="R25" s="9" t="s">
        <v>55</v>
      </c>
      <c r="S25" s="9"/>
      <c r="T25" s="9"/>
      <c r="U25" s="9">
        <v>798</v>
      </c>
      <c r="V25" s="9">
        <v>1.1100000000000001</v>
      </c>
      <c r="W25" s="9">
        <f t="shared" si="4"/>
        <v>1</v>
      </c>
      <c r="X25" s="9">
        <v>798</v>
      </c>
      <c r="Y25" s="9">
        <f t="shared" si="5"/>
        <v>1</v>
      </c>
      <c r="Z25" s="9">
        <f t="shared" si="6"/>
        <v>100</v>
      </c>
      <c r="AA25" s="9">
        <v>0.28999999999999998</v>
      </c>
      <c r="AB25" s="9">
        <v>798</v>
      </c>
      <c r="AC25" s="9">
        <v>798</v>
      </c>
      <c r="AD25" s="9">
        <v>798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0.89</v>
      </c>
      <c r="AQ25" s="31">
        <f t="shared" si="7"/>
        <v>1</v>
      </c>
    </row>
    <row r="26" spans="2:43" x14ac:dyDescent="0.25">
      <c r="B26" s="9" t="s">
        <v>49</v>
      </c>
      <c r="C26" s="9" t="s">
        <v>51</v>
      </c>
      <c r="D26" s="9">
        <v>10</v>
      </c>
      <c r="E26" s="9">
        <v>50</v>
      </c>
      <c r="F26" s="9">
        <v>15</v>
      </c>
      <c r="G26" s="9">
        <v>4</v>
      </c>
      <c r="H26" s="9">
        <f t="shared" si="0"/>
        <v>759</v>
      </c>
      <c r="I26" s="9">
        <f t="shared" si="1"/>
        <v>0</v>
      </c>
      <c r="J26" s="9">
        <v>759</v>
      </c>
      <c r="K26" s="9">
        <v>759</v>
      </c>
      <c r="L26" s="9">
        <f t="shared" si="2"/>
        <v>0</v>
      </c>
      <c r="M26" s="9" t="s">
        <v>55</v>
      </c>
      <c r="N26" s="9"/>
      <c r="O26" s="9">
        <v>759</v>
      </c>
      <c r="P26" s="9">
        <v>0.68</v>
      </c>
      <c r="Q26" s="9">
        <f t="shared" si="3"/>
        <v>1</v>
      </c>
      <c r="R26" s="9" t="s">
        <v>55</v>
      </c>
      <c r="S26" s="9"/>
      <c r="T26" s="9"/>
      <c r="U26" s="9">
        <v>759</v>
      </c>
      <c r="V26" s="9">
        <v>10.3</v>
      </c>
      <c r="W26" s="9">
        <f t="shared" si="4"/>
        <v>1</v>
      </c>
      <c r="X26" s="9">
        <v>757</v>
      </c>
      <c r="Y26" s="9">
        <f t="shared" si="5"/>
        <v>0</v>
      </c>
      <c r="Z26" s="9">
        <f t="shared" si="6"/>
        <v>99.736495388669297</v>
      </c>
      <c r="AA26" s="9">
        <v>0.45</v>
      </c>
      <c r="AB26" s="9">
        <v>759</v>
      </c>
      <c r="AC26" s="9">
        <v>757</v>
      </c>
      <c r="AD26" s="9">
        <v>759</v>
      </c>
      <c r="AE26" s="9">
        <v>0</v>
      </c>
      <c r="AF26" s="9">
        <v>3</v>
      </c>
      <c r="AG26" s="9">
        <v>201</v>
      </c>
      <c r="AH26" s="9">
        <v>268</v>
      </c>
      <c r="AI26" s="9">
        <v>200</v>
      </c>
      <c r="AJ26" s="9">
        <v>0</v>
      </c>
      <c r="AK26" s="9">
        <v>0</v>
      </c>
      <c r="AL26" s="9">
        <v>1201</v>
      </c>
      <c r="AM26" s="9">
        <v>3</v>
      </c>
      <c r="AN26" s="9">
        <v>4.9400000000000004</v>
      </c>
      <c r="AO26" s="9">
        <v>0.67</v>
      </c>
      <c r="AP26" s="9">
        <v>6.75</v>
      </c>
      <c r="AQ26" s="31">
        <f t="shared" si="7"/>
        <v>1</v>
      </c>
    </row>
    <row r="27" spans="2:43" x14ac:dyDescent="0.25">
      <c r="B27" s="9" t="s">
        <v>49</v>
      </c>
      <c r="C27" s="9" t="s">
        <v>52</v>
      </c>
      <c r="D27" s="9">
        <v>1</v>
      </c>
      <c r="E27" s="9">
        <v>50</v>
      </c>
      <c r="F27" s="9">
        <v>15</v>
      </c>
      <c r="G27" s="9">
        <v>4</v>
      </c>
      <c r="H27" s="9">
        <f t="shared" si="0"/>
        <v>1059</v>
      </c>
      <c r="I27" s="9">
        <f t="shared" si="1"/>
        <v>0</v>
      </c>
      <c r="J27" s="9">
        <v>1059</v>
      </c>
      <c r="K27" s="9">
        <v>1059</v>
      </c>
      <c r="L27" s="9">
        <f t="shared" si="2"/>
        <v>0</v>
      </c>
      <c r="M27" s="9" t="s">
        <v>55</v>
      </c>
      <c r="N27" s="9"/>
      <c r="O27" s="9">
        <v>1059</v>
      </c>
      <c r="P27" s="9">
        <v>0.64</v>
      </c>
      <c r="Q27" s="9">
        <f t="shared" si="3"/>
        <v>1</v>
      </c>
      <c r="R27" s="9" t="s">
        <v>55</v>
      </c>
      <c r="S27" s="9"/>
      <c r="T27" s="9"/>
      <c r="U27" s="9">
        <v>1059</v>
      </c>
      <c r="V27" s="9">
        <v>0.35</v>
      </c>
      <c r="W27" s="9">
        <f t="shared" si="4"/>
        <v>1</v>
      </c>
      <c r="X27" s="9">
        <v>1059</v>
      </c>
      <c r="Y27" s="9">
        <f t="shared" si="5"/>
        <v>1</v>
      </c>
      <c r="Z27" s="9">
        <f t="shared" si="6"/>
        <v>100</v>
      </c>
      <c r="AA27" s="9">
        <v>0.25</v>
      </c>
      <c r="AB27" s="9">
        <v>1059</v>
      </c>
      <c r="AC27" s="9">
        <v>1059</v>
      </c>
      <c r="AD27" s="9">
        <v>1059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0.89</v>
      </c>
      <c r="AQ27" s="31">
        <f t="shared" si="7"/>
        <v>1</v>
      </c>
    </row>
    <row r="28" spans="2:43" x14ac:dyDescent="0.25">
      <c r="B28" s="9" t="s">
        <v>49</v>
      </c>
      <c r="C28" s="9" t="s">
        <v>52</v>
      </c>
      <c r="D28" s="9">
        <v>2</v>
      </c>
      <c r="E28" s="9">
        <v>50</v>
      </c>
      <c r="F28" s="9">
        <v>15</v>
      </c>
      <c r="G28" s="9">
        <v>4</v>
      </c>
      <c r="H28" s="9">
        <f t="shared" si="0"/>
        <v>950</v>
      </c>
      <c r="I28" s="9">
        <f t="shared" si="1"/>
        <v>0</v>
      </c>
      <c r="J28" s="9">
        <v>950</v>
      </c>
      <c r="K28" s="9">
        <v>950</v>
      </c>
      <c r="L28" s="9">
        <f t="shared" si="2"/>
        <v>0</v>
      </c>
      <c r="M28" s="9" t="s">
        <v>55</v>
      </c>
      <c r="N28" s="9"/>
      <c r="O28" s="9">
        <v>950</v>
      </c>
      <c r="P28" s="9">
        <v>0.72</v>
      </c>
      <c r="Q28" s="9">
        <f t="shared" si="3"/>
        <v>1</v>
      </c>
      <c r="R28" s="9" t="s">
        <v>55</v>
      </c>
      <c r="S28" s="9"/>
      <c r="T28" s="9"/>
      <c r="U28" s="9">
        <v>950</v>
      </c>
      <c r="V28" s="9">
        <v>0.53</v>
      </c>
      <c r="W28" s="9">
        <f t="shared" si="4"/>
        <v>1</v>
      </c>
      <c r="X28" s="9">
        <v>950</v>
      </c>
      <c r="Y28" s="9">
        <f t="shared" si="5"/>
        <v>1</v>
      </c>
      <c r="Z28" s="9">
        <f t="shared" si="6"/>
        <v>100</v>
      </c>
      <c r="AA28" s="9">
        <v>0.44</v>
      </c>
      <c r="AB28" s="9">
        <v>950</v>
      </c>
      <c r="AC28" s="9">
        <v>950</v>
      </c>
      <c r="AD28" s="9">
        <v>950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1.1599999999999999</v>
      </c>
      <c r="AQ28" s="31">
        <f t="shared" si="7"/>
        <v>1</v>
      </c>
    </row>
    <row r="29" spans="2:43" s="11" customFormat="1" x14ac:dyDescent="0.25">
      <c r="B29" s="10" t="s">
        <v>49</v>
      </c>
      <c r="C29" s="10" t="s">
        <v>52</v>
      </c>
      <c r="D29" s="10">
        <v>3</v>
      </c>
      <c r="E29" s="10">
        <v>50</v>
      </c>
      <c r="F29" s="10">
        <v>15</v>
      </c>
      <c r="G29" s="10">
        <v>4</v>
      </c>
      <c r="H29" s="9">
        <f t="shared" si="0"/>
        <v>975</v>
      </c>
      <c r="I29" s="9">
        <f t="shared" si="1"/>
        <v>0</v>
      </c>
      <c r="J29" s="10">
        <v>975</v>
      </c>
      <c r="K29" s="10">
        <v>976</v>
      </c>
      <c r="L29" s="9">
        <f t="shared" si="2"/>
        <v>0</v>
      </c>
      <c r="M29" s="9" t="s">
        <v>55</v>
      </c>
      <c r="N29" s="9"/>
      <c r="O29" s="10">
        <v>976</v>
      </c>
      <c r="P29" s="10">
        <v>0.95</v>
      </c>
      <c r="Q29" s="9">
        <f t="shared" si="3"/>
        <v>1</v>
      </c>
      <c r="R29" s="9" t="s">
        <v>55</v>
      </c>
      <c r="S29" s="10"/>
      <c r="T29" s="10"/>
      <c r="U29" s="10">
        <v>976</v>
      </c>
      <c r="V29" s="10">
        <v>1.67</v>
      </c>
      <c r="W29" s="9">
        <f t="shared" si="4"/>
        <v>1</v>
      </c>
      <c r="X29" s="10">
        <v>975</v>
      </c>
      <c r="Y29" s="9">
        <f t="shared" si="5"/>
        <v>1</v>
      </c>
      <c r="Z29" s="9">
        <f t="shared" si="6"/>
        <v>100</v>
      </c>
      <c r="AA29" s="10">
        <v>0.51</v>
      </c>
      <c r="AB29" s="10">
        <v>976</v>
      </c>
      <c r="AC29" s="10">
        <v>975</v>
      </c>
      <c r="AD29" s="10">
        <v>976</v>
      </c>
      <c r="AE29" s="10">
        <v>0</v>
      </c>
      <c r="AF29" s="10">
        <v>2</v>
      </c>
      <c r="AG29" s="10">
        <v>219</v>
      </c>
      <c r="AH29" s="10">
        <v>292</v>
      </c>
      <c r="AI29" s="10">
        <v>200</v>
      </c>
      <c r="AJ29" s="10">
        <v>0</v>
      </c>
      <c r="AK29" s="10">
        <v>0</v>
      </c>
      <c r="AL29" s="10">
        <v>786</v>
      </c>
      <c r="AM29" s="10">
        <v>2</v>
      </c>
      <c r="AN29" s="10">
        <v>1.23</v>
      </c>
      <c r="AO29" s="10">
        <v>0.43</v>
      </c>
      <c r="AP29" s="10">
        <v>3.11</v>
      </c>
      <c r="AQ29" s="31">
        <f t="shared" si="7"/>
        <v>1</v>
      </c>
    </row>
    <row r="30" spans="2:43" s="11" customFormat="1" x14ac:dyDescent="0.25">
      <c r="B30" s="10" t="s">
        <v>49</v>
      </c>
      <c r="C30" s="10" t="s">
        <v>52</v>
      </c>
      <c r="D30" s="10">
        <v>4</v>
      </c>
      <c r="E30" s="10">
        <v>50</v>
      </c>
      <c r="F30" s="10">
        <v>15</v>
      </c>
      <c r="G30" s="10">
        <v>4</v>
      </c>
      <c r="H30" s="9">
        <f t="shared" si="0"/>
        <v>1103</v>
      </c>
      <c r="I30" s="9">
        <f t="shared" si="1"/>
        <v>0</v>
      </c>
      <c r="J30" s="10">
        <v>1103</v>
      </c>
      <c r="K30" s="10">
        <v>1104</v>
      </c>
      <c r="L30" s="9">
        <f t="shared" si="2"/>
        <v>0</v>
      </c>
      <c r="M30" s="9" t="s">
        <v>55</v>
      </c>
      <c r="N30" s="9"/>
      <c r="O30" s="10">
        <v>1104</v>
      </c>
      <c r="P30" s="10">
        <v>0.84</v>
      </c>
      <c r="Q30" s="9">
        <f t="shared" si="3"/>
        <v>1</v>
      </c>
      <c r="R30" s="9" t="s">
        <v>55</v>
      </c>
      <c r="S30" s="10"/>
      <c r="T30" s="10"/>
      <c r="U30" s="10">
        <v>1104</v>
      </c>
      <c r="V30" s="10">
        <v>1.67</v>
      </c>
      <c r="W30" s="9">
        <f t="shared" si="4"/>
        <v>1</v>
      </c>
      <c r="X30" s="10">
        <v>1103</v>
      </c>
      <c r="Y30" s="9">
        <f t="shared" si="5"/>
        <v>1</v>
      </c>
      <c r="Z30" s="9">
        <f t="shared" si="6"/>
        <v>100</v>
      </c>
      <c r="AA30" s="10">
        <v>0.45</v>
      </c>
      <c r="AB30" s="10">
        <v>1104</v>
      </c>
      <c r="AC30" s="10">
        <v>1103</v>
      </c>
      <c r="AD30" s="10">
        <v>1104</v>
      </c>
      <c r="AE30" s="10">
        <v>0</v>
      </c>
      <c r="AF30" s="10">
        <v>2</v>
      </c>
      <c r="AG30" s="10">
        <v>234</v>
      </c>
      <c r="AH30" s="10">
        <v>312</v>
      </c>
      <c r="AI30" s="10">
        <v>200</v>
      </c>
      <c r="AJ30" s="10">
        <v>0</v>
      </c>
      <c r="AK30" s="10">
        <v>0</v>
      </c>
      <c r="AL30" s="10">
        <v>1152</v>
      </c>
      <c r="AM30" s="10">
        <v>2</v>
      </c>
      <c r="AN30" s="10">
        <v>1.57</v>
      </c>
      <c r="AO30" s="10">
        <v>0.39</v>
      </c>
      <c r="AP30" s="10">
        <v>2.2599999999999998</v>
      </c>
      <c r="AQ30" s="31">
        <f t="shared" si="7"/>
        <v>1</v>
      </c>
    </row>
    <row r="31" spans="2:43" x14ac:dyDescent="0.25">
      <c r="B31" s="9" t="s">
        <v>49</v>
      </c>
      <c r="C31" s="9" t="s">
        <v>52</v>
      </c>
      <c r="D31" s="9">
        <v>5</v>
      </c>
      <c r="E31" s="9">
        <v>50</v>
      </c>
      <c r="F31" s="9">
        <v>15</v>
      </c>
      <c r="G31" s="9">
        <v>4</v>
      </c>
      <c r="H31" s="9">
        <f t="shared" si="0"/>
        <v>833</v>
      </c>
      <c r="I31" s="9">
        <f t="shared" si="1"/>
        <v>0</v>
      </c>
      <c r="J31" s="9">
        <v>833</v>
      </c>
      <c r="K31" s="9">
        <v>833</v>
      </c>
      <c r="L31" s="9">
        <f t="shared" si="2"/>
        <v>0</v>
      </c>
      <c r="M31" s="9" t="s">
        <v>55</v>
      </c>
      <c r="N31" s="9"/>
      <c r="O31" s="9">
        <v>833</v>
      </c>
      <c r="P31" s="9">
        <v>0.73</v>
      </c>
      <c r="Q31" s="9">
        <f t="shared" si="3"/>
        <v>1</v>
      </c>
      <c r="R31" s="9" t="s">
        <v>55</v>
      </c>
      <c r="S31" s="9"/>
      <c r="T31" s="9"/>
      <c r="U31" s="9">
        <v>833</v>
      </c>
      <c r="V31" s="9">
        <v>0.49</v>
      </c>
      <c r="W31" s="9">
        <f t="shared" si="4"/>
        <v>1</v>
      </c>
      <c r="X31" s="9">
        <v>833</v>
      </c>
      <c r="Y31" s="9">
        <f t="shared" si="5"/>
        <v>1</v>
      </c>
      <c r="Z31" s="9">
        <f t="shared" si="6"/>
        <v>100</v>
      </c>
      <c r="AA31" s="9">
        <v>0.39</v>
      </c>
      <c r="AB31" s="9">
        <v>833</v>
      </c>
      <c r="AC31" s="9">
        <v>833</v>
      </c>
      <c r="AD31" s="9">
        <v>833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1.1200000000000001</v>
      </c>
      <c r="AQ31" s="31">
        <f t="shared" si="7"/>
        <v>1</v>
      </c>
    </row>
    <row r="32" spans="2:43" x14ac:dyDescent="0.25">
      <c r="B32" s="9" t="s">
        <v>49</v>
      </c>
      <c r="C32" s="9" t="s">
        <v>52</v>
      </c>
      <c r="D32" s="9">
        <v>6</v>
      </c>
      <c r="E32" s="9">
        <v>50</v>
      </c>
      <c r="F32" s="9">
        <v>15</v>
      </c>
      <c r="G32" s="9">
        <v>4</v>
      </c>
      <c r="H32" s="9">
        <f t="shared" si="0"/>
        <v>1031</v>
      </c>
      <c r="I32" s="9">
        <f t="shared" si="1"/>
        <v>0</v>
      </c>
      <c r="J32" s="9">
        <v>1031</v>
      </c>
      <c r="K32" s="9">
        <v>1031</v>
      </c>
      <c r="L32" s="9">
        <f t="shared" si="2"/>
        <v>0</v>
      </c>
      <c r="M32" s="9" t="s">
        <v>55</v>
      </c>
      <c r="N32" s="9"/>
      <c r="O32" s="9">
        <v>1031</v>
      </c>
      <c r="P32" s="9">
        <v>0.83</v>
      </c>
      <c r="Q32" s="9">
        <f t="shared" si="3"/>
        <v>1</v>
      </c>
      <c r="R32" s="9" t="s">
        <v>55</v>
      </c>
      <c r="S32" s="9"/>
      <c r="T32" s="9"/>
      <c r="U32" s="9">
        <v>1031</v>
      </c>
      <c r="V32" s="9">
        <v>0.71</v>
      </c>
      <c r="W32" s="9">
        <f t="shared" si="4"/>
        <v>1</v>
      </c>
      <c r="X32" s="9">
        <v>1031</v>
      </c>
      <c r="Y32" s="9">
        <f t="shared" si="5"/>
        <v>1</v>
      </c>
      <c r="Z32" s="9">
        <f t="shared" si="6"/>
        <v>100</v>
      </c>
      <c r="AA32" s="9">
        <v>0.45</v>
      </c>
      <c r="AB32" s="9">
        <v>1031</v>
      </c>
      <c r="AC32" s="9">
        <v>1031</v>
      </c>
      <c r="AD32" s="9">
        <v>1031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1.28</v>
      </c>
      <c r="AQ32" s="31">
        <f t="shared" si="7"/>
        <v>1</v>
      </c>
    </row>
    <row r="33" spans="2:43" s="11" customFormat="1" x14ac:dyDescent="0.25">
      <c r="B33" s="10" t="s">
        <v>49</v>
      </c>
      <c r="C33" s="10" t="s">
        <v>52</v>
      </c>
      <c r="D33" s="10">
        <v>7</v>
      </c>
      <c r="E33" s="10">
        <v>50</v>
      </c>
      <c r="F33" s="10">
        <v>15</v>
      </c>
      <c r="G33" s="10">
        <v>4</v>
      </c>
      <c r="H33" s="9">
        <f t="shared" si="0"/>
        <v>1041</v>
      </c>
      <c r="I33" s="9">
        <f t="shared" si="1"/>
        <v>0</v>
      </c>
      <c r="J33" s="10">
        <v>1041</v>
      </c>
      <c r="K33" s="10">
        <v>1042</v>
      </c>
      <c r="L33" s="9">
        <f t="shared" si="2"/>
        <v>0</v>
      </c>
      <c r="M33" s="9" t="s">
        <v>55</v>
      </c>
      <c r="N33" s="9"/>
      <c r="O33" s="10">
        <v>1042</v>
      </c>
      <c r="P33" s="10">
        <v>0.63</v>
      </c>
      <c r="Q33" s="9">
        <f t="shared" si="3"/>
        <v>1</v>
      </c>
      <c r="R33" s="9" t="s">
        <v>55</v>
      </c>
      <c r="S33" s="10"/>
      <c r="T33" s="10"/>
      <c r="U33" s="10">
        <v>1042</v>
      </c>
      <c r="V33" s="10">
        <v>0.5</v>
      </c>
      <c r="W33" s="9">
        <f t="shared" si="4"/>
        <v>1</v>
      </c>
      <c r="X33" s="10">
        <v>1041</v>
      </c>
      <c r="Y33" s="9">
        <f t="shared" si="5"/>
        <v>1</v>
      </c>
      <c r="Z33" s="9">
        <f t="shared" si="6"/>
        <v>100</v>
      </c>
      <c r="AA33" s="10">
        <v>0.31</v>
      </c>
      <c r="AB33" s="10">
        <v>1042</v>
      </c>
      <c r="AC33" s="10">
        <v>1041</v>
      </c>
      <c r="AD33" s="10">
        <v>1042</v>
      </c>
      <c r="AE33" s="10">
        <v>0</v>
      </c>
      <c r="AF33" s="10">
        <v>2</v>
      </c>
      <c r="AG33" s="10">
        <v>249</v>
      </c>
      <c r="AH33" s="10">
        <v>332</v>
      </c>
      <c r="AI33" s="10">
        <v>0</v>
      </c>
      <c r="AJ33" s="10">
        <v>0</v>
      </c>
      <c r="AK33" s="10">
        <v>0</v>
      </c>
      <c r="AL33" s="10">
        <v>912</v>
      </c>
      <c r="AM33" s="10">
        <v>2</v>
      </c>
      <c r="AN33" s="10">
        <v>1.65</v>
      </c>
      <c r="AO33" s="10">
        <v>0.35</v>
      </c>
      <c r="AP33" s="10">
        <v>2.94</v>
      </c>
      <c r="AQ33" s="31">
        <f t="shared" si="7"/>
        <v>1</v>
      </c>
    </row>
    <row r="34" spans="2:43" x14ac:dyDescent="0.25">
      <c r="B34" s="9" t="s">
        <v>49</v>
      </c>
      <c r="C34" s="9" t="s">
        <v>52</v>
      </c>
      <c r="D34" s="9">
        <v>8</v>
      </c>
      <c r="E34" s="9">
        <v>50</v>
      </c>
      <c r="F34" s="9">
        <v>15</v>
      </c>
      <c r="G34" s="9">
        <v>4</v>
      </c>
      <c r="H34" s="9">
        <f t="shared" si="0"/>
        <v>954</v>
      </c>
      <c r="I34" s="9">
        <f t="shared" si="1"/>
        <v>0</v>
      </c>
      <c r="J34" s="9">
        <v>954</v>
      </c>
      <c r="K34" s="9">
        <v>954</v>
      </c>
      <c r="L34" s="9">
        <f t="shared" si="2"/>
        <v>0</v>
      </c>
      <c r="M34" s="9" t="s">
        <v>55</v>
      </c>
      <c r="N34" s="9"/>
      <c r="O34" s="9">
        <v>954</v>
      </c>
      <c r="P34" s="9">
        <v>0.74</v>
      </c>
      <c r="Q34" s="9">
        <f t="shared" si="3"/>
        <v>1</v>
      </c>
      <c r="R34" s="9" t="s">
        <v>55</v>
      </c>
      <c r="S34" s="9"/>
      <c r="T34" s="9"/>
      <c r="U34" s="9">
        <v>954</v>
      </c>
      <c r="V34" s="9">
        <v>1</v>
      </c>
      <c r="W34" s="9">
        <f t="shared" si="4"/>
        <v>1</v>
      </c>
      <c r="X34" s="9">
        <v>954</v>
      </c>
      <c r="Y34" s="9">
        <f t="shared" si="5"/>
        <v>1</v>
      </c>
      <c r="Z34" s="9">
        <f t="shared" si="6"/>
        <v>100</v>
      </c>
      <c r="AA34" s="9">
        <v>0.39</v>
      </c>
      <c r="AB34" s="9">
        <v>954</v>
      </c>
      <c r="AC34" s="9">
        <v>954</v>
      </c>
      <c r="AD34" s="9">
        <v>954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1.1299999999999999</v>
      </c>
      <c r="AQ34" s="31">
        <f t="shared" si="7"/>
        <v>1</v>
      </c>
    </row>
    <row r="35" spans="2:43" x14ac:dyDescent="0.25">
      <c r="B35" s="9" t="s">
        <v>49</v>
      </c>
      <c r="C35" s="9" t="s">
        <v>52</v>
      </c>
      <c r="D35" s="9">
        <v>9</v>
      </c>
      <c r="E35" s="9">
        <v>50</v>
      </c>
      <c r="F35" s="9">
        <v>15</v>
      </c>
      <c r="G35" s="9">
        <v>4</v>
      </c>
      <c r="H35" s="9">
        <f t="shared" si="0"/>
        <v>1075</v>
      </c>
      <c r="I35" s="9">
        <f t="shared" si="1"/>
        <v>0</v>
      </c>
      <c r="J35" s="9">
        <v>1075</v>
      </c>
      <c r="K35" s="9">
        <v>1075</v>
      </c>
      <c r="L35" s="9">
        <f t="shared" si="2"/>
        <v>0</v>
      </c>
      <c r="M35" s="9" t="s">
        <v>55</v>
      </c>
      <c r="N35" s="9"/>
      <c r="O35" s="9">
        <v>1075</v>
      </c>
      <c r="P35" s="9">
        <v>0.81</v>
      </c>
      <c r="Q35" s="9">
        <f t="shared" si="3"/>
        <v>1</v>
      </c>
      <c r="R35" s="9" t="s">
        <v>55</v>
      </c>
      <c r="S35" s="9"/>
      <c r="T35" s="9"/>
      <c r="U35" s="9">
        <v>1075</v>
      </c>
      <c r="V35" s="9">
        <v>0.82</v>
      </c>
      <c r="W35" s="9">
        <f t="shared" si="4"/>
        <v>1</v>
      </c>
      <c r="X35" s="9">
        <v>1075</v>
      </c>
      <c r="Y35" s="9">
        <f t="shared" si="5"/>
        <v>1</v>
      </c>
      <c r="Z35" s="9">
        <f t="shared" si="6"/>
        <v>100</v>
      </c>
      <c r="AA35" s="9">
        <v>0.49</v>
      </c>
      <c r="AB35" s="9">
        <v>1075</v>
      </c>
      <c r="AC35" s="9">
        <v>1075</v>
      </c>
      <c r="AD35" s="9">
        <v>1075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1.3</v>
      </c>
      <c r="AQ35" s="31">
        <f t="shared" si="7"/>
        <v>1</v>
      </c>
    </row>
    <row r="36" spans="2:43" x14ac:dyDescent="0.25">
      <c r="B36" s="9" t="s">
        <v>49</v>
      </c>
      <c r="C36" s="9" t="s">
        <v>52</v>
      </c>
      <c r="D36" s="9">
        <v>10</v>
      </c>
      <c r="E36" s="9">
        <v>50</v>
      </c>
      <c r="F36" s="9">
        <v>15</v>
      </c>
      <c r="G36" s="9">
        <v>4</v>
      </c>
      <c r="H36" s="9">
        <f t="shared" si="0"/>
        <v>930</v>
      </c>
      <c r="I36" s="9">
        <f t="shared" si="1"/>
        <v>0</v>
      </c>
      <c r="J36" s="9">
        <v>930</v>
      </c>
      <c r="K36" s="9">
        <v>930</v>
      </c>
      <c r="L36" s="9">
        <f t="shared" si="2"/>
        <v>0</v>
      </c>
      <c r="M36" s="9" t="s">
        <v>55</v>
      </c>
      <c r="N36" s="9"/>
      <c r="O36" s="9">
        <v>930</v>
      </c>
      <c r="P36" s="9">
        <v>0.77</v>
      </c>
      <c r="Q36" s="9">
        <f t="shared" si="3"/>
        <v>1</v>
      </c>
      <c r="R36" s="9" t="s">
        <v>55</v>
      </c>
      <c r="S36" s="9"/>
      <c r="T36" s="9"/>
      <c r="U36" s="9">
        <v>930</v>
      </c>
      <c r="V36" s="9">
        <v>1.46</v>
      </c>
      <c r="W36" s="9">
        <f t="shared" si="4"/>
        <v>1</v>
      </c>
      <c r="X36" s="9">
        <v>930</v>
      </c>
      <c r="Y36" s="9">
        <f t="shared" si="5"/>
        <v>1</v>
      </c>
      <c r="Z36" s="9">
        <f t="shared" si="6"/>
        <v>100</v>
      </c>
      <c r="AA36" s="9">
        <v>0.45</v>
      </c>
      <c r="AB36" s="9">
        <v>930</v>
      </c>
      <c r="AC36" s="9">
        <v>930</v>
      </c>
      <c r="AD36" s="9">
        <v>930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1.21</v>
      </c>
      <c r="AQ36" s="31">
        <f t="shared" si="7"/>
        <v>1</v>
      </c>
    </row>
    <row r="37" spans="2:43" x14ac:dyDescent="0.25">
      <c r="B37" s="9" t="s">
        <v>49</v>
      </c>
      <c r="C37" s="9" t="s">
        <v>53</v>
      </c>
      <c r="D37" s="9">
        <v>1</v>
      </c>
      <c r="E37" s="9">
        <v>50</v>
      </c>
      <c r="F37" s="9">
        <v>15</v>
      </c>
      <c r="G37" s="9">
        <v>4</v>
      </c>
      <c r="H37" s="9">
        <f t="shared" si="0"/>
        <v>1381</v>
      </c>
      <c r="I37" s="9">
        <f t="shared" si="1"/>
        <v>0</v>
      </c>
      <c r="J37" s="9">
        <v>1381</v>
      </c>
      <c r="K37" s="9">
        <v>1381</v>
      </c>
      <c r="L37" s="9">
        <f t="shared" si="2"/>
        <v>0</v>
      </c>
      <c r="M37" s="9" t="s">
        <v>55</v>
      </c>
      <c r="N37" s="9"/>
      <c r="O37" s="9">
        <v>1381</v>
      </c>
      <c r="P37" s="9">
        <v>0.56999999999999995</v>
      </c>
      <c r="Q37" s="9">
        <f t="shared" si="3"/>
        <v>1</v>
      </c>
      <c r="R37" s="9" t="s">
        <v>55</v>
      </c>
      <c r="S37" s="9"/>
      <c r="T37" s="9"/>
      <c r="U37" s="9">
        <v>1381</v>
      </c>
      <c r="V37" s="9">
        <v>0.48</v>
      </c>
      <c r="W37" s="9">
        <f t="shared" si="4"/>
        <v>1</v>
      </c>
      <c r="X37" s="9">
        <v>1381</v>
      </c>
      <c r="Y37" s="9">
        <f t="shared" si="5"/>
        <v>1</v>
      </c>
      <c r="Z37" s="9">
        <f t="shared" si="6"/>
        <v>100</v>
      </c>
      <c r="AA37" s="9">
        <v>0.24</v>
      </c>
      <c r="AB37" s="9">
        <v>1381</v>
      </c>
      <c r="AC37" s="9">
        <v>1381</v>
      </c>
      <c r="AD37" s="9">
        <v>1381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0.81</v>
      </c>
      <c r="AQ37" s="31">
        <f t="shared" si="7"/>
        <v>1</v>
      </c>
    </row>
    <row r="38" spans="2:43" x14ac:dyDescent="0.25">
      <c r="B38" s="9" t="s">
        <v>49</v>
      </c>
      <c r="C38" s="9" t="s">
        <v>53</v>
      </c>
      <c r="D38" s="9">
        <v>2</v>
      </c>
      <c r="E38" s="9">
        <v>50</v>
      </c>
      <c r="F38" s="9">
        <v>15</v>
      </c>
      <c r="G38" s="9">
        <v>4</v>
      </c>
      <c r="H38" s="9">
        <f t="shared" si="0"/>
        <v>1288</v>
      </c>
      <c r="I38" s="9">
        <f t="shared" si="1"/>
        <v>0</v>
      </c>
      <c r="J38" s="9">
        <v>1288</v>
      </c>
      <c r="K38" s="9">
        <v>1288</v>
      </c>
      <c r="L38" s="9">
        <f t="shared" si="2"/>
        <v>0</v>
      </c>
      <c r="M38" s="9" t="s">
        <v>55</v>
      </c>
      <c r="N38" s="9"/>
      <c r="O38" s="9">
        <v>1288</v>
      </c>
      <c r="P38" s="9">
        <v>0.71</v>
      </c>
      <c r="Q38" s="9">
        <f t="shared" si="3"/>
        <v>1</v>
      </c>
      <c r="R38" s="9" t="s">
        <v>55</v>
      </c>
      <c r="S38" s="9"/>
      <c r="T38" s="9"/>
      <c r="U38" s="9">
        <v>1288</v>
      </c>
      <c r="V38" s="9">
        <v>0.56999999999999995</v>
      </c>
      <c r="W38" s="9">
        <f t="shared" si="4"/>
        <v>1</v>
      </c>
      <c r="X38" s="9">
        <v>1288</v>
      </c>
      <c r="Y38" s="9">
        <f t="shared" si="5"/>
        <v>1</v>
      </c>
      <c r="Z38" s="9">
        <f t="shared" si="6"/>
        <v>100</v>
      </c>
      <c r="AA38" s="9">
        <v>0.55000000000000004</v>
      </c>
      <c r="AB38" s="9">
        <v>1288</v>
      </c>
      <c r="AC38" s="9">
        <v>1288</v>
      </c>
      <c r="AD38" s="9">
        <v>1288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1.26</v>
      </c>
      <c r="AQ38" s="31">
        <f t="shared" si="7"/>
        <v>1</v>
      </c>
    </row>
    <row r="39" spans="2:43" x14ac:dyDescent="0.25">
      <c r="B39" s="9" t="s">
        <v>49</v>
      </c>
      <c r="C39" s="9" t="s">
        <v>53</v>
      </c>
      <c r="D39" s="9">
        <v>3</v>
      </c>
      <c r="E39" s="9">
        <v>50</v>
      </c>
      <c r="F39" s="9">
        <v>15</v>
      </c>
      <c r="G39" s="9">
        <v>4</v>
      </c>
      <c r="H39" s="9">
        <f t="shared" si="0"/>
        <v>1098</v>
      </c>
      <c r="I39" s="9">
        <f t="shared" si="1"/>
        <v>0</v>
      </c>
      <c r="J39" s="9">
        <v>1098</v>
      </c>
      <c r="K39" s="9">
        <v>1098</v>
      </c>
      <c r="L39" s="9">
        <f t="shared" si="2"/>
        <v>0</v>
      </c>
      <c r="M39" s="9" t="s">
        <v>55</v>
      </c>
      <c r="N39" s="9"/>
      <c r="O39" s="9">
        <v>1098</v>
      </c>
      <c r="P39" s="9">
        <v>0.99</v>
      </c>
      <c r="Q39" s="9">
        <f t="shared" si="3"/>
        <v>1</v>
      </c>
      <c r="R39" s="9" t="s">
        <v>55</v>
      </c>
      <c r="S39" s="9"/>
      <c r="T39" s="9"/>
      <c r="U39" s="9">
        <v>1098</v>
      </c>
      <c r="V39" s="9">
        <v>1.1100000000000001</v>
      </c>
      <c r="W39" s="9">
        <f t="shared" si="4"/>
        <v>1</v>
      </c>
      <c r="X39" s="9">
        <v>1098</v>
      </c>
      <c r="Y39" s="9">
        <f t="shared" si="5"/>
        <v>1</v>
      </c>
      <c r="Z39" s="9">
        <f t="shared" si="6"/>
        <v>100</v>
      </c>
      <c r="AA39" s="9">
        <v>0.5</v>
      </c>
      <c r="AB39" s="9">
        <v>1098</v>
      </c>
      <c r="AC39" s="9">
        <v>1098</v>
      </c>
      <c r="AD39" s="9">
        <v>1098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1.49</v>
      </c>
      <c r="AQ39" s="31">
        <f t="shared" si="7"/>
        <v>1</v>
      </c>
    </row>
    <row r="40" spans="2:43" x14ac:dyDescent="0.25">
      <c r="B40" s="9" t="s">
        <v>49</v>
      </c>
      <c r="C40" s="9" t="s">
        <v>53</v>
      </c>
      <c r="D40" s="9">
        <v>4</v>
      </c>
      <c r="E40" s="9">
        <v>50</v>
      </c>
      <c r="F40" s="9">
        <v>15</v>
      </c>
      <c r="G40" s="9">
        <v>4</v>
      </c>
      <c r="H40" s="9">
        <f t="shared" si="0"/>
        <v>1365</v>
      </c>
      <c r="I40" s="9">
        <f t="shared" si="1"/>
        <v>0</v>
      </c>
      <c r="J40" s="9">
        <v>1365</v>
      </c>
      <c r="K40" s="9">
        <v>1365</v>
      </c>
      <c r="L40" s="9">
        <f t="shared" si="2"/>
        <v>0</v>
      </c>
      <c r="M40" s="9" t="s">
        <v>55</v>
      </c>
      <c r="N40" s="9"/>
      <c r="O40" s="9">
        <v>1365</v>
      </c>
      <c r="P40" s="9">
        <v>0.93</v>
      </c>
      <c r="Q40" s="9">
        <f t="shared" si="3"/>
        <v>1</v>
      </c>
      <c r="R40" s="9" t="s">
        <v>55</v>
      </c>
      <c r="S40" s="9"/>
      <c r="T40" s="9"/>
      <c r="U40" s="9">
        <v>1365</v>
      </c>
      <c r="V40" s="9">
        <v>1.69</v>
      </c>
      <c r="W40" s="9">
        <f t="shared" si="4"/>
        <v>1</v>
      </c>
      <c r="X40" s="9">
        <v>1365</v>
      </c>
      <c r="Y40" s="9">
        <f t="shared" si="5"/>
        <v>1</v>
      </c>
      <c r="Z40" s="9">
        <f t="shared" si="6"/>
        <v>100</v>
      </c>
      <c r="AA40" s="9">
        <v>0.4</v>
      </c>
      <c r="AB40" s="9">
        <v>1365</v>
      </c>
      <c r="AC40" s="9">
        <v>1365</v>
      </c>
      <c r="AD40" s="9">
        <v>1365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1.33</v>
      </c>
      <c r="AQ40" s="31">
        <f t="shared" si="7"/>
        <v>1</v>
      </c>
    </row>
    <row r="41" spans="2:43" x14ac:dyDescent="0.25">
      <c r="B41" s="9" t="s">
        <v>49</v>
      </c>
      <c r="C41" s="9" t="s">
        <v>53</v>
      </c>
      <c r="D41" s="9">
        <v>5</v>
      </c>
      <c r="E41" s="9">
        <v>50</v>
      </c>
      <c r="F41" s="9">
        <v>15</v>
      </c>
      <c r="G41" s="9">
        <v>4</v>
      </c>
      <c r="H41" s="9">
        <f t="shared" si="0"/>
        <v>1040</v>
      </c>
      <c r="I41" s="9">
        <f t="shared" si="1"/>
        <v>0</v>
      </c>
      <c r="J41" s="9">
        <v>1040</v>
      </c>
      <c r="K41" s="9">
        <v>1040</v>
      </c>
      <c r="L41" s="9">
        <f t="shared" si="2"/>
        <v>0</v>
      </c>
      <c r="M41" s="9" t="s">
        <v>55</v>
      </c>
      <c r="N41" s="9"/>
      <c r="O41" s="9">
        <v>1040</v>
      </c>
      <c r="P41" s="9">
        <v>0.82</v>
      </c>
      <c r="Q41" s="9">
        <f t="shared" si="3"/>
        <v>1</v>
      </c>
      <c r="R41" s="9" t="s">
        <v>55</v>
      </c>
      <c r="S41" s="9"/>
      <c r="T41" s="9"/>
      <c r="U41" s="9">
        <v>1040</v>
      </c>
      <c r="V41" s="9">
        <v>0.6</v>
      </c>
      <c r="W41" s="9">
        <f t="shared" si="4"/>
        <v>1</v>
      </c>
      <c r="X41" s="9">
        <v>1040</v>
      </c>
      <c r="Y41" s="9">
        <f t="shared" si="5"/>
        <v>1</v>
      </c>
      <c r="Z41" s="9">
        <f t="shared" si="6"/>
        <v>100</v>
      </c>
      <c r="AA41" s="9">
        <v>0.33</v>
      </c>
      <c r="AB41" s="9">
        <v>1040</v>
      </c>
      <c r="AC41" s="9">
        <v>1040</v>
      </c>
      <c r="AD41" s="9">
        <v>1040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1.1499999999999999</v>
      </c>
      <c r="AQ41" s="31">
        <f t="shared" si="7"/>
        <v>1</v>
      </c>
    </row>
    <row r="42" spans="2:43" x14ac:dyDescent="0.25">
      <c r="B42" s="9" t="s">
        <v>49</v>
      </c>
      <c r="C42" s="9" t="s">
        <v>53</v>
      </c>
      <c r="D42" s="9">
        <v>6</v>
      </c>
      <c r="E42" s="9">
        <v>50</v>
      </c>
      <c r="F42" s="9">
        <v>15</v>
      </c>
      <c r="G42" s="9">
        <v>4</v>
      </c>
      <c r="H42" s="9">
        <f t="shared" si="0"/>
        <v>1262</v>
      </c>
      <c r="I42" s="9">
        <f t="shared" si="1"/>
        <v>0</v>
      </c>
      <c r="J42" s="9">
        <v>1262</v>
      </c>
      <c r="K42" s="9">
        <v>1262</v>
      </c>
      <c r="L42" s="9">
        <f t="shared" si="2"/>
        <v>0</v>
      </c>
      <c r="M42" s="9" t="s">
        <v>55</v>
      </c>
      <c r="N42" s="9"/>
      <c r="O42" s="9">
        <v>1262</v>
      </c>
      <c r="P42" s="9">
        <v>0.57999999999999996</v>
      </c>
      <c r="Q42" s="9">
        <f t="shared" si="3"/>
        <v>1</v>
      </c>
      <c r="R42" s="9" t="s">
        <v>55</v>
      </c>
      <c r="S42" s="9"/>
      <c r="T42" s="9"/>
      <c r="U42" s="9">
        <v>1262</v>
      </c>
      <c r="V42" s="9">
        <v>0.8</v>
      </c>
      <c r="W42" s="9">
        <f t="shared" si="4"/>
        <v>1</v>
      </c>
      <c r="X42" s="9">
        <v>1262</v>
      </c>
      <c r="Y42" s="9">
        <f t="shared" si="5"/>
        <v>1</v>
      </c>
      <c r="Z42" s="9">
        <f t="shared" si="6"/>
        <v>100</v>
      </c>
      <c r="AA42" s="9">
        <v>0.28000000000000003</v>
      </c>
      <c r="AB42" s="9">
        <v>1262</v>
      </c>
      <c r="AC42" s="9">
        <v>1262</v>
      </c>
      <c r="AD42" s="9">
        <v>1262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0.87</v>
      </c>
      <c r="AQ42" s="31">
        <f t="shared" si="7"/>
        <v>1</v>
      </c>
    </row>
    <row r="43" spans="2:43" s="11" customFormat="1" x14ac:dyDescent="0.25">
      <c r="B43" s="10" t="s">
        <v>49</v>
      </c>
      <c r="C43" s="10" t="s">
        <v>53</v>
      </c>
      <c r="D43" s="10">
        <v>7</v>
      </c>
      <c r="E43" s="10">
        <v>50</v>
      </c>
      <c r="F43" s="10">
        <v>15</v>
      </c>
      <c r="G43" s="10">
        <v>4</v>
      </c>
      <c r="H43" s="9">
        <f t="shared" si="0"/>
        <v>1430</v>
      </c>
      <c r="I43" s="9">
        <f t="shared" si="1"/>
        <v>0</v>
      </c>
      <c r="J43" s="10">
        <v>1430</v>
      </c>
      <c r="K43" s="10">
        <v>1431</v>
      </c>
      <c r="L43" s="9">
        <f t="shared" si="2"/>
        <v>0</v>
      </c>
      <c r="M43" s="9" t="s">
        <v>55</v>
      </c>
      <c r="N43" s="9"/>
      <c r="O43" s="10">
        <v>1431</v>
      </c>
      <c r="P43" s="10">
        <v>0.45</v>
      </c>
      <c r="Q43" s="9">
        <f t="shared" si="3"/>
        <v>1</v>
      </c>
      <c r="R43" s="9" t="s">
        <v>55</v>
      </c>
      <c r="S43" s="10"/>
      <c r="T43" s="10"/>
      <c r="U43" s="10">
        <v>1431</v>
      </c>
      <c r="V43" s="10">
        <v>0.6</v>
      </c>
      <c r="W43" s="9">
        <f t="shared" si="4"/>
        <v>1</v>
      </c>
      <c r="X43" s="10">
        <v>1430</v>
      </c>
      <c r="Y43" s="9">
        <f t="shared" si="5"/>
        <v>1</v>
      </c>
      <c r="Z43" s="9">
        <f t="shared" si="6"/>
        <v>100</v>
      </c>
      <c r="AA43" s="10">
        <v>0.26</v>
      </c>
      <c r="AB43" s="10">
        <v>1431</v>
      </c>
      <c r="AC43" s="10">
        <v>1430</v>
      </c>
      <c r="AD43" s="10">
        <v>1431</v>
      </c>
      <c r="AE43" s="10">
        <v>0</v>
      </c>
      <c r="AF43" s="10">
        <v>2</v>
      </c>
      <c r="AG43" s="10">
        <v>249</v>
      </c>
      <c r="AH43" s="10">
        <v>332</v>
      </c>
      <c r="AI43" s="10">
        <v>200</v>
      </c>
      <c r="AJ43" s="10">
        <v>0</v>
      </c>
      <c r="AK43" s="10">
        <v>0</v>
      </c>
      <c r="AL43" s="10">
        <v>352</v>
      </c>
      <c r="AM43" s="10">
        <v>2</v>
      </c>
      <c r="AN43" s="10">
        <v>0.97</v>
      </c>
      <c r="AO43" s="10">
        <v>0.23</v>
      </c>
      <c r="AP43" s="10">
        <v>1.93</v>
      </c>
      <c r="AQ43" s="31">
        <f t="shared" si="7"/>
        <v>1</v>
      </c>
    </row>
    <row r="44" spans="2:43" x14ac:dyDescent="0.25">
      <c r="B44" s="9" t="s">
        <v>49</v>
      </c>
      <c r="C44" s="9" t="s">
        <v>53</v>
      </c>
      <c r="D44" s="9">
        <v>8</v>
      </c>
      <c r="E44" s="9">
        <v>50</v>
      </c>
      <c r="F44" s="9">
        <v>15</v>
      </c>
      <c r="G44" s="9">
        <v>4</v>
      </c>
      <c r="H44" s="9">
        <f t="shared" si="0"/>
        <v>1092</v>
      </c>
      <c r="I44" s="9">
        <f t="shared" si="1"/>
        <v>0</v>
      </c>
      <c r="J44" s="9">
        <v>1092</v>
      </c>
      <c r="K44" s="9">
        <v>1092</v>
      </c>
      <c r="L44" s="9">
        <f t="shared" si="2"/>
        <v>0</v>
      </c>
      <c r="M44" s="9" t="s">
        <v>55</v>
      </c>
      <c r="N44" s="9"/>
      <c r="O44" s="9">
        <v>1092</v>
      </c>
      <c r="P44" s="9">
        <v>0.81</v>
      </c>
      <c r="Q44" s="9">
        <f t="shared" si="3"/>
        <v>1</v>
      </c>
      <c r="R44" s="9" t="s">
        <v>55</v>
      </c>
      <c r="S44" s="9"/>
      <c r="T44" s="9"/>
      <c r="U44" s="9">
        <v>1092</v>
      </c>
      <c r="V44" s="9">
        <v>0.5</v>
      </c>
      <c r="W44" s="9">
        <f t="shared" si="4"/>
        <v>1</v>
      </c>
      <c r="X44" s="9">
        <v>1092</v>
      </c>
      <c r="Y44" s="9">
        <f t="shared" si="5"/>
        <v>1</v>
      </c>
      <c r="Z44" s="9">
        <f t="shared" si="6"/>
        <v>100</v>
      </c>
      <c r="AA44" s="9">
        <v>0.48</v>
      </c>
      <c r="AB44" s="9">
        <v>1092</v>
      </c>
      <c r="AC44" s="9">
        <v>1092</v>
      </c>
      <c r="AD44" s="9">
        <v>1092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1.43</v>
      </c>
      <c r="AQ44" s="31">
        <f t="shared" si="7"/>
        <v>1</v>
      </c>
    </row>
    <row r="45" spans="2:43" x14ac:dyDescent="0.25">
      <c r="B45" s="9" t="s">
        <v>49</v>
      </c>
      <c r="C45" s="9" t="s">
        <v>53</v>
      </c>
      <c r="D45" s="9">
        <v>9</v>
      </c>
      <c r="E45" s="9">
        <v>50</v>
      </c>
      <c r="F45" s="9">
        <v>15</v>
      </c>
      <c r="G45" s="9">
        <v>4</v>
      </c>
      <c r="H45" s="9">
        <f t="shared" si="0"/>
        <v>1252</v>
      </c>
      <c r="I45" s="9">
        <f t="shared" si="1"/>
        <v>0</v>
      </c>
      <c r="J45" s="9">
        <v>1252</v>
      </c>
      <c r="K45" s="9">
        <v>1252</v>
      </c>
      <c r="L45" s="9">
        <f t="shared" si="2"/>
        <v>0</v>
      </c>
      <c r="M45" s="9" t="s">
        <v>55</v>
      </c>
      <c r="N45" s="9"/>
      <c r="O45" s="9">
        <v>1252</v>
      </c>
      <c r="P45" s="9">
        <v>0.52</v>
      </c>
      <c r="Q45" s="9">
        <f t="shared" si="3"/>
        <v>1</v>
      </c>
      <c r="R45" s="9" t="s">
        <v>55</v>
      </c>
      <c r="S45" s="9"/>
      <c r="T45" s="9"/>
      <c r="U45" s="9">
        <v>1252</v>
      </c>
      <c r="V45" s="9">
        <v>0.66</v>
      </c>
      <c r="W45" s="9">
        <f t="shared" si="4"/>
        <v>1</v>
      </c>
      <c r="X45" s="9">
        <v>1252</v>
      </c>
      <c r="Y45" s="9">
        <f t="shared" si="5"/>
        <v>1</v>
      </c>
      <c r="Z45" s="9">
        <f t="shared" si="6"/>
        <v>100</v>
      </c>
      <c r="AA45" s="9">
        <v>0.23</v>
      </c>
      <c r="AB45" s="9">
        <v>1252</v>
      </c>
      <c r="AC45" s="9">
        <v>1252</v>
      </c>
      <c r="AD45" s="9">
        <v>1252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0.75</v>
      </c>
      <c r="AQ45" s="31">
        <f t="shared" si="7"/>
        <v>1</v>
      </c>
    </row>
    <row r="46" spans="2:43" s="11" customFormat="1" x14ac:dyDescent="0.25">
      <c r="B46" s="10" t="s">
        <v>49</v>
      </c>
      <c r="C46" s="10" t="s">
        <v>53</v>
      </c>
      <c r="D46" s="10">
        <v>10</v>
      </c>
      <c r="E46" s="10">
        <v>50</v>
      </c>
      <c r="F46" s="10">
        <v>15</v>
      </c>
      <c r="G46" s="10">
        <v>4</v>
      </c>
      <c r="H46" s="9">
        <f t="shared" si="0"/>
        <v>1188</v>
      </c>
      <c r="I46" s="9">
        <f t="shared" si="1"/>
        <v>0</v>
      </c>
      <c r="J46" s="10">
        <v>1188</v>
      </c>
      <c r="K46" s="10">
        <v>1190</v>
      </c>
      <c r="L46" s="9">
        <f t="shared" si="2"/>
        <v>0</v>
      </c>
      <c r="M46" s="9" t="s">
        <v>55</v>
      </c>
      <c r="N46" s="9"/>
      <c r="O46" s="10">
        <v>1190</v>
      </c>
      <c r="P46" s="10">
        <v>0.46</v>
      </c>
      <c r="Q46" s="9">
        <f t="shared" si="3"/>
        <v>1</v>
      </c>
      <c r="R46" s="9" t="s">
        <v>55</v>
      </c>
      <c r="S46" s="10"/>
      <c r="T46" s="10"/>
      <c r="U46" s="10">
        <v>1190</v>
      </c>
      <c r="V46" s="10">
        <v>0.62</v>
      </c>
      <c r="W46" s="9">
        <f t="shared" si="4"/>
        <v>1</v>
      </c>
      <c r="X46" s="10">
        <v>1188</v>
      </c>
      <c r="Y46" s="9">
        <f t="shared" si="5"/>
        <v>1</v>
      </c>
      <c r="Z46" s="9">
        <f t="shared" si="6"/>
        <v>100</v>
      </c>
      <c r="AA46" s="10">
        <v>0.22</v>
      </c>
      <c r="AB46" s="10">
        <v>1190</v>
      </c>
      <c r="AC46" s="10">
        <v>1188</v>
      </c>
      <c r="AD46" s="10">
        <v>1190</v>
      </c>
      <c r="AE46" s="10">
        <v>0</v>
      </c>
      <c r="AF46" s="10">
        <v>2</v>
      </c>
      <c r="AG46" s="10">
        <v>201</v>
      </c>
      <c r="AH46" s="10">
        <v>268</v>
      </c>
      <c r="AI46" s="10">
        <v>200</v>
      </c>
      <c r="AJ46" s="10">
        <v>0</v>
      </c>
      <c r="AK46" s="10">
        <v>0</v>
      </c>
      <c r="AL46" s="10">
        <v>309</v>
      </c>
      <c r="AM46" s="10">
        <v>2</v>
      </c>
      <c r="AN46" s="10">
        <v>0.88</v>
      </c>
      <c r="AO46" s="10">
        <v>0.36</v>
      </c>
      <c r="AP46" s="10">
        <v>1.87</v>
      </c>
      <c r="AQ46" s="31">
        <f t="shared" si="7"/>
        <v>1</v>
      </c>
    </row>
    <row r="47" spans="2:43" x14ac:dyDescent="0.25">
      <c r="B47" s="9" t="s">
        <v>49</v>
      </c>
      <c r="C47" s="9" t="s">
        <v>54</v>
      </c>
      <c r="D47" s="9">
        <v>1</v>
      </c>
      <c r="E47" s="9">
        <v>50</v>
      </c>
      <c r="F47" s="9">
        <v>15</v>
      </c>
      <c r="G47" s="9">
        <v>4</v>
      </c>
      <c r="H47" s="9">
        <f t="shared" si="0"/>
        <v>1501</v>
      </c>
      <c r="I47" s="9">
        <f t="shared" si="1"/>
        <v>0</v>
      </c>
      <c r="J47" s="9">
        <v>1501</v>
      </c>
      <c r="K47" s="9">
        <v>1501</v>
      </c>
      <c r="L47" s="9">
        <f t="shared" si="2"/>
        <v>0</v>
      </c>
      <c r="M47" s="9" t="s">
        <v>55</v>
      </c>
      <c r="N47" s="9"/>
      <c r="O47" s="9">
        <v>1501</v>
      </c>
      <c r="P47" s="9">
        <v>0.93</v>
      </c>
      <c r="Q47" s="9">
        <f t="shared" si="3"/>
        <v>1</v>
      </c>
      <c r="R47" s="9" t="s">
        <v>55</v>
      </c>
      <c r="S47" s="9"/>
      <c r="T47" s="9"/>
      <c r="U47" s="9">
        <v>1501</v>
      </c>
      <c r="V47" s="9">
        <v>0.26</v>
      </c>
      <c r="W47" s="9">
        <f t="shared" si="4"/>
        <v>1</v>
      </c>
      <c r="X47" s="9">
        <v>1501</v>
      </c>
      <c r="Y47" s="9">
        <f t="shared" si="5"/>
        <v>1</v>
      </c>
      <c r="Z47" s="9">
        <f t="shared" si="6"/>
        <v>100</v>
      </c>
      <c r="AA47" s="9">
        <v>0.56000000000000005</v>
      </c>
      <c r="AB47" s="9">
        <v>1501</v>
      </c>
      <c r="AC47" s="9">
        <v>1501</v>
      </c>
      <c r="AD47" s="9">
        <v>1501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1.6</v>
      </c>
      <c r="AQ47" s="31">
        <f t="shared" si="7"/>
        <v>1</v>
      </c>
    </row>
    <row r="48" spans="2:43" x14ac:dyDescent="0.25">
      <c r="B48" s="9" t="s">
        <v>49</v>
      </c>
      <c r="C48" s="9" t="s">
        <v>54</v>
      </c>
      <c r="D48" s="9">
        <v>2</v>
      </c>
      <c r="E48" s="9">
        <v>50</v>
      </c>
      <c r="F48" s="9">
        <v>15</v>
      </c>
      <c r="G48" s="9">
        <v>4</v>
      </c>
      <c r="H48" s="9">
        <f t="shared" si="0"/>
        <v>1328</v>
      </c>
      <c r="I48" s="9">
        <f t="shared" si="1"/>
        <v>0</v>
      </c>
      <c r="J48" s="9">
        <v>1328</v>
      </c>
      <c r="K48" s="9">
        <v>1328</v>
      </c>
      <c r="L48" s="9">
        <f t="shared" si="2"/>
        <v>0</v>
      </c>
      <c r="M48" s="9" t="s">
        <v>55</v>
      </c>
      <c r="N48" s="9"/>
      <c r="O48" s="9">
        <v>1328</v>
      </c>
      <c r="P48" s="9">
        <v>0.78</v>
      </c>
      <c r="Q48" s="9">
        <f t="shared" si="3"/>
        <v>1</v>
      </c>
      <c r="R48" s="9" t="s">
        <v>55</v>
      </c>
      <c r="S48" s="9"/>
      <c r="T48" s="9"/>
      <c r="U48" s="9">
        <v>1328</v>
      </c>
      <c r="V48" s="9">
        <v>0.27</v>
      </c>
      <c r="W48" s="9">
        <f t="shared" si="4"/>
        <v>1</v>
      </c>
      <c r="X48" s="9">
        <v>1328</v>
      </c>
      <c r="Y48" s="9">
        <f t="shared" si="5"/>
        <v>1</v>
      </c>
      <c r="Z48" s="9">
        <f t="shared" si="6"/>
        <v>100</v>
      </c>
      <c r="AA48" s="9">
        <v>0.48</v>
      </c>
      <c r="AB48" s="9">
        <v>1328</v>
      </c>
      <c r="AC48" s="9">
        <v>1328</v>
      </c>
      <c r="AD48" s="9">
        <v>1328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1.26</v>
      </c>
      <c r="AQ48" s="31">
        <f t="shared" si="7"/>
        <v>1</v>
      </c>
    </row>
    <row r="49" spans="2:43" x14ac:dyDescent="0.25">
      <c r="B49" s="9" t="s">
        <v>49</v>
      </c>
      <c r="C49" s="9" t="s">
        <v>54</v>
      </c>
      <c r="D49" s="9">
        <v>3</v>
      </c>
      <c r="E49" s="9">
        <v>50</v>
      </c>
      <c r="F49" s="9">
        <v>15</v>
      </c>
      <c r="G49" s="9">
        <v>4</v>
      </c>
      <c r="H49" s="9">
        <f t="shared" si="0"/>
        <v>1275</v>
      </c>
      <c r="I49" s="9">
        <f t="shared" si="1"/>
        <v>0</v>
      </c>
      <c r="J49" s="9">
        <v>1275</v>
      </c>
      <c r="K49" s="9">
        <v>1275</v>
      </c>
      <c r="L49" s="9">
        <f t="shared" si="2"/>
        <v>0</v>
      </c>
      <c r="M49" s="9" t="s">
        <v>55</v>
      </c>
      <c r="N49" s="9"/>
      <c r="O49" s="9">
        <v>1275</v>
      </c>
      <c r="P49" s="9">
        <v>0.86</v>
      </c>
      <c r="Q49" s="9">
        <f t="shared" si="3"/>
        <v>1</v>
      </c>
      <c r="R49" s="9" t="s">
        <v>55</v>
      </c>
      <c r="S49" s="9"/>
      <c r="T49" s="9"/>
      <c r="U49" s="9">
        <v>1275</v>
      </c>
      <c r="V49" s="9">
        <v>0.56999999999999995</v>
      </c>
      <c r="W49" s="9">
        <f t="shared" si="4"/>
        <v>1</v>
      </c>
      <c r="X49" s="9">
        <v>1275</v>
      </c>
      <c r="Y49" s="9">
        <f t="shared" si="5"/>
        <v>1</v>
      </c>
      <c r="Z49" s="9">
        <f t="shared" si="6"/>
        <v>100</v>
      </c>
      <c r="AA49" s="9">
        <v>0.53</v>
      </c>
      <c r="AB49" s="9">
        <v>1275</v>
      </c>
      <c r="AC49" s="9">
        <v>1275</v>
      </c>
      <c r="AD49" s="9">
        <v>1275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1.48</v>
      </c>
      <c r="AQ49" s="31">
        <f t="shared" si="7"/>
        <v>1</v>
      </c>
    </row>
    <row r="50" spans="2:43" s="11" customFormat="1" x14ac:dyDescent="0.25">
      <c r="B50" s="10" t="s">
        <v>49</v>
      </c>
      <c r="C50" s="10" t="s">
        <v>54</v>
      </c>
      <c r="D50" s="10">
        <v>4</v>
      </c>
      <c r="E50" s="10">
        <v>50</v>
      </c>
      <c r="F50" s="10">
        <v>15</v>
      </c>
      <c r="G50" s="10">
        <v>4</v>
      </c>
      <c r="H50" s="9">
        <f t="shared" si="0"/>
        <v>1442</v>
      </c>
      <c r="I50" s="9">
        <f t="shared" si="1"/>
        <v>0</v>
      </c>
      <c r="J50" s="10">
        <v>1442</v>
      </c>
      <c r="K50" s="10">
        <v>1443</v>
      </c>
      <c r="L50" s="9">
        <f t="shared" si="2"/>
        <v>0</v>
      </c>
      <c r="M50" s="9" t="s">
        <v>55</v>
      </c>
      <c r="N50" s="9"/>
      <c r="O50" s="10">
        <v>1443</v>
      </c>
      <c r="P50" s="10">
        <v>0.89</v>
      </c>
      <c r="Q50" s="9">
        <f t="shared" si="3"/>
        <v>1</v>
      </c>
      <c r="R50" s="9" t="s">
        <v>55</v>
      </c>
      <c r="S50" s="10"/>
      <c r="T50" s="10"/>
      <c r="U50" s="10">
        <v>1443</v>
      </c>
      <c r="V50" s="10">
        <v>0.47</v>
      </c>
      <c r="W50" s="9">
        <f t="shared" si="4"/>
        <v>1</v>
      </c>
      <c r="X50" s="10">
        <v>1442</v>
      </c>
      <c r="Y50" s="9">
        <f t="shared" si="5"/>
        <v>1</v>
      </c>
      <c r="Z50" s="9">
        <f t="shared" si="6"/>
        <v>100</v>
      </c>
      <c r="AA50" s="10">
        <v>0.43</v>
      </c>
      <c r="AB50" s="10">
        <v>1443</v>
      </c>
      <c r="AC50" s="10">
        <v>1442</v>
      </c>
      <c r="AD50" s="10">
        <v>1443</v>
      </c>
      <c r="AE50" s="10">
        <v>0</v>
      </c>
      <c r="AF50" s="10">
        <v>2</v>
      </c>
      <c r="AG50" s="10">
        <v>234</v>
      </c>
      <c r="AH50" s="10">
        <v>312</v>
      </c>
      <c r="AI50" s="10">
        <v>200</v>
      </c>
      <c r="AJ50" s="10">
        <v>0</v>
      </c>
      <c r="AK50" s="10">
        <v>0</v>
      </c>
      <c r="AL50" s="10">
        <v>210</v>
      </c>
      <c r="AM50" s="10">
        <v>2</v>
      </c>
      <c r="AN50" s="10">
        <v>1.07</v>
      </c>
      <c r="AO50" s="10">
        <v>0.22</v>
      </c>
      <c r="AP50" s="10">
        <v>2.63</v>
      </c>
      <c r="AQ50" s="31">
        <f t="shared" si="7"/>
        <v>1</v>
      </c>
    </row>
    <row r="51" spans="2:43" x14ac:dyDescent="0.25">
      <c r="B51" s="9" t="s">
        <v>49</v>
      </c>
      <c r="C51" s="9" t="s">
        <v>54</v>
      </c>
      <c r="D51" s="9">
        <v>5</v>
      </c>
      <c r="E51" s="9">
        <v>50</v>
      </c>
      <c r="F51" s="9">
        <v>15</v>
      </c>
      <c r="G51" s="9">
        <v>4</v>
      </c>
      <c r="H51" s="9">
        <f t="shared" si="0"/>
        <v>1327</v>
      </c>
      <c r="I51" s="9">
        <f t="shared" si="1"/>
        <v>0</v>
      </c>
      <c r="J51" s="9">
        <v>1327</v>
      </c>
      <c r="K51" s="9">
        <v>1327</v>
      </c>
      <c r="L51" s="9">
        <f t="shared" si="2"/>
        <v>0</v>
      </c>
      <c r="M51" s="9" t="s">
        <v>55</v>
      </c>
      <c r="N51" s="9"/>
      <c r="O51" s="9">
        <v>1327</v>
      </c>
      <c r="P51" s="9">
        <v>0.78</v>
      </c>
      <c r="Q51" s="9">
        <f t="shared" si="3"/>
        <v>1</v>
      </c>
      <c r="R51" s="9" t="s">
        <v>55</v>
      </c>
      <c r="S51" s="9"/>
      <c r="T51" s="9"/>
      <c r="U51" s="9">
        <v>1327</v>
      </c>
      <c r="V51" s="9">
        <v>0.28999999999999998</v>
      </c>
      <c r="W51" s="9">
        <f t="shared" si="4"/>
        <v>1</v>
      </c>
      <c r="X51" s="9">
        <v>1327</v>
      </c>
      <c r="Y51" s="9">
        <f t="shared" si="5"/>
        <v>1</v>
      </c>
      <c r="Z51" s="9">
        <f t="shared" si="6"/>
        <v>100</v>
      </c>
      <c r="AA51" s="9">
        <v>0.45</v>
      </c>
      <c r="AB51" s="9">
        <v>1327</v>
      </c>
      <c r="AC51" s="9">
        <v>1327</v>
      </c>
      <c r="AD51" s="9">
        <v>1327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1.23</v>
      </c>
      <c r="AQ51" s="31">
        <f t="shared" si="7"/>
        <v>1</v>
      </c>
    </row>
    <row r="52" spans="2:43" x14ac:dyDescent="0.25">
      <c r="B52" s="9" t="s">
        <v>49</v>
      </c>
      <c r="C52" s="9" t="s">
        <v>54</v>
      </c>
      <c r="D52" s="9">
        <v>6</v>
      </c>
      <c r="E52" s="9">
        <v>50</v>
      </c>
      <c r="F52" s="9">
        <v>15</v>
      </c>
      <c r="G52" s="9">
        <v>4</v>
      </c>
      <c r="H52" s="9">
        <f t="shared" si="0"/>
        <v>1622</v>
      </c>
      <c r="I52" s="9">
        <f t="shared" si="1"/>
        <v>0</v>
      </c>
      <c r="J52" s="9">
        <v>1622</v>
      </c>
      <c r="K52" s="9">
        <v>1622</v>
      </c>
      <c r="L52" s="9">
        <f t="shared" si="2"/>
        <v>0</v>
      </c>
      <c r="M52" s="9" t="s">
        <v>55</v>
      </c>
      <c r="N52" s="9"/>
      <c r="O52" s="9">
        <v>1622</v>
      </c>
      <c r="P52" s="9">
        <v>0.85</v>
      </c>
      <c r="Q52" s="9">
        <f t="shared" si="3"/>
        <v>1</v>
      </c>
      <c r="R52" s="9" t="s">
        <v>55</v>
      </c>
      <c r="S52" s="9"/>
      <c r="T52" s="9"/>
      <c r="U52" s="9">
        <v>1622</v>
      </c>
      <c r="V52" s="9">
        <v>0.46</v>
      </c>
      <c r="W52" s="9">
        <f t="shared" si="4"/>
        <v>1</v>
      </c>
      <c r="X52" s="9">
        <v>1622</v>
      </c>
      <c r="Y52" s="9">
        <f t="shared" si="5"/>
        <v>1</v>
      </c>
      <c r="Z52" s="9">
        <f t="shared" si="6"/>
        <v>100</v>
      </c>
      <c r="AA52" s="9">
        <v>0.46</v>
      </c>
      <c r="AB52" s="9">
        <v>1622</v>
      </c>
      <c r="AC52" s="9">
        <v>1622</v>
      </c>
      <c r="AD52" s="9">
        <v>1622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1.39</v>
      </c>
      <c r="AQ52" s="31">
        <f t="shared" si="7"/>
        <v>1</v>
      </c>
    </row>
    <row r="53" spans="2:43" x14ac:dyDescent="0.25">
      <c r="B53" s="9" t="s">
        <v>49</v>
      </c>
      <c r="C53" s="9" t="s">
        <v>54</v>
      </c>
      <c r="D53" s="9">
        <v>7</v>
      </c>
      <c r="E53" s="9">
        <v>50</v>
      </c>
      <c r="F53" s="9">
        <v>15</v>
      </c>
      <c r="G53" s="9">
        <v>4</v>
      </c>
      <c r="H53" s="9">
        <f t="shared" si="0"/>
        <v>1448</v>
      </c>
      <c r="I53" s="9">
        <f t="shared" si="1"/>
        <v>0</v>
      </c>
      <c r="J53" s="9">
        <v>1448</v>
      </c>
      <c r="K53" s="9">
        <v>1448</v>
      </c>
      <c r="L53" s="9">
        <f t="shared" si="2"/>
        <v>0</v>
      </c>
      <c r="M53" s="9" t="s">
        <v>55</v>
      </c>
      <c r="N53" s="9"/>
      <c r="O53" s="9">
        <v>1448</v>
      </c>
      <c r="P53" s="9">
        <v>0.52</v>
      </c>
      <c r="Q53" s="9">
        <f t="shared" si="3"/>
        <v>1</v>
      </c>
      <c r="R53" s="9" t="s">
        <v>55</v>
      </c>
      <c r="S53" s="9"/>
      <c r="T53" s="9"/>
      <c r="U53" s="9">
        <v>1448</v>
      </c>
      <c r="V53" s="9">
        <v>0.47</v>
      </c>
      <c r="W53" s="9">
        <f t="shared" si="4"/>
        <v>1</v>
      </c>
      <c r="X53" s="9">
        <v>1448</v>
      </c>
      <c r="Y53" s="9">
        <f t="shared" si="5"/>
        <v>1</v>
      </c>
      <c r="Z53" s="9">
        <f t="shared" si="6"/>
        <v>100</v>
      </c>
      <c r="AA53" s="9">
        <v>0.19</v>
      </c>
      <c r="AB53" s="9">
        <v>1448</v>
      </c>
      <c r="AC53" s="9">
        <v>1448</v>
      </c>
      <c r="AD53" s="9">
        <v>1448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0.8</v>
      </c>
      <c r="AQ53" s="31">
        <f t="shared" si="7"/>
        <v>1</v>
      </c>
    </row>
    <row r="54" spans="2:43" x14ac:dyDescent="0.25">
      <c r="B54" s="9" t="s">
        <v>49</v>
      </c>
      <c r="C54" s="9" t="s">
        <v>54</v>
      </c>
      <c r="D54" s="9">
        <v>8</v>
      </c>
      <c r="E54" s="9">
        <v>50</v>
      </c>
      <c r="F54" s="9">
        <v>15</v>
      </c>
      <c r="G54" s="9">
        <v>4</v>
      </c>
      <c r="H54" s="9">
        <f t="shared" si="0"/>
        <v>1345</v>
      </c>
      <c r="I54" s="9">
        <f t="shared" si="1"/>
        <v>0</v>
      </c>
      <c r="J54" s="9">
        <v>1345</v>
      </c>
      <c r="K54" s="9">
        <v>1345</v>
      </c>
      <c r="L54" s="9">
        <f t="shared" si="2"/>
        <v>0</v>
      </c>
      <c r="M54" s="9" t="s">
        <v>55</v>
      </c>
      <c r="N54" s="9"/>
      <c r="O54" s="9">
        <v>1345</v>
      </c>
      <c r="P54" s="9">
        <v>0.56000000000000005</v>
      </c>
      <c r="Q54" s="9">
        <f t="shared" si="3"/>
        <v>1</v>
      </c>
      <c r="R54" s="9" t="s">
        <v>55</v>
      </c>
      <c r="S54" s="9"/>
      <c r="T54" s="9"/>
      <c r="U54" s="9">
        <v>1345</v>
      </c>
      <c r="V54" s="9">
        <v>0.27</v>
      </c>
      <c r="W54" s="9">
        <f t="shared" si="4"/>
        <v>1</v>
      </c>
      <c r="X54" s="9">
        <v>1345</v>
      </c>
      <c r="Y54" s="9">
        <f t="shared" si="5"/>
        <v>1</v>
      </c>
      <c r="Z54" s="9">
        <f t="shared" si="6"/>
        <v>100</v>
      </c>
      <c r="AA54" s="9">
        <v>0.41</v>
      </c>
      <c r="AB54" s="9">
        <v>1345</v>
      </c>
      <c r="AC54" s="9">
        <v>1345</v>
      </c>
      <c r="AD54" s="9">
        <v>1345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1.06</v>
      </c>
      <c r="AQ54" s="31">
        <f t="shared" si="7"/>
        <v>1</v>
      </c>
    </row>
    <row r="55" spans="2:43" x14ac:dyDescent="0.25">
      <c r="B55" s="9" t="s">
        <v>49</v>
      </c>
      <c r="C55" s="9" t="s">
        <v>54</v>
      </c>
      <c r="D55" s="9">
        <v>9</v>
      </c>
      <c r="E55" s="9">
        <v>50</v>
      </c>
      <c r="F55" s="9">
        <v>15</v>
      </c>
      <c r="G55" s="9">
        <v>4</v>
      </c>
      <c r="H55" s="9">
        <f t="shared" si="0"/>
        <v>1328</v>
      </c>
      <c r="I55" s="9">
        <f t="shared" si="1"/>
        <v>0</v>
      </c>
      <c r="J55" s="9">
        <v>1328</v>
      </c>
      <c r="K55" s="9">
        <v>1328</v>
      </c>
      <c r="L55" s="9">
        <f t="shared" si="2"/>
        <v>0</v>
      </c>
      <c r="M55" s="9" t="s">
        <v>55</v>
      </c>
      <c r="N55" s="9"/>
      <c r="O55" s="9">
        <v>1328</v>
      </c>
      <c r="P55" s="9">
        <v>0.57999999999999996</v>
      </c>
      <c r="Q55" s="9">
        <f t="shared" si="3"/>
        <v>1</v>
      </c>
      <c r="R55" s="9" t="s">
        <v>55</v>
      </c>
      <c r="S55" s="9"/>
      <c r="T55" s="9"/>
      <c r="U55" s="9">
        <v>1328</v>
      </c>
      <c r="V55" s="9">
        <v>0.4</v>
      </c>
      <c r="W55" s="9">
        <f t="shared" si="4"/>
        <v>1</v>
      </c>
      <c r="X55" s="9">
        <v>1328</v>
      </c>
      <c r="Y55" s="9">
        <f t="shared" si="5"/>
        <v>1</v>
      </c>
      <c r="Z55" s="9">
        <f t="shared" si="6"/>
        <v>100</v>
      </c>
      <c r="AA55" s="9">
        <v>0.45</v>
      </c>
      <c r="AB55" s="9">
        <v>1328</v>
      </c>
      <c r="AC55" s="9">
        <v>1328</v>
      </c>
      <c r="AD55" s="9">
        <v>1328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1.1000000000000001</v>
      </c>
      <c r="AQ55" s="31">
        <f t="shared" si="7"/>
        <v>1</v>
      </c>
    </row>
    <row r="56" spans="2:43" x14ac:dyDescent="0.25">
      <c r="B56" s="18" t="s">
        <v>49</v>
      </c>
      <c r="C56" s="18" t="s">
        <v>54</v>
      </c>
      <c r="D56" s="18">
        <v>10</v>
      </c>
      <c r="E56" s="18">
        <v>50</v>
      </c>
      <c r="F56" s="18">
        <v>15</v>
      </c>
      <c r="G56" s="18">
        <v>4</v>
      </c>
      <c r="H56" s="9">
        <f t="shared" si="0"/>
        <v>1437</v>
      </c>
      <c r="I56" s="9">
        <f t="shared" si="1"/>
        <v>0</v>
      </c>
      <c r="J56" s="18">
        <v>1437</v>
      </c>
      <c r="K56" s="18">
        <v>1437</v>
      </c>
      <c r="L56" s="9">
        <f t="shared" si="2"/>
        <v>0</v>
      </c>
      <c r="M56" s="18" t="s">
        <v>55</v>
      </c>
      <c r="N56" s="18"/>
      <c r="O56" s="18">
        <v>1437</v>
      </c>
      <c r="P56" s="18">
        <v>0.78</v>
      </c>
      <c r="Q56" s="9">
        <f t="shared" si="3"/>
        <v>1</v>
      </c>
      <c r="R56" s="18" t="s">
        <v>55</v>
      </c>
      <c r="S56" s="18"/>
      <c r="T56" s="18"/>
      <c r="U56" s="18">
        <v>1437</v>
      </c>
      <c r="V56" s="18">
        <v>0.56000000000000005</v>
      </c>
      <c r="W56" s="9">
        <f t="shared" si="4"/>
        <v>1</v>
      </c>
      <c r="X56" s="18">
        <v>1437</v>
      </c>
      <c r="Y56" s="9">
        <f t="shared" si="5"/>
        <v>1</v>
      </c>
      <c r="Z56" s="9">
        <f t="shared" si="6"/>
        <v>100</v>
      </c>
      <c r="AA56" s="18">
        <v>0.47</v>
      </c>
      <c r="AB56" s="18">
        <v>1437</v>
      </c>
      <c r="AC56" s="18">
        <v>1437</v>
      </c>
      <c r="AD56" s="18">
        <v>1437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1.32</v>
      </c>
      <c r="AQ56" s="31">
        <f t="shared" si="7"/>
        <v>1</v>
      </c>
    </row>
    <row r="57" spans="2:43" x14ac:dyDescent="0.25">
      <c r="B57" s="35"/>
    </row>
    <row r="58" spans="2:43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</row>
    <row r="59" spans="2:43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</row>
    <row r="60" spans="2:4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</row>
    <row r="61" spans="2:43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</row>
    <row r="62" spans="2:43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</row>
    <row r="63" spans="2:43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</row>
    <row r="64" spans="2:43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</row>
    <row r="65" spans="2:42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</row>
    <row r="66" spans="2:42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</row>
    <row r="67" spans="2:42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</row>
    <row r="68" spans="2:42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</row>
    <row r="69" spans="2:42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</row>
    <row r="70" spans="2:42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</row>
    <row r="71" spans="2:42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</row>
    <row r="72" spans="2:42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</row>
    <row r="73" spans="2:42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</row>
    <row r="74" spans="2:42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</row>
    <row r="75" spans="2:42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</row>
    <row r="76" spans="2:42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</row>
    <row r="77" spans="2:42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</row>
    <row r="78" spans="2:42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</row>
    <row r="79" spans="2:42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</row>
    <row r="80" spans="2:42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</row>
    <row r="81" spans="2:42" x14ac:dyDescent="0.25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F582-432C-4D2D-BE6F-EA5306AF9171}">
  <dimension ref="A1:AH6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4" sqref="A24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625" style="1" customWidth="1"/>
    <col min="4" max="4" width="17.75" style="1" bestFit="1" customWidth="1"/>
    <col min="5" max="5" width="5.25" style="1" bestFit="1" customWidth="1"/>
    <col min="6" max="6" width="4" style="1" bestFit="1" customWidth="1"/>
    <col min="7" max="7" width="2.75" style="1" bestFit="1" customWidth="1"/>
    <col min="8" max="8" width="6" style="1" bestFit="1" customWidth="1"/>
    <col min="9" max="9" width="6.75" style="1" customWidth="1"/>
    <col min="10" max="10" width="6.125" style="1" customWidth="1"/>
    <col min="11" max="11" width="4.375" style="1" bestFit="1" customWidth="1"/>
    <col min="12" max="12" width="6.125" style="1" customWidth="1"/>
    <col min="13" max="13" width="9.375" style="1" customWidth="1"/>
    <col min="14" max="14" width="6.25" style="1" bestFit="1" customWidth="1"/>
    <col min="15" max="15" width="5.375" style="1" bestFit="1" customWidth="1"/>
    <col min="16" max="16" width="6.75" style="1" customWidth="1"/>
    <col min="17" max="17" width="8.375" style="1" customWidth="1"/>
    <col min="18" max="18" width="6.125" style="1" customWidth="1"/>
    <col min="19" max="19" width="8.875" style="1" customWidth="1"/>
    <col min="20" max="20" width="5.625" style="1" customWidth="1"/>
    <col min="21" max="21" width="5.75" style="1" customWidth="1"/>
    <col min="22" max="22" width="6.875" style="1" customWidth="1"/>
    <col min="23" max="29" width="10.25" style="1" bestFit="1" customWidth="1"/>
    <col min="30" max="30" width="6.875" style="1" bestFit="1" customWidth="1"/>
    <col min="31" max="31" width="5.75" style="1" bestFit="1" customWidth="1"/>
    <col min="32" max="32" width="9.75" style="1" bestFit="1" customWidth="1"/>
    <col min="33" max="33" width="8.875" style="1" bestFit="1" customWidth="1"/>
    <col min="34" max="34" width="12.375" style="1" customWidth="1"/>
    <col min="35" max="16384" width="9.125" style="1"/>
  </cols>
  <sheetData>
    <row r="1" spans="1:34" x14ac:dyDescent="0.25">
      <c r="A1" s="1" t="s">
        <v>113</v>
      </c>
    </row>
    <row r="3" spans="1:34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 t="s">
        <v>15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B4" s="4"/>
      <c r="C4" s="4"/>
      <c r="D4" s="4"/>
      <c r="E4" s="4"/>
      <c r="F4" s="4"/>
      <c r="G4" s="4"/>
      <c r="H4" s="4"/>
      <c r="I4" s="7"/>
      <c r="J4" s="7"/>
      <c r="K4" s="7"/>
      <c r="L4" s="5" t="s">
        <v>20</v>
      </c>
      <c r="M4" s="5"/>
      <c r="N4" s="6" t="s">
        <v>21</v>
      </c>
      <c r="O4" s="6"/>
      <c r="P4" s="7" t="s">
        <v>2</v>
      </c>
      <c r="Q4" s="7"/>
      <c r="R4" s="8" t="s">
        <v>22</v>
      </c>
      <c r="S4" s="8"/>
      <c r="T4" s="3" t="s">
        <v>3</v>
      </c>
      <c r="U4" s="3"/>
      <c r="V4" s="3"/>
      <c r="W4" s="3" t="s">
        <v>4</v>
      </c>
      <c r="X4" s="3" t="s">
        <v>4</v>
      </c>
      <c r="Y4" s="3" t="s">
        <v>4</v>
      </c>
      <c r="Z4" s="3" t="s">
        <v>4</v>
      </c>
      <c r="AA4" s="3" t="s">
        <v>4</v>
      </c>
      <c r="AB4" s="3" t="s">
        <v>4</v>
      </c>
      <c r="AC4" s="3" t="s">
        <v>4</v>
      </c>
      <c r="AD4" s="3" t="s">
        <v>0</v>
      </c>
      <c r="AE4" s="3" t="s">
        <v>0</v>
      </c>
      <c r="AF4" s="3" t="s">
        <v>5</v>
      </c>
      <c r="AG4" s="3" t="s">
        <v>6</v>
      </c>
      <c r="AH4" s="3" t="s">
        <v>7</v>
      </c>
    </row>
    <row r="5" spans="1:34" x14ac:dyDescent="0.25">
      <c r="B5" s="4" t="s">
        <v>16</v>
      </c>
      <c r="C5" s="4" t="s">
        <v>31</v>
      </c>
      <c r="D5" s="4" t="s">
        <v>28</v>
      </c>
      <c r="E5" s="4" t="s">
        <v>17</v>
      </c>
      <c r="F5" s="4" t="s">
        <v>18</v>
      </c>
      <c r="G5" s="4" t="s">
        <v>19</v>
      </c>
      <c r="H5" s="4" t="s">
        <v>72</v>
      </c>
      <c r="I5" s="7" t="s">
        <v>25</v>
      </c>
      <c r="J5" s="7" t="s">
        <v>26</v>
      </c>
      <c r="K5" s="7" t="s">
        <v>27</v>
      </c>
      <c r="L5" s="5" t="s">
        <v>3</v>
      </c>
      <c r="M5" s="5" t="s">
        <v>1</v>
      </c>
      <c r="N5" s="6" t="s">
        <v>3</v>
      </c>
      <c r="O5" s="6" t="s">
        <v>1</v>
      </c>
      <c r="P5" s="7" t="s">
        <v>3</v>
      </c>
      <c r="Q5" s="7" t="s">
        <v>1</v>
      </c>
      <c r="R5" s="8" t="s">
        <v>3</v>
      </c>
      <c r="S5" s="8" t="s">
        <v>1</v>
      </c>
      <c r="T5" s="3"/>
      <c r="U5" s="3" t="s">
        <v>29</v>
      </c>
      <c r="V5" s="3" t="s">
        <v>30</v>
      </c>
      <c r="W5" s="3" t="s">
        <v>10</v>
      </c>
      <c r="X5" s="3" t="s">
        <v>11</v>
      </c>
      <c r="Y5" s="3" t="s">
        <v>12</v>
      </c>
      <c r="Z5" s="3" t="s">
        <v>13</v>
      </c>
      <c r="AA5" s="3" t="s">
        <v>23</v>
      </c>
      <c r="AB5" s="3" t="s">
        <v>14</v>
      </c>
      <c r="AC5" s="3" t="s">
        <v>24</v>
      </c>
      <c r="AD5" s="3" t="s">
        <v>8</v>
      </c>
      <c r="AE5" s="3" t="s">
        <v>9</v>
      </c>
      <c r="AF5" s="3"/>
      <c r="AG5" s="3"/>
      <c r="AH5" s="3"/>
    </row>
    <row r="6" spans="1:34" x14ac:dyDescent="0.25">
      <c r="B6" s="9" t="s">
        <v>114</v>
      </c>
      <c r="C6" s="9"/>
      <c r="D6" s="9">
        <v>1</v>
      </c>
      <c r="E6" s="9">
        <v>100</v>
      </c>
      <c r="F6" s="9">
        <v>30</v>
      </c>
      <c r="G6" s="9">
        <v>8</v>
      </c>
      <c r="H6" s="9">
        <f>MIN(I6,J6)</f>
        <v>540</v>
      </c>
      <c r="I6" s="9">
        <v>540</v>
      </c>
      <c r="J6" s="9">
        <v>540</v>
      </c>
      <c r="K6" s="9" t="s">
        <v>55</v>
      </c>
      <c r="L6" s="9">
        <v>540</v>
      </c>
      <c r="M6" s="9">
        <v>28.36</v>
      </c>
      <c r="N6" s="9"/>
      <c r="O6" s="9"/>
      <c r="P6" s="9">
        <v>540</v>
      </c>
      <c r="Q6" s="9">
        <v>1800</v>
      </c>
      <c r="R6" s="9">
        <v>540</v>
      </c>
      <c r="S6" s="9">
        <v>21.11</v>
      </c>
      <c r="T6" s="9">
        <v>540</v>
      </c>
      <c r="U6" s="9">
        <v>540</v>
      </c>
      <c r="V6" s="9">
        <v>540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49.47</v>
      </c>
    </row>
    <row r="7" spans="1:34" x14ac:dyDescent="0.25">
      <c r="B7" s="9" t="s">
        <v>114</v>
      </c>
      <c r="C7" s="9"/>
      <c r="D7" s="9">
        <v>2</v>
      </c>
      <c r="E7" s="9">
        <v>100</v>
      </c>
      <c r="F7" s="9">
        <v>30</v>
      </c>
      <c r="G7" s="9">
        <v>8</v>
      </c>
      <c r="H7" s="9">
        <f t="shared" ref="H7:H60" si="0">MIN(I7,J7)</f>
        <v>623</v>
      </c>
      <c r="I7" s="9">
        <v>623</v>
      </c>
      <c r="J7" s="9">
        <v>623</v>
      </c>
      <c r="K7" s="9" t="s">
        <v>55</v>
      </c>
      <c r="L7" s="9">
        <v>623</v>
      </c>
      <c r="M7" s="9">
        <v>135.31</v>
      </c>
      <c r="N7" s="9"/>
      <c r="O7" s="9"/>
      <c r="P7" s="9">
        <v>623</v>
      </c>
      <c r="Q7" s="9">
        <v>1800</v>
      </c>
      <c r="R7" s="9">
        <v>623</v>
      </c>
      <c r="S7" s="9">
        <v>72.930000000000007</v>
      </c>
      <c r="T7" s="9">
        <v>623</v>
      </c>
      <c r="U7" s="9">
        <v>623</v>
      </c>
      <c r="V7" s="9">
        <v>623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208.25</v>
      </c>
    </row>
    <row r="8" spans="1:34" x14ac:dyDescent="0.25">
      <c r="B8" s="9" t="s">
        <v>114</v>
      </c>
      <c r="C8" s="9"/>
      <c r="D8" s="9">
        <v>3</v>
      </c>
      <c r="E8" s="9">
        <v>100</v>
      </c>
      <c r="F8" s="9">
        <v>30</v>
      </c>
      <c r="G8" s="9">
        <v>8</v>
      </c>
      <c r="H8" s="9">
        <f t="shared" si="0"/>
        <v>680</v>
      </c>
      <c r="I8" s="9">
        <v>680</v>
      </c>
      <c r="J8" s="9">
        <v>680</v>
      </c>
      <c r="K8" s="9" t="s">
        <v>55</v>
      </c>
      <c r="L8" s="9">
        <v>680</v>
      </c>
      <c r="M8" s="9">
        <v>57.19</v>
      </c>
      <c r="N8" s="9"/>
      <c r="O8" s="9"/>
      <c r="P8" s="9">
        <v>680</v>
      </c>
      <c r="Q8" s="9">
        <v>42.04</v>
      </c>
      <c r="R8" s="9">
        <v>680</v>
      </c>
      <c r="S8" s="9">
        <v>0.63</v>
      </c>
      <c r="T8" s="9">
        <v>680</v>
      </c>
      <c r="U8" s="9">
        <v>680</v>
      </c>
      <c r="V8" s="9">
        <v>680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57.82</v>
      </c>
    </row>
    <row r="9" spans="1:34" x14ac:dyDescent="0.25">
      <c r="B9" s="9" t="s">
        <v>114</v>
      </c>
      <c r="C9" s="9"/>
      <c r="D9" s="9">
        <v>4</v>
      </c>
      <c r="E9" s="9">
        <v>100</v>
      </c>
      <c r="F9" s="9">
        <v>30</v>
      </c>
      <c r="G9" s="9">
        <v>8</v>
      </c>
      <c r="H9" s="9">
        <f t="shared" si="0"/>
        <v>578</v>
      </c>
      <c r="I9" s="9">
        <v>578</v>
      </c>
      <c r="J9" s="9">
        <v>578</v>
      </c>
      <c r="K9" s="9" t="s">
        <v>55</v>
      </c>
      <c r="L9" s="9">
        <v>578</v>
      </c>
      <c r="M9" s="9">
        <v>100.6</v>
      </c>
      <c r="N9" s="9"/>
      <c r="O9" s="9"/>
      <c r="P9" s="9">
        <v>578</v>
      </c>
      <c r="Q9" s="9">
        <v>2.85</v>
      </c>
      <c r="R9" s="9">
        <v>578</v>
      </c>
      <c r="S9" s="9">
        <v>0.74</v>
      </c>
      <c r="T9" s="9">
        <v>578</v>
      </c>
      <c r="U9" s="9">
        <v>578</v>
      </c>
      <c r="V9" s="9">
        <v>578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101.34</v>
      </c>
    </row>
    <row r="10" spans="1:34" x14ac:dyDescent="0.25">
      <c r="B10" s="9" t="s">
        <v>114</v>
      </c>
      <c r="C10" s="9"/>
      <c r="D10" s="9">
        <v>5</v>
      </c>
      <c r="E10" s="9">
        <v>100</v>
      </c>
      <c r="F10" s="9">
        <v>30</v>
      </c>
      <c r="G10" s="9">
        <v>8</v>
      </c>
      <c r="H10" s="9">
        <f t="shared" si="0"/>
        <v>387</v>
      </c>
      <c r="I10" s="9">
        <v>387</v>
      </c>
      <c r="J10" s="9">
        <v>387</v>
      </c>
      <c r="K10" s="9" t="s">
        <v>55</v>
      </c>
      <c r="L10" s="9">
        <v>387</v>
      </c>
      <c r="M10" s="9">
        <v>510.44</v>
      </c>
      <c r="N10" s="9"/>
      <c r="O10" s="9"/>
      <c r="P10" s="9">
        <v>387</v>
      </c>
      <c r="Q10" s="9">
        <v>1800</v>
      </c>
      <c r="R10" s="9">
        <v>387</v>
      </c>
      <c r="S10" s="9">
        <v>1800</v>
      </c>
      <c r="T10" s="9">
        <v>387</v>
      </c>
      <c r="U10" s="9">
        <v>387</v>
      </c>
      <c r="V10" s="9">
        <v>387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2553.39</v>
      </c>
    </row>
    <row r="11" spans="1:34" x14ac:dyDescent="0.25">
      <c r="B11" s="9" t="s">
        <v>114</v>
      </c>
      <c r="C11" s="9"/>
      <c r="D11" s="9">
        <v>6</v>
      </c>
      <c r="E11" s="9">
        <v>100</v>
      </c>
      <c r="F11" s="9">
        <v>30</v>
      </c>
      <c r="G11" s="9">
        <v>8</v>
      </c>
      <c r="H11" s="9">
        <f t="shared" si="0"/>
        <v>453</v>
      </c>
      <c r="I11" s="9">
        <v>453</v>
      </c>
      <c r="J11" s="9">
        <v>453</v>
      </c>
      <c r="K11" s="9" t="s">
        <v>55</v>
      </c>
      <c r="L11" s="9">
        <v>453</v>
      </c>
      <c r="M11" s="9">
        <v>49.89</v>
      </c>
      <c r="N11" s="9"/>
      <c r="O11" s="9"/>
      <c r="P11" s="9">
        <v>453</v>
      </c>
      <c r="Q11" s="9">
        <v>3.17</v>
      </c>
      <c r="R11" s="9">
        <v>453</v>
      </c>
      <c r="S11" s="9">
        <v>0.76</v>
      </c>
      <c r="T11" s="9">
        <v>453</v>
      </c>
      <c r="U11" s="9">
        <v>453</v>
      </c>
      <c r="V11" s="9">
        <v>453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50.66</v>
      </c>
    </row>
    <row r="12" spans="1:34" x14ac:dyDescent="0.25">
      <c r="B12" s="9" t="s">
        <v>114</v>
      </c>
      <c r="C12" s="9"/>
      <c r="D12" s="9">
        <v>7</v>
      </c>
      <c r="E12" s="9">
        <v>100</v>
      </c>
      <c r="F12" s="9">
        <v>30</v>
      </c>
      <c r="G12" s="9">
        <v>8</v>
      </c>
      <c r="H12" s="9">
        <f t="shared" si="0"/>
        <v>430</v>
      </c>
      <c r="I12" s="9">
        <v>430</v>
      </c>
      <c r="J12" s="9">
        <v>430</v>
      </c>
      <c r="K12" s="9" t="s">
        <v>55</v>
      </c>
      <c r="L12" s="9">
        <v>430</v>
      </c>
      <c r="M12" s="9">
        <v>14.54</v>
      </c>
      <c r="N12" s="9"/>
      <c r="O12" s="9"/>
      <c r="P12" s="9">
        <v>430</v>
      </c>
      <c r="Q12" s="9">
        <v>7.19</v>
      </c>
      <c r="R12" s="9">
        <v>430</v>
      </c>
      <c r="S12" s="9">
        <v>0.92</v>
      </c>
      <c r="T12" s="9">
        <v>430</v>
      </c>
      <c r="U12" s="9">
        <v>430</v>
      </c>
      <c r="V12" s="9">
        <v>430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15.46</v>
      </c>
    </row>
    <row r="13" spans="1:34" x14ac:dyDescent="0.25">
      <c r="B13" s="9" t="s">
        <v>114</v>
      </c>
      <c r="C13" s="9"/>
      <c r="D13" s="9">
        <v>8</v>
      </c>
      <c r="E13" s="9">
        <v>100</v>
      </c>
      <c r="F13" s="9">
        <v>30</v>
      </c>
      <c r="G13" s="9">
        <v>8</v>
      </c>
      <c r="H13" s="9">
        <f t="shared" si="0"/>
        <v>439</v>
      </c>
      <c r="I13" s="9">
        <v>439</v>
      </c>
      <c r="J13" s="9">
        <v>439</v>
      </c>
      <c r="K13" s="9" t="s">
        <v>55</v>
      </c>
      <c r="L13" s="9">
        <v>439</v>
      </c>
      <c r="M13" s="9">
        <v>48.1</v>
      </c>
      <c r="N13" s="9"/>
      <c r="O13" s="9"/>
      <c r="P13" s="9">
        <v>439</v>
      </c>
      <c r="Q13" s="9">
        <v>291.93</v>
      </c>
      <c r="R13" s="9">
        <v>439</v>
      </c>
      <c r="S13" s="9">
        <v>8.1199999999999992</v>
      </c>
      <c r="T13" s="9">
        <v>439</v>
      </c>
      <c r="U13" s="9">
        <v>439</v>
      </c>
      <c r="V13" s="9">
        <v>439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56.22</v>
      </c>
    </row>
    <row r="14" spans="1:34" x14ac:dyDescent="0.25">
      <c r="B14" s="9" t="s">
        <v>114</v>
      </c>
      <c r="C14" s="9"/>
      <c r="D14" s="9">
        <v>9</v>
      </c>
      <c r="E14" s="9">
        <v>100</v>
      </c>
      <c r="F14" s="9">
        <v>30</v>
      </c>
      <c r="G14" s="9">
        <v>8</v>
      </c>
      <c r="H14" s="9">
        <f t="shared" si="0"/>
        <v>311</v>
      </c>
      <c r="I14" s="9">
        <v>311</v>
      </c>
      <c r="J14" s="9">
        <v>311</v>
      </c>
      <c r="K14" s="9" t="s">
        <v>55</v>
      </c>
      <c r="L14" s="9">
        <v>311</v>
      </c>
      <c r="M14" s="9">
        <v>441.17</v>
      </c>
      <c r="N14" s="9"/>
      <c r="O14" s="9"/>
      <c r="P14" s="9">
        <v>311</v>
      </c>
      <c r="Q14" s="9">
        <v>1800</v>
      </c>
      <c r="R14" s="9">
        <v>310</v>
      </c>
      <c r="S14" s="9">
        <v>205.82</v>
      </c>
      <c r="T14" s="9">
        <v>311</v>
      </c>
      <c r="U14" s="9">
        <v>310</v>
      </c>
      <c r="V14" s="9">
        <v>311</v>
      </c>
      <c r="W14" s="9">
        <v>0</v>
      </c>
      <c r="X14" s="9">
        <v>2</v>
      </c>
      <c r="Y14" s="9">
        <v>1127</v>
      </c>
      <c r="Z14" s="9">
        <v>1288</v>
      </c>
      <c r="AA14" s="9">
        <v>800</v>
      </c>
      <c r="AB14" s="9">
        <v>0</v>
      </c>
      <c r="AC14" s="9">
        <v>0</v>
      </c>
      <c r="AD14" s="9">
        <v>21126</v>
      </c>
      <c r="AE14" s="9">
        <v>2</v>
      </c>
      <c r="AF14" s="9">
        <v>1800</v>
      </c>
      <c r="AG14" s="9">
        <v>1.47</v>
      </c>
      <c r="AH14" s="9">
        <v>2447.15</v>
      </c>
    </row>
    <row r="15" spans="1:34" x14ac:dyDescent="0.25">
      <c r="B15" s="9" t="s">
        <v>114</v>
      </c>
      <c r="C15" s="9"/>
      <c r="D15" s="9">
        <v>10</v>
      </c>
      <c r="E15" s="9">
        <v>100</v>
      </c>
      <c r="F15" s="9">
        <v>30</v>
      </c>
      <c r="G15" s="9">
        <v>8</v>
      </c>
      <c r="H15" s="9">
        <f t="shared" si="0"/>
        <v>404</v>
      </c>
      <c r="I15" s="9">
        <v>404</v>
      </c>
      <c r="J15" s="9">
        <v>404</v>
      </c>
      <c r="K15" s="9" t="s">
        <v>55</v>
      </c>
      <c r="L15" s="9">
        <v>404</v>
      </c>
      <c r="M15" s="9">
        <v>36.75</v>
      </c>
      <c r="N15" s="9"/>
      <c r="O15" s="9"/>
      <c r="P15" s="9">
        <v>404</v>
      </c>
      <c r="Q15" s="9">
        <v>337.98</v>
      </c>
      <c r="R15" s="9">
        <v>404</v>
      </c>
      <c r="S15" s="9">
        <v>39.1</v>
      </c>
      <c r="T15" s="9">
        <v>404</v>
      </c>
      <c r="U15" s="9">
        <v>404</v>
      </c>
      <c r="V15" s="9">
        <v>404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75.849999999999994</v>
      </c>
    </row>
    <row r="16" spans="1:34" x14ac:dyDescent="0.25">
      <c r="B16" s="9" t="s">
        <v>114</v>
      </c>
      <c r="C16" s="9"/>
      <c r="D16" s="9">
        <v>11</v>
      </c>
      <c r="E16" s="9">
        <v>100</v>
      </c>
      <c r="F16" s="9">
        <v>30</v>
      </c>
      <c r="G16" s="9">
        <v>8</v>
      </c>
      <c r="H16" s="9">
        <f t="shared" si="0"/>
        <v>415</v>
      </c>
      <c r="I16" s="9">
        <v>415</v>
      </c>
      <c r="J16" s="9">
        <v>415</v>
      </c>
      <c r="K16" s="9" t="s">
        <v>55</v>
      </c>
      <c r="L16" s="9">
        <v>415</v>
      </c>
      <c r="M16" s="9">
        <v>51.69</v>
      </c>
      <c r="N16" s="9"/>
      <c r="O16" s="9"/>
      <c r="P16" s="9">
        <v>415</v>
      </c>
      <c r="Q16" s="9">
        <v>95.03</v>
      </c>
      <c r="R16" s="9">
        <v>415</v>
      </c>
      <c r="S16" s="9">
        <v>1.23</v>
      </c>
      <c r="T16" s="9">
        <v>415</v>
      </c>
      <c r="U16" s="9">
        <v>415</v>
      </c>
      <c r="V16" s="9">
        <v>415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52.92</v>
      </c>
    </row>
    <row r="17" spans="2:34" x14ac:dyDescent="0.25">
      <c r="B17" s="9" t="s">
        <v>114</v>
      </c>
      <c r="C17" s="9"/>
      <c r="D17" s="9">
        <v>12</v>
      </c>
      <c r="E17" s="9">
        <v>100</v>
      </c>
      <c r="F17" s="9">
        <v>30</v>
      </c>
      <c r="G17" s="9">
        <v>8</v>
      </c>
      <c r="H17" s="9">
        <f t="shared" si="0"/>
        <v>332</v>
      </c>
      <c r="I17" s="9">
        <v>332</v>
      </c>
      <c r="J17" s="9">
        <v>332</v>
      </c>
      <c r="K17" s="9" t="s">
        <v>55</v>
      </c>
      <c r="L17" s="9">
        <v>332</v>
      </c>
      <c r="M17" s="9">
        <v>38.26</v>
      </c>
      <c r="N17" s="9"/>
      <c r="O17" s="9"/>
      <c r="P17" s="9">
        <v>332</v>
      </c>
      <c r="Q17" s="9">
        <v>136.34</v>
      </c>
      <c r="R17" s="9">
        <v>332</v>
      </c>
      <c r="S17" s="9">
        <v>18.25</v>
      </c>
      <c r="T17" s="9">
        <v>332</v>
      </c>
      <c r="U17" s="9">
        <v>332</v>
      </c>
      <c r="V17" s="9">
        <v>332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56.54</v>
      </c>
    </row>
    <row r="18" spans="2:34" x14ac:dyDescent="0.25">
      <c r="B18" s="9" t="s">
        <v>114</v>
      </c>
      <c r="C18" s="9"/>
      <c r="D18" s="9">
        <v>13</v>
      </c>
      <c r="E18" s="9">
        <v>100</v>
      </c>
      <c r="F18" s="9">
        <v>30</v>
      </c>
      <c r="G18" s="9">
        <v>8</v>
      </c>
      <c r="H18" s="9">
        <f t="shared" si="0"/>
        <v>425</v>
      </c>
      <c r="I18" s="9">
        <v>425</v>
      </c>
      <c r="J18" s="9">
        <v>425</v>
      </c>
      <c r="K18" s="9" t="s">
        <v>55</v>
      </c>
      <c r="L18" s="9">
        <v>425</v>
      </c>
      <c r="M18" s="9">
        <v>50.04</v>
      </c>
      <c r="N18" s="9"/>
      <c r="O18" s="9"/>
      <c r="P18" s="9">
        <v>425</v>
      </c>
      <c r="Q18" s="9">
        <v>122.76</v>
      </c>
      <c r="R18" s="9">
        <v>425</v>
      </c>
      <c r="S18" s="9">
        <v>4.12</v>
      </c>
      <c r="T18" s="9">
        <v>425</v>
      </c>
      <c r="U18" s="9">
        <v>425</v>
      </c>
      <c r="V18" s="9">
        <v>425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54.16</v>
      </c>
    </row>
    <row r="19" spans="2:34" x14ac:dyDescent="0.25">
      <c r="B19" s="9" t="s">
        <v>114</v>
      </c>
      <c r="C19" s="9"/>
      <c r="D19" s="9">
        <v>14</v>
      </c>
      <c r="E19" s="9">
        <v>100</v>
      </c>
      <c r="F19" s="9">
        <v>30</v>
      </c>
      <c r="G19" s="9">
        <v>8</v>
      </c>
      <c r="H19" s="9">
        <f t="shared" si="0"/>
        <v>394</v>
      </c>
      <c r="I19" s="9">
        <v>394</v>
      </c>
      <c r="J19" s="9">
        <v>394</v>
      </c>
      <c r="K19" s="9" t="s">
        <v>55</v>
      </c>
      <c r="L19" s="9">
        <v>394</v>
      </c>
      <c r="M19" s="9">
        <v>91.67</v>
      </c>
      <c r="N19" s="9"/>
      <c r="O19" s="9"/>
      <c r="P19" s="9">
        <v>394</v>
      </c>
      <c r="Q19" s="9">
        <v>1800</v>
      </c>
      <c r="R19" s="9">
        <v>394</v>
      </c>
      <c r="S19" s="9">
        <v>81.55</v>
      </c>
      <c r="T19" s="9">
        <v>394</v>
      </c>
      <c r="U19" s="9">
        <v>394</v>
      </c>
      <c r="V19" s="9">
        <v>394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173.22</v>
      </c>
    </row>
    <row r="20" spans="2:34" x14ac:dyDescent="0.25">
      <c r="B20" s="9" t="s">
        <v>114</v>
      </c>
      <c r="C20" s="9"/>
      <c r="D20" s="9">
        <v>15</v>
      </c>
      <c r="E20" s="9">
        <v>100</v>
      </c>
      <c r="F20" s="9">
        <v>30</v>
      </c>
      <c r="G20" s="9">
        <v>8</v>
      </c>
      <c r="H20" s="9">
        <f t="shared" si="0"/>
        <v>351</v>
      </c>
      <c r="I20" s="9">
        <v>351</v>
      </c>
      <c r="J20" s="9">
        <v>351</v>
      </c>
      <c r="K20" s="9" t="s">
        <v>55</v>
      </c>
      <c r="L20" s="9">
        <v>351</v>
      </c>
      <c r="M20" s="9">
        <v>86.79</v>
      </c>
      <c r="N20" s="9"/>
      <c r="O20" s="9"/>
      <c r="P20" s="9">
        <v>351</v>
      </c>
      <c r="Q20" s="9">
        <v>1800</v>
      </c>
      <c r="R20" s="9">
        <v>351</v>
      </c>
      <c r="S20" s="9">
        <v>174.27</v>
      </c>
      <c r="T20" s="9">
        <v>351</v>
      </c>
      <c r="U20" s="9">
        <v>351</v>
      </c>
      <c r="V20" s="9">
        <v>351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261.05</v>
      </c>
    </row>
    <row r="21" spans="2:34" x14ac:dyDescent="0.25">
      <c r="B21" s="9" t="s">
        <v>114</v>
      </c>
      <c r="C21" s="9"/>
      <c r="D21" s="9">
        <v>16</v>
      </c>
      <c r="E21" s="9">
        <v>100</v>
      </c>
      <c r="F21" s="9">
        <v>30</v>
      </c>
      <c r="G21" s="9">
        <v>8</v>
      </c>
      <c r="H21" s="9">
        <f t="shared" si="0"/>
        <v>1214</v>
      </c>
      <c r="I21" s="9">
        <v>1214</v>
      </c>
      <c r="J21" s="9">
        <v>1214</v>
      </c>
      <c r="K21" s="9" t="s">
        <v>55</v>
      </c>
      <c r="L21" s="9">
        <v>1214</v>
      </c>
      <c r="M21" s="9">
        <v>2498.02</v>
      </c>
      <c r="N21" s="9"/>
      <c r="O21" s="9"/>
      <c r="P21" s="9">
        <v>1216</v>
      </c>
      <c r="Q21" s="9">
        <v>1800</v>
      </c>
      <c r="R21" s="9">
        <v>1212</v>
      </c>
      <c r="S21" s="9">
        <v>1800</v>
      </c>
      <c r="T21" s="9">
        <v>1214</v>
      </c>
      <c r="U21" s="9">
        <v>1212</v>
      </c>
      <c r="V21" s="9">
        <v>1214</v>
      </c>
      <c r="W21" s="9">
        <v>0</v>
      </c>
      <c r="X21" s="9">
        <v>2</v>
      </c>
      <c r="Y21" s="9">
        <v>1491</v>
      </c>
      <c r="Z21" s="9">
        <v>1704</v>
      </c>
      <c r="AA21" s="9">
        <v>800</v>
      </c>
      <c r="AB21" s="9">
        <v>0</v>
      </c>
      <c r="AC21" s="9">
        <v>2</v>
      </c>
      <c r="AD21" s="9">
        <v>35100</v>
      </c>
      <c r="AE21" s="9">
        <v>2</v>
      </c>
      <c r="AF21" s="9">
        <v>1800</v>
      </c>
      <c r="AG21" s="9">
        <v>1.68</v>
      </c>
      <c r="AH21" s="9">
        <v>6107.21</v>
      </c>
    </row>
    <row r="22" spans="2:34" x14ac:dyDescent="0.25">
      <c r="B22" s="9" t="s">
        <v>114</v>
      </c>
      <c r="C22" s="9"/>
      <c r="D22" s="9">
        <v>17</v>
      </c>
      <c r="E22" s="9">
        <v>100</v>
      </c>
      <c r="F22" s="9">
        <v>30</v>
      </c>
      <c r="G22" s="9">
        <v>8</v>
      </c>
      <c r="H22" s="9">
        <f t="shared" si="0"/>
        <v>1212</v>
      </c>
      <c r="I22" s="9">
        <v>1212</v>
      </c>
      <c r="J22" s="9">
        <v>1212</v>
      </c>
      <c r="K22" s="9" t="s">
        <v>55</v>
      </c>
      <c r="L22" s="9">
        <v>1212</v>
      </c>
      <c r="M22" s="9">
        <v>2027.58</v>
      </c>
      <c r="N22" s="9"/>
      <c r="O22" s="9"/>
      <c r="P22" s="9">
        <v>1213</v>
      </c>
      <c r="Q22" s="9">
        <v>1800</v>
      </c>
      <c r="R22" s="9">
        <v>1211</v>
      </c>
      <c r="S22" s="9">
        <v>1800</v>
      </c>
      <c r="T22" s="9">
        <v>1212</v>
      </c>
      <c r="U22" s="9">
        <v>1211</v>
      </c>
      <c r="V22" s="9">
        <v>1212</v>
      </c>
      <c r="W22" s="9">
        <v>0</v>
      </c>
      <c r="X22" s="9">
        <v>2</v>
      </c>
      <c r="Y22" s="9">
        <v>1414</v>
      </c>
      <c r="Z22" s="9">
        <v>1616</v>
      </c>
      <c r="AA22" s="9">
        <v>800</v>
      </c>
      <c r="AB22" s="9">
        <v>0</v>
      </c>
      <c r="AC22" s="9">
        <v>0</v>
      </c>
      <c r="AD22" s="9">
        <v>11268</v>
      </c>
      <c r="AE22" s="9">
        <v>2</v>
      </c>
      <c r="AF22" s="9">
        <v>1800</v>
      </c>
      <c r="AG22" s="9">
        <v>1.49</v>
      </c>
      <c r="AH22" s="9">
        <v>5788.02</v>
      </c>
    </row>
    <row r="23" spans="2:34" x14ac:dyDescent="0.25">
      <c r="B23" s="9" t="s">
        <v>114</v>
      </c>
      <c r="C23" s="9"/>
      <c r="D23" s="9">
        <v>18</v>
      </c>
      <c r="E23" s="9">
        <v>100</v>
      </c>
      <c r="F23" s="9">
        <v>30</v>
      </c>
      <c r="G23" s="9">
        <v>8</v>
      </c>
      <c r="H23" s="9">
        <f t="shared" si="0"/>
        <v>1213</v>
      </c>
      <c r="I23" s="9">
        <v>1213</v>
      </c>
      <c r="J23" s="9">
        <v>1213</v>
      </c>
      <c r="K23" s="9" t="s">
        <v>55</v>
      </c>
      <c r="L23" s="9">
        <v>1213</v>
      </c>
      <c r="M23" s="9">
        <v>2019.71</v>
      </c>
      <c r="N23" s="9"/>
      <c r="O23" s="9"/>
      <c r="P23" s="9">
        <v>1214</v>
      </c>
      <c r="Q23" s="9">
        <v>1800</v>
      </c>
      <c r="R23" s="9">
        <v>1211</v>
      </c>
      <c r="S23" s="9">
        <v>35.31</v>
      </c>
      <c r="T23" s="9">
        <v>1213</v>
      </c>
      <c r="U23" s="9">
        <v>1211</v>
      </c>
      <c r="V23" s="9">
        <v>1213</v>
      </c>
      <c r="W23" s="9">
        <v>0</v>
      </c>
      <c r="X23" s="9">
        <v>2</v>
      </c>
      <c r="Y23" s="9">
        <v>1379</v>
      </c>
      <c r="Z23" s="9">
        <v>1576</v>
      </c>
      <c r="AA23" s="9">
        <v>800</v>
      </c>
      <c r="AB23" s="9">
        <v>0</v>
      </c>
      <c r="AC23" s="9">
        <v>0</v>
      </c>
      <c r="AD23" s="9">
        <v>23800</v>
      </c>
      <c r="AE23" s="9">
        <v>2</v>
      </c>
      <c r="AF23" s="9">
        <v>1800</v>
      </c>
      <c r="AG23" s="9">
        <v>1.48</v>
      </c>
      <c r="AH23" s="9">
        <v>3855.49</v>
      </c>
    </row>
    <row r="24" spans="2:34" x14ac:dyDescent="0.25">
      <c r="B24" s="9" t="s">
        <v>114</v>
      </c>
      <c r="C24" s="9"/>
      <c r="D24" s="9">
        <v>19</v>
      </c>
      <c r="E24" s="9">
        <v>100</v>
      </c>
      <c r="F24" s="9">
        <v>30</v>
      </c>
      <c r="G24" s="9">
        <v>8</v>
      </c>
      <c r="H24" s="9">
        <f t="shared" si="0"/>
        <v>1216</v>
      </c>
      <c r="I24" s="9">
        <v>1216</v>
      </c>
      <c r="J24" s="9">
        <v>1216</v>
      </c>
      <c r="K24" s="9" t="s">
        <v>55</v>
      </c>
      <c r="L24" s="9">
        <v>1216</v>
      </c>
      <c r="M24" s="9">
        <v>3600</v>
      </c>
      <c r="N24" s="9"/>
      <c r="O24" s="9"/>
      <c r="P24" s="9">
        <v>1216</v>
      </c>
      <c r="Q24" s="9">
        <v>1800</v>
      </c>
      <c r="R24" s="9">
        <v>1210</v>
      </c>
      <c r="S24" s="9">
        <v>323.58999999999997</v>
      </c>
      <c r="T24" s="9">
        <v>1216</v>
      </c>
      <c r="U24" s="9">
        <v>1210</v>
      </c>
      <c r="V24" s="9">
        <v>1216</v>
      </c>
      <c r="W24" s="9">
        <v>0</v>
      </c>
      <c r="X24" s="9">
        <v>2</v>
      </c>
      <c r="Y24" s="9">
        <v>1505</v>
      </c>
      <c r="Z24" s="9">
        <v>1720</v>
      </c>
      <c r="AA24" s="9">
        <v>800</v>
      </c>
      <c r="AB24" s="9">
        <v>0</v>
      </c>
      <c r="AC24" s="9">
        <v>0</v>
      </c>
      <c r="AD24" s="9">
        <v>31300</v>
      </c>
      <c r="AE24" s="9">
        <v>2</v>
      </c>
      <c r="AF24" s="9">
        <v>1800</v>
      </c>
      <c r="AG24" s="9">
        <v>2.1</v>
      </c>
      <c r="AH24" s="9">
        <v>5769.71</v>
      </c>
    </row>
    <row r="25" spans="2:34" x14ac:dyDescent="0.25">
      <c r="B25" s="9" t="s">
        <v>114</v>
      </c>
      <c r="C25" s="9"/>
      <c r="D25" s="9">
        <v>20</v>
      </c>
      <c r="E25" s="9">
        <v>100</v>
      </c>
      <c r="F25" s="9">
        <v>30</v>
      </c>
      <c r="G25" s="9">
        <v>8</v>
      </c>
      <c r="H25" s="9">
        <f t="shared" si="0"/>
        <v>1214</v>
      </c>
      <c r="I25" s="9">
        <v>1214</v>
      </c>
      <c r="J25" s="9">
        <v>1214</v>
      </c>
      <c r="K25" s="9" t="s">
        <v>55</v>
      </c>
      <c r="L25" s="9">
        <v>1214</v>
      </c>
      <c r="M25" s="9">
        <v>3600</v>
      </c>
      <c r="N25" s="9"/>
      <c r="O25" s="9"/>
      <c r="P25" s="9">
        <v>1214</v>
      </c>
      <c r="Q25" s="9">
        <v>1800</v>
      </c>
      <c r="R25" s="9">
        <v>1213</v>
      </c>
      <c r="S25" s="9">
        <v>1800</v>
      </c>
      <c r="T25" s="9">
        <v>1214</v>
      </c>
      <c r="U25" s="9">
        <v>1213</v>
      </c>
      <c r="V25" s="9">
        <v>1214</v>
      </c>
      <c r="W25" s="9">
        <v>0</v>
      </c>
      <c r="X25" s="9">
        <v>2</v>
      </c>
      <c r="Y25" s="9">
        <v>1498</v>
      </c>
      <c r="Z25" s="9">
        <v>1712</v>
      </c>
      <c r="AA25" s="9">
        <v>800</v>
      </c>
      <c r="AB25" s="9">
        <v>0</v>
      </c>
      <c r="AC25" s="9">
        <v>0</v>
      </c>
      <c r="AD25" s="9">
        <v>24902</v>
      </c>
      <c r="AE25" s="9">
        <v>2</v>
      </c>
      <c r="AF25" s="9">
        <v>1800</v>
      </c>
      <c r="AG25" s="9">
        <v>1.27</v>
      </c>
      <c r="AH25" s="9">
        <v>7910.77</v>
      </c>
    </row>
    <row r="26" spans="2:34" x14ac:dyDescent="0.25">
      <c r="B26" s="9" t="s">
        <v>114</v>
      </c>
      <c r="C26" s="9"/>
      <c r="D26" s="9">
        <v>21</v>
      </c>
      <c r="E26" s="9">
        <v>100</v>
      </c>
      <c r="F26" s="9">
        <v>30</v>
      </c>
      <c r="G26" s="9">
        <v>8</v>
      </c>
      <c r="H26" s="9">
        <f t="shared" si="0"/>
        <v>1211</v>
      </c>
      <c r="I26" s="9">
        <v>1211</v>
      </c>
      <c r="J26" s="9">
        <v>1211</v>
      </c>
      <c r="K26" s="9" t="s">
        <v>55</v>
      </c>
      <c r="L26" s="9">
        <v>1211</v>
      </c>
      <c r="M26" s="9">
        <v>2303.84</v>
      </c>
      <c r="N26" s="9"/>
      <c r="O26" s="9"/>
      <c r="P26" s="9">
        <v>1218</v>
      </c>
      <c r="Q26" s="9">
        <v>1800</v>
      </c>
      <c r="R26" s="9">
        <v>1211</v>
      </c>
      <c r="S26" s="9">
        <v>1800</v>
      </c>
      <c r="T26" s="9">
        <v>1211</v>
      </c>
      <c r="U26" s="9">
        <v>1211</v>
      </c>
      <c r="V26" s="9">
        <v>1211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4167.09</v>
      </c>
    </row>
    <row r="27" spans="2:34" x14ac:dyDescent="0.25">
      <c r="B27" s="9" t="s">
        <v>114</v>
      </c>
      <c r="C27" s="9"/>
      <c r="D27" s="9">
        <v>22</v>
      </c>
      <c r="E27" s="9">
        <v>100</v>
      </c>
      <c r="F27" s="9">
        <v>30</v>
      </c>
      <c r="G27" s="9">
        <v>8</v>
      </c>
      <c r="H27" s="9">
        <f t="shared" si="0"/>
        <v>1212</v>
      </c>
      <c r="I27" s="9">
        <v>1212</v>
      </c>
      <c r="J27" s="9">
        <v>1212</v>
      </c>
      <c r="K27" s="9" t="s">
        <v>55</v>
      </c>
      <c r="L27" s="9">
        <v>1212</v>
      </c>
      <c r="M27" s="9">
        <v>2433.2600000000002</v>
      </c>
      <c r="N27" s="9"/>
      <c r="O27" s="9"/>
      <c r="P27" s="9">
        <v>1213</v>
      </c>
      <c r="Q27" s="9">
        <v>1800</v>
      </c>
      <c r="R27" s="9">
        <v>1210</v>
      </c>
      <c r="S27" s="9">
        <v>100.46</v>
      </c>
      <c r="T27" s="9">
        <v>1212</v>
      </c>
      <c r="U27" s="9">
        <v>1210</v>
      </c>
      <c r="V27" s="9">
        <v>1212</v>
      </c>
      <c r="W27" s="9">
        <v>0</v>
      </c>
      <c r="X27" s="9">
        <v>2</v>
      </c>
      <c r="Y27" s="9">
        <v>1267</v>
      </c>
      <c r="Z27" s="9">
        <v>1448</v>
      </c>
      <c r="AA27" s="9">
        <v>800</v>
      </c>
      <c r="AB27" s="9">
        <v>0</v>
      </c>
      <c r="AC27" s="9">
        <v>0</v>
      </c>
      <c r="AD27" s="9">
        <v>25700</v>
      </c>
      <c r="AE27" s="9">
        <v>2</v>
      </c>
      <c r="AF27" s="9">
        <v>1800</v>
      </c>
      <c r="AG27" s="9">
        <v>1.96</v>
      </c>
      <c r="AH27" s="9">
        <v>4334.2700000000004</v>
      </c>
    </row>
    <row r="28" spans="2:34" x14ac:dyDescent="0.25">
      <c r="B28" s="9" t="s">
        <v>114</v>
      </c>
      <c r="C28" s="9"/>
      <c r="D28" s="9">
        <v>23</v>
      </c>
      <c r="E28" s="9">
        <v>100</v>
      </c>
      <c r="F28" s="9">
        <v>30</v>
      </c>
      <c r="G28" s="9">
        <v>8</v>
      </c>
      <c r="H28" s="9">
        <f t="shared" si="0"/>
        <v>1213</v>
      </c>
      <c r="I28" s="9">
        <v>1213</v>
      </c>
      <c r="J28" s="9">
        <v>1213</v>
      </c>
      <c r="K28" s="9" t="s">
        <v>55</v>
      </c>
      <c r="L28" s="9">
        <v>1213</v>
      </c>
      <c r="M28" s="9">
        <v>2809.99</v>
      </c>
      <c r="N28" s="9"/>
      <c r="O28" s="9"/>
      <c r="P28" s="9">
        <v>1216</v>
      </c>
      <c r="Q28" s="9">
        <v>1800</v>
      </c>
      <c r="R28" s="9">
        <v>1211</v>
      </c>
      <c r="S28" s="9">
        <v>137.19999999999999</v>
      </c>
      <c r="T28" s="9">
        <v>1213</v>
      </c>
      <c r="U28" s="9">
        <v>1211</v>
      </c>
      <c r="V28" s="9">
        <v>1213</v>
      </c>
      <c r="W28" s="9">
        <v>0</v>
      </c>
      <c r="X28" s="9">
        <v>5</v>
      </c>
      <c r="Y28" s="9">
        <v>1141</v>
      </c>
      <c r="Z28" s="9">
        <v>1304</v>
      </c>
      <c r="AA28" s="9">
        <v>800</v>
      </c>
      <c r="AB28" s="9">
        <v>2</v>
      </c>
      <c r="AC28" s="9">
        <v>9</v>
      </c>
      <c r="AD28" s="9">
        <v>24100</v>
      </c>
      <c r="AE28" s="9">
        <v>5</v>
      </c>
      <c r="AF28" s="9">
        <v>1800</v>
      </c>
      <c r="AG28" s="9">
        <v>4.46</v>
      </c>
      <c r="AH28" s="9">
        <v>4747.34</v>
      </c>
    </row>
    <row r="29" spans="2:34" x14ac:dyDescent="0.25">
      <c r="B29" s="9" t="s">
        <v>114</v>
      </c>
      <c r="C29" s="9"/>
      <c r="D29" s="9">
        <v>24</v>
      </c>
      <c r="E29" s="9">
        <v>100</v>
      </c>
      <c r="F29" s="9">
        <v>30</v>
      </c>
      <c r="G29" s="9">
        <v>8</v>
      </c>
      <c r="H29" s="9">
        <f t="shared" si="0"/>
        <v>1212</v>
      </c>
      <c r="I29" s="9">
        <v>1212</v>
      </c>
      <c r="J29" s="9">
        <v>1212</v>
      </c>
      <c r="K29" s="9" t="s">
        <v>55</v>
      </c>
      <c r="L29" s="9">
        <v>1212</v>
      </c>
      <c r="M29" s="9">
        <v>3600</v>
      </c>
      <c r="N29" s="9"/>
      <c r="O29" s="9"/>
      <c r="P29" s="9">
        <v>1217</v>
      </c>
      <c r="Q29" s="9">
        <v>1800</v>
      </c>
      <c r="R29" s="9">
        <v>1210</v>
      </c>
      <c r="S29" s="9">
        <v>176.5</v>
      </c>
      <c r="T29" s="9">
        <v>1212</v>
      </c>
      <c r="U29" s="9">
        <v>1210</v>
      </c>
      <c r="V29" s="9">
        <v>1212</v>
      </c>
      <c r="W29" s="9">
        <v>0</v>
      </c>
      <c r="X29" s="9">
        <v>2</v>
      </c>
      <c r="Y29" s="9">
        <v>1036</v>
      </c>
      <c r="Z29" s="9">
        <v>1184</v>
      </c>
      <c r="AA29" s="9">
        <v>800</v>
      </c>
      <c r="AB29" s="9">
        <v>0</v>
      </c>
      <c r="AC29" s="9">
        <v>0</v>
      </c>
      <c r="AD29" s="9">
        <v>30900</v>
      </c>
      <c r="AE29" s="9">
        <v>2</v>
      </c>
      <c r="AF29" s="9">
        <v>1800</v>
      </c>
      <c r="AG29" s="9">
        <v>1.35</v>
      </c>
      <c r="AH29" s="9">
        <v>5590.9</v>
      </c>
    </row>
    <row r="30" spans="2:34" x14ac:dyDescent="0.25">
      <c r="B30" s="9" t="s">
        <v>114</v>
      </c>
      <c r="C30" s="9"/>
      <c r="D30" s="9">
        <v>25</v>
      </c>
      <c r="E30" s="9">
        <v>100</v>
      </c>
      <c r="F30" s="9">
        <v>30</v>
      </c>
      <c r="G30" s="9">
        <v>8</v>
      </c>
      <c r="H30" s="9">
        <f t="shared" si="0"/>
        <v>1213</v>
      </c>
      <c r="I30" s="9">
        <v>1213</v>
      </c>
      <c r="J30" s="9">
        <v>1213</v>
      </c>
      <c r="K30" s="9" t="s">
        <v>55</v>
      </c>
      <c r="L30" s="9">
        <v>1213</v>
      </c>
      <c r="M30" s="9">
        <v>3802.55</v>
      </c>
      <c r="N30" s="9"/>
      <c r="O30" s="9"/>
      <c r="P30" s="9">
        <v>1216</v>
      </c>
      <c r="Q30" s="9">
        <v>1800</v>
      </c>
      <c r="R30" s="9">
        <v>1211</v>
      </c>
      <c r="S30" s="9">
        <v>1800</v>
      </c>
      <c r="T30" s="9">
        <v>1213</v>
      </c>
      <c r="U30" s="9">
        <v>1211</v>
      </c>
      <c r="V30" s="9">
        <v>1213</v>
      </c>
      <c r="W30" s="9">
        <v>0</v>
      </c>
      <c r="X30" s="9">
        <v>2</v>
      </c>
      <c r="Y30" s="9">
        <v>1043</v>
      </c>
      <c r="Z30" s="9">
        <v>1192</v>
      </c>
      <c r="AA30" s="9">
        <v>800</v>
      </c>
      <c r="AB30" s="9">
        <v>0</v>
      </c>
      <c r="AC30" s="9">
        <v>0</v>
      </c>
      <c r="AD30" s="9">
        <v>13788</v>
      </c>
      <c r="AE30" s="9">
        <v>2</v>
      </c>
      <c r="AF30" s="9">
        <v>1800</v>
      </c>
      <c r="AG30" s="9">
        <v>1.79</v>
      </c>
      <c r="AH30" s="9">
        <v>7404.6</v>
      </c>
    </row>
    <row r="31" spans="2:34" x14ac:dyDescent="0.25">
      <c r="B31" s="9" t="s">
        <v>114</v>
      </c>
      <c r="C31" s="9"/>
      <c r="D31" s="9">
        <v>26</v>
      </c>
      <c r="E31" s="9">
        <v>100</v>
      </c>
      <c r="F31" s="9">
        <v>30</v>
      </c>
      <c r="G31" s="9">
        <v>8</v>
      </c>
      <c r="H31" s="9">
        <f t="shared" si="0"/>
        <v>1211</v>
      </c>
      <c r="I31" s="9">
        <v>1211</v>
      </c>
      <c r="J31" s="9">
        <v>1211</v>
      </c>
      <c r="K31" s="9" t="s">
        <v>55</v>
      </c>
      <c r="L31" s="9">
        <v>1211</v>
      </c>
      <c r="M31" s="9">
        <v>3600</v>
      </c>
      <c r="N31" s="9"/>
      <c r="O31" s="9"/>
      <c r="P31" s="9">
        <v>1213</v>
      </c>
      <c r="Q31" s="9">
        <v>1800</v>
      </c>
      <c r="R31" s="9">
        <v>1210</v>
      </c>
      <c r="S31" s="9">
        <v>1800</v>
      </c>
      <c r="T31" s="9">
        <v>1211</v>
      </c>
      <c r="U31" s="9">
        <v>1210</v>
      </c>
      <c r="V31" s="9">
        <v>1211</v>
      </c>
      <c r="W31" s="9">
        <v>0</v>
      </c>
      <c r="X31" s="9">
        <v>2</v>
      </c>
      <c r="Y31" s="9">
        <v>1113</v>
      </c>
      <c r="Z31" s="9">
        <v>1272</v>
      </c>
      <c r="AA31" s="9">
        <v>800</v>
      </c>
      <c r="AB31" s="9">
        <v>0</v>
      </c>
      <c r="AC31" s="9">
        <v>0</v>
      </c>
      <c r="AD31" s="9">
        <v>37700</v>
      </c>
      <c r="AE31" s="9">
        <v>2</v>
      </c>
      <c r="AF31" s="9">
        <v>1800</v>
      </c>
      <c r="AG31" s="9">
        <v>1.94</v>
      </c>
      <c r="AH31" s="9">
        <v>7395.98</v>
      </c>
    </row>
    <row r="32" spans="2:34" x14ac:dyDescent="0.25">
      <c r="B32" s="9" t="s">
        <v>114</v>
      </c>
      <c r="C32" s="9"/>
      <c r="D32" s="9">
        <v>27</v>
      </c>
      <c r="E32" s="9">
        <v>100</v>
      </c>
      <c r="F32" s="9">
        <v>30</v>
      </c>
      <c r="G32" s="9">
        <v>8</v>
      </c>
      <c r="H32" s="9">
        <f t="shared" si="0"/>
        <v>1212</v>
      </c>
      <c r="I32" s="9">
        <v>1212</v>
      </c>
      <c r="J32" s="9">
        <v>1212</v>
      </c>
      <c r="K32" s="9" t="s">
        <v>55</v>
      </c>
      <c r="L32" s="9">
        <v>1212</v>
      </c>
      <c r="M32" s="9">
        <v>2737.57</v>
      </c>
      <c r="N32" s="9"/>
      <c r="O32" s="9"/>
      <c r="P32" s="9">
        <v>1213</v>
      </c>
      <c r="Q32" s="9">
        <v>1800</v>
      </c>
      <c r="R32" s="9">
        <v>1210</v>
      </c>
      <c r="S32" s="9">
        <v>640.02</v>
      </c>
      <c r="T32" s="9">
        <v>1212</v>
      </c>
      <c r="U32" s="9">
        <v>1210</v>
      </c>
      <c r="V32" s="9">
        <v>1212</v>
      </c>
      <c r="W32" s="9">
        <v>0</v>
      </c>
      <c r="X32" s="9">
        <v>2</v>
      </c>
      <c r="Y32" s="9">
        <v>1113</v>
      </c>
      <c r="Z32" s="9">
        <v>1272</v>
      </c>
      <c r="AA32" s="9">
        <v>800</v>
      </c>
      <c r="AB32" s="9">
        <v>0</v>
      </c>
      <c r="AC32" s="9">
        <v>0</v>
      </c>
      <c r="AD32" s="9">
        <v>35400</v>
      </c>
      <c r="AE32" s="9">
        <v>2</v>
      </c>
      <c r="AF32" s="9">
        <v>1800</v>
      </c>
      <c r="AG32" s="9">
        <v>2.0499999999999998</v>
      </c>
      <c r="AH32" s="9">
        <v>5178.0200000000004</v>
      </c>
    </row>
    <row r="33" spans="2:34" x14ac:dyDescent="0.25">
      <c r="B33" s="9" t="s">
        <v>114</v>
      </c>
      <c r="C33" s="9"/>
      <c r="D33" s="9">
        <v>28</v>
      </c>
      <c r="E33" s="9">
        <v>100</v>
      </c>
      <c r="F33" s="9">
        <v>30</v>
      </c>
      <c r="G33" s="9">
        <v>8</v>
      </c>
      <c r="H33" s="9">
        <f t="shared" si="0"/>
        <v>1213</v>
      </c>
      <c r="I33" s="9">
        <v>1213</v>
      </c>
      <c r="J33" s="9">
        <v>1213</v>
      </c>
      <c r="K33" s="9" t="s">
        <v>55</v>
      </c>
      <c r="L33" s="9">
        <v>1213</v>
      </c>
      <c r="M33" s="9">
        <v>2620.09</v>
      </c>
      <c r="N33" s="9"/>
      <c r="O33" s="9"/>
      <c r="P33" s="9">
        <v>1216</v>
      </c>
      <c r="Q33" s="9">
        <v>1800</v>
      </c>
      <c r="R33" s="9">
        <v>1210</v>
      </c>
      <c r="S33" s="9">
        <v>281.62</v>
      </c>
      <c r="T33" s="9">
        <v>1213</v>
      </c>
      <c r="U33" s="9">
        <v>1210</v>
      </c>
      <c r="V33" s="9">
        <v>1213</v>
      </c>
      <c r="W33" s="9">
        <v>0</v>
      </c>
      <c r="X33" s="9">
        <v>2</v>
      </c>
      <c r="Y33" s="9">
        <v>1022</v>
      </c>
      <c r="Z33" s="9">
        <v>1168</v>
      </c>
      <c r="AA33" s="9">
        <v>800</v>
      </c>
      <c r="AB33" s="9">
        <v>0</v>
      </c>
      <c r="AC33" s="9">
        <v>0</v>
      </c>
      <c r="AD33" s="9">
        <v>34001</v>
      </c>
      <c r="AE33" s="9">
        <v>2</v>
      </c>
      <c r="AF33" s="9">
        <v>1800</v>
      </c>
      <c r="AG33" s="9">
        <v>1.74</v>
      </c>
      <c r="AH33" s="9">
        <v>4701.92</v>
      </c>
    </row>
    <row r="34" spans="2:34" x14ac:dyDescent="0.25">
      <c r="B34" s="9" t="s">
        <v>114</v>
      </c>
      <c r="C34" s="9"/>
      <c r="D34" s="9">
        <v>29</v>
      </c>
      <c r="E34" s="9">
        <v>100</v>
      </c>
      <c r="F34" s="9">
        <v>30</v>
      </c>
      <c r="G34" s="9">
        <v>8</v>
      </c>
      <c r="H34" s="9">
        <f t="shared" si="0"/>
        <v>1214</v>
      </c>
      <c r="I34" s="9">
        <v>1214</v>
      </c>
      <c r="J34" s="9">
        <v>1214</v>
      </c>
      <c r="K34" s="9" t="s">
        <v>55</v>
      </c>
      <c r="L34" s="9">
        <v>1214</v>
      </c>
      <c r="M34" s="9">
        <v>3600</v>
      </c>
      <c r="N34" s="9"/>
      <c r="O34" s="9"/>
      <c r="P34" s="9">
        <v>1218</v>
      </c>
      <c r="Q34" s="9">
        <v>1800</v>
      </c>
      <c r="R34" s="9">
        <v>1210</v>
      </c>
      <c r="S34" s="9">
        <v>1291.32</v>
      </c>
      <c r="T34" s="9">
        <v>1214</v>
      </c>
      <c r="U34" s="9">
        <v>1210</v>
      </c>
      <c r="V34" s="9">
        <v>1214</v>
      </c>
      <c r="W34" s="9">
        <v>0</v>
      </c>
      <c r="X34" s="9">
        <v>2</v>
      </c>
      <c r="Y34" s="9">
        <v>1169</v>
      </c>
      <c r="Z34" s="9">
        <v>1336</v>
      </c>
      <c r="AA34" s="9">
        <v>800</v>
      </c>
      <c r="AB34" s="9">
        <v>0</v>
      </c>
      <c r="AC34" s="9">
        <v>0</v>
      </c>
      <c r="AD34" s="9">
        <v>30404</v>
      </c>
      <c r="AE34" s="9">
        <v>2</v>
      </c>
      <c r="AF34" s="9">
        <v>1800</v>
      </c>
      <c r="AG34" s="9">
        <v>1.91</v>
      </c>
      <c r="AH34" s="9">
        <v>6807.53</v>
      </c>
    </row>
    <row r="35" spans="2:34" x14ac:dyDescent="0.25">
      <c r="B35" s="9" t="s">
        <v>114</v>
      </c>
      <c r="C35" s="9"/>
      <c r="D35" s="9">
        <v>30</v>
      </c>
      <c r="E35" s="9">
        <v>100</v>
      </c>
      <c r="F35" s="9">
        <v>30</v>
      </c>
      <c r="G35" s="9">
        <v>8</v>
      </c>
      <c r="H35" s="9">
        <f t="shared" si="0"/>
        <v>1213</v>
      </c>
      <c r="I35" s="9">
        <v>1213</v>
      </c>
      <c r="J35" s="9">
        <v>1213</v>
      </c>
      <c r="K35" s="9" t="s">
        <v>55</v>
      </c>
      <c r="L35" s="9">
        <v>1213</v>
      </c>
      <c r="M35" s="9">
        <v>3600</v>
      </c>
      <c r="N35" s="9"/>
      <c r="O35" s="9"/>
      <c r="P35" s="9">
        <v>1216</v>
      </c>
      <c r="Q35" s="9">
        <v>1800</v>
      </c>
      <c r="R35" s="9">
        <v>1210</v>
      </c>
      <c r="S35" s="9">
        <v>1169.82</v>
      </c>
      <c r="T35" s="9">
        <v>1213</v>
      </c>
      <c r="U35" s="9">
        <v>1210</v>
      </c>
      <c r="V35" s="9">
        <v>1213</v>
      </c>
      <c r="W35" s="9">
        <v>0</v>
      </c>
      <c r="X35" s="9">
        <v>2</v>
      </c>
      <c r="Y35" s="9">
        <v>1008</v>
      </c>
      <c r="Z35" s="9">
        <v>1152</v>
      </c>
      <c r="AA35" s="9">
        <v>800</v>
      </c>
      <c r="AB35" s="9">
        <v>0</v>
      </c>
      <c r="AC35" s="9">
        <v>0</v>
      </c>
      <c r="AD35" s="9">
        <v>29800</v>
      </c>
      <c r="AE35" s="9">
        <v>2</v>
      </c>
      <c r="AF35" s="9">
        <v>1800</v>
      </c>
      <c r="AG35" s="9">
        <v>1.96</v>
      </c>
      <c r="AH35" s="9">
        <v>6885.42</v>
      </c>
    </row>
    <row r="36" spans="2:34" s="13" customFormat="1" x14ac:dyDescent="0.25">
      <c r="B36" s="12" t="s">
        <v>115</v>
      </c>
      <c r="C36" s="12"/>
      <c r="D36" s="12">
        <v>31</v>
      </c>
      <c r="E36" s="12">
        <v>100</v>
      </c>
      <c r="F36" s="12">
        <v>30</v>
      </c>
      <c r="G36" s="12">
        <v>8</v>
      </c>
      <c r="H36" s="9">
        <f t="shared" si="0"/>
        <v>768</v>
      </c>
      <c r="I36" s="12">
        <v>770</v>
      </c>
      <c r="J36" s="12">
        <v>768</v>
      </c>
      <c r="K36" s="12" t="s">
        <v>55</v>
      </c>
      <c r="L36" s="12">
        <v>770</v>
      </c>
      <c r="M36" s="12">
        <v>2026.23</v>
      </c>
      <c r="N36" s="12"/>
      <c r="O36" s="12"/>
      <c r="P36" s="12">
        <v>768</v>
      </c>
      <c r="Q36" s="12">
        <v>1800</v>
      </c>
      <c r="R36" s="12">
        <v>760</v>
      </c>
      <c r="S36" s="12">
        <v>85.73</v>
      </c>
      <c r="T36" s="12">
        <v>768</v>
      </c>
      <c r="U36" s="12">
        <v>760</v>
      </c>
      <c r="V36" s="12">
        <v>770</v>
      </c>
      <c r="W36" s="12">
        <v>0</v>
      </c>
      <c r="X36" s="12">
        <v>5</v>
      </c>
      <c r="Y36" s="12">
        <v>609</v>
      </c>
      <c r="Z36" s="12">
        <v>696</v>
      </c>
      <c r="AA36" s="12">
        <v>800</v>
      </c>
      <c r="AB36" s="12">
        <v>9</v>
      </c>
      <c r="AC36" s="12">
        <v>0</v>
      </c>
      <c r="AD36" s="12">
        <v>30833</v>
      </c>
      <c r="AE36" s="12">
        <v>5</v>
      </c>
      <c r="AF36" s="12">
        <v>1800</v>
      </c>
      <c r="AG36" s="12">
        <v>10.62</v>
      </c>
      <c r="AH36" s="12">
        <v>3912.17</v>
      </c>
    </row>
    <row r="37" spans="2:34" x14ac:dyDescent="0.25">
      <c r="B37" s="9" t="s">
        <v>115</v>
      </c>
      <c r="C37" s="9"/>
      <c r="D37" s="9">
        <v>32</v>
      </c>
      <c r="E37" s="9">
        <v>100</v>
      </c>
      <c r="F37" s="9">
        <v>30</v>
      </c>
      <c r="G37" s="9">
        <v>8</v>
      </c>
      <c r="H37" s="9">
        <f t="shared" si="0"/>
        <v>789</v>
      </c>
      <c r="I37" s="9">
        <v>789</v>
      </c>
      <c r="J37" s="9">
        <v>789</v>
      </c>
      <c r="K37" s="9" t="s">
        <v>55</v>
      </c>
      <c r="L37" s="9">
        <v>789</v>
      </c>
      <c r="M37" s="9">
        <v>56.9</v>
      </c>
      <c r="N37" s="9"/>
      <c r="O37" s="9"/>
      <c r="P37" s="9">
        <v>789</v>
      </c>
      <c r="Q37" s="9">
        <v>61.69</v>
      </c>
      <c r="R37" s="9">
        <v>789</v>
      </c>
      <c r="S37" s="9">
        <v>123.97</v>
      </c>
      <c r="T37" s="9">
        <v>789</v>
      </c>
      <c r="U37" s="9">
        <v>789</v>
      </c>
      <c r="V37" s="9">
        <v>789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180.87</v>
      </c>
    </row>
    <row r="38" spans="2:34" x14ac:dyDescent="0.25">
      <c r="B38" s="9" t="s">
        <v>115</v>
      </c>
      <c r="C38" s="9"/>
      <c r="D38" s="9">
        <v>33</v>
      </c>
      <c r="E38" s="9">
        <v>100</v>
      </c>
      <c r="F38" s="9">
        <v>30</v>
      </c>
      <c r="G38" s="9">
        <v>8</v>
      </c>
      <c r="H38" s="9">
        <f t="shared" si="0"/>
        <v>771</v>
      </c>
      <c r="I38" s="9">
        <v>771</v>
      </c>
      <c r="J38" s="9">
        <v>772</v>
      </c>
      <c r="K38" s="9" t="s">
        <v>55</v>
      </c>
      <c r="L38" s="9">
        <v>771</v>
      </c>
      <c r="M38" s="9">
        <v>1553.21</v>
      </c>
      <c r="N38" s="9"/>
      <c r="O38" s="9"/>
      <c r="P38" s="9">
        <v>772</v>
      </c>
      <c r="Q38" s="9">
        <v>1800</v>
      </c>
      <c r="R38" s="9">
        <v>772</v>
      </c>
      <c r="S38" s="9">
        <v>124.34</v>
      </c>
      <c r="T38" s="9">
        <v>772</v>
      </c>
      <c r="U38" s="9">
        <v>772</v>
      </c>
      <c r="V38" s="9">
        <v>771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1677.56</v>
      </c>
    </row>
    <row r="39" spans="2:34" x14ac:dyDescent="0.25">
      <c r="B39" s="9" t="s">
        <v>115</v>
      </c>
      <c r="C39" s="9"/>
      <c r="D39" s="9">
        <v>34</v>
      </c>
      <c r="E39" s="9">
        <v>100</v>
      </c>
      <c r="F39" s="9">
        <v>30</v>
      </c>
      <c r="G39" s="9">
        <v>8</v>
      </c>
      <c r="H39" s="9">
        <f t="shared" si="0"/>
        <v>805</v>
      </c>
      <c r="I39" s="9">
        <v>805</v>
      </c>
      <c r="J39" s="9">
        <v>805</v>
      </c>
      <c r="K39" s="9" t="s">
        <v>55</v>
      </c>
      <c r="L39" s="9">
        <v>805</v>
      </c>
      <c r="M39" s="9">
        <v>646.24</v>
      </c>
      <c r="N39" s="9"/>
      <c r="O39" s="9"/>
      <c r="P39" s="9">
        <v>805</v>
      </c>
      <c r="Q39" s="9">
        <v>1800</v>
      </c>
      <c r="R39" s="9">
        <v>805</v>
      </c>
      <c r="S39" s="9">
        <v>1800</v>
      </c>
      <c r="T39" s="9">
        <v>805</v>
      </c>
      <c r="U39" s="9">
        <v>805</v>
      </c>
      <c r="V39" s="9">
        <v>805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2468.46</v>
      </c>
    </row>
    <row r="40" spans="2:34" x14ac:dyDescent="0.25">
      <c r="B40" s="9" t="s">
        <v>115</v>
      </c>
      <c r="C40" s="9"/>
      <c r="D40" s="9">
        <v>35</v>
      </c>
      <c r="E40" s="9">
        <v>100</v>
      </c>
      <c r="F40" s="9">
        <v>30</v>
      </c>
      <c r="G40" s="9">
        <v>8</v>
      </c>
      <c r="H40" s="9">
        <f t="shared" si="0"/>
        <v>762</v>
      </c>
      <c r="I40" s="9">
        <v>762</v>
      </c>
      <c r="J40" s="9">
        <v>762</v>
      </c>
      <c r="K40" s="9" t="s">
        <v>55</v>
      </c>
      <c r="L40" s="9">
        <v>762</v>
      </c>
      <c r="M40" s="9">
        <v>714.01</v>
      </c>
      <c r="N40" s="9"/>
      <c r="O40" s="9"/>
      <c r="P40" s="9">
        <v>762</v>
      </c>
      <c r="Q40" s="9">
        <v>1800</v>
      </c>
      <c r="R40" s="9">
        <v>760</v>
      </c>
      <c r="S40" s="9">
        <v>222.49</v>
      </c>
      <c r="T40" s="9">
        <v>762</v>
      </c>
      <c r="U40" s="9">
        <v>760</v>
      </c>
      <c r="V40" s="9">
        <v>762</v>
      </c>
      <c r="W40" s="9">
        <v>0</v>
      </c>
      <c r="X40" s="9">
        <v>2</v>
      </c>
      <c r="Y40" s="9">
        <v>588</v>
      </c>
      <c r="Z40" s="9">
        <v>672</v>
      </c>
      <c r="AA40" s="9">
        <v>800</v>
      </c>
      <c r="AB40" s="9">
        <v>0</v>
      </c>
      <c r="AC40" s="9">
        <v>0</v>
      </c>
      <c r="AD40" s="9">
        <v>33470</v>
      </c>
      <c r="AE40" s="9">
        <v>2</v>
      </c>
      <c r="AF40" s="9">
        <v>1800</v>
      </c>
      <c r="AG40" s="9">
        <v>2.91</v>
      </c>
      <c r="AH40" s="9">
        <v>2736.76</v>
      </c>
    </row>
    <row r="41" spans="2:34" s="13" customFormat="1" x14ac:dyDescent="0.25">
      <c r="B41" s="12" t="s">
        <v>115</v>
      </c>
      <c r="C41" s="12"/>
      <c r="D41" s="12">
        <v>36</v>
      </c>
      <c r="E41" s="12">
        <v>100</v>
      </c>
      <c r="F41" s="12">
        <v>30</v>
      </c>
      <c r="G41" s="12">
        <v>8</v>
      </c>
      <c r="H41" s="9">
        <f t="shared" si="0"/>
        <v>769</v>
      </c>
      <c r="I41" s="12">
        <v>770</v>
      </c>
      <c r="J41" s="12">
        <v>769</v>
      </c>
      <c r="K41" s="12" t="s">
        <v>55</v>
      </c>
      <c r="L41" s="12">
        <v>770</v>
      </c>
      <c r="M41" s="12">
        <v>1217.74</v>
      </c>
      <c r="N41" s="12"/>
      <c r="O41" s="12"/>
      <c r="P41" s="12">
        <v>769</v>
      </c>
      <c r="Q41" s="12">
        <v>1800</v>
      </c>
      <c r="R41" s="12">
        <v>760</v>
      </c>
      <c r="S41" s="12">
        <v>117.46</v>
      </c>
      <c r="T41" s="12">
        <v>769</v>
      </c>
      <c r="U41" s="12">
        <v>760</v>
      </c>
      <c r="V41" s="12">
        <v>770</v>
      </c>
      <c r="W41" s="12">
        <v>0</v>
      </c>
      <c r="X41" s="12">
        <v>6</v>
      </c>
      <c r="Y41" s="12">
        <v>644</v>
      </c>
      <c r="Z41" s="12">
        <v>736</v>
      </c>
      <c r="AA41" s="12">
        <v>800</v>
      </c>
      <c r="AB41" s="12">
        <v>5</v>
      </c>
      <c r="AC41" s="12">
        <v>8</v>
      </c>
      <c r="AD41" s="12">
        <v>53175</v>
      </c>
      <c r="AE41" s="12">
        <v>6</v>
      </c>
      <c r="AF41" s="12">
        <v>1800</v>
      </c>
      <c r="AG41" s="12">
        <v>25.58</v>
      </c>
      <c r="AH41" s="12">
        <v>3135.51</v>
      </c>
    </row>
    <row r="42" spans="2:34" x14ac:dyDescent="0.25">
      <c r="B42" s="9" t="s">
        <v>115</v>
      </c>
      <c r="C42" s="9"/>
      <c r="D42" s="9">
        <v>37</v>
      </c>
      <c r="E42" s="9">
        <v>100</v>
      </c>
      <c r="F42" s="9">
        <v>30</v>
      </c>
      <c r="G42" s="9">
        <v>8</v>
      </c>
      <c r="H42" s="9">
        <f t="shared" si="0"/>
        <v>789</v>
      </c>
      <c r="I42" s="9">
        <v>789</v>
      </c>
      <c r="J42" s="9">
        <v>789</v>
      </c>
      <c r="K42" s="9" t="s">
        <v>55</v>
      </c>
      <c r="L42" s="9">
        <v>789</v>
      </c>
      <c r="M42" s="9">
        <v>1910.76</v>
      </c>
      <c r="N42" s="9"/>
      <c r="O42" s="9"/>
      <c r="P42" s="9">
        <v>789</v>
      </c>
      <c r="Q42" s="9">
        <v>1800</v>
      </c>
      <c r="R42" s="9">
        <v>789</v>
      </c>
      <c r="S42" s="9">
        <v>188.58</v>
      </c>
      <c r="T42" s="9">
        <v>789</v>
      </c>
      <c r="U42" s="9">
        <v>789</v>
      </c>
      <c r="V42" s="9">
        <v>789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2099.34</v>
      </c>
    </row>
    <row r="43" spans="2:34" x14ac:dyDescent="0.25">
      <c r="B43" s="9" t="s">
        <v>115</v>
      </c>
      <c r="C43" s="9"/>
      <c r="D43" s="9">
        <v>38</v>
      </c>
      <c r="E43" s="9">
        <v>100</v>
      </c>
      <c r="F43" s="9">
        <v>30</v>
      </c>
      <c r="G43" s="9">
        <v>8</v>
      </c>
      <c r="H43" s="9">
        <f t="shared" si="0"/>
        <v>772</v>
      </c>
      <c r="I43" s="9">
        <v>772</v>
      </c>
      <c r="J43" s="9">
        <v>772</v>
      </c>
      <c r="K43" s="9" t="s">
        <v>55</v>
      </c>
      <c r="L43" s="9">
        <v>772</v>
      </c>
      <c r="M43" s="9">
        <v>3600</v>
      </c>
      <c r="N43" s="9"/>
      <c r="O43" s="9"/>
      <c r="P43" s="9">
        <v>772</v>
      </c>
      <c r="Q43" s="9">
        <v>1800</v>
      </c>
      <c r="R43" s="9">
        <v>772</v>
      </c>
      <c r="S43" s="9">
        <v>183.27</v>
      </c>
      <c r="T43" s="9">
        <v>772</v>
      </c>
      <c r="U43" s="9">
        <v>772</v>
      </c>
      <c r="V43" s="9">
        <v>772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3870.03</v>
      </c>
    </row>
    <row r="44" spans="2:34" x14ac:dyDescent="0.25">
      <c r="B44" s="9" t="s">
        <v>115</v>
      </c>
      <c r="C44" s="9"/>
      <c r="D44" s="9">
        <v>39</v>
      </c>
      <c r="E44" s="9">
        <v>100</v>
      </c>
      <c r="F44" s="9">
        <v>30</v>
      </c>
      <c r="G44" s="9">
        <v>8</v>
      </c>
      <c r="H44" s="9">
        <f t="shared" si="0"/>
        <v>805</v>
      </c>
      <c r="I44" s="9">
        <v>805</v>
      </c>
      <c r="J44" s="9">
        <v>805</v>
      </c>
      <c r="K44" s="9" t="s">
        <v>55</v>
      </c>
      <c r="L44" s="9">
        <v>805</v>
      </c>
      <c r="M44" s="9">
        <v>604.07000000000005</v>
      </c>
      <c r="N44" s="9"/>
      <c r="O44" s="9"/>
      <c r="P44" s="9">
        <v>805</v>
      </c>
      <c r="Q44" s="9">
        <v>1800</v>
      </c>
      <c r="R44" s="9">
        <v>805</v>
      </c>
      <c r="S44" s="9">
        <v>1800</v>
      </c>
      <c r="T44" s="9">
        <v>805</v>
      </c>
      <c r="U44" s="9">
        <v>805</v>
      </c>
      <c r="V44" s="9">
        <v>805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2428.85</v>
      </c>
    </row>
    <row r="45" spans="2:34" x14ac:dyDescent="0.25">
      <c r="B45" s="9" t="s">
        <v>115</v>
      </c>
      <c r="C45" s="9"/>
      <c r="D45" s="9">
        <v>40</v>
      </c>
      <c r="E45" s="9">
        <v>100</v>
      </c>
      <c r="F45" s="9">
        <v>30</v>
      </c>
      <c r="G45" s="9">
        <v>8</v>
      </c>
      <c r="H45" s="9">
        <f t="shared" si="0"/>
        <v>762</v>
      </c>
      <c r="I45" s="9">
        <v>762</v>
      </c>
      <c r="J45" s="9">
        <v>762</v>
      </c>
      <c r="K45" s="9" t="s">
        <v>55</v>
      </c>
      <c r="L45" s="9">
        <v>762</v>
      </c>
      <c r="M45" s="9">
        <v>2150.73</v>
      </c>
      <c r="N45" s="9"/>
      <c r="O45" s="9"/>
      <c r="P45" s="9">
        <v>762</v>
      </c>
      <c r="Q45" s="9">
        <v>1800</v>
      </c>
      <c r="R45" s="9">
        <v>760</v>
      </c>
      <c r="S45" s="9">
        <v>301.89999999999998</v>
      </c>
      <c r="T45" s="9">
        <v>762</v>
      </c>
      <c r="U45" s="9">
        <v>760</v>
      </c>
      <c r="V45" s="9">
        <v>762</v>
      </c>
      <c r="W45" s="9">
        <v>0</v>
      </c>
      <c r="X45" s="9">
        <v>2</v>
      </c>
      <c r="Y45" s="9">
        <v>616</v>
      </c>
      <c r="Z45" s="9">
        <v>704</v>
      </c>
      <c r="AA45" s="9">
        <v>800</v>
      </c>
      <c r="AB45" s="9">
        <v>0</v>
      </c>
      <c r="AC45" s="9">
        <v>0</v>
      </c>
      <c r="AD45" s="9">
        <v>43872</v>
      </c>
      <c r="AE45" s="9">
        <v>2</v>
      </c>
      <c r="AF45" s="9">
        <v>1800</v>
      </c>
      <c r="AG45" s="9">
        <v>3.68</v>
      </c>
      <c r="AH45" s="9">
        <v>4253.3100000000004</v>
      </c>
    </row>
    <row r="46" spans="2:34" x14ac:dyDescent="0.25">
      <c r="B46" s="9" t="s">
        <v>115</v>
      </c>
      <c r="C46" s="9"/>
      <c r="D46" s="9">
        <v>41</v>
      </c>
      <c r="E46" s="9">
        <v>100</v>
      </c>
      <c r="F46" s="9">
        <v>30</v>
      </c>
      <c r="G46" s="9">
        <v>8</v>
      </c>
      <c r="H46" s="9">
        <f t="shared" si="0"/>
        <v>770</v>
      </c>
      <c r="I46" s="9">
        <v>770</v>
      </c>
      <c r="J46" s="9">
        <v>770</v>
      </c>
      <c r="K46" s="9" t="s">
        <v>55</v>
      </c>
      <c r="L46" s="9">
        <v>770</v>
      </c>
      <c r="M46" s="9">
        <v>1303.3399999999999</v>
      </c>
      <c r="N46" s="9"/>
      <c r="O46" s="9"/>
      <c r="P46" s="9">
        <v>770</v>
      </c>
      <c r="Q46" s="9">
        <v>1520.72</v>
      </c>
      <c r="R46" s="9">
        <v>760</v>
      </c>
      <c r="S46" s="9">
        <v>184.79</v>
      </c>
      <c r="T46" s="9">
        <v>770</v>
      </c>
      <c r="U46" s="9">
        <v>760</v>
      </c>
      <c r="V46" s="9">
        <v>770</v>
      </c>
      <c r="W46" s="9">
        <v>0</v>
      </c>
      <c r="X46" s="9">
        <v>2</v>
      </c>
      <c r="Y46" s="9">
        <v>658</v>
      </c>
      <c r="Z46" s="9">
        <v>752</v>
      </c>
      <c r="AA46" s="9">
        <v>800</v>
      </c>
      <c r="AB46" s="9">
        <v>0</v>
      </c>
      <c r="AC46" s="9">
        <v>0</v>
      </c>
      <c r="AD46" s="9">
        <v>40905</v>
      </c>
      <c r="AE46" s="9">
        <v>2</v>
      </c>
      <c r="AF46" s="9">
        <v>1800</v>
      </c>
      <c r="AG46" s="9">
        <v>7.46</v>
      </c>
      <c r="AH46" s="9">
        <v>3288.78</v>
      </c>
    </row>
    <row r="47" spans="2:34" x14ac:dyDescent="0.25">
      <c r="B47" s="9" t="s">
        <v>115</v>
      </c>
      <c r="C47" s="9"/>
      <c r="D47" s="9">
        <v>42</v>
      </c>
      <c r="E47" s="9">
        <v>100</v>
      </c>
      <c r="F47" s="9">
        <v>30</v>
      </c>
      <c r="G47" s="9">
        <v>8</v>
      </c>
      <c r="H47" s="9">
        <f t="shared" si="0"/>
        <v>789</v>
      </c>
      <c r="I47" s="9">
        <v>789</v>
      </c>
      <c r="J47" s="9">
        <v>789</v>
      </c>
      <c r="K47" s="9" t="s">
        <v>55</v>
      </c>
      <c r="L47" s="9">
        <v>789</v>
      </c>
      <c r="M47" s="9">
        <v>118.37</v>
      </c>
      <c r="N47" s="9"/>
      <c r="O47" s="9"/>
      <c r="P47" s="9">
        <v>789</v>
      </c>
      <c r="Q47" s="9">
        <v>237.19</v>
      </c>
      <c r="R47" s="9">
        <v>789</v>
      </c>
      <c r="S47" s="9">
        <v>211.69</v>
      </c>
      <c r="T47" s="9">
        <v>789</v>
      </c>
      <c r="U47" s="9">
        <v>789</v>
      </c>
      <c r="V47" s="9">
        <v>789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330.05</v>
      </c>
    </row>
    <row r="48" spans="2:34" x14ac:dyDescent="0.25">
      <c r="B48" s="9" t="s">
        <v>115</v>
      </c>
      <c r="C48" s="9"/>
      <c r="D48" s="9">
        <v>43</v>
      </c>
      <c r="E48" s="9">
        <v>100</v>
      </c>
      <c r="F48" s="9">
        <v>30</v>
      </c>
      <c r="G48" s="9">
        <v>8</v>
      </c>
      <c r="H48" s="9">
        <f t="shared" si="0"/>
        <v>772</v>
      </c>
      <c r="I48" s="9">
        <v>772</v>
      </c>
      <c r="J48" s="9">
        <v>772</v>
      </c>
      <c r="K48" s="9" t="s">
        <v>55</v>
      </c>
      <c r="L48" s="9">
        <v>772</v>
      </c>
      <c r="M48" s="9">
        <v>2288.0100000000002</v>
      </c>
      <c r="N48" s="9"/>
      <c r="O48" s="9"/>
      <c r="P48" s="9">
        <v>772</v>
      </c>
      <c r="Q48" s="9">
        <v>1800</v>
      </c>
      <c r="R48" s="9">
        <v>772</v>
      </c>
      <c r="S48" s="9">
        <v>201.53</v>
      </c>
      <c r="T48" s="9">
        <v>772</v>
      </c>
      <c r="U48" s="9">
        <v>772</v>
      </c>
      <c r="V48" s="9">
        <v>772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2489.54</v>
      </c>
    </row>
    <row r="49" spans="2:34" x14ac:dyDescent="0.25">
      <c r="B49" s="9" t="s">
        <v>115</v>
      </c>
      <c r="C49" s="9"/>
      <c r="D49" s="9">
        <v>44</v>
      </c>
      <c r="E49" s="9">
        <v>100</v>
      </c>
      <c r="F49" s="9">
        <v>30</v>
      </c>
      <c r="G49" s="9">
        <v>8</v>
      </c>
      <c r="H49" s="9">
        <f t="shared" si="0"/>
        <v>805</v>
      </c>
      <c r="I49" s="9">
        <v>805</v>
      </c>
      <c r="J49" s="9">
        <v>805</v>
      </c>
      <c r="K49" s="9" t="s">
        <v>55</v>
      </c>
      <c r="L49" s="9">
        <v>805</v>
      </c>
      <c r="M49" s="9">
        <v>744.81</v>
      </c>
      <c r="N49" s="9"/>
      <c r="O49" s="9"/>
      <c r="P49" s="9">
        <v>805</v>
      </c>
      <c r="Q49" s="9">
        <v>1800</v>
      </c>
      <c r="R49" s="9">
        <v>805</v>
      </c>
      <c r="S49" s="9">
        <v>1800</v>
      </c>
      <c r="T49" s="9">
        <v>805</v>
      </c>
      <c r="U49" s="9">
        <v>805</v>
      </c>
      <c r="V49" s="9">
        <v>805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2568.4499999999998</v>
      </c>
    </row>
    <row r="50" spans="2:34" x14ac:dyDescent="0.25">
      <c r="B50" s="9" t="s">
        <v>115</v>
      </c>
      <c r="C50" s="9"/>
      <c r="D50" s="9">
        <v>45</v>
      </c>
      <c r="E50" s="9">
        <v>100</v>
      </c>
      <c r="F50" s="9">
        <v>30</v>
      </c>
      <c r="G50" s="9">
        <v>8</v>
      </c>
      <c r="H50" s="9">
        <f t="shared" si="0"/>
        <v>765</v>
      </c>
      <c r="I50" s="9">
        <v>765</v>
      </c>
      <c r="J50" s="9">
        <v>765</v>
      </c>
      <c r="K50" s="9" t="s">
        <v>55</v>
      </c>
      <c r="L50" s="9">
        <v>765</v>
      </c>
      <c r="M50" s="9">
        <v>2844.36</v>
      </c>
      <c r="N50" s="9"/>
      <c r="O50" s="9"/>
      <c r="P50" s="9">
        <v>765</v>
      </c>
      <c r="Q50" s="9">
        <v>1800</v>
      </c>
      <c r="R50" s="9">
        <v>760</v>
      </c>
      <c r="S50" s="9">
        <v>327.29000000000002</v>
      </c>
      <c r="T50" s="9">
        <v>765</v>
      </c>
      <c r="U50" s="9">
        <v>760</v>
      </c>
      <c r="V50" s="9">
        <v>765</v>
      </c>
      <c r="W50" s="9">
        <v>0</v>
      </c>
      <c r="X50" s="9">
        <v>2</v>
      </c>
      <c r="Y50" s="9">
        <v>630</v>
      </c>
      <c r="Z50" s="9">
        <v>720</v>
      </c>
      <c r="AA50" s="9">
        <v>800</v>
      </c>
      <c r="AB50" s="9">
        <v>0</v>
      </c>
      <c r="AC50" s="9">
        <v>0</v>
      </c>
      <c r="AD50" s="9">
        <v>27200</v>
      </c>
      <c r="AE50" s="9">
        <v>2</v>
      </c>
      <c r="AF50" s="9">
        <v>1800</v>
      </c>
      <c r="AG50" s="9">
        <v>8.44</v>
      </c>
      <c r="AH50" s="9">
        <v>4972.28</v>
      </c>
    </row>
    <row r="51" spans="2:34" s="13" customFormat="1" x14ac:dyDescent="0.25">
      <c r="B51" s="12" t="s">
        <v>115</v>
      </c>
      <c r="C51" s="12"/>
      <c r="D51" s="12">
        <v>46</v>
      </c>
      <c r="E51" s="12">
        <v>100</v>
      </c>
      <c r="F51" s="12">
        <v>30</v>
      </c>
      <c r="G51" s="12">
        <v>8</v>
      </c>
      <c r="H51" s="9">
        <f t="shared" si="0"/>
        <v>769</v>
      </c>
      <c r="I51" s="12">
        <v>770</v>
      </c>
      <c r="J51" s="12">
        <v>769</v>
      </c>
      <c r="K51" s="12" t="s">
        <v>55</v>
      </c>
      <c r="L51" s="12">
        <v>770</v>
      </c>
      <c r="M51" s="12">
        <v>2198.02</v>
      </c>
      <c r="N51" s="12"/>
      <c r="O51" s="12"/>
      <c r="P51" s="12">
        <v>770</v>
      </c>
      <c r="Q51" s="12">
        <v>1800</v>
      </c>
      <c r="R51" s="12">
        <v>760</v>
      </c>
      <c r="S51" s="12">
        <v>214.47</v>
      </c>
      <c r="T51" s="12">
        <v>769</v>
      </c>
      <c r="U51" s="12">
        <v>760</v>
      </c>
      <c r="V51" s="12">
        <v>770</v>
      </c>
      <c r="W51" s="12">
        <v>0</v>
      </c>
      <c r="X51" s="12">
        <v>5</v>
      </c>
      <c r="Y51" s="12">
        <v>665</v>
      </c>
      <c r="Z51" s="12">
        <v>760</v>
      </c>
      <c r="AA51" s="12">
        <v>800</v>
      </c>
      <c r="AB51" s="12">
        <v>5</v>
      </c>
      <c r="AC51" s="12">
        <v>0</v>
      </c>
      <c r="AD51" s="12">
        <v>51452</v>
      </c>
      <c r="AE51" s="12">
        <v>5</v>
      </c>
      <c r="AF51" s="12">
        <v>1800</v>
      </c>
      <c r="AG51" s="12">
        <v>21.85</v>
      </c>
      <c r="AH51" s="12">
        <v>4212.99</v>
      </c>
    </row>
    <row r="52" spans="2:34" x14ac:dyDescent="0.25">
      <c r="B52" s="9" t="s">
        <v>115</v>
      </c>
      <c r="C52" s="9"/>
      <c r="D52" s="9">
        <v>47</v>
      </c>
      <c r="E52" s="9">
        <v>100</v>
      </c>
      <c r="F52" s="9">
        <v>30</v>
      </c>
      <c r="G52" s="9">
        <v>8</v>
      </c>
      <c r="H52" s="9">
        <f t="shared" si="0"/>
        <v>789</v>
      </c>
      <c r="I52" s="9">
        <v>789</v>
      </c>
      <c r="J52" s="9">
        <v>789</v>
      </c>
      <c r="K52" s="9" t="s">
        <v>55</v>
      </c>
      <c r="L52" s="9">
        <v>789</v>
      </c>
      <c r="M52" s="9">
        <v>174.99</v>
      </c>
      <c r="N52" s="9"/>
      <c r="O52" s="9"/>
      <c r="P52" s="9">
        <v>789</v>
      </c>
      <c r="Q52" s="9">
        <v>116.32</v>
      </c>
      <c r="R52" s="9">
        <v>789</v>
      </c>
      <c r="S52" s="9">
        <v>235.12</v>
      </c>
      <c r="T52" s="9">
        <v>789</v>
      </c>
      <c r="U52" s="9">
        <v>789</v>
      </c>
      <c r="V52" s="9">
        <v>789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410.11</v>
      </c>
    </row>
    <row r="53" spans="2:34" x14ac:dyDescent="0.25">
      <c r="B53" s="9" t="s">
        <v>115</v>
      </c>
      <c r="C53" s="9"/>
      <c r="D53" s="9">
        <v>48</v>
      </c>
      <c r="E53" s="9">
        <v>100</v>
      </c>
      <c r="F53" s="9">
        <v>30</v>
      </c>
      <c r="G53" s="9">
        <v>8</v>
      </c>
      <c r="H53" s="9">
        <f t="shared" si="0"/>
        <v>772</v>
      </c>
      <c r="I53" s="9">
        <v>772</v>
      </c>
      <c r="J53" s="9">
        <v>772</v>
      </c>
      <c r="K53" s="9" t="s">
        <v>55</v>
      </c>
      <c r="L53" s="9">
        <v>772</v>
      </c>
      <c r="M53" s="9">
        <v>2207.4699999999998</v>
      </c>
      <c r="N53" s="9"/>
      <c r="O53" s="9"/>
      <c r="P53" s="9">
        <v>772</v>
      </c>
      <c r="Q53" s="9">
        <v>1800</v>
      </c>
      <c r="R53" s="9">
        <v>772</v>
      </c>
      <c r="S53" s="9">
        <v>226.03</v>
      </c>
      <c r="T53" s="9">
        <v>772</v>
      </c>
      <c r="U53" s="9">
        <v>772</v>
      </c>
      <c r="V53" s="9">
        <v>772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2433.4899999999998</v>
      </c>
    </row>
    <row r="54" spans="2:34" x14ac:dyDescent="0.25">
      <c r="B54" s="9" t="s">
        <v>115</v>
      </c>
      <c r="C54" s="9"/>
      <c r="D54" s="9">
        <v>49</v>
      </c>
      <c r="E54" s="9">
        <v>100</v>
      </c>
      <c r="F54" s="9">
        <v>30</v>
      </c>
      <c r="G54" s="9">
        <v>8</v>
      </c>
      <c r="H54" s="9">
        <f t="shared" si="0"/>
        <v>805</v>
      </c>
      <c r="I54" s="9">
        <v>805</v>
      </c>
      <c r="J54" s="9">
        <v>805</v>
      </c>
      <c r="K54" s="9" t="s">
        <v>55</v>
      </c>
      <c r="L54" s="9">
        <v>805</v>
      </c>
      <c r="M54" s="9">
        <v>948.52</v>
      </c>
      <c r="N54" s="9"/>
      <c r="O54" s="9"/>
      <c r="P54" s="9">
        <v>805</v>
      </c>
      <c r="Q54" s="9">
        <v>1800</v>
      </c>
      <c r="R54" s="9">
        <v>805</v>
      </c>
      <c r="S54" s="9">
        <v>1800</v>
      </c>
      <c r="T54" s="9">
        <v>805</v>
      </c>
      <c r="U54" s="9">
        <v>805</v>
      </c>
      <c r="V54" s="9">
        <v>805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2771.97</v>
      </c>
    </row>
    <row r="55" spans="2:34" x14ac:dyDescent="0.25">
      <c r="B55" s="9" t="s">
        <v>115</v>
      </c>
      <c r="C55" s="9"/>
      <c r="D55" s="9">
        <v>50</v>
      </c>
      <c r="E55" s="9">
        <v>100</v>
      </c>
      <c r="F55" s="9">
        <v>30</v>
      </c>
      <c r="G55" s="9">
        <v>8</v>
      </c>
      <c r="H55" s="9">
        <f t="shared" si="0"/>
        <v>765</v>
      </c>
      <c r="I55" s="9">
        <v>765</v>
      </c>
      <c r="J55" s="9">
        <v>765</v>
      </c>
      <c r="K55" s="9" t="s">
        <v>55</v>
      </c>
      <c r="L55" s="9">
        <v>765</v>
      </c>
      <c r="M55" s="9">
        <v>2830.07</v>
      </c>
      <c r="N55" s="9"/>
      <c r="O55" s="9"/>
      <c r="P55" s="9">
        <v>765</v>
      </c>
      <c r="Q55" s="9">
        <v>1800</v>
      </c>
      <c r="R55" s="9">
        <v>760</v>
      </c>
      <c r="S55" s="9">
        <v>357.13</v>
      </c>
      <c r="T55" s="9">
        <v>765</v>
      </c>
      <c r="U55" s="9">
        <v>760</v>
      </c>
      <c r="V55" s="9">
        <v>765</v>
      </c>
      <c r="W55" s="9">
        <v>0</v>
      </c>
      <c r="X55" s="9">
        <v>2</v>
      </c>
      <c r="Y55" s="9">
        <v>644</v>
      </c>
      <c r="Z55" s="9">
        <v>736</v>
      </c>
      <c r="AA55" s="9">
        <v>800</v>
      </c>
      <c r="AB55" s="9">
        <v>0</v>
      </c>
      <c r="AC55" s="9">
        <v>0</v>
      </c>
      <c r="AD55" s="9">
        <v>41000</v>
      </c>
      <c r="AE55" s="9">
        <v>2</v>
      </c>
      <c r="AF55" s="9">
        <v>1800</v>
      </c>
      <c r="AG55" s="9">
        <v>5.46</v>
      </c>
      <c r="AH55" s="9">
        <v>4987.8999999999996</v>
      </c>
    </row>
    <row r="56" spans="2:34" s="13" customFormat="1" x14ac:dyDescent="0.25">
      <c r="B56" s="12" t="s">
        <v>115</v>
      </c>
      <c r="C56" s="12"/>
      <c r="D56" s="12">
        <v>51</v>
      </c>
      <c r="E56" s="12">
        <v>100</v>
      </c>
      <c r="F56" s="12">
        <v>30</v>
      </c>
      <c r="G56" s="12">
        <v>8</v>
      </c>
      <c r="H56" s="9">
        <f t="shared" si="0"/>
        <v>769</v>
      </c>
      <c r="I56" s="12">
        <v>770</v>
      </c>
      <c r="J56" s="12">
        <v>769</v>
      </c>
      <c r="K56" s="12" t="s">
        <v>55</v>
      </c>
      <c r="L56" s="12">
        <v>770</v>
      </c>
      <c r="M56" s="12">
        <v>2189.1</v>
      </c>
      <c r="N56" s="12"/>
      <c r="O56" s="12"/>
      <c r="P56" s="12">
        <v>770</v>
      </c>
      <c r="Q56" s="12">
        <v>1800</v>
      </c>
      <c r="R56" s="12">
        <v>760</v>
      </c>
      <c r="S56" s="12">
        <v>244.28</v>
      </c>
      <c r="T56" s="12">
        <v>769</v>
      </c>
      <c r="U56" s="12">
        <v>760</v>
      </c>
      <c r="V56" s="12">
        <v>770</v>
      </c>
      <c r="W56" s="12">
        <v>0</v>
      </c>
      <c r="X56" s="12">
        <v>5</v>
      </c>
      <c r="Y56" s="12">
        <v>1183</v>
      </c>
      <c r="Z56" s="12">
        <v>1352</v>
      </c>
      <c r="AA56" s="12">
        <v>800</v>
      </c>
      <c r="AB56" s="12">
        <v>6</v>
      </c>
      <c r="AC56" s="12">
        <v>2</v>
      </c>
      <c r="AD56" s="12">
        <v>22900</v>
      </c>
      <c r="AE56" s="12">
        <v>5</v>
      </c>
      <c r="AF56" s="12">
        <v>1800</v>
      </c>
      <c r="AG56" s="12">
        <v>36.03</v>
      </c>
      <c r="AH56" s="12">
        <v>4234.4799999999996</v>
      </c>
    </row>
    <row r="57" spans="2:34" x14ac:dyDescent="0.25">
      <c r="B57" s="9" t="s">
        <v>115</v>
      </c>
      <c r="C57" s="9"/>
      <c r="D57" s="9">
        <v>52</v>
      </c>
      <c r="E57" s="9">
        <v>100</v>
      </c>
      <c r="F57" s="9">
        <v>30</v>
      </c>
      <c r="G57" s="9">
        <v>8</v>
      </c>
      <c r="H57" s="9">
        <f t="shared" si="0"/>
        <v>789</v>
      </c>
      <c r="I57" s="9">
        <v>789</v>
      </c>
      <c r="J57" s="9">
        <v>789</v>
      </c>
      <c r="K57" s="9" t="s">
        <v>55</v>
      </c>
      <c r="L57" s="9">
        <v>789</v>
      </c>
      <c r="M57" s="9">
        <v>127.93</v>
      </c>
      <c r="N57" s="9"/>
      <c r="O57" s="9"/>
      <c r="P57" s="9">
        <v>789</v>
      </c>
      <c r="Q57" s="9">
        <v>361.92</v>
      </c>
      <c r="R57" s="9">
        <v>789</v>
      </c>
      <c r="S57" s="9">
        <v>264.87</v>
      </c>
      <c r="T57" s="9">
        <v>789</v>
      </c>
      <c r="U57" s="9">
        <v>789</v>
      </c>
      <c r="V57" s="9">
        <v>789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392.8</v>
      </c>
    </row>
    <row r="58" spans="2:34" x14ac:dyDescent="0.25">
      <c r="B58" s="9" t="s">
        <v>115</v>
      </c>
      <c r="C58" s="9"/>
      <c r="D58" s="9">
        <v>53</v>
      </c>
      <c r="E58" s="9">
        <v>100</v>
      </c>
      <c r="F58" s="9">
        <v>30</v>
      </c>
      <c r="G58" s="9">
        <v>8</v>
      </c>
      <c r="H58" s="9">
        <f t="shared" si="0"/>
        <v>772</v>
      </c>
      <c r="I58" s="9">
        <v>772</v>
      </c>
      <c r="J58" s="9">
        <v>772</v>
      </c>
      <c r="K58" s="9" t="s">
        <v>55</v>
      </c>
      <c r="L58" s="9">
        <v>772</v>
      </c>
      <c r="M58" s="9">
        <v>1217.49</v>
      </c>
      <c r="N58" s="9"/>
      <c r="O58" s="9"/>
      <c r="P58" s="9">
        <v>772</v>
      </c>
      <c r="Q58" s="9">
        <v>1800</v>
      </c>
      <c r="R58" s="9">
        <v>772</v>
      </c>
      <c r="S58" s="9">
        <v>259.58999999999997</v>
      </c>
      <c r="T58" s="9">
        <v>772</v>
      </c>
      <c r="U58" s="9">
        <v>772</v>
      </c>
      <c r="V58" s="9">
        <v>772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1477.09</v>
      </c>
    </row>
    <row r="59" spans="2:34" x14ac:dyDescent="0.25">
      <c r="B59" s="9" t="s">
        <v>115</v>
      </c>
      <c r="C59" s="9"/>
      <c r="D59" s="9">
        <v>54</v>
      </c>
      <c r="E59" s="9">
        <v>100</v>
      </c>
      <c r="F59" s="9">
        <v>30</v>
      </c>
      <c r="G59" s="9">
        <v>8</v>
      </c>
      <c r="H59" s="9">
        <f t="shared" si="0"/>
        <v>805</v>
      </c>
      <c r="I59" s="9">
        <v>805</v>
      </c>
      <c r="J59" s="9">
        <v>805</v>
      </c>
      <c r="K59" s="9" t="s">
        <v>55</v>
      </c>
      <c r="L59" s="9">
        <v>805</v>
      </c>
      <c r="M59" s="9">
        <v>1311.81</v>
      </c>
      <c r="N59" s="9"/>
      <c r="O59" s="9"/>
      <c r="P59" s="9">
        <v>805</v>
      </c>
      <c r="Q59" s="9">
        <v>1800</v>
      </c>
      <c r="R59" s="9">
        <v>805</v>
      </c>
      <c r="S59" s="9">
        <v>1800</v>
      </c>
      <c r="T59" s="9">
        <v>805</v>
      </c>
      <c r="U59" s="9">
        <v>805</v>
      </c>
      <c r="V59" s="9">
        <v>805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3135.57</v>
      </c>
    </row>
    <row r="60" spans="2:34" x14ac:dyDescent="0.25">
      <c r="B60" s="9" t="s">
        <v>115</v>
      </c>
      <c r="C60" s="9"/>
      <c r="D60" s="9">
        <v>55</v>
      </c>
      <c r="E60" s="9">
        <v>100</v>
      </c>
      <c r="F60" s="9">
        <v>30</v>
      </c>
      <c r="G60" s="9">
        <v>8</v>
      </c>
      <c r="H60" s="9">
        <f t="shared" si="0"/>
        <v>765</v>
      </c>
      <c r="I60" s="9">
        <v>765</v>
      </c>
      <c r="J60" s="9">
        <v>765</v>
      </c>
      <c r="K60" s="9" t="s">
        <v>55</v>
      </c>
      <c r="L60" s="9">
        <v>765</v>
      </c>
      <c r="M60" s="9">
        <v>1360.17</v>
      </c>
      <c r="N60" s="9"/>
      <c r="O60" s="9"/>
      <c r="P60" s="9">
        <v>765</v>
      </c>
      <c r="Q60" s="9">
        <v>545.66999999999996</v>
      </c>
      <c r="R60" s="9">
        <v>760</v>
      </c>
      <c r="S60" s="9">
        <v>406.5</v>
      </c>
      <c r="T60" s="9">
        <v>765</v>
      </c>
      <c r="U60" s="9">
        <v>760</v>
      </c>
      <c r="V60" s="9">
        <v>765</v>
      </c>
      <c r="W60" s="9">
        <v>0</v>
      </c>
      <c r="X60" s="9">
        <v>2</v>
      </c>
      <c r="Y60" s="9">
        <v>1064</v>
      </c>
      <c r="Z60" s="9">
        <v>1216</v>
      </c>
      <c r="AA60" s="9">
        <v>800</v>
      </c>
      <c r="AB60" s="9">
        <v>0</v>
      </c>
      <c r="AC60" s="9">
        <v>0</v>
      </c>
      <c r="AD60" s="9">
        <v>24600</v>
      </c>
      <c r="AE60" s="9">
        <v>2</v>
      </c>
      <c r="AF60" s="9">
        <v>1800</v>
      </c>
      <c r="AG60" s="9">
        <v>5.86</v>
      </c>
      <c r="AH60" s="9">
        <v>3567.61</v>
      </c>
    </row>
    <row r="61" spans="2:34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</row>
  </sheetData>
  <phoneticPr fontId="3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6C89-8722-4765-ACFD-EAE9AA94EBFA}">
  <dimension ref="B4:AU47"/>
  <sheetViews>
    <sheetView topLeftCell="AD1" workbookViewId="0">
      <selection activeCell="AS6" sqref="AS6:AW6"/>
    </sheetView>
  </sheetViews>
  <sheetFormatPr defaultRowHeight="14.25" x14ac:dyDescent="0.2"/>
  <cols>
    <col min="2" max="2" width="4.125" bestFit="1" customWidth="1"/>
    <col min="3" max="3" width="9.375" bestFit="1" customWidth="1"/>
    <col min="4" max="4" width="17.75" bestFit="1" customWidth="1"/>
    <col min="5" max="6" width="3.25" bestFit="1" customWidth="1"/>
    <col min="7" max="7" width="2.25" bestFit="1" customWidth="1"/>
    <col min="8" max="8" width="6" bestFit="1" customWidth="1"/>
    <col min="9" max="9" width="3.875" bestFit="1" customWidth="1"/>
    <col min="10" max="11" width="4.625" bestFit="1" customWidth="1"/>
    <col min="12" max="12" width="3.25" bestFit="1" customWidth="1"/>
    <col min="13" max="13" width="4.375" bestFit="1" customWidth="1"/>
    <col min="14" max="14" width="3.25" bestFit="1" customWidth="1"/>
    <col min="15" max="15" width="4.375" bestFit="1" customWidth="1"/>
    <col min="16" max="16" width="7.875" bestFit="1" customWidth="1"/>
    <col min="17" max="17" width="3" bestFit="1" customWidth="1"/>
    <col min="18" max="18" width="6.25" bestFit="1" customWidth="1"/>
    <col min="19" max="19" width="5.625" bestFit="1" customWidth="1"/>
    <col min="20" max="20" width="3" bestFit="1" customWidth="1"/>
    <col min="21" max="21" width="4.375" bestFit="1" customWidth="1"/>
    <col min="22" max="22" width="5.625" bestFit="1" customWidth="1"/>
    <col min="23" max="23" width="3" bestFit="1" customWidth="1"/>
    <col min="24" max="24" width="4.375" bestFit="1" customWidth="1"/>
    <col min="25" max="25" width="3.25" bestFit="1" customWidth="1"/>
    <col min="26" max="26" width="6.125" bestFit="1" customWidth="1"/>
    <col min="27" max="27" width="7.875" bestFit="1" customWidth="1"/>
    <col min="28" max="29" width="4.375" bestFit="1" customWidth="1"/>
    <col min="30" max="30" width="4.875" bestFit="1" customWidth="1"/>
    <col min="31" max="37" width="10.25" bestFit="1" customWidth="1"/>
    <col min="38" max="38" width="6.875" bestFit="1" customWidth="1"/>
    <col min="39" max="39" width="5.75" bestFit="1" customWidth="1"/>
    <col min="40" max="40" width="9.75" bestFit="1" customWidth="1"/>
    <col min="41" max="41" width="8.875" bestFit="1" customWidth="1"/>
    <col min="42" max="42" width="9" bestFit="1" customWidth="1"/>
    <col min="44" max="44" width="18.25" bestFit="1" customWidth="1"/>
    <col min="45" max="45" width="14.875" bestFit="1" customWidth="1"/>
    <col min="46" max="46" width="16.75" bestFit="1" customWidth="1"/>
    <col min="47" max="47" width="17.75" bestFit="1" customWidth="1"/>
    <col min="48" max="48" width="9" bestFit="1" customWidth="1"/>
    <col min="49" max="49" width="18.25" bestFit="1" customWidth="1"/>
  </cols>
  <sheetData>
    <row r="4" spans="2:47" ht="15.7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R4" s="70" t="s">
        <v>128</v>
      </c>
      <c r="AS4" t="s">
        <v>134</v>
      </c>
      <c r="AT4" t="s">
        <v>135</v>
      </c>
      <c r="AU4" t="s">
        <v>136</v>
      </c>
    </row>
    <row r="5" spans="2:47" ht="15.75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  <c r="AR5" s="71" t="s">
        <v>129</v>
      </c>
      <c r="AS5" s="42">
        <v>610.93500000000006</v>
      </c>
      <c r="AT5" s="42">
        <v>8.0869999999999997</v>
      </c>
      <c r="AU5" s="42">
        <v>224.983</v>
      </c>
    </row>
    <row r="6" spans="2:47" ht="15.75" x14ac:dyDescent="0.25">
      <c r="B6" s="4"/>
      <c r="C6" s="4"/>
      <c r="D6" s="4"/>
      <c r="E6" s="4"/>
      <c r="F6" s="4"/>
      <c r="G6" s="4"/>
      <c r="H6" s="4"/>
      <c r="I6" s="4"/>
      <c r="J6" s="7"/>
      <c r="K6" s="7"/>
      <c r="L6" s="7"/>
      <c r="M6" s="7"/>
      <c r="N6" s="7"/>
      <c r="O6" s="5"/>
      <c r="P6" s="5"/>
      <c r="Q6" s="5"/>
      <c r="R6" s="6"/>
      <c r="S6" s="6"/>
      <c r="T6" s="6"/>
      <c r="U6" s="7"/>
      <c r="V6" s="7"/>
      <c r="W6" s="7"/>
      <c r="X6" s="8"/>
      <c r="Y6" s="8"/>
      <c r="Z6" s="8"/>
      <c r="AA6" s="8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R6" s="71" t="s">
        <v>130</v>
      </c>
      <c r="AS6" s="42">
        <v>644.60799999999995</v>
      </c>
      <c r="AT6" s="42">
        <v>7.0439999999999996</v>
      </c>
      <c r="AU6" s="42">
        <v>247.935</v>
      </c>
    </row>
    <row r="7" spans="2:47" ht="15.75" x14ac:dyDescent="0.25">
      <c r="B7" s="4" t="s">
        <v>16</v>
      </c>
      <c r="C7" s="4" t="s">
        <v>31</v>
      </c>
      <c r="D7" s="4" t="s">
        <v>28</v>
      </c>
      <c r="E7" s="4" t="s">
        <v>17</v>
      </c>
      <c r="F7" s="4" t="s">
        <v>18</v>
      </c>
      <c r="G7" s="4" t="s">
        <v>19</v>
      </c>
      <c r="H7" s="4" t="s">
        <v>72</v>
      </c>
      <c r="I7" s="4" t="s">
        <v>127</v>
      </c>
      <c r="J7" s="7" t="s">
        <v>25</v>
      </c>
      <c r="K7" s="7" t="s">
        <v>26</v>
      </c>
      <c r="L7" s="7" t="s">
        <v>68</v>
      </c>
      <c r="M7" s="7" t="s">
        <v>27</v>
      </c>
      <c r="N7" s="7" t="s">
        <v>69</v>
      </c>
      <c r="O7" s="5" t="s">
        <v>3</v>
      </c>
      <c r="P7" s="5" t="s">
        <v>1</v>
      </c>
      <c r="Q7" s="5" t="s">
        <v>67</v>
      </c>
      <c r="R7" s="6" t="s">
        <v>3</v>
      </c>
      <c r="S7" s="6" t="s">
        <v>1</v>
      </c>
      <c r="T7" s="6" t="s">
        <v>67</v>
      </c>
      <c r="U7" s="7" t="s">
        <v>3</v>
      </c>
      <c r="V7" s="7" t="s">
        <v>1</v>
      </c>
      <c r="W7" s="7" t="s">
        <v>67</v>
      </c>
      <c r="X7" s="8" t="s">
        <v>3</v>
      </c>
      <c r="Y7" s="8" t="s">
        <v>70</v>
      </c>
      <c r="Z7" s="8" t="s">
        <v>71</v>
      </c>
      <c r="AA7" s="8" t="s">
        <v>1</v>
      </c>
      <c r="AB7" s="3" t="s">
        <v>3</v>
      </c>
      <c r="AC7" s="3" t="s">
        <v>29</v>
      </c>
      <c r="AD7" s="3" t="s">
        <v>30</v>
      </c>
      <c r="AE7" s="3" t="s">
        <v>10</v>
      </c>
      <c r="AF7" s="3" t="s">
        <v>11</v>
      </c>
      <c r="AG7" s="3" t="s">
        <v>12</v>
      </c>
      <c r="AH7" s="3" t="s">
        <v>13</v>
      </c>
      <c r="AI7" s="3" t="s">
        <v>23</v>
      </c>
      <c r="AJ7" s="3" t="s">
        <v>14</v>
      </c>
      <c r="AK7" s="3" t="s">
        <v>24</v>
      </c>
      <c r="AL7" s="3" t="s">
        <v>8</v>
      </c>
      <c r="AM7" s="3" t="s">
        <v>9</v>
      </c>
      <c r="AN7" s="3" t="s">
        <v>5</v>
      </c>
      <c r="AO7" s="3" t="s">
        <v>6</v>
      </c>
      <c r="AP7" s="3" t="s">
        <v>7</v>
      </c>
      <c r="AQ7" s="39"/>
      <c r="AR7" s="71" t="s">
        <v>131</v>
      </c>
      <c r="AS7" s="42">
        <v>615.12900000000013</v>
      </c>
      <c r="AT7" s="42">
        <v>7.7829999999999995</v>
      </c>
      <c r="AU7" s="42">
        <v>230.24099999999999</v>
      </c>
    </row>
    <row r="8" spans="2:47" ht="15.75" x14ac:dyDescent="0.25">
      <c r="B8" s="9" t="s">
        <v>66</v>
      </c>
      <c r="C8" s="9" t="s">
        <v>59</v>
      </c>
      <c r="D8" s="9">
        <v>93</v>
      </c>
      <c r="E8" s="9">
        <v>50</v>
      </c>
      <c r="F8" s="9">
        <v>50</v>
      </c>
      <c r="G8" s="9">
        <v>6</v>
      </c>
      <c r="H8" s="9">
        <f t="shared" ref="H8:H17" si="0">MIN(K8,M8,O8)</f>
        <v>810</v>
      </c>
      <c r="I8" s="9">
        <f t="shared" ref="I8:I17" si="1">100*(J8-H8)/J8</f>
        <v>0</v>
      </c>
      <c r="J8" s="9">
        <v>810</v>
      </c>
      <c r="K8" s="9">
        <v>810</v>
      </c>
      <c r="L8" s="23">
        <f t="shared" ref="L8:L17" si="2">IF(K8&lt;J8,1,0)</f>
        <v>0</v>
      </c>
      <c r="M8" s="9" t="s">
        <v>55</v>
      </c>
      <c r="N8" s="23">
        <f t="shared" ref="N8:N17" si="3">IF(M8&lt;K8,1,0)</f>
        <v>0</v>
      </c>
      <c r="O8" s="9">
        <v>810</v>
      </c>
      <c r="P8" s="9">
        <v>106.6</v>
      </c>
      <c r="Q8" s="9">
        <f t="shared" ref="Q8:Q47" si="4">IF(P8&lt;1800,1,0)</f>
        <v>1</v>
      </c>
      <c r="R8" s="9" t="s">
        <v>64</v>
      </c>
      <c r="S8" s="9">
        <v>1800</v>
      </c>
      <c r="T8" s="9">
        <f t="shared" ref="T8:T17" si="5">IF(S8&lt;1800,1,0)</f>
        <v>0</v>
      </c>
      <c r="U8" s="9">
        <v>810</v>
      </c>
      <c r="V8" s="9">
        <v>1800</v>
      </c>
      <c r="W8" s="9">
        <f t="shared" ref="W8:W47" si="6">IF(V8&lt;1800,1,0)</f>
        <v>0</v>
      </c>
      <c r="X8" s="9">
        <v>810</v>
      </c>
      <c r="Y8" s="2">
        <f t="shared" ref="Y8:Y17" si="7">IF(X8=H8,1,0)</f>
        <v>1</v>
      </c>
      <c r="Z8" s="30">
        <f t="shared" ref="Z8:Z17" si="8">100*X8/H8</f>
        <v>100</v>
      </c>
      <c r="AA8" s="9">
        <v>94.09</v>
      </c>
      <c r="AB8" s="9">
        <v>810</v>
      </c>
      <c r="AC8" s="9">
        <v>810</v>
      </c>
      <c r="AD8" s="9">
        <v>810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200.69</v>
      </c>
      <c r="AQ8" s="39"/>
      <c r="AR8" s="71" t="s">
        <v>132</v>
      </c>
      <c r="AS8" s="42">
        <v>634.77199999999993</v>
      </c>
      <c r="AT8" s="42">
        <v>7.37</v>
      </c>
      <c r="AU8" s="42">
        <v>239.68600000000001</v>
      </c>
    </row>
    <row r="9" spans="2:47" ht="15.75" x14ac:dyDescent="0.25">
      <c r="B9" s="9" t="s">
        <v>66</v>
      </c>
      <c r="C9" s="9" t="s">
        <v>59</v>
      </c>
      <c r="D9" s="9">
        <v>94</v>
      </c>
      <c r="E9" s="9">
        <v>50</v>
      </c>
      <c r="F9" s="9">
        <v>50</v>
      </c>
      <c r="G9" s="9">
        <v>6</v>
      </c>
      <c r="H9" s="9">
        <f t="shared" si="0"/>
        <v>786</v>
      </c>
      <c r="I9" s="9">
        <f t="shared" si="1"/>
        <v>0</v>
      </c>
      <c r="J9" s="9">
        <v>786</v>
      </c>
      <c r="K9" s="9">
        <v>786</v>
      </c>
      <c r="L9" s="23">
        <f t="shared" si="2"/>
        <v>0</v>
      </c>
      <c r="M9" s="9" t="s">
        <v>55</v>
      </c>
      <c r="N9" s="23">
        <f t="shared" si="3"/>
        <v>0</v>
      </c>
      <c r="O9" s="9">
        <v>786</v>
      </c>
      <c r="P9" s="9">
        <v>120.24</v>
      </c>
      <c r="Q9" s="9">
        <f t="shared" si="4"/>
        <v>1</v>
      </c>
      <c r="R9" s="9" t="s">
        <v>64</v>
      </c>
      <c r="S9" s="9">
        <v>1800</v>
      </c>
      <c r="T9" s="9">
        <f t="shared" si="5"/>
        <v>0</v>
      </c>
      <c r="U9" s="9">
        <v>786</v>
      </c>
      <c r="V9" s="9">
        <v>1800</v>
      </c>
      <c r="W9" s="9">
        <f t="shared" si="6"/>
        <v>0</v>
      </c>
      <c r="X9" s="9">
        <v>786</v>
      </c>
      <c r="Y9" s="2">
        <f t="shared" si="7"/>
        <v>1</v>
      </c>
      <c r="Z9" s="30">
        <f t="shared" si="8"/>
        <v>100</v>
      </c>
      <c r="AA9" s="9">
        <v>60.71</v>
      </c>
      <c r="AB9" s="9">
        <v>786</v>
      </c>
      <c r="AC9" s="9">
        <v>786</v>
      </c>
      <c r="AD9" s="9">
        <v>786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180.95</v>
      </c>
      <c r="AQ9" s="39"/>
      <c r="AR9" s="71" t="s">
        <v>133</v>
      </c>
      <c r="AS9" s="42">
        <v>626.36099999999988</v>
      </c>
      <c r="AT9" s="42">
        <v>7.5710000000000006</v>
      </c>
      <c r="AU9" s="42">
        <v>235.71125000000006</v>
      </c>
    </row>
    <row r="10" spans="2:47" ht="15.75" x14ac:dyDescent="0.25">
      <c r="B10" s="9" t="s">
        <v>66</v>
      </c>
      <c r="C10" s="9" t="s">
        <v>59</v>
      </c>
      <c r="D10" s="9">
        <v>95</v>
      </c>
      <c r="E10" s="9">
        <v>50</v>
      </c>
      <c r="F10" s="9">
        <v>50</v>
      </c>
      <c r="G10" s="9">
        <v>6</v>
      </c>
      <c r="H10" s="9">
        <f t="shared" si="0"/>
        <v>834</v>
      </c>
      <c r="I10" s="9">
        <f t="shared" si="1"/>
        <v>0</v>
      </c>
      <c r="J10" s="9">
        <v>834</v>
      </c>
      <c r="K10" s="9">
        <v>834</v>
      </c>
      <c r="L10" s="23">
        <f t="shared" si="2"/>
        <v>0</v>
      </c>
      <c r="M10" s="9" t="s">
        <v>55</v>
      </c>
      <c r="N10" s="23">
        <f t="shared" si="3"/>
        <v>0</v>
      </c>
      <c r="O10" s="9">
        <v>834</v>
      </c>
      <c r="P10" s="9">
        <v>346.89</v>
      </c>
      <c r="Q10" s="9">
        <f t="shared" si="4"/>
        <v>1</v>
      </c>
      <c r="R10" s="9" t="s">
        <v>64</v>
      </c>
      <c r="S10" s="9">
        <v>1800</v>
      </c>
      <c r="T10" s="9">
        <f t="shared" si="5"/>
        <v>0</v>
      </c>
      <c r="U10" s="9">
        <v>834</v>
      </c>
      <c r="V10" s="9">
        <v>1800</v>
      </c>
      <c r="W10" s="9">
        <f t="shared" si="6"/>
        <v>0</v>
      </c>
      <c r="X10" s="9">
        <v>834</v>
      </c>
      <c r="Y10" s="2">
        <f t="shared" si="7"/>
        <v>1</v>
      </c>
      <c r="Z10" s="30">
        <f t="shared" si="8"/>
        <v>100</v>
      </c>
      <c r="AA10" s="9">
        <v>163.6</v>
      </c>
      <c r="AB10" s="9">
        <v>834</v>
      </c>
      <c r="AC10" s="9">
        <v>834</v>
      </c>
      <c r="AD10" s="9">
        <v>834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510.49</v>
      </c>
      <c r="AQ10" s="39"/>
    </row>
    <row r="11" spans="2:47" ht="15.75" x14ac:dyDescent="0.25">
      <c r="B11" s="9" t="s">
        <v>66</v>
      </c>
      <c r="C11" s="9" t="s">
        <v>59</v>
      </c>
      <c r="D11" s="9">
        <v>96</v>
      </c>
      <c r="E11" s="9">
        <v>50</v>
      </c>
      <c r="F11" s="9">
        <v>50</v>
      </c>
      <c r="G11" s="9">
        <v>6</v>
      </c>
      <c r="H11" s="9">
        <f t="shared" si="0"/>
        <v>801</v>
      </c>
      <c r="I11" s="9">
        <f t="shared" si="1"/>
        <v>0</v>
      </c>
      <c r="J11" s="9">
        <v>801</v>
      </c>
      <c r="K11" s="9">
        <v>801</v>
      </c>
      <c r="L11" s="23">
        <f t="shared" si="2"/>
        <v>0</v>
      </c>
      <c r="M11" s="9" t="s">
        <v>55</v>
      </c>
      <c r="N11" s="23">
        <f t="shared" si="3"/>
        <v>0</v>
      </c>
      <c r="O11" s="9">
        <v>801</v>
      </c>
      <c r="P11" s="9">
        <v>65.88</v>
      </c>
      <c r="Q11" s="9">
        <f t="shared" si="4"/>
        <v>1</v>
      </c>
      <c r="R11" s="9" t="s">
        <v>64</v>
      </c>
      <c r="S11" s="9">
        <v>1800</v>
      </c>
      <c r="T11" s="9">
        <f t="shared" si="5"/>
        <v>0</v>
      </c>
      <c r="U11" s="9">
        <v>801</v>
      </c>
      <c r="V11" s="9">
        <v>1800</v>
      </c>
      <c r="W11" s="9">
        <f t="shared" si="6"/>
        <v>0</v>
      </c>
      <c r="X11" s="9">
        <v>798</v>
      </c>
      <c r="Y11" s="2">
        <f t="shared" si="7"/>
        <v>0</v>
      </c>
      <c r="Z11" s="30">
        <f t="shared" si="8"/>
        <v>99.625468164794015</v>
      </c>
      <c r="AA11" s="9">
        <v>35.700000000000003</v>
      </c>
      <c r="AB11" s="9">
        <v>801</v>
      </c>
      <c r="AC11" s="9">
        <v>798</v>
      </c>
      <c r="AD11" s="9">
        <v>801</v>
      </c>
      <c r="AE11" s="9">
        <v>0</v>
      </c>
      <c r="AF11" s="9">
        <v>2</v>
      </c>
      <c r="AG11" s="9">
        <v>100</v>
      </c>
      <c r="AH11" s="9">
        <v>120</v>
      </c>
      <c r="AI11" s="9">
        <v>300</v>
      </c>
      <c r="AJ11" s="9">
        <v>0</v>
      </c>
      <c r="AK11" s="9">
        <v>4</v>
      </c>
      <c r="AL11" s="9">
        <v>9595</v>
      </c>
      <c r="AM11" s="9">
        <v>2</v>
      </c>
      <c r="AN11" s="9">
        <v>138.27000000000001</v>
      </c>
      <c r="AO11" s="9">
        <v>1.77</v>
      </c>
      <c r="AP11" s="9">
        <v>241.62</v>
      </c>
      <c r="AQ11" s="39"/>
    </row>
    <row r="12" spans="2:47" ht="15.75" x14ac:dyDescent="0.25">
      <c r="B12" s="9" t="s">
        <v>66</v>
      </c>
      <c r="C12" s="9" t="s">
        <v>59</v>
      </c>
      <c r="D12" s="9">
        <v>97</v>
      </c>
      <c r="E12" s="9">
        <v>50</v>
      </c>
      <c r="F12" s="9">
        <v>50</v>
      </c>
      <c r="G12" s="9">
        <v>6</v>
      </c>
      <c r="H12" s="9">
        <f t="shared" si="0"/>
        <v>717</v>
      </c>
      <c r="I12" s="9">
        <f t="shared" si="1"/>
        <v>0</v>
      </c>
      <c r="J12" s="9">
        <v>717</v>
      </c>
      <c r="K12" s="9">
        <v>717</v>
      </c>
      <c r="L12" s="23">
        <f t="shared" si="2"/>
        <v>0</v>
      </c>
      <c r="M12" s="9" t="s">
        <v>55</v>
      </c>
      <c r="N12" s="23">
        <f t="shared" si="3"/>
        <v>0</v>
      </c>
      <c r="O12" s="9">
        <v>717</v>
      </c>
      <c r="P12" s="9">
        <v>443.36</v>
      </c>
      <c r="Q12" s="9">
        <f t="shared" si="4"/>
        <v>1</v>
      </c>
      <c r="R12" s="9" t="s">
        <v>64</v>
      </c>
      <c r="S12" s="9">
        <v>1800</v>
      </c>
      <c r="T12" s="9">
        <f t="shared" si="5"/>
        <v>0</v>
      </c>
      <c r="U12" s="9">
        <v>717</v>
      </c>
      <c r="V12" s="9">
        <v>1800</v>
      </c>
      <c r="W12" s="9">
        <f t="shared" si="6"/>
        <v>0</v>
      </c>
      <c r="X12" s="9">
        <v>711</v>
      </c>
      <c r="Y12" s="2">
        <f t="shared" si="7"/>
        <v>0</v>
      </c>
      <c r="Z12" s="30">
        <f t="shared" si="8"/>
        <v>99.163179916317986</v>
      </c>
      <c r="AA12" s="9">
        <v>284.62</v>
      </c>
      <c r="AB12" s="9">
        <v>717</v>
      </c>
      <c r="AC12" s="9">
        <v>711</v>
      </c>
      <c r="AD12" s="9">
        <v>717</v>
      </c>
      <c r="AE12" s="9">
        <v>0</v>
      </c>
      <c r="AF12" s="9">
        <v>2</v>
      </c>
      <c r="AG12" s="9">
        <v>80</v>
      </c>
      <c r="AH12" s="9">
        <v>96</v>
      </c>
      <c r="AI12" s="9">
        <v>300</v>
      </c>
      <c r="AJ12" s="9">
        <v>0</v>
      </c>
      <c r="AK12" s="9">
        <v>2</v>
      </c>
      <c r="AL12" s="9">
        <v>21693</v>
      </c>
      <c r="AM12" s="9">
        <v>2</v>
      </c>
      <c r="AN12" s="9">
        <v>398.28</v>
      </c>
      <c r="AO12" s="9">
        <v>1.73</v>
      </c>
      <c r="AP12" s="9">
        <v>1127.97</v>
      </c>
      <c r="AQ12" s="39"/>
    </row>
    <row r="13" spans="2:47" ht="15.75" x14ac:dyDescent="0.25">
      <c r="B13" s="9" t="s">
        <v>66</v>
      </c>
      <c r="C13" s="9" t="s">
        <v>59</v>
      </c>
      <c r="D13" s="9">
        <v>98</v>
      </c>
      <c r="E13" s="9">
        <v>50</v>
      </c>
      <c r="F13" s="9">
        <v>50</v>
      </c>
      <c r="G13" s="9">
        <v>6</v>
      </c>
      <c r="H13" s="9">
        <f t="shared" si="0"/>
        <v>735</v>
      </c>
      <c r="I13" s="9">
        <f t="shared" si="1"/>
        <v>0</v>
      </c>
      <c r="J13" s="9">
        <v>735</v>
      </c>
      <c r="K13" s="9">
        <v>735</v>
      </c>
      <c r="L13" s="23">
        <f t="shared" si="2"/>
        <v>0</v>
      </c>
      <c r="M13" s="9" t="s">
        <v>55</v>
      </c>
      <c r="N13" s="23">
        <f t="shared" si="3"/>
        <v>0</v>
      </c>
      <c r="O13" s="9">
        <v>735</v>
      </c>
      <c r="P13" s="9">
        <v>97.97</v>
      </c>
      <c r="Q13" s="9">
        <f t="shared" si="4"/>
        <v>1</v>
      </c>
      <c r="R13" s="9" t="s">
        <v>64</v>
      </c>
      <c r="S13" s="9">
        <v>1800</v>
      </c>
      <c r="T13" s="9">
        <f t="shared" si="5"/>
        <v>0</v>
      </c>
      <c r="U13" s="9">
        <v>735</v>
      </c>
      <c r="V13" s="9">
        <v>1800</v>
      </c>
      <c r="W13" s="9">
        <f t="shared" si="6"/>
        <v>0</v>
      </c>
      <c r="X13" s="9">
        <v>735</v>
      </c>
      <c r="Y13" s="2">
        <f t="shared" si="7"/>
        <v>1</v>
      </c>
      <c r="Z13" s="30">
        <f t="shared" si="8"/>
        <v>100</v>
      </c>
      <c r="AA13" s="9">
        <v>49.57</v>
      </c>
      <c r="AB13" s="9">
        <v>735</v>
      </c>
      <c r="AC13" s="9">
        <v>735</v>
      </c>
      <c r="AD13" s="9">
        <v>735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147.54</v>
      </c>
      <c r="AQ13" s="39"/>
    </row>
    <row r="14" spans="2:47" ht="15.75" x14ac:dyDescent="0.25">
      <c r="B14" s="9" t="s">
        <v>66</v>
      </c>
      <c r="C14" s="9" t="s">
        <v>59</v>
      </c>
      <c r="D14" s="9">
        <v>99</v>
      </c>
      <c r="E14" s="9">
        <v>50</v>
      </c>
      <c r="F14" s="9">
        <v>50</v>
      </c>
      <c r="G14" s="9">
        <v>6</v>
      </c>
      <c r="H14" s="9">
        <f t="shared" si="0"/>
        <v>852</v>
      </c>
      <c r="I14" s="9">
        <f t="shared" si="1"/>
        <v>0</v>
      </c>
      <c r="J14" s="9">
        <v>852</v>
      </c>
      <c r="K14" s="9">
        <v>852</v>
      </c>
      <c r="L14" s="23">
        <f t="shared" si="2"/>
        <v>0</v>
      </c>
      <c r="M14" s="9" t="s">
        <v>55</v>
      </c>
      <c r="N14" s="23">
        <f t="shared" si="3"/>
        <v>0</v>
      </c>
      <c r="O14" s="9">
        <v>852</v>
      </c>
      <c r="P14" s="9">
        <v>583.97</v>
      </c>
      <c r="Q14" s="9">
        <f t="shared" si="4"/>
        <v>1</v>
      </c>
      <c r="R14" s="9" t="s">
        <v>64</v>
      </c>
      <c r="S14" s="9">
        <v>1800</v>
      </c>
      <c r="T14" s="9">
        <f t="shared" si="5"/>
        <v>0</v>
      </c>
      <c r="U14" s="9">
        <v>852</v>
      </c>
      <c r="V14" s="9">
        <v>1800</v>
      </c>
      <c r="W14" s="9">
        <f t="shared" si="6"/>
        <v>0</v>
      </c>
      <c r="X14" s="9">
        <v>843</v>
      </c>
      <c r="Y14" s="2">
        <f t="shared" si="7"/>
        <v>0</v>
      </c>
      <c r="Z14" s="30">
        <f t="shared" si="8"/>
        <v>98.943661971830991</v>
      </c>
      <c r="AA14" s="9">
        <v>252.49</v>
      </c>
      <c r="AB14" s="9">
        <v>852</v>
      </c>
      <c r="AC14" s="9">
        <v>843</v>
      </c>
      <c r="AD14" s="9">
        <v>852</v>
      </c>
      <c r="AE14" s="9">
        <v>0</v>
      </c>
      <c r="AF14" s="9">
        <v>2</v>
      </c>
      <c r="AG14" s="9">
        <v>100</v>
      </c>
      <c r="AH14" s="9">
        <v>120</v>
      </c>
      <c r="AI14" s="9">
        <v>300</v>
      </c>
      <c r="AJ14" s="9">
        <v>1</v>
      </c>
      <c r="AK14" s="9">
        <v>3</v>
      </c>
      <c r="AL14" s="9">
        <v>50232</v>
      </c>
      <c r="AM14" s="9">
        <v>2</v>
      </c>
      <c r="AN14" s="9">
        <v>597.63</v>
      </c>
      <c r="AO14" s="9">
        <v>2.4900000000000002</v>
      </c>
      <c r="AP14" s="9">
        <v>1436.63</v>
      </c>
      <c r="AQ14" s="39"/>
    </row>
    <row r="15" spans="2:47" ht="15.75" x14ac:dyDescent="0.25">
      <c r="B15" s="9" t="s">
        <v>66</v>
      </c>
      <c r="C15" s="9" t="s">
        <v>59</v>
      </c>
      <c r="D15" s="9">
        <v>100</v>
      </c>
      <c r="E15" s="9">
        <v>50</v>
      </c>
      <c r="F15" s="9">
        <v>50</v>
      </c>
      <c r="G15" s="9">
        <v>6</v>
      </c>
      <c r="H15" s="9">
        <f t="shared" si="0"/>
        <v>876</v>
      </c>
      <c r="I15" s="9">
        <f t="shared" si="1"/>
        <v>0</v>
      </c>
      <c r="J15" s="9">
        <v>876</v>
      </c>
      <c r="K15" s="9">
        <v>876</v>
      </c>
      <c r="L15" s="23">
        <f t="shared" si="2"/>
        <v>0</v>
      </c>
      <c r="M15" s="9" t="s">
        <v>55</v>
      </c>
      <c r="N15" s="23">
        <f t="shared" si="3"/>
        <v>0</v>
      </c>
      <c r="O15" s="9">
        <v>876</v>
      </c>
      <c r="P15" s="9">
        <v>132.06</v>
      </c>
      <c r="Q15" s="9">
        <f t="shared" si="4"/>
        <v>1</v>
      </c>
      <c r="R15" s="9" t="s">
        <v>64</v>
      </c>
      <c r="S15" s="9">
        <v>1800</v>
      </c>
      <c r="T15" s="9">
        <f t="shared" si="5"/>
        <v>0</v>
      </c>
      <c r="U15" s="9">
        <v>876</v>
      </c>
      <c r="V15" s="9">
        <v>1800</v>
      </c>
      <c r="W15" s="9">
        <f t="shared" si="6"/>
        <v>0</v>
      </c>
      <c r="X15" s="9">
        <v>873</v>
      </c>
      <c r="Y15" s="2">
        <f t="shared" si="7"/>
        <v>0</v>
      </c>
      <c r="Z15" s="30">
        <f t="shared" si="8"/>
        <v>99.657534246575338</v>
      </c>
      <c r="AA15" s="9">
        <v>37.43</v>
      </c>
      <c r="AB15" s="9">
        <v>876</v>
      </c>
      <c r="AC15" s="9">
        <v>873</v>
      </c>
      <c r="AD15" s="9">
        <v>876</v>
      </c>
      <c r="AE15" s="9">
        <v>0</v>
      </c>
      <c r="AF15" s="9">
        <v>2</v>
      </c>
      <c r="AG15" s="9">
        <v>95</v>
      </c>
      <c r="AH15" s="9">
        <v>114</v>
      </c>
      <c r="AI15" s="9">
        <v>300</v>
      </c>
      <c r="AJ15" s="9">
        <v>0</v>
      </c>
      <c r="AK15" s="9">
        <v>6</v>
      </c>
      <c r="AL15" s="9">
        <v>16506</v>
      </c>
      <c r="AM15" s="9">
        <v>2</v>
      </c>
      <c r="AN15" s="9">
        <v>257.54000000000002</v>
      </c>
      <c r="AO15" s="9">
        <v>2.5</v>
      </c>
      <c r="AP15" s="9">
        <v>429.58</v>
      </c>
      <c r="AQ15" s="39"/>
    </row>
    <row r="16" spans="2:47" ht="15.75" x14ac:dyDescent="0.25">
      <c r="B16" s="9" t="s">
        <v>66</v>
      </c>
      <c r="C16" s="9" t="s">
        <v>59</v>
      </c>
      <c r="D16" s="9">
        <v>101</v>
      </c>
      <c r="E16" s="9">
        <v>50</v>
      </c>
      <c r="F16" s="9">
        <v>50</v>
      </c>
      <c r="G16" s="9">
        <v>6</v>
      </c>
      <c r="H16" s="9">
        <f t="shared" si="0"/>
        <v>810</v>
      </c>
      <c r="I16" s="9">
        <f t="shared" si="1"/>
        <v>0</v>
      </c>
      <c r="J16" s="9">
        <v>810</v>
      </c>
      <c r="K16" s="9">
        <v>810</v>
      </c>
      <c r="L16" s="23">
        <f t="shared" si="2"/>
        <v>0</v>
      </c>
      <c r="M16" s="9" t="s">
        <v>55</v>
      </c>
      <c r="N16" s="23">
        <f t="shared" si="3"/>
        <v>0</v>
      </c>
      <c r="O16" s="9">
        <v>810</v>
      </c>
      <c r="P16" s="9">
        <v>308.13</v>
      </c>
      <c r="Q16" s="9">
        <f t="shared" si="4"/>
        <v>1</v>
      </c>
      <c r="R16" s="9" t="s">
        <v>64</v>
      </c>
      <c r="S16" s="9">
        <v>1800</v>
      </c>
      <c r="T16" s="9">
        <f t="shared" si="5"/>
        <v>0</v>
      </c>
      <c r="U16" s="9">
        <v>810</v>
      </c>
      <c r="V16" s="9">
        <v>1800</v>
      </c>
      <c r="W16" s="9">
        <f t="shared" si="6"/>
        <v>0</v>
      </c>
      <c r="X16" s="9">
        <v>804</v>
      </c>
      <c r="Y16" s="2">
        <f t="shared" si="7"/>
        <v>0</v>
      </c>
      <c r="Z16" s="30">
        <f t="shared" si="8"/>
        <v>99.259259259259252</v>
      </c>
      <c r="AA16" s="9">
        <v>191.63</v>
      </c>
      <c r="AB16" s="9">
        <v>810</v>
      </c>
      <c r="AC16" s="9">
        <v>804</v>
      </c>
      <c r="AD16" s="9">
        <v>810</v>
      </c>
      <c r="AE16" s="9">
        <v>0</v>
      </c>
      <c r="AF16" s="9">
        <v>38</v>
      </c>
      <c r="AG16" s="9">
        <v>125</v>
      </c>
      <c r="AH16" s="9">
        <v>150</v>
      </c>
      <c r="AI16" s="9">
        <v>300</v>
      </c>
      <c r="AJ16" s="9">
        <v>14</v>
      </c>
      <c r="AK16" s="9">
        <v>79</v>
      </c>
      <c r="AL16" s="9">
        <v>49650</v>
      </c>
      <c r="AM16" s="9">
        <v>38</v>
      </c>
      <c r="AN16" s="9">
        <v>534.48</v>
      </c>
      <c r="AO16" s="9">
        <v>65.900000000000006</v>
      </c>
      <c r="AP16" s="9">
        <v>1100.18</v>
      </c>
      <c r="AQ16" s="39"/>
    </row>
    <row r="17" spans="2:43" ht="15.75" x14ac:dyDescent="0.25">
      <c r="B17" s="9" t="s">
        <v>66</v>
      </c>
      <c r="C17" s="9" t="s">
        <v>59</v>
      </c>
      <c r="D17" s="9">
        <v>102</v>
      </c>
      <c r="E17" s="9">
        <v>50</v>
      </c>
      <c r="F17" s="9">
        <v>50</v>
      </c>
      <c r="G17" s="9">
        <v>6</v>
      </c>
      <c r="H17" s="9">
        <f t="shared" si="0"/>
        <v>897</v>
      </c>
      <c r="I17" s="9">
        <f t="shared" si="1"/>
        <v>0</v>
      </c>
      <c r="J17" s="9">
        <v>897</v>
      </c>
      <c r="K17" s="9">
        <v>897</v>
      </c>
      <c r="L17" s="23">
        <f t="shared" si="2"/>
        <v>0</v>
      </c>
      <c r="M17" s="9" t="s">
        <v>55</v>
      </c>
      <c r="N17" s="23">
        <f t="shared" si="3"/>
        <v>0</v>
      </c>
      <c r="O17" s="9">
        <v>897</v>
      </c>
      <c r="P17" s="9">
        <v>276.54000000000002</v>
      </c>
      <c r="Q17" s="9">
        <f t="shared" si="4"/>
        <v>1</v>
      </c>
      <c r="R17" s="9" t="s">
        <v>64</v>
      </c>
      <c r="S17" s="9">
        <v>1800</v>
      </c>
      <c r="T17" s="9">
        <f t="shared" si="5"/>
        <v>0</v>
      </c>
      <c r="U17" s="9">
        <v>897</v>
      </c>
      <c r="V17" s="9">
        <v>1800</v>
      </c>
      <c r="W17" s="9">
        <f t="shared" si="6"/>
        <v>0</v>
      </c>
      <c r="X17" s="9">
        <v>894</v>
      </c>
      <c r="Y17" s="2">
        <f t="shared" si="7"/>
        <v>0</v>
      </c>
      <c r="Z17" s="30">
        <f t="shared" si="8"/>
        <v>99.665551839464882</v>
      </c>
      <c r="AA17" s="9">
        <v>126.77</v>
      </c>
      <c r="AB17" s="9">
        <v>897</v>
      </c>
      <c r="AC17" s="9">
        <v>894</v>
      </c>
      <c r="AD17" s="9">
        <v>897</v>
      </c>
      <c r="AE17" s="9">
        <v>0</v>
      </c>
      <c r="AF17" s="9">
        <v>2</v>
      </c>
      <c r="AG17" s="9">
        <v>130</v>
      </c>
      <c r="AH17" s="9">
        <v>156</v>
      </c>
      <c r="AI17" s="9">
        <v>300</v>
      </c>
      <c r="AJ17" s="9">
        <v>0</v>
      </c>
      <c r="AK17" s="9">
        <v>2</v>
      </c>
      <c r="AL17" s="9">
        <v>17208</v>
      </c>
      <c r="AM17" s="9">
        <v>2</v>
      </c>
      <c r="AN17" s="9">
        <v>323.63</v>
      </c>
      <c r="AO17" s="9">
        <v>6.48</v>
      </c>
      <c r="AP17" s="9">
        <v>733.7</v>
      </c>
      <c r="AQ17" s="39"/>
    </row>
    <row r="18" spans="2:43" ht="15.75" x14ac:dyDescent="0.25">
      <c r="B18" s="12" t="s">
        <v>66</v>
      </c>
      <c r="C18" s="12" t="s">
        <v>60</v>
      </c>
      <c r="D18" s="12">
        <v>93</v>
      </c>
      <c r="E18" s="12">
        <v>50</v>
      </c>
      <c r="F18" s="12">
        <v>50</v>
      </c>
      <c r="G18" s="12">
        <v>6</v>
      </c>
      <c r="H18" s="12"/>
      <c r="I18" s="12"/>
      <c r="J18" s="12">
        <v>810</v>
      </c>
      <c r="K18" s="12">
        <v>810</v>
      </c>
      <c r="L18" s="12"/>
      <c r="M18" s="12" t="s">
        <v>55</v>
      </c>
      <c r="N18" s="12"/>
      <c r="O18" s="12">
        <v>810</v>
      </c>
      <c r="P18" s="12">
        <v>106.6</v>
      </c>
      <c r="Q18" s="9">
        <f t="shared" si="4"/>
        <v>1</v>
      </c>
      <c r="R18" s="12" t="s">
        <v>64</v>
      </c>
      <c r="S18" s="12">
        <v>1800</v>
      </c>
      <c r="T18" s="12"/>
      <c r="U18" s="12">
        <v>810</v>
      </c>
      <c r="V18" s="12">
        <v>1800</v>
      </c>
      <c r="W18" s="9">
        <f t="shared" si="6"/>
        <v>0</v>
      </c>
      <c r="X18" s="12">
        <v>810</v>
      </c>
      <c r="Y18" s="12"/>
      <c r="Z18" s="12"/>
      <c r="AA18" s="12">
        <v>94.09</v>
      </c>
      <c r="AB18" s="12">
        <v>810</v>
      </c>
      <c r="AC18" s="12">
        <v>810</v>
      </c>
      <c r="AD18" s="12">
        <v>810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200.69</v>
      </c>
      <c r="AQ18" s="39"/>
    </row>
    <row r="19" spans="2:43" ht="15.75" x14ac:dyDescent="0.25">
      <c r="B19" s="12" t="s">
        <v>66</v>
      </c>
      <c r="C19" s="12" t="s">
        <v>60</v>
      </c>
      <c r="D19" s="12">
        <v>94</v>
      </c>
      <c r="E19" s="12">
        <v>50</v>
      </c>
      <c r="F19" s="12">
        <v>50</v>
      </c>
      <c r="G19" s="12">
        <v>6</v>
      </c>
      <c r="H19" s="12"/>
      <c r="I19" s="12"/>
      <c r="J19" s="12">
        <v>786</v>
      </c>
      <c r="K19" s="12">
        <v>786</v>
      </c>
      <c r="L19" s="12"/>
      <c r="M19" s="12" t="s">
        <v>55</v>
      </c>
      <c r="N19" s="12"/>
      <c r="O19" s="12">
        <v>786</v>
      </c>
      <c r="P19" s="12">
        <v>120.24</v>
      </c>
      <c r="Q19" s="9">
        <f t="shared" si="4"/>
        <v>1</v>
      </c>
      <c r="R19" s="12" t="s">
        <v>64</v>
      </c>
      <c r="S19" s="12">
        <v>1800</v>
      </c>
      <c r="T19" s="12"/>
      <c r="U19" s="12">
        <v>786</v>
      </c>
      <c r="V19" s="12">
        <v>1800</v>
      </c>
      <c r="W19" s="9">
        <f t="shared" si="6"/>
        <v>0</v>
      </c>
      <c r="X19" s="12">
        <v>786</v>
      </c>
      <c r="Y19" s="12"/>
      <c r="Z19" s="12"/>
      <c r="AA19" s="12">
        <v>60.71</v>
      </c>
      <c r="AB19" s="12">
        <v>786</v>
      </c>
      <c r="AC19" s="12">
        <v>786</v>
      </c>
      <c r="AD19" s="12">
        <v>786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180.95</v>
      </c>
      <c r="AQ19" s="39"/>
    </row>
    <row r="20" spans="2:43" ht="15.75" x14ac:dyDescent="0.25">
      <c r="B20" s="12" t="s">
        <v>66</v>
      </c>
      <c r="C20" s="12" t="s">
        <v>60</v>
      </c>
      <c r="D20" s="12">
        <v>95</v>
      </c>
      <c r="E20" s="12">
        <v>50</v>
      </c>
      <c r="F20" s="12">
        <v>50</v>
      </c>
      <c r="G20" s="12">
        <v>6</v>
      </c>
      <c r="H20" s="12"/>
      <c r="I20" s="12"/>
      <c r="J20" s="12">
        <v>834</v>
      </c>
      <c r="K20" s="12">
        <v>834</v>
      </c>
      <c r="L20" s="12"/>
      <c r="M20" s="12" t="s">
        <v>55</v>
      </c>
      <c r="N20" s="12"/>
      <c r="O20" s="12">
        <v>834</v>
      </c>
      <c r="P20" s="12">
        <v>346.89</v>
      </c>
      <c r="Q20" s="9">
        <f t="shared" si="4"/>
        <v>1</v>
      </c>
      <c r="R20" s="12" t="s">
        <v>64</v>
      </c>
      <c r="S20" s="12">
        <v>1800</v>
      </c>
      <c r="T20" s="12"/>
      <c r="U20" s="12">
        <v>834</v>
      </c>
      <c r="V20" s="12">
        <v>1800</v>
      </c>
      <c r="W20" s="9">
        <f t="shared" si="6"/>
        <v>0</v>
      </c>
      <c r="X20" s="12">
        <v>834</v>
      </c>
      <c r="Y20" s="12"/>
      <c r="Z20" s="12"/>
      <c r="AA20" s="12">
        <v>163.6</v>
      </c>
      <c r="AB20" s="12">
        <v>834</v>
      </c>
      <c r="AC20" s="12">
        <v>834</v>
      </c>
      <c r="AD20" s="12">
        <v>834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510.49</v>
      </c>
      <c r="AQ20" s="39"/>
    </row>
    <row r="21" spans="2:43" ht="15.75" x14ac:dyDescent="0.25">
      <c r="B21" s="12" t="s">
        <v>66</v>
      </c>
      <c r="C21" s="12" t="s">
        <v>60</v>
      </c>
      <c r="D21" s="12">
        <v>96</v>
      </c>
      <c r="E21" s="12">
        <v>50</v>
      </c>
      <c r="F21" s="12">
        <v>50</v>
      </c>
      <c r="G21" s="12">
        <v>6</v>
      </c>
      <c r="H21" s="12"/>
      <c r="I21" s="12"/>
      <c r="J21" s="12">
        <v>801</v>
      </c>
      <c r="K21" s="12">
        <v>801</v>
      </c>
      <c r="L21" s="12"/>
      <c r="M21" s="12" t="s">
        <v>55</v>
      </c>
      <c r="N21" s="12"/>
      <c r="O21" s="12">
        <v>801</v>
      </c>
      <c r="P21" s="12">
        <v>65.88</v>
      </c>
      <c r="Q21" s="9">
        <f t="shared" si="4"/>
        <v>1</v>
      </c>
      <c r="R21" s="12" t="s">
        <v>64</v>
      </c>
      <c r="S21" s="12">
        <v>1800</v>
      </c>
      <c r="T21" s="12"/>
      <c r="U21" s="12">
        <v>801</v>
      </c>
      <c r="V21" s="12">
        <v>1800</v>
      </c>
      <c r="W21" s="9">
        <f t="shared" si="6"/>
        <v>0</v>
      </c>
      <c r="X21" s="12">
        <v>798</v>
      </c>
      <c r="Y21" s="12"/>
      <c r="Z21" s="12"/>
      <c r="AA21" s="12">
        <v>35.700000000000003</v>
      </c>
      <c r="AB21" s="12">
        <v>801</v>
      </c>
      <c r="AC21" s="12">
        <v>798</v>
      </c>
      <c r="AD21" s="12">
        <v>801</v>
      </c>
      <c r="AE21" s="12">
        <v>0</v>
      </c>
      <c r="AF21" s="12">
        <v>2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9879</v>
      </c>
      <c r="AM21" s="12">
        <v>2</v>
      </c>
      <c r="AN21" s="12">
        <v>165.29</v>
      </c>
      <c r="AO21" s="12">
        <v>1.76</v>
      </c>
      <c r="AP21" s="12">
        <v>269.39</v>
      </c>
      <c r="AQ21" s="39"/>
    </row>
    <row r="22" spans="2:43" ht="15.75" x14ac:dyDescent="0.25">
      <c r="B22" s="12" t="s">
        <v>66</v>
      </c>
      <c r="C22" s="12" t="s">
        <v>60</v>
      </c>
      <c r="D22" s="12">
        <v>97</v>
      </c>
      <c r="E22" s="12">
        <v>50</v>
      </c>
      <c r="F22" s="12">
        <v>50</v>
      </c>
      <c r="G22" s="12">
        <v>6</v>
      </c>
      <c r="H22" s="12"/>
      <c r="I22" s="12"/>
      <c r="J22" s="12">
        <v>717</v>
      </c>
      <c r="K22" s="12">
        <v>717</v>
      </c>
      <c r="L22" s="12"/>
      <c r="M22" s="12" t="s">
        <v>55</v>
      </c>
      <c r="N22" s="12"/>
      <c r="O22" s="12">
        <v>717</v>
      </c>
      <c r="P22" s="12">
        <v>443.36</v>
      </c>
      <c r="Q22" s="9">
        <f t="shared" si="4"/>
        <v>1</v>
      </c>
      <c r="R22" s="12" t="s">
        <v>64</v>
      </c>
      <c r="S22" s="12">
        <v>1800</v>
      </c>
      <c r="T22" s="12"/>
      <c r="U22" s="12">
        <v>717</v>
      </c>
      <c r="V22" s="12">
        <v>1800</v>
      </c>
      <c r="W22" s="9">
        <f t="shared" si="6"/>
        <v>0</v>
      </c>
      <c r="X22" s="12">
        <v>711</v>
      </c>
      <c r="Y22" s="12"/>
      <c r="Z22" s="12"/>
      <c r="AA22" s="12">
        <v>284.62</v>
      </c>
      <c r="AB22" s="12">
        <v>717</v>
      </c>
      <c r="AC22" s="12">
        <v>711</v>
      </c>
      <c r="AD22" s="12">
        <v>717</v>
      </c>
      <c r="AE22" s="12">
        <v>0</v>
      </c>
      <c r="AF22" s="12">
        <v>2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23754</v>
      </c>
      <c r="AM22" s="12">
        <v>2</v>
      </c>
      <c r="AN22" s="12">
        <v>476.21</v>
      </c>
      <c r="AO22" s="12">
        <v>1.65</v>
      </c>
      <c r="AP22" s="12">
        <v>1206.8499999999999</v>
      </c>
      <c r="AQ22" s="39"/>
    </row>
    <row r="23" spans="2:43" ht="15.75" x14ac:dyDescent="0.25">
      <c r="B23" s="12" t="s">
        <v>66</v>
      </c>
      <c r="C23" s="12" t="s">
        <v>60</v>
      </c>
      <c r="D23" s="12">
        <v>98</v>
      </c>
      <c r="E23" s="12">
        <v>50</v>
      </c>
      <c r="F23" s="12">
        <v>50</v>
      </c>
      <c r="G23" s="12">
        <v>6</v>
      </c>
      <c r="H23" s="12"/>
      <c r="I23" s="12"/>
      <c r="J23" s="12">
        <v>735</v>
      </c>
      <c r="K23" s="12">
        <v>735</v>
      </c>
      <c r="L23" s="12"/>
      <c r="M23" s="12" t="s">
        <v>55</v>
      </c>
      <c r="N23" s="12"/>
      <c r="O23" s="12">
        <v>735</v>
      </c>
      <c r="P23" s="12">
        <v>97.97</v>
      </c>
      <c r="Q23" s="9">
        <f t="shared" si="4"/>
        <v>1</v>
      </c>
      <c r="R23" s="12" t="s">
        <v>64</v>
      </c>
      <c r="S23" s="12">
        <v>1800</v>
      </c>
      <c r="T23" s="12"/>
      <c r="U23" s="12">
        <v>735</v>
      </c>
      <c r="V23" s="12">
        <v>1800</v>
      </c>
      <c r="W23" s="9">
        <f t="shared" si="6"/>
        <v>0</v>
      </c>
      <c r="X23" s="12">
        <v>735</v>
      </c>
      <c r="Y23" s="12"/>
      <c r="Z23" s="12"/>
      <c r="AA23" s="12">
        <v>49.57</v>
      </c>
      <c r="AB23" s="12">
        <v>735</v>
      </c>
      <c r="AC23" s="12">
        <v>735</v>
      </c>
      <c r="AD23" s="12">
        <v>735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147.54</v>
      </c>
      <c r="AQ23" s="39"/>
    </row>
    <row r="24" spans="2:43" ht="15.75" x14ac:dyDescent="0.25">
      <c r="B24" s="12" t="s">
        <v>66</v>
      </c>
      <c r="C24" s="12" t="s">
        <v>60</v>
      </c>
      <c r="D24" s="12">
        <v>99</v>
      </c>
      <c r="E24" s="12">
        <v>50</v>
      </c>
      <c r="F24" s="12">
        <v>50</v>
      </c>
      <c r="G24" s="12">
        <v>6</v>
      </c>
      <c r="H24" s="12"/>
      <c r="I24" s="12"/>
      <c r="J24" s="12">
        <v>852</v>
      </c>
      <c r="K24" s="12">
        <v>852</v>
      </c>
      <c r="L24" s="12"/>
      <c r="M24" s="12" t="s">
        <v>55</v>
      </c>
      <c r="N24" s="12"/>
      <c r="O24" s="12">
        <v>852</v>
      </c>
      <c r="P24" s="12">
        <v>583.97</v>
      </c>
      <c r="Q24" s="9">
        <f t="shared" si="4"/>
        <v>1</v>
      </c>
      <c r="R24" s="12" t="s">
        <v>64</v>
      </c>
      <c r="S24" s="12">
        <v>1800</v>
      </c>
      <c r="T24" s="12"/>
      <c r="U24" s="12">
        <v>852</v>
      </c>
      <c r="V24" s="12">
        <v>1800</v>
      </c>
      <c r="W24" s="9">
        <f t="shared" si="6"/>
        <v>0</v>
      </c>
      <c r="X24" s="12">
        <v>843</v>
      </c>
      <c r="Y24" s="12"/>
      <c r="Z24" s="12"/>
      <c r="AA24" s="12">
        <v>252.49</v>
      </c>
      <c r="AB24" s="12">
        <v>852</v>
      </c>
      <c r="AC24" s="12">
        <v>843</v>
      </c>
      <c r="AD24" s="12">
        <v>852</v>
      </c>
      <c r="AE24" s="12">
        <v>0</v>
      </c>
      <c r="AF24" s="12">
        <v>2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51450</v>
      </c>
      <c r="AM24" s="12">
        <v>2</v>
      </c>
      <c r="AN24" s="12">
        <v>622.38</v>
      </c>
      <c r="AO24" s="12">
        <v>2.36</v>
      </c>
      <c r="AP24" s="12">
        <v>1457.13</v>
      </c>
      <c r="AQ24" s="39"/>
    </row>
    <row r="25" spans="2:43" ht="15.75" x14ac:dyDescent="0.25">
      <c r="B25" s="12" t="s">
        <v>66</v>
      </c>
      <c r="C25" s="12" t="s">
        <v>60</v>
      </c>
      <c r="D25" s="12">
        <v>100</v>
      </c>
      <c r="E25" s="12">
        <v>50</v>
      </c>
      <c r="F25" s="12">
        <v>50</v>
      </c>
      <c r="G25" s="12">
        <v>6</v>
      </c>
      <c r="H25" s="12"/>
      <c r="I25" s="12"/>
      <c r="J25" s="12">
        <v>876</v>
      </c>
      <c r="K25" s="12">
        <v>876</v>
      </c>
      <c r="L25" s="12"/>
      <c r="M25" s="12" t="s">
        <v>55</v>
      </c>
      <c r="N25" s="12"/>
      <c r="O25" s="12">
        <v>876</v>
      </c>
      <c r="P25" s="12">
        <v>132.06</v>
      </c>
      <c r="Q25" s="9">
        <f t="shared" si="4"/>
        <v>1</v>
      </c>
      <c r="R25" s="12" t="s">
        <v>64</v>
      </c>
      <c r="S25" s="12">
        <v>1800</v>
      </c>
      <c r="T25" s="12"/>
      <c r="U25" s="12">
        <v>876</v>
      </c>
      <c r="V25" s="12">
        <v>1800</v>
      </c>
      <c r="W25" s="9">
        <f t="shared" si="6"/>
        <v>0</v>
      </c>
      <c r="X25" s="12">
        <v>873</v>
      </c>
      <c r="Y25" s="12"/>
      <c r="Z25" s="12"/>
      <c r="AA25" s="12">
        <v>37.43</v>
      </c>
      <c r="AB25" s="12">
        <v>876</v>
      </c>
      <c r="AC25" s="12">
        <v>873</v>
      </c>
      <c r="AD25" s="12">
        <v>876</v>
      </c>
      <c r="AE25" s="12">
        <v>0</v>
      </c>
      <c r="AF25" s="12">
        <v>2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18626</v>
      </c>
      <c r="AM25" s="12">
        <v>2</v>
      </c>
      <c r="AN25" s="12">
        <v>267.05</v>
      </c>
      <c r="AO25" s="12">
        <v>2.72</v>
      </c>
      <c r="AP25" s="12">
        <v>440.52</v>
      </c>
      <c r="AQ25" s="39"/>
    </row>
    <row r="26" spans="2:43" ht="15.75" x14ac:dyDescent="0.25">
      <c r="B26" s="12" t="s">
        <v>66</v>
      </c>
      <c r="C26" s="12" t="s">
        <v>60</v>
      </c>
      <c r="D26" s="12">
        <v>101</v>
      </c>
      <c r="E26" s="12">
        <v>50</v>
      </c>
      <c r="F26" s="12">
        <v>50</v>
      </c>
      <c r="G26" s="12">
        <v>6</v>
      </c>
      <c r="H26" s="12"/>
      <c r="I26" s="12"/>
      <c r="J26" s="12">
        <v>810</v>
      </c>
      <c r="K26" s="12">
        <v>810</v>
      </c>
      <c r="L26" s="12"/>
      <c r="M26" s="12" t="s">
        <v>55</v>
      </c>
      <c r="N26" s="12"/>
      <c r="O26" s="12">
        <v>810</v>
      </c>
      <c r="P26" s="12">
        <v>308.13</v>
      </c>
      <c r="Q26" s="9">
        <f t="shared" si="4"/>
        <v>1</v>
      </c>
      <c r="R26" s="12" t="s">
        <v>64</v>
      </c>
      <c r="S26" s="12">
        <v>1800</v>
      </c>
      <c r="T26" s="12"/>
      <c r="U26" s="12">
        <v>810</v>
      </c>
      <c r="V26" s="12">
        <v>1800</v>
      </c>
      <c r="W26" s="9">
        <f t="shared" si="6"/>
        <v>0</v>
      </c>
      <c r="X26" s="12">
        <v>804</v>
      </c>
      <c r="Y26" s="12"/>
      <c r="Z26" s="12"/>
      <c r="AA26" s="12">
        <v>191.63</v>
      </c>
      <c r="AB26" s="12">
        <v>810</v>
      </c>
      <c r="AC26" s="12">
        <v>804</v>
      </c>
      <c r="AD26" s="12">
        <v>810</v>
      </c>
      <c r="AE26" s="12">
        <v>0</v>
      </c>
      <c r="AF26" s="12">
        <v>41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73154</v>
      </c>
      <c r="AM26" s="12">
        <v>41</v>
      </c>
      <c r="AN26" s="12">
        <v>619.22</v>
      </c>
      <c r="AO26" s="12">
        <v>55.64</v>
      </c>
      <c r="AP26" s="12">
        <v>1297.06</v>
      </c>
      <c r="AQ26" s="39"/>
    </row>
    <row r="27" spans="2:43" ht="15.75" x14ac:dyDescent="0.25">
      <c r="B27" s="12" t="s">
        <v>66</v>
      </c>
      <c r="C27" s="12" t="s">
        <v>60</v>
      </c>
      <c r="D27" s="12">
        <v>102</v>
      </c>
      <c r="E27" s="12">
        <v>50</v>
      </c>
      <c r="F27" s="12">
        <v>50</v>
      </c>
      <c r="G27" s="12">
        <v>6</v>
      </c>
      <c r="H27" s="12"/>
      <c r="I27" s="12"/>
      <c r="J27" s="12">
        <v>897</v>
      </c>
      <c r="K27" s="12">
        <v>897</v>
      </c>
      <c r="L27" s="12"/>
      <c r="M27" s="12" t="s">
        <v>55</v>
      </c>
      <c r="N27" s="12"/>
      <c r="O27" s="12">
        <v>897</v>
      </c>
      <c r="P27" s="12">
        <v>276.54000000000002</v>
      </c>
      <c r="Q27" s="9">
        <f t="shared" si="4"/>
        <v>1</v>
      </c>
      <c r="R27" s="12" t="s">
        <v>64</v>
      </c>
      <c r="S27" s="12">
        <v>1800</v>
      </c>
      <c r="T27" s="12"/>
      <c r="U27" s="12">
        <v>897</v>
      </c>
      <c r="V27" s="12">
        <v>1800</v>
      </c>
      <c r="W27" s="9">
        <f t="shared" si="6"/>
        <v>0</v>
      </c>
      <c r="X27" s="12">
        <v>894</v>
      </c>
      <c r="Y27" s="12"/>
      <c r="Z27" s="12"/>
      <c r="AA27" s="12">
        <v>126.77</v>
      </c>
      <c r="AB27" s="12">
        <v>897</v>
      </c>
      <c r="AC27" s="12">
        <v>894</v>
      </c>
      <c r="AD27" s="12">
        <v>897</v>
      </c>
      <c r="AE27" s="12">
        <v>0</v>
      </c>
      <c r="AF27" s="12">
        <v>2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17528</v>
      </c>
      <c r="AM27" s="12">
        <v>2</v>
      </c>
      <c r="AN27" s="12">
        <v>329.2</v>
      </c>
      <c r="AO27" s="12">
        <v>6.31</v>
      </c>
      <c r="AP27" s="12">
        <v>735.46</v>
      </c>
      <c r="AQ27" s="39"/>
    </row>
    <row r="28" spans="2:43" ht="15.75" x14ac:dyDescent="0.25">
      <c r="B28" s="14" t="s">
        <v>66</v>
      </c>
      <c r="C28" s="14" t="s">
        <v>61</v>
      </c>
      <c r="D28" s="14">
        <v>93</v>
      </c>
      <c r="E28" s="14">
        <v>50</v>
      </c>
      <c r="F28" s="14">
        <v>50</v>
      </c>
      <c r="G28" s="14">
        <v>6</v>
      </c>
      <c r="H28" s="14"/>
      <c r="I28" s="14"/>
      <c r="J28" s="14">
        <v>810</v>
      </c>
      <c r="K28" s="14">
        <v>810</v>
      </c>
      <c r="L28" s="14"/>
      <c r="M28" s="14" t="s">
        <v>55</v>
      </c>
      <c r="N28" s="14"/>
      <c r="O28" s="14">
        <v>810</v>
      </c>
      <c r="P28" s="14">
        <v>106.6</v>
      </c>
      <c r="Q28" s="9">
        <f t="shared" si="4"/>
        <v>1</v>
      </c>
      <c r="R28" s="14" t="s">
        <v>64</v>
      </c>
      <c r="S28" s="14">
        <v>1800</v>
      </c>
      <c r="T28" s="14"/>
      <c r="U28" s="14">
        <v>810</v>
      </c>
      <c r="V28" s="14">
        <v>1800</v>
      </c>
      <c r="W28" s="9">
        <f t="shared" si="6"/>
        <v>0</v>
      </c>
      <c r="X28" s="14">
        <v>810</v>
      </c>
      <c r="Y28" s="14"/>
      <c r="Z28" s="14"/>
      <c r="AA28" s="14">
        <v>94.09</v>
      </c>
      <c r="AB28" s="14">
        <v>810</v>
      </c>
      <c r="AC28" s="14">
        <v>810</v>
      </c>
      <c r="AD28" s="14">
        <v>810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200.69</v>
      </c>
      <c r="AQ28" s="39"/>
    </row>
    <row r="29" spans="2:43" ht="15.75" x14ac:dyDescent="0.25">
      <c r="B29" s="14" t="s">
        <v>66</v>
      </c>
      <c r="C29" s="14" t="s">
        <v>61</v>
      </c>
      <c r="D29" s="14">
        <v>94</v>
      </c>
      <c r="E29" s="14">
        <v>50</v>
      </c>
      <c r="F29" s="14">
        <v>50</v>
      </c>
      <c r="G29" s="14">
        <v>6</v>
      </c>
      <c r="H29" s="14"/>
      <c r="I29" s="14"/>
      <c r="J29" s="14">
        <v>786</v>
      </c>
      <c r="K29" s="14">
        <v>786</v>
      </c>
      <c r="L29" s="14"/>
      <c r="M29" s="14" t="s">
        <v>55</v>
      </c>
      <c r="N29" s="14"/>
      <c r="O29" s="14">
        <v>786</v>
      </c>
      <c r="P29" s="14">
        <v>120.24</v>
      </c>
      <c r="Q29" s="9">
        <f t="shared" si="4"/>
        <v>1</v>
      </c>
      <c r="R29" s="14" t="s">
        <v>64</v>
      </c>
      <c r="S29" s="14">
        <v>1800</v>
      </c>
      <c r="T29" s="14"/>
      <c r="U29" s="14">
        <v>786</v>
      </c>
      <c r="V29" s="14">
        <v>1800</v>
      </c>
      <c r="W29" s="9">
        <f t="shared" si="6"/>
        <v>0</v>
      </c>
      <c r="X29" s="14">
        <v>786</v>
      </c>
      <c r="Y29" s="14"/>
      <c r="Z29" s="14"/>
      <c r="AA29" s="14">
        <v>60.71</v>
      </c>
      <c r="AB29" s="14">
        <v>786</v>
      </c>
      <c r="AC29" s="14">
        <v>786</v>
      </c>
      <c r="AD29" s="14">
        <v>786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180.95</v>
      </c>
      <c r="AQ29" s="39"/>
    </row>
    <row r="30" spans="2:43" ht="15.75" x14ac:dyDescent="0.25">
      <c r="B30" s="14" t="s">
        <v>66</v>
      </c>
      <c r="C30" s="14" t="s">
        <v>61</v>
      </c>
      <c r="D30" s="14">
        <v>95</v>
      </c>
      <c r="E30" s="14">
        <v>50</v>
      </c>
      <c r="F30" s="14">
        <v>50</v>
      </c>
      <c r="G30" s="14">
        <v>6</v>
      </c>
      <c r="H30" s="14"/>
      <c r="I30" s="14"/>
      <c r="J30" s="14">
        <v>834</v>
      </c>
      <c r="K30" s="14">
        <v>834</v>
      </c>
      <c r="L30" s="14"/>
      <c r="M30" s="14" t="s">
        <v>55</v>
      </c>
      <c r="N30" s="14"/>
      <c r="O30" s="14">
        <v>834</v>
      </c>
      <c r="P30" s="14">
        <v>346.89</v>
      </c>
      <c r="Q30" s="9">
        <f t="shared" si="4"/>
        <v>1</v>
      </c>
      <c r="R30" s="14" t="s">
        <v>64</v>
      </c>
      <c r="S30" s="14">
        <v>1800</v>
      </c>
      <c r="T30" s="14"/>
      <c r="U30" s="14">
        <v>834</v>
      </c>
      <c r="V30" s="14">
        <v>1800</v>
      </c>
      <c r="W30" s="9">
        <f t="shared" si="6"/>
        <v>0</v>
      </c>
      <c r="X30" s="14">
        <v>834</v>
      </c>
      <c r="Y30" s="14"/>
      <c r="Z30" s="14"/>
      <c r="AA30" s="14">
        <v>163.6</v>
      </c>
      <c r="AB30" s="14">
        <v>834</v>
      </c>
      <c r="AC30" s="14">
        <v>834</v>
      </c>
      <c r="AD30" s="14">
        <v>834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510.49</v>
      </c>
      <c r="AQ30" s="39"/>
    </row>
    <row r="31" spans="2:43" ht="15.75" x14ac:dyDescent="0.25">
      <c r="B31" s="14" t="s">
        <v>66</v>
      </c>
      <c r="C31" s="14" t="s">
        <v>61</v>
      </c>
      <c r="D31" s="14">
        <v>96</v>
      </c>
      <c r="E31" s="14">
        <v>50</v>
      </c>
      <c r="F31" s="14">
        <v>50</v>
      </c>
      <c r="G31" s="14">
        <v>6</v>
      </c>
      <c r="H31" s="14"/>
      <c r="I31" s="14"/>
      <c r="J31" s="14">
        <v>801</v>
      </c>
      <c r="K31" s="14">
        <v>801</v>
      </c>
      <c r="L31" s="14"/>
      <c r="M31" s="14" t="s">
        <v>55</v>
      </c>
      <c r="N31" s="14"/>
      <c r="O31" s="14">
        <v>801</v>
      </c>
      <c r="P31" s="14">
        <v>65.88</v>
      </c>
      <c r="Q31" s="9">
        <f t="shared" si="4"/>
        <v>1</v>
      </c>
      <c r="R31" s="14" t="s">
        <v>64</v>
      </c>
      <c r="S31" s="14">
        <v>1800</v>
      </c>
      <c r="T31" s="14"/>
      <c r="U31" s="14">
        <v>801</v>
      </c>
      <c r="V31" s="14">
        <v>1800</v>
      </c>
      <c r="W31" s="9">
        <f t="shared" si="6"/>
        <v>0</v>
      </c>
      <c r="X31" s="14">
        <v>798</v>
      </c>
      <c r="Y31" s="14"/>
      <c r="Z31" s="14"/>
      <c r="AA31" s="14">
        <v>35.700000000000003</v>
      </c>
      <c r="AB31" s="14">
        <v>801</v>
      </c>
      <c r="AC31" s="14">
        <v>798</v>
      </c>
      <c r="AD31" s="14">
        <v>801</v>
      </c>
      <c r="AE31" s="14">
        <v>0</v>
      </c>
      <c r="AF31" s="14">
        <v>2</v>
      </c>
      <c r="AG31" s="14">
        <v>100</v>
      </c>
      <c r="AH31" s="14">
        <v>120</v>
      </c>
      <c r="AI31" s="14">
        <v>300</v>
      </c>
      <c r="AJ31" s="14">
        <v>0</v>
      </c>
      <c r="AK31" s="14">
        <v>0</v>
      </c>
      <c r="AL31" s="14">
        <v>9653</v>
      </c>
      <c r="AM31" s="14">
        <v>2</v>
      </c>
      <c r="AN31" s="14">
        <v>140.29</v>
      </c>
      <c r="AO31" s="14">
        <v>1.81</v>
      </c>
      <c r="AP31" s="14">
        <v>237.88</v>
      </c>
      <c r="AQ31" s="39"/>
    </row>
    <row r="32" spans="2:43" ht="15.75" x14ac:dyDescent="0.25">
      <c r="B32" s="14" t="s">
        <v>66</v>
      </c>
      <c r="C32" s="14" t="s">
        <v>61</v>
      </c>
      <c r="D32" s="14">
        <v>97</v>
      </c>
      <c r="E32" s="14">
        <v>50</v>
      </c>
      <c r="F32" s="14">
        <v>50</v>
      </c>
      <c r="G32" s="14">
        <v>6</v>
      </c>
      <c r="H32" s="14"/>
      <c r="I32" s="14"/>
      <c r="J32" s="14">
        <v>717</v>
      </c>
      <c r="K32" s="14">
        <v>717</v>
      </c>
      <c r="L32" s="14"/>
      <c r="M32" s="14" t="s">
        <v>55</v>
      </c>
      <c r="N32" s="14"/>
      <c r="O32" s="14">
        <v>717</v>
      </c>
      <c r="P32" s="14">
        <v>443.36</v>
      </c>
      <c r="Q32" s="9">
        <f t="shared" si="4"/>
        <v>1</v>
      </c>
      <c r="R32" s="14" t="s">
        <v>64</v>
      </c>
      <c r="S32" s="14">
        <v>1800</v>
      </c>
      <c r="T32" s="14"/>
      <c r="U32" s="14">
        <v>717</v>
      </c>
      <c r="V32" s="14">
        <v>1800</v>
      </c>
      <c r="W32" s="9">
        <f t="shared" si="6"/>
        <v>0</v>
      </c>
      <c r="X32" s="14">
        <v>711</v>
      </c>
      <c r="Y32" s="14"/>
      <c r="Z32" s="14"/>
      <c r="AA32" s="14">
        <v>284.62</v>
      </c>
      <c r="AB32" s="14">
        <v>717</v>
      </c>
      <c r="AC32" s="14">
        <v>711</v>
      </c>
      <c r="AD32" s="14">
        <v>717</v>
      </c>
      <c r="AE32" s="14">
        <v>0</v>
      </c>
      <c r="AF32" s="14">
        <v>2</v>
      </c>
      <c r="AG32" s="14">
        <v>80</v>
      </c>
      <c r="AH32" s="14">
        <v>96</v>
      </c>
      <c r="AI32" s="14">
        <v>300</v>
      </c>
      <c r="AJ32" s="14">
        <v>0</v>
      </c>
      <c r="AK32" s="14">
        <v>0</v>
      </c>
      <c r="AL32" s="14">
        <v>22009</v>
      </c>
      <c r="AM32" s="14">
        <v>2</v>
      </c>
      <c r="AN32" s="14">
        <v>413.76</v>
      </c>
      <c r="AO32" s="14">
        <v>1.68</v>
      </c>
      <c r="AP32" s="14">
        <v>1137.01</v>
      </c>
      <c r="AQ32" s="39"/>
    </row>
    <row r="33" spans="2:43" ht="15.75" x14ac:dyDescent="0.25">
      <c r="B33" s="14" t="s">
        <v>66</v>
      </c>
      <c r="C33" s="14" t="s">
        <v>61</v>
      </c>
      <c r="D33" s="14">
        <v>98</v>
      </c>
      <c r="E33" s="14">
        <v>50</v>
      </c>
      <c r="F33" s="14">
        <v>50</v>
      </c>
      <c r="G33" s="14">
        <v>6</v>
      </c>
      <c r="H33" s="14"/>
      <c r="I33" s="14"/>
      <c r="J33" s="14">
        <v>735</v>
      </c>
      <c r="K33" s="14">
        <v>735</v>
      </c>
      <c r="L33" s="14"/>
      <c r="M33" s="14" t="s">
        <v>55</v>
      </c>
      <c r="N33" s="14"/>
      <c r="O33" s="14">
        <v>735</v>
      </c>
      <c r="P33" s="14">
        <v>97.97</v>
      </c>
      <c r="Q33" s="9">
        <f t="shared" si="4"/>
        <v>1</v>
      </c>
      <c r="R33" s="14" t="s">
        <v>64</v>
      </c>
      <c r="S33" s="14">
        <v>1800</v>
      </c>
      <c r="T33" s="14"/>
      <c r="U33" s="14">
        <v>735</v>
      </c>
      <c r="V33" s="14">
        <v>1800</v>
      </c>
      <c r="W33" s="9">
        <f t="shared" si="6"/>
        <v>0</v>
      </c>
      <c r="X33" s="14">
        <v>735</v>
      </c>
      <c r="Y33" s="14"/>
      <c r="Z33" s="14"/>
      <c r="AA33" s="14">
        <v>49.57</v>
      </c>
      <c r="AB33" s="14">
        <v>735</v>
      </c>
      <c r="AC33" s="14">
        <v>735</v>
      </c>
      <c r="AD33" s="14">
        <v>735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147.54</v>
      </c>
      <c r="AQ33" s="39"/>
    </row>
    <row r="34" spans="2:43" ht="15.75" x14ac:dyDescent="0.25">
      <c r="B34" s="14" t="s">
        <v>66</v>
      </c>
      <c r="C34" s="14" t="s">
        <v>61</v>
      </c>
      <c r="D34" s="14">
        <v>99</v>
      </c>
      <c r="E34" s="14">
        <v>50</v>
      </c>
      <c r="F34" s="14">
        <v>50</v>
      </c>
      <c r="G34" s="14">
        <v>6</v>
      </c>
      <c r="H34" s="14"/>
      <c r="I34" s="14"/>
      <c r="J34" s="14">
        <v>852</v>
      </c>
      <c r="K34" s="14">
        <v>852</v>
      </c>
      <c r="L34" s="14"/>
      <c r="M34" s="14" t="s">
        <v>55</v>
      </c>
      <c r="N34" s="14"/>
      <c r="O34" s="14">
        <v>852</v>
      </c>
      <c r="P34" s="14">
        <v>583.97</v>
      </c>
      <c r="Q34" s="9">
        <f t="shared" si="4"/>
        <v>1</v>
      </c>
      <c r="R34" s="14" t="s">
        <v>64</v>
      </c>
      <c r="S34" s="14">
        <v>1800</v>
      </c>
      <c r="T34" s="14"/>
      <c r="U34" s="14">
        <v>852</v>
      </c>
      <c r="V34" s="14">
        <v>1800</v>
      </c>
      <c r="W34" s="9">
        <f t="shared" si="6"/>
        <v>0</v>
      </c>
      <c r="X34" s="14">
        <v>843</v>
      </c>
      <c r="Y34" s="14"/>
      <c r="Z34" s="14"/>
      <c r="AA34" s="14">
        <v>252.49</v>
      </c>
      <c r="AB34" s="14">
        <v>852</v>
      </c>
      <c r="AC34" s="14">
        <v>843</v>
      </c>
      <c r="AD34" s="14">
        <v>852</v>
      </c>
      <c r="AE34" s="14">
        <v>0</v>
      </c>
      <c r="AF34" s="14">
        <v>2</v>
      </c>
      <c r="AG34" s="14">
        <v>100</v>
      </c>
      <c r="AH34" s="14">
        <v>120</v>
      </c>
      <c r="AI34" s="14">
        <v>300</v>
      </c>
      <c r="AJ34" s="14">
        <v>0</v>
      </c>
      <c r="AK34" s="14">
        <v>0</v>
      </c>
      <c r="AL34" s="14">
        <v>50302</v>
      </c>
      <c r="AM34" s="14">
        <v>2</v>
      </c>
      <c r="AN34" s="14">
        <v>592.63</v>
      </c>
      <c r="AO34" s="14">
        <v>2.54</v>
      </c>
      <c r="AP34" s="14">
        <v>1435.03</v>
      </c>
      <c r="AQ34" s="39"/>
    </row>
    <row r="35" spans="2:43" ht="15.75" x14ac:dyDescent="0.25">
      <c r="B35" s="14" t="s">
        <v>66</v>
      </c>
      <c r="C35" s="14" t="s">
        <v>61</v>
      </c>
      <c r="D35" s="14">
        <v>100</v>
      </c>
      <c r="E35" s="14">
        <v>50</v>
      </c>
      <c r="F35" s="14">
        <v>50</v>
      </c>
      <c r="G35" s="14">
        <v>6</v>
      </c>
      <c r="H35" s="14"/>
      <c r="I35" s="14"/>
      <c r="J35" s="14">
        <v>876</v>
      </c>
      <c r="K35" s="14">
        <v>876</v>
      </c>
      <c r="L35" s="14"/>
      <c r="M35" s="14" t="s">
        <v>55</v>
      </c>
      <c r="N35" s="14"/>
      <c r="O35" s="14">
        <v>876</v>
      </c>
      <c r="P35" s="14">
        <v>132.06</v>
      </c>
      <c r="Q35" s="9">
        <f t="shared" si="4"/>
        <v>1</v>
      </c>
      <c r="R35" s="14" t="s">
        <v>64</v>
      </c>
      <c r="S35" s="14">
        <v>1800</v>
      </c>
      <c r="T35" s="14"/>
      <c r="U35" s="14">
        <v>876</v>
      </c>
      <c r="V35" s="14">
        <v>1800</v>
      </c>
      <c r="W35" s="9">
        <f t="shared" si="6"/>
        <v>0</v>
      </c>
      <c r="X35" s="14">
        <v>873</v>
      </c>
      <c r="Y35" s="14"/>
      <c r="Z35" s="14"/>
      <c r="AA35" s="14">
        <v>37.43</v>
      </c>
      <c r="AB35" s="14">
        <v>876</v>
      </c>
      <c r="AC35" s="14">
        <v>873</v>
      </c>
      <c r="AD35" s="14">
        <v>876</v>
      </c>
      <c r="AE35" s="14">
        <v>0</v>
      </c>
      <c r="AF35" s="14">
        <v>2</v>
      </c>
      <c r="AG35" s="14">
        <v>95</v>
      </c>
      <c r="AH35" s="14">
        <v>114</v>
      </c>
      <c r="AI35" s="14">
        <v>300</v>
      </c>
      <c r="AJ35" s="14">
        <v>0</v>
      </c>
      <c r="AK35" s="14">
        <v>0</v>
      </c>
      <c r="AL35" s="14">
        <v>16538</v>
      </c>
      <c r="AM35" s="14">
        <v>2</v>
      </c>
      <c r="AN35" s="14">
        <v>261.22000000000003</v>
      </c>
      <c r="AO35" s="14">
        <v>2.5</v>
      </c>
      <c r="AP35" s="14">
        <v>431.1</v>
      </c>
      <c r="AQ35" s="39"/>
    </row>
    <row r="36" spans="2:43" ht="15.75" x14ac:dyDescent="0.25">
      <c r="B36" s="14" t="s">
        <v>66</v>
      </c>
      <c r="C36" s="14" t="s">
        <v>61</v>
      </c>
      <c r="D36" s="14">
        <v>101</v>
      </c>
      <c r="E36" s="14">
        <v>50</v>
      </c>
      <c r="F36" s="14">
        <v>50</v>
      </c>
      <c r="G36" s="14">
        <v>6</v>
      </c>
      <c r="H36" s="14"/>
      <c r="I36" s="14"/>
      <c r="J36" s="14">
        <v>810</v>
      </c>
      <c r="K36" s="14">
        <v>810</v>
      </c>
      <c r="L36" s="14"/>
      <c r="M36" s="14" t="s">
        <v>55</v>
      </c>
      <c r="N36" s="14"/>
      <c r="O36" s="14">
        <v>810</v>
      </c>
      <c r="P36" s="14">
        <v>308.13</v>
      </c>
      <c r="Q36" s="9">
        <f t="shared" si="4"/>
        <v>1</v>
      </c>
      <c r="R36" s="14" t="s">
        <v>64</v>
      </c>
      <c r="S36" s="14">
        <v>1800</v>
      </c>
      <c r="T36" s="14"/>
      <c r="U36" s="14">
        <v>810</v>
      </c>
      <c r="V36" s="14">
        <v>1800</v>
      </c>
      <c r="W36" s="9">
        <f t="shared" si="6"/>
        <v>0</v>
      </c>
      <c r="X36" s="14">
        <v>804</v>
      </c>
      <c r="Y36" s="14"/>
      <c r="Z36" s="14"/>
      <c r="AA36" s="14">
        <v>191.63</v>
      </c>
      <c r="AB36" s="14">
        <v>810</v>
      </c>
      <c r="AC36" s="14">
        <v>804</v>
      </c>
      <c r="AD36" s="14">
        <v>810</v>
      </c>
      <c r="AE36" s="14">
        <v>0</v>
      </c>
      <c r="AF36" s="14">
        <v>31</v>
      </c>
      <c r="AG36" s="14">
        <v>125</v>
      </c>
      <c r="AH36" s="14">
        <v>150</v>
      </c>
      <c r="AI36" s="14">
        <v>300</v>
      </c>
      <c r="AJ36" s="14">
        <v>0</v>
      </c>
      <c r="AK36" s="14">
        <v>0</v>
      </c>
      <c r="AL36" s="14">
        <v>55674</v>
      </c>
      <c r="AM36" s="14">
        <v>31</v>
      </c>
      <c r="AN36" s="14">
        <v>565.37</v>
      </c>
      <c r="AO36" s="14">
        <v>62.82</v>
      </c>
      <c r="AP36" s="14">
        <v>1131.02</v>
      </c>
      <c r="AQ36" s="39"/>
    </row>
    <row r="37" spans="2:43" ht="15.75" x14ac:dyDescent="0.25">
      <c r="B37" s="14" t="s">
        <v>66</v>
      </c>
      <c r="C37" s="14" t="s">
        <v>61</v>
      </c>
      <c r="D37" s="14">
        <v>102</v>
      </c>
      <c r="E37" s="14">
        <v>50</v>
      </c>
      <c r="F37" s="14">
        <v>50</v>
      </c>
      <c r="G37" s="14">
        <v>6</v>
      </c>
      <c r="H37" s="14"/>
      <c r="I37" s="14"/>
      <c r="J37" s="14">
        <v>897</v>
      </c>
      <c r="K37" s="14">
        <v>897</v>
      </c>
      <c r="L37" s="14"/>
      <c r="M37" s="14" t="s">
        <v>55</v>
      </c>
      <c r="N37" s="14"/>
      <c r="O37" s="14">
        <v>897</v>
      </c>
      <c r="P37" s="14">
        <v>276.54000000000002</v>
      </c>
      <c r="Q37" s="9">
        <f t="shared" si="4"/>
        <v>1</v>
      </c>
      <c r="R37" s="14" t="s">
        <v>64</v>
      </c>
      <c r="S37" s="14">
        <v>1800</v>
      </c>
      <c r="T37" s="14"/>
      <c r="U37" s="14">
        <v>897</v>
      </c>
      <c r="V37" s="14">
        <v>1800</v>
      </c>
      <c r="W37" s="9">
        <f t="shared" si="6"/>
        <v>0</v>
      </c>
      <c r="X37" s="14">
        <v>894</v>
      </c>
      <c r="Y37" s="14"/>
      <c r="Z37" s="14"/>
      <c r="AA37" s="14">
        <v>126.77</v>
      </c>
      <c r="AB37" s="14">
        <v>897</v>
      </c>
      <c r="AC37" s="14">
        <v>894</v>
      </c>
      <c r="AD37" s="14">
        <v>897</v>
      </c>
      <c r="AE37" s="14">
        <v>0</v>
      </c>
      <c r="AF37" s="14">
        <v>2</v>
      </c>
      <c r="AG37" s="14">
        <v>130</v>
      </c>
      <c r="AH37" s="14">
        <v>156</v>
      </c>
      <c r="AI37" s="14">
        <v>300</v>
      </c>
      <c r="AJ37" s="14">
        <v>0</v>
      </c>
      <c r="AK37" s="14">
        <v>0</v>
      </c>
      <c r="AL37" s="14">
        <v>17260</v>
      </c>
      <c r="AM37" s="14">
        <v>2</v>
      </c>
      <c r="AN37" s="14">
        <v>329.14</v>
      </c>
      <c r="AO37" s="14">
        <v>6.48</v>
      </c>
      <c r="AP37" s="14">
        <v>739.58</v>
      </c>
      <c r="AQ37" s="39"/>
    </row>
    <row r="38" spans="2:43" ht="15.75" x14ac:dyDescent="0.25">
      <c r="B38" s="25" t="s">
        <v>66</v>
      </c>
      <c r="C38" s="25" t="s">
        <v>62</v>
      </c>
      <c r="D38" s="25">
        <v>93</v>
      </c>
      <c r="E38" s="25">
        <v>50</v>
      </c>
      <c r="F38" s="25">
        <v>50</v>
      </c>
      <c r="G38" s="25">
        <v>6</v>
      </c>
      <c r="H38" s="25"/>
      <c r="I38" s="25"/>
      <c r="J38" s="25">
        <v>810</v>
      </c>
      <c r="K38" s="25">
        <v>810</v>
      </c>
      <c r="L38" s="25"/>
      <c r="M38" s="25" t="s">
        <v>55</v>
      </c>
      <c r="N38" s="25"/>
      <c r="O38" s="25">
        <v>810</v>
      </c>
      <c r="P38" s="25">
        <v>106.6</v>
      </c>
      <c r="Q38" s="9">
        <f t="shared" si="4"/>
        <v>1</v>
      </c>
      <c r="R38" s="25" t="s">
        <v>64</v>
      </c>
      <c r="S38" s="25">
        <v>1800</v>
      </c>
      <c r="T38" s="25"/>
      <c r="U38" s="25">
        <v>810</v>
      </c>
      <c r="V38" s="25">
        <v>1800</v>
      </c>
      <c r="W38" s="9">
        <f t="shared" si="6"/>
        <v>0</v>
      </c>
      <c r="X38" s="25">
        <v>810</v>
      </c>
      <c r="Y38" s="25"/>
      <c r="Z38" s="25"/>
      <c r="AA38" s="25">
        <v>94.09</v>
      </c>
      <c r="AB38" s="25">
        <v>810</v>
      </c>
      <c r="AC38" s="25">
        <v>810</v>
      </c>
      <c r="AD38" s="25">
        <v>810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200.69</v>
      </c>
      <c r="AQ38" s="39"/>
    </row>
    <row r="39" spans="2:43" ht="15.75" x14ac:dyDescent="0.25">
      <c r="B39" s="25" t="s">
        <v>66</v>
      </c>
      <c r="C39" s="25" t="s">
        <v>62</v>
      </c>
      <c r="D39" s="25">
        <v>94</v>
      </c>
      <c r="E39" s="25">
        <v>50</v>
      </c>
      <c r="F39" s="25">
        <v>50</v>
      </c>
      <c r="G39" s="25">
        <v>6</v>
      </c>
      <c r="H39" s="25"/>
      <c r="I39" s="25"/>
      <c r="J39" s="25">
        <v>786</v>
      </c>
      <c r="K39" s="25">
        <v>786</v>
      </c>
      <c r="L39" s="25"/>
      <c r="M39" s="25" t="s">
        <v>55</v>
      </c>
      <c r="N39" s="25"/>
      <c r="O39" s="25">
        <v>786</v>
      </c>
      <c r="P39" s="25">
        <v>120.24</v>
      </c>
      <c r="Q39" s="9">
        <f t="shared" si="4"/>
        <v>1</v>
      </c>
      <c r="R39" s="25" t="s">
        <v>64</v>
      </c>
      <c r="S39" s="25">
        <v>1800</v>
      </c>
      <c r="T39" s="25"/>
      <c r="U39" s="25">
        <v>786</v>
      </c>
      <c r="V39" s="25">
        <v>1800</v>
      </c>
      <c r="W39" s="9">
        <f t="shared" si="6"/>
        <v>0</v>
      </c>
      <c r="X39" s="25">
        <v>786</v>
      </c>
      <c r="Y39" s="25"/>
      <c r="Z39" s="25"/>
      <c r="AA39" s="25">
        <v>60.71</v>
      </c>
      <c r="AB39" s="25">
        <v>786</v>
      </c>
      <c r="AC39" s="25">
        <v>786</v>
      </c>
      <c r="AD39" s="25">
        <v>786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180.95</v>
      </c>
      <c r="AQ39" s="39"/>
    </row>
    <row r="40" spans="2:43" ht="15.75" x14ac:dyDescent="0.25">
      <c r="B40" s="25" t="s">
        <v>66</v>
      </c>
      <c r="C40" s="25" t="s">
        <v>62</v>
      </c>
      <c r="D40" s="25">
        <v>95</v>
      </c>
      <c r="E40" s="25">
        <v>50</v>
      </c>
      <c r="F40" s="25">
        <v>50</v>
      </c>
      <c r="G40" s="25">
        <v>6</v>
      </c>
      <c r="H40" s="25"/>
      <c r="I40" s="25"/>
      <c r="J40" s="25">
        <v>834</v>
      </c>
      <c r="K40" s="25">
        <v>834</v>
      </c>
      <c r="L40" s="25"/>
      <c r="M40" s="25" t="s">
        <v>55</v>
      </c>
      <c r="N40" s="25"/>
      <c r="O40" s="25">
        <v>834</v>
      </c>
      <c r="P40" s="25">
        <v>346.89</v>
      </c>
      <c r="Q40" s="9">
        <f t="shared" si="4"/>
        <v>1</v>
      </c>
      <c r="R40" s="25" t="s">
        <v>64</v>
      </c>
      <c r="S40" s="25">
        <v>1800</v>
      </c>
      <c r="T40" s="25"/>
      <c r="U40" s="25">
        <v>834</v>
      </c>
      <c r="V40" s="25">
        <v>1800</v>
      </c>
      <c r="W40" s="9">
        <f t="shared" si="6"/>
        <v>0</v>
      </c>
      <c r="X40" s="25">
        <v>834</v>
      </c>
      <c r="Y40" s="25"/>
      <c r="Z40" s="25"/>
      <c r="AA40" s="25">
        <v>163.6</v>
      </c>
      <c r="AB40" s="25">
        <v>834</v>
      </c>
      <c r="AC40" s="25">
        <v>834</v>
      </c>
      <c r="AD40" s="25">
        <v>834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510.49</v>
      </c>
      <c r="AQ40" s="39"/>
    </row>
    <row r="41" spans="2:43" ht="15.75" x14ac:dyDescent="0.25">
      <c r="B41" s="25" t="s">
        <v>66</v>
      </c>
      <c r="C41" s="25" t="s">
        <v>62</v>
      </c>
      <c r="D41" s="25">
        <v>96</v>
      </c>
      <c r="E41" s="25">
        <v>50</v>
      </c>
      <c r="F41" s="25">
        <v>50</v>
      </c>
      <c r="G41" s="25">
        <v>6</v>
      </c>
      <c r="H41" s="25"/>
      <c r="I41" s="25"/>
      <c r="J41" s="25">
        <v>801</v>
      </c>
      <c r="K41" s="25">
        <v>801</v>
      </c>
      <c r="L41" s="25"/>
      <c r="M41" s="25" t="s">
        <v>55</v>
      </c>
      <c r="N41" s="25"/>
      <c r="O41" s="25">
        <v>801</v>
      </c>
      <c r="P41" s="25">
        <v>65.88</v>
      </c>
      <c r="Q41" s="9">
        <f t="shared" si="4"/>
        <v>1</v>
      </c>
      <c r="R41" s="25" t="s">
        <v>64</v>
      </c>
      <c r="S41" s="25">
        <v>1800</v>
      </c>
      <c r="T41" s="25"/>
      <c r="U41" s="25">
        <v>801</v>
      </c>
      <c r="V41" s="25">
        <v>1800</v>
      </c>
      <c r="W41" s="9">
        <f t="shared" si="6"/>
        <v>0</v>
      </c>
      <c r="X41" s="25">
        <v>798</v>
      </c>
      <c r="Y41" s="25"/>
      <c r="Z41" s="25"/>
      <c r="AA41" s="25">
        <v>35.700000000000003</v>
      </c>
      <c r="AB41" s="25">
        <v>801</v>
      </c>
      <c r="AC41" s="25">
        <v>798</v>
      </c>
      <c r="AD41" s="25">
        <v>801</v>
      </c>
      <c r="AE41" s="25">
        <v>0</v>
      </c>
      <c r="AF41" s="25">
        <v>2</v>
      </c>
      <c r="AG41" s="25">
        <v>0</v>
      </c>
      <c r="AH41" s="25">
        <v>0</v>
      </c>
      <c r="AI41" s="25">
        <v>0</v>
      </c>
      <c r="AJ41" s="25">
        <v>0</v>
      </c>
      <c r="AK41" s="25">
        <v>4</v>
      </c>
      <c r="AL41" s="25">
        <v>9871</v>
      </c>
      <c r="AM41" s="25">
        <v>2</v>
      </c>
      <c r="AN41" s="25">
        <v>160.63</v>
      </c>
      <c r="AO41" s="25">
        <v>1.72</v>
      </c>
      <c r="AP41" s="25">
        <v>253.92</v>
      </c>
      <c r="AQ41" s="39"/>
    </row>
    <row r="42" spans="2:43" ht="15.75" x14ac:dyDescent="0.25">
      <c r="B42" s="25" t="s">
        <v>66</v>
      </c>
      <c r="C42" s="25" t="s">
        <v>62</v>
      </c>
      <c r="D42" s="25">
        <v>97</v>
      </c>
      <c r="E42" s="25">
        <v>50</v>
      </c>
      <c r="F42" s="25">
        <v>50</v>
      </c>
      <c r="G42" s="25">
        <v>6</v>
      </c>
      <c r="H42" s="25"/>
      <c r="I42" s="25"/>
      <c r="J42" s="25">
        <v>717</v>
      </c>
      <c r="K42" s="25">
        <v>717</v>
      </c>
      <c r="L42" s="25"/>
      <c r="M42" s="25" t="s">
        <v>55</v>
      </c>
      <c r="N42" s="25"/>
      <c r="O42" s="25">
        <v>717</v>
      </c>
      <c r="P42" s="25">
        <v>443.36</v>
      </c>
      <c r="Q42" s="9">
        <f t="shared" si="4"/>
        <v>1</v>
      </c>
      <c r="R42" s="25" t="s">
        <v>64</v>
      </c>
      <c r="S42" s="25">
        <v>1800</v>
      </c>
      <c r="T42" s="25"/>
      <c r="U42" s="25">
        <v>717</v>
      </c>
      <c r="V42" s="25">
        <v>1800</v>
      </c>
      <c r="W42" s="9">
        <f t="shared" si="6"/>
        <v>0</v>
      </c>
      <c r="X42" s="25">
        <v>711</v>
      </c>
      <c r="Y42" s="25"/>
      <c r="Z42" s="25"/>
      <c r="AA42" s="25">
        <v>284.62</v>
      </c>
      <c r="AB42" s="25">
        <v>717</v>
      </c>
      <c r="AC42" s="25">
        <v>711</v>
      </c>
      <c r="AD42" s="25">
        <v>717</v>
      </c>
      <c r="AE42" s="25">
        <v>0</v>
      </c>
      <c r="AF42" s="25">
        <v>2</v>
      </c>
      <c r="AG42" s="25">
        <v>0</v>
      </c>
      <c r="AH42" s="25">
        <v>0</v>
      </c>
      <c r="AI42" s="25">
        <v>0</v>
      </c>
      <c r="AJ42" s="25">
        <v>0</v>
      </c>
      <c r="AK42" s="25">
        <v>2</v>
      </c>
      <c r="AL42" s="25">
        <v>22939</v>
      </c>
      <c r="AM42" s="25">
        <v>2</v>
      </c>
      <c r="AN42" s="25">
        <v>426.49</v>
      </c>
      <c r="AO42" s="25">
        <v>1.65</v>
      </c>
      <c r="AP42" s="25">
        <v>1155.5999999999999</v>
      </c>
      <c r="AQ42" s="39"/>
    </row>
    <row r="43" spans="2:43" ht="15.75" x14ac:dyDescent="0.25">
      <c r="B43" s="25" t="s">
        <v>66</v>
      </c>
      <c r="C43" s="25" t="s">
        <v>62</v>
      </c>
      <c r="D43" s="25">
        <v>98</v>
      </c>
      <c r="E43" s="25">
        <v>50</v>
      </c>
      <c r="F43" s="25">
        <v>50</v>
      </c>
      <c r="G43" s="25">
        <v>6</v>
      </c>
      <c r="H43" s="25"/>
      <c r="I43" s="25"/>
      <c r="J43" s="25">
        <v>735</v>
      </c>
      <c r="K43" s="25">
        <v>735</v>
      </c>
      <c r="L43" s="25"/>
      <c r="M43" s="25" t="s">
        <v>55</v>
      </c>
      <c r="N43" s="25"/>
      <c r="O43" s="25">
        <v>735</v>
      </c>
      <c r="P43" s="25">
        <v>97.97</v>
      </c>
      <c r="Q43" s="9">
        <f t="shared" si="4"/>
        <v>1</v>
      </c>
      <c r="R43" s="25" t="s">
        <v>64</v>
      </c>
      <c r="S43" s="25">
        <v>1800</v>
      </c>
      <c r="T43" s="25"/>
      <c r="U43" s="25">
        <v>735</v>
      </c>
      <c r="V43" s="25">
        <v>1800</v>
      </c>
      <c r="W43" s="9">
        <f t="shared" si="6"/>
        <v>0</v>
      </c>
      <c r="X43" s="25">
        <v>735</v>
      </c>
      <c r="Y43" s="25"/>
      <c r="Z43" s="25"/>
      <c r="AA43" s="25">
        <v>49.57</v>
      </c>
      <c r="AB43" s="25">
        <v>735</v>
      </c>
      <c r="AC43" s="25">
        <v>735</v>
      </c>
      <c r="AD43" s="25">
        <v>735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147.54</v>
      </c>
      <c r="AQ43" s="39"/>
    </row>
    <row r="44" spans="2:43" ht="15.75" x14ac:dyDescent="0.25">
      <c r="B44" s="25" t="s">
        <v>66</v>
      </c>
      <c r="C44" s="25" t="s">
        <v>62</v>
      </c>
      <c r="D44" s="25">
        <v>99</v>
      </c>
      <c r="E44" s="25">
        <v>50</v>
      </c>
      <c r="F44" s="25">
        <v>50</v>
      </c>
      <c r="G44" s="25">
        <v>6</v>
      </c>
      <c r="H44" s="25"/>
      <c r="I44" s="25"/>
      <c r="J44" s="25">
        <v>852</v>
      </c>
      <c r="K44" s="25">
        <v>852</v>
      </c>
      <c r="L44" s="25"/>
      <c r="M44" s="25" t="s">
        <v>55</v>
      </c>
      <c r="N44" s="25"/>
      <c r="O44" s="25">
        <v>852</v>
      </c>
      <c r="P44" s="25">
        <v>583.97</v>
      </c>
      <c r="Q44" s="9">
        <f t="shared" si="4"/>
        <v>1</v>
      </c>
      <c r="R44" s="25" t="s">
        <v>64</v>
      </c>
      <c r="S44" s="25">
        <v>1800</v>
      </c>
      <c r="T44" s="25"/>
      <c r="U44" s="25">
        <v>852</v>
      </c>
      <c r="V44" s="25">
        <v>1800</v>
      </c>
      <c r="W44" s="9">
        <f t="shared" si="6"/>
        <v>0</v>
      </c>
      <c r="X44" s="25">
        <v>843</v>
      </c>
      <c r="Y44" s="25"/>
      <c r="Z44" s="25"/>
      <c r="AA44" s="25">
        <v>252.49</v>
      </c>
      <c r="AB44" s="25">
        <v>852</v>
      </c>
      <c r="AC44" s="25">
        <v>843</v>
      </c>
      <c r="AD44" s="25">
        <v>852</v>
      </c>
      <c r="AE44" s="25">
        <v>0</v>
      </c>
      <c r="AF44" s="25">
        <v>2</v>
      </c>
      <c r="AG44" s="25">
        <v>0</v>
      </c>
      <c r="AH44" s="25">
        <v>0</v>
      </c>
      <c r="AI44" s="25">
        <v>0</v>
      </c>
      <c r="AJ44" s="25">
        <v>0</v>
      </c>
      <c r="AK44" s="25">
        <v>2</v>
      </c>
      <c r="AL44" s="25">
        <v>51525</v>
      </c>
      <c r="AM44" s="25">
        <v>2</v>
      </c>
      <c r="AN44" s="25">
        <v>635.44000000000005</v>
      </c>
      <c r="AO44" s="25">
        <v>2.38</v>
      </c>
      <c r="AP44" s="25">
        <v>1467.35</v>
      </c>
      <c r="AQ44" s="39"/>
    </row>
    <row r="45" spans="2:43" ht="15.75" x14ac:dyDescent="0.25">
      <c r="B45" s="25" t="s">
        <v>66</v>
      </c>
      <c r="C45" s="25" t="s">
        <v>62</v>
      </c>
      <c r="D45" s="25">
        <v>100</v>
      </c>
      <c r="E45" s="25">
        <v>50</v>
      </c>
      <c r="F45" s="25">
        <v>50</v>
      </c>
      <c r="G45" s="25">
        <v>6</v>
      </c>
      <c r="H45" s="25"/>
      <c r="I45" s="25"/>
      <c r="J45" s="25">
        <v>876</v>
      </c>
      <c r="K45" s="25">
        <v>876</v>
      </c>
      <c r="L45" s="25"/>
      <c r="M45" s="25" t="s">
        <v>55</v>
      </c>
      <c r="N45" s="25"/>
      <c r="O45" s="25">
        <v>876</v>
      </c>
      <c r="P45" s="25">
        <v>132.06</v>
      </c>
      <c r="Q45" s="9">
        <f t="shared" si="4"/>
        <v>1</v>
      </c>
      <c r="R45" s="25" t="s">
        <v>64</v>
      </c>
      <c r="S45" s="25">
        <v>1800</v>
      </c>
      <c r="T45" s="25"/>
      <c r="U45" s="25">
        <v>876</v>
      </c>
      <c r="V45" s="25">
        <v>1800</v>
      </c>
      <c r="W45" s="9">
        <f t="shared" si="6"/>
        <v>0</v>
      </c>
      <c r="X45" s="25">
        <v>873</v>
      </c>
      <c r="Y45" s="25"/>
      <c r="Z45" s="25"/>
      <c r="AA45" s="25">
        <v>37.43</v>
      </c>
      <c r="AB45" s="25">
        <v>876</v>
      </c>
      <c r="AC45" s="25">
        <v>873</v>
      </c>
      <c r="AD45" s="25">
        <v>876</v>
      </c>
      <c r="AE45" s="25">
        <v>0</v>
      </c>
      <c r="AF45" s="25">
        <v>2</v>
      </c>
      <c r="AG45" s="25">
        <v>0</v>
      </c>
      <c r="AH45" s="25">
        <v>0</v>
      </c>
      <c r="AI45" s="25">
        <v>0</v>
      </c>
      <c r="AJ45" s="25">
        <v>0</v>
      </c>
      <c r="AK45" s="25">
        <v>6</v>
      </c>
      <c r="AL45" s="25">
        <v>18511</v>
      </c>
      <c r="AM45" s="25">
        <v>2</v>
      </c>
      <c r="AN45" s="25">
        <v>272.51</v>
      </c>
      <c r="AO45" s="25">
        <v>2.66</v>
      </c>
      <c r="AP45" s="25">
        <v>443.26</v>
      </c>
      <c r="AQ45" s="39"/>
    </row>
    <row r="46" spans="2:43" ht="15.75" x14ac:dyDescent="0.25">
      <c r="B46" s="25" t="s">
        <v>66</v>
      </c>
      <c r="C46" s="25" t="s">
        <v>62</v>
      </c>
      <c r="D46" s="25">
        <v>101</v>
      </c>
      <c r="E46" s="25">
        <v>50</v>
      </c>
      <c r="F46" s="25">
        <v>50</v>
      </c>
      <c r="G46" s="25">
        <v>6</v>
      </c>
      <c r="H46" s="25"/>
      <c r="I46" s="25"/>
      <c r="J46" s="25">
        <v>810</v>
      </c>
      <c r="K46" s="25">
        <v>810</v>
      </c>
      <c r="L46" s="25"/>
      <c r="M46" s="25" t="s">
        <v>55</v>
      </c>
      <c r="N46" s="25"/>
      <c r="O46" s="25">
        <v>810</v>
      </c>
      <c r="P46" s="25">
        <v>308.13</v>
      </c>
      <c r="Q46" s="9">
        <f t="shared" si="4"/>
        <v>1</v>
      </c>
      <c r="R46" s="25" t="s">
        <v>64</v>
      </c>
      <c r="S46" s="25">
        <v>1800</v>
      </c>
      <c r="T46" s="25"/>
      <c r="U46" s="25">
        <v>810</v>
      </c>
      <c r="V46" s="25">
        <v>1800</v>
      </c>
      <c r="W46" s="9">
        <f t="shared" si="6"/>
        <v>0</v>
      </c>
      <c r="X46" s="25">
        <v>804</v>
      </c>
      <c r="Y46" s="25"/>
      <c r="Z46" s="25"/>
      <c r="AA46" s="25">
        <v>191.63</v>
      </c>
      <c r="AB46" s="25">
        <v>810</v>
      </c>
      <c r="AC46" s="25">
        <v>804</v>
      </c>
      <c r="AD46" s="25">
        <v>810</v>
      </c>
      <c r="AE46" s="25">
        <v>0</v>
      </c>
      <c r="AF46" s="25">
        <v>35</v>
      </c>
      <c r="AG46" s="25">
        <v>0</v>
      </c>
      <c r="AH46" s="25">
        <v>0</v>
      </c>
      <c r="AI46" s="25">
        <v>0</v>
      </c>
      <c r="AJ46" s="25">
        <v>26</v>
      </c>
      <c r="AK46" s="25">
        <v>64</v>
      </c>
      <c r="AL46" s="25">
        <v>67915</v>
      </c>
      <c r="AM46" s="25">
        <v>35</v>
      </c>
      <c r="AN46" s="25">
        <v>573.17999999999995</v>
      </c>
      <c r="AO46" s="25">
        <v>59.07</v>
      </c>
      <c r="AP46" s="25">
        <v>1254.1199999999999</v>
      </c>
      <c r="AQ46" s="39"/>
    </row>
    <row r="47" spans="2:43" ht="15.75" x14ac:dyDescent="0.25">
      <c r="B47" s="25" t="s">
        <v>66</v>
      </c>
      <c r="C47" s="25" t="s">
        <v>62</v>
      </c>
      <c r="D47" s="25">
        <v>102</v>
      </c>
      <c r="E47" s="25">
        <v>50</v>
      </c>
      <c r="F47" s="25">
        <v>50</v>
      </c>
      <c r="G47" s="25">
        <v>6</v>
      </c>
      <c r="H47" s="25"/>
      <c r="I47" s="25"/>
      <c r="J47" s="25">
        <v>897</v>
      </c>
      <c r="K47" s="25">
        <v>897</v>
      </c>
      <c r="L47" s="25"/>
      <c r="M47" s="25" t="s">
        <v>55</v>
      </c>
      <c r="N47" s="25"/>
      <c r="O47" s="25">
        <v>897</v>
      </c>
      <c r="P47" s="25">
        <v>276.54000000000002</v>
      </c>
      <c r="Q47" s="9">
        <f t="shared" si="4"/>
        <v>1</v>
      </c>
      <c r="R47" s="25" t="s">
        <v>64</v>
      </c>
      <c r="S47" s="25">
        <v>1800</v>
      </c>
      <c r="T47" s="25"/>
      <c r="U47" s="25">
        <v>897</v>
      </c>
      <c r="V47" s="25">
        <v>1800</v>
      </c>
      <c r="W47" s="9">
        <f t="shared" si="6"/>
        <v>0</v>
      </c>
      <c r="X47" s="25">
        <v>894</v>
      </c>
      <c r="Y47" s="25"/>
      <c r="Z47" s="25"/>
      <c r="AA47" s="25">
        <v>126.77</v>
      </c>
      <c r="AB47" s="25">
        <v>897</v>
      </c>
      <c r="AC47" s="25">
        <v>894</v>
      </c>
      <c r="AD47" s="25">
        <v>897</v>
      </c>
      <c r="AE47" s="25">
        <v>0</v>
      </c>
      <c r="AF47" s="25">
        <v>2</v>
      </c>
      <c r="AG47" s="25">
        <v>0</v>
      </c>
      <c r="AH47" s="25">
        <v>0</v>
      </c>
      <c r="AI47" s="25">
        <v>0</v>
      </c>
      <c r="AJ47" s="25">
        <v>0</v>
      </c>
      <c r="AK47" s="25">
        <v>2</v>
      </c>
      <c r="AL47" s="25">
        <v>17512</v>
      </c>
      <c r="AM47" s="25">
        <v>2</v>
      </c>
      <c r="AN47" s="25">
        <v>328.61</v>
      </c>
      <c r="AO47" s="25">
        <v>6.22</v>
      </c>
      <c r="AP47" s="25">
        <v>733.8</v>
      </c>
      <c r="AQ47" s="39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FCA9-DCB6-4B4D-A295-C25FED7EE92E}">
  <dimension ref="B1:BD45"/>
  <sheetViews>
    <sheetView topLeftCell="AK1" workbookViewId="0">
      <selection activeCell="AX11" sqref="AX11"/>
    </sheetView>
  </sheetViews>
  <sheetFormatPr defaultRowHeight="14.25" x14ac:dyDescent="0.2"/>
  <cols>
    <col min="2" max="2" width="4.125" bestFit="1" customWidth="1"/>
    <col min="3" max="3" width="9.375" bestFit="1" customWidth="1"/>
    <col min="4" max="4" width="17.75" bestFit="1" customWidth="1"/>
    <col min="5" max="5" width="4.375" bestFit="1" customWidth="1"/>
    <col min="6" max="6" width="3.25" bestFit="1" customWidth="1"/>
    <col min="7" max="7" width="2.25" bestFit="1" customWidth="1"/>
    <col min="8" max="8" width="6" bestFit="1" customWidth="1"/>
    <col min="9" max="9" width="3.875" bestFit="1" customWidth="1"/>
    <col min="10" max="11" width="5.625" bestFit="1" customWidth="1"/>
    <col min="12" max="12" width="3.25" bestFit="1" customWidth="1"/>
    <col min="13" max="13" width="4.375" bestFit="1" customWidth="1"/>
    <col min="14" max="14" width="3.25" bestFit="1" customWidth="1"/>
    <col min="15" max="15" width="5.625" bestFit="1" customWidth="1"/>
    <col min="16" max="16" width="6.75" bestFit="1" customWidth="1"/>
    <col min="17" max="17" width="3" bestFit="1" customWidth="1"/>
    <col min="18" max="18" width="6.25" bestFit="1" customWidth="1"/>
    <col min="19" max="19" width="5.375" bestFit="1" customWidth="1"/>
    <col min="20" max="20" width="3" bestFit="1" customWidth="1"/>
    <col min="21" max="21" width="5.625" bestFit="1" customWidth="1"/>
    <col min="22" max="22" width="9" bestFit="1" customWidth="1"/>
    <col min="23" max="23" width="3" bestFit="1" customWidth="1"/>
    <col min="24" max="24" width="5.625" bestFit="1" customWidth="1"/>
    <col min="25" max="25" width="3.25" bestFit="1" customWidth="1"/>
    <col min="26" max="26" width="7.25" bestFit="1" customWidth="1"/>
    <col min="27" max="30" width="5.625" bestFit="1" customWidth="1"/>
    <col min="31" max="37" width="10.25" bestFit="1" customWidth="1"/>
    <col min="38" max="38" width="6.875" bestFit="1" customWidth="1"/>
    <col min="39" max="39" width="5.75" bestFit="1" customWidth="1"/>
    <col min="40" max="40" width="9.75" bestFit="1" customWidth="1"/>
    <col min="41" max="41" width="9" bestFit="1" customWidth="1"/>
    <col min="42" max="42" width="7.875" bestFit="1" customWidth="1"/>
    <col min="44" max="44" width="18.25" bestFit="1" customWidth="1"/>
    <col min="45" max="45" width="12.875" bestFit="1" customWidth="1"/>
    <col min="46" max="46" width="17.75" bestFit="1" customWidth="1"/>
    <col min="47" max="47" width="18.625" bestFit="1" customWidth="1"/>
    <col min="48" max="48" width="12.25" bestFit="1" customWidth="1"/>
    <col min="49" max="55" width="13.75" bestFit="1" customWidth="1"/>
  </cols>
  <sheetData>
    <row r="1" spans="2:56" x14ac:dyDescent="0.2">
      <c r="AX1" t="s">
        <v>205</v>
      </c>
    </row>
    <row r="2" spans="2:56" x14ac:dyDescent="0.2">
      <c r="AX2" t="s">
        <v>145</v>
      </c>
      <c r="AY2" t="s">
        <v>146</v>
      </c>
      <c r="AZ2" t="s">
        <v>193</v>
      </c>
      <c r="BA2" t="s">
        <v>147</v>
      </c>
      <c r="BB2" t="s">
        <v>148</v>
      </c>
      <c r="BC2" t="s">
        <v>149</v>
      </c>
    </row>
    <row r="3" spans="2:56" ht="15.7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 t="s">
        <v>15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R3" s="70" t="s">
        <v>128</v>
      </c>
      <c r="AS3" t="s">
        <v>150</v>
      </c>
      <c r="AT3" t="s">
        <v>200</v>
      </c>
      <c r="AU3" t="s">
        <v>201</v>
      </c>
      <c r="AV3" t="s">
        <v>137</v>
      </c>
      <c r="AW3" t="s">
        <v>138</v>
      </c>
      <c r="AX3" t="s">
        <v>139</v>
      </c>
      <c r="AY3" t="s">
        <v>140</v>
      </c>
      <c r="AZ3" t="s">
        <v>141</v>
      </c>
      <c r="BA3" t="s">
        <v>142</v>
      </c>
      <c r="BB3" t="s">
        <v>143</v>
      </c>
      <c r="BC3" t="s">
        <v>144</v>
      </c>
    </row>
    <row r="4" spans="2:56" ht="15.75" x14ac:dyDescent="0.25">
      <c r="B4" s="4"/>
      <c r="C4" s="4"/>
      <c r="D4" s="4"/>
      <c r="E4" s="4"/>
      <c r="F4" s="4"/>
      <c r="G4" s="4"/>
      <c r="H4" s="4"/>
      <c r="I4" s="4"/>
      <c r="J4" s="7"/>
      <c r="K4" s="7"/>
      <c r="L4" s="7"/>
      <c r="M4" s="7"/>
      <c r="N4" s="7"/>
      <c r="O4" s="5" t="s">
        <v>20</v>
      </c>
      <c r="P4" s="5"/>
      <c r="Q4" s="5"/>
      <c r="R4" s="6" t="s">
        <v>21</v>
      </c>
      <c r="S4" s="6"/>
      <c r="T4" s="6"/>
      <c r="U4" s="7" t="s">
        <v>2</v>
      </c>
      <c r="V4" s="7"/>
      <c r="W4" s="7"/>
      <c r="X4" s="8" t="s">
        <v>22</v>
      </c>
      <c r="Y4" s="8"/>
      <c r="Z4" s="8"/>
      <c r="AA4" s="8"/>
      <c r="AB4" s="3" t="s">
        <v>3</v>
      </c>
      <c r="AC4" s="3"/>
      <c r="AD4" s="3"/>
      <c r="AE4" s="3" t="s">
        <v>4</v>
      </c>
      <c r="AF4" s="3" t="s">
        <v>4</v>
      </c>
      <c r="AG4" s="3" t="s">
        <v>4</v>
      </c>
      <c r="AH4" s="3" t="s">
        <v>4</v>
      </c>
      <c r="AI4" s="3" t="s">
        <v>4</v>
      </c>
      <c r="AJ4" s="3" t="s">
        <v>4</v>
      </c>
      <c r="AK4" s="3" t="s">
        <v>4</v>
      </c>
      <c r="AL4" s="3" t="s">
        <v>0</v>
      </c>
      <c r="AM4" s="3" t="s">
        <v>0</v>
      </c>
      <c r="AN4" s="3" t="s">
        <v>5</v>
      </c>
      <c r="AO4" s="3" t="s">
        <v>6</v>
      </c>
      <c r="AP4" s="3" t="s">
        <v>7</v>
      </c>
      <c r="AR4" s="71" t="s">
        <v>129</v>
      </c>
      <c r="AS4" s="42">
        <v>92.44</v>
      </c>
      <c r="AT4" s="42">
        <v>29.299999999999997</v>
      </c>
      <c r="AU4" s="42">
        <v>117.19</v>
      </c>
      <c r="AV4" s="72">
        <v>64</v>
      </c>
      <c r="AW4" s="72">
        <v>0</v>
      </c>
      <c r="AX4" s="72">
        <v>64</v>
      </c>
      <c r="AY4" s="72">
        <v>4555</v>
      </c>
      <c r="AZ4" s="72">
        <v>5466</v>
      </c>
      <c r="BA4" s="72">
        <v>2400</v>
      </c>
      <c r="BB4" s="72">
        <v>58</v>
      </c>
      <c r="BC4" s="72">
        <v>98</v>
      </c>
      <c r="BD4">
        <f>SUM(AW4:BC4)</f>
        <v>12641</v>
      </c>
    </row>
    <row r="5" spans="2:56" ht="15.75" x14ac:dyDescent="0.25">
      <c r="B5" s="4" t="s">
        <v>16</v>
      </c>
      <c r="C5" s="4" t="s">
        <v>31</v>
      </c>
      <c r="D5" s="4" t="s">
        <v>28</v>
      </c>
      <c r="E5" s="4" t="s">
        <v>17</v>
      </c>
      <c r="F5" s="4" t="s">
        <v>18</v>
      </c>
      <c r="G5" s="4" t="s">
        <v>19</v>
      </c>
      <c r="H5" s="4" t="s">
        <v>72</v>
      </c>
      <c r="I5" s="4" t="s">
        <v>127</v>
      </c>
      <c r="J5" s="7" t="s">
        <v>25</v>
      </c>
      <c r="K5" s="7" t="s">
        <v>26</v>
      </c>
      <c r="L5" s="7" t="s">
        <v>68</v>
      </c>
      <c r="M5" s="7" t="s">
        <v>27</v>
      </c>
      <c r="N5" s="7" t="s">
        <v>69</v>
      </c>
      <c r="O5" s="5" t="s">
        <v>3</v>
      </c>
      <c r="P5" s="5" t="s">
        <v>1</v>
      </c>
      <c r="Q5" s="5" t="s">
        <v>67</v>
      </c>
      <c r="R5" s="6" t="s">
        <v>3</v>
      </c>
      <c r="S5" s="6" t="s">
        <v>1</v>
      </c>
      <c r="T5" s="6" t="s">
        <v>67</v>
      </c>
      <c r="U5" s="7" t="s">
        <v>3</v>
      </c>
      <c r="V5" s="7" t="s">
        <v>1</v>
      </c>
      <c r="W5" s="7" t="s">
        <v>67</v>
      </c>
      <c r="X5" s="8" t="s">
        <v>3</v>
      </c>
      <c r="Y5" s="8" t="s">
        <v>70</v>
      </c>
      <c r="Z5" s="8" t="s">
        <v>71</v>
      </c>
      <c r="AA5" s="8" t="s">
        <v>1</v>
      </c>
      <c r="AB5" s="3" t="s">
        <v>3</v>
      </c>
      <c r="AC5" s="3" t="s">
        <v>29</v>
      </c>
      <c r="AD5" s="3" t="s">
        <v>30</v>
      </c>
      <c r="AE5" s="3" t="s">
        <v>10</v>
      </c>
      <c r="AF5" s="3" t="s">
        <v>11</v>
      </c>
      <c r="AG5" s="3" t="s">
        <v>12</v>
      </c>
      <c r="AH5" s="3" t="s">
        <v>13</v>
      </c>
      <c r="AI5" s="3" t="s">
        <v>23</v>
      </c>
      <c r="AJ5" s="3" t="s">
        <v>14</v>
      </c>
      <c r="AK5" s="3" t="s">
        <v>24</v>
      </c>
      <c r="AL5" s="3" t="s">
        <v>8</v>
      </c>
      <c r="AM5" s="3" t="s">
        <v>9</v>
      </c>
      <c r="AN5" s="3" t="s">
        <v>5</v>
      </c>
      <c r="AO5" s="3" t="s">
        <v>6</v>
      </c>
      <c r="AP5" s="3" t="s">
        <v>7</v>
      </c>
      <c r="AR5" s="71" t="s">
        <v>130</v>
      </c>
      <c r="AS5" s="42">
        <v>471.52</v>
      </c>
      <c r="AT5" s="42">
        <v>419.11900000000003</v>
      </c>
      <c r="AU5" s="42">
        <v>344.77</v>
      </c>
      <c r="AV5" s="72">
        <v>309</v>
      </c>
      <c r="AW5" s="72">
        <v>0</v>
      </c>
      <c r="AX5" s="72">
        <v>309</v>
      </c>
      <c r="AY5" s="72">
        <v>0</v>
      </c>
      <c r="AZ5" s="72">
        <v>0</v>
      </c>
      <c r="BA5" s="72">
        <v>0</v>
      </c>
      <c r="BB5" s="72">
        <v>0</v>
      </c>
      <c r="BC5" s="72">
        <v>0</v>
      </c>
      <c r="BD5">
        <f t="shared" ref="BD5:BD7" si="0">SUM(AW5:BC5)</f>
        <v>309</v>
      </c>
    </row>
    <row r="6" spans="2:56" ht="15.75" x14ac:dyDescent="0.25">
      <c r="B6" s="9" t="s">
        <v>34</v>
      </c>
      <c r="C6" s="9" t="s">
        <v>59</v>
      </c>
      <c r="D6" s="9">
        <v>1</v>
      </c>
      <c r="E6" s="10">
        <v>100</v>
      </c>
      <c r="F6" s="9">
        <v>20</v>
      </c>
      <c r="G6" s="9">
        <v>6</v>
      </c>
      <c r="H6" s="9">
        <f t="shared" ref="H6:H15" si="1">MIN(J6,K6)</f>
        <v>1008</v>
      </c>
      <c r="I6" s="34">
        <f t="shared" ref="I6:I15" si="2">100*(J6-H6)/J6</f>
        <v>0</v>
      </c>
      <c r="J6" s="10">
        <v>1008</v>
      </c>
      <c r="K6" s="10">
        <v>1008</v>
      </c>
      <c r="L6" s="9">
        <f t="shared" ref="L6:L15" si="3">IF(K6&lt;J6,1,0)</f>
        <v>0</v>
      </c>
      <c r="M6" s="9" t="s">
        <v>55</v>
      </c>
      <c r="N6" s="9"/>
      <c r="O6" s="10">
        <v>1008</v>
      </c>
      <c r="P6" s="10">
        <v>6.31</v>
      </c>
      <c r="Q6" s="9">
        <f t="shared" ref="Q6:Q15" si="4">IF(P6&lt;1800,1,0)</f>
        <v>1</v>
      </c>
      <c r="R6" s="9" t="s">
        <v>55</v>
      </c>
      <c r="S6" s="9"/>
      <c r="T6" s="9"/>
      <c r="U6" s="10">
        <v>1008</v>
      </c>
      <c r="V6" s="10">
        <v>1201.05</v>
      </c>
      <c r="W6" s="9">
        <f t="shared" ref="W6:W15" si="5">IF(V6&lt;1800,1,0)</f>
        <v>1</v>
      </c>
      <c r="X6" s="10">
        <v>1007</v>
      </c>
      <c r="Y6" s="9">
        <f t="shared" ref="Y6:Y15" si="6">IF(X6=H6,1,0)</f>
        <v>0</v>
      </c>
      <c r="Z6" s="33">
        <f t="shared" ref="Z6:Z15" si="7">100*X6/H6</f>
        <v>99.900793650793645</v>
      </c>
      <c r="AA6" s="10">
        <v>2.06</v>
      </c>
      <c r="AB6" s="10">
        <v>1008</v>
      </c>
      <c r="AC6" s="10">
        <v>1007</v>
      </c>
      <c r="AD6" s="10">
        <v>1008</v>
      </c>
      <c r="AE6" s="10">
        <v>0</v>
      </c>
      <c r="AF6" s="10">
        <v>13</v>
      </c>
      <c r="AG6" s="10">
        <v>1125</v>
      </c>
      <c r="AH6" s="10">
        <v>1350</v>
      </c>
      <c r="AI6" s="10">
        <v>600</v>
      </c>
      <c r="AJ6" s="10">
        <v>13</v>
      </c>
      <c r="AK6" s="10">
        <v>21</v>
      </c>
      <c r="AL6" s="10">
        <v>2252</v>
      </c>
      <c r="AM6" s="10">
        <v>13</v>
      </c>
      <c r="AN6" s="10">
        <v>8.6300000000000008</v>
      </c>
      <c r="AO6" s="10">
        <v>4.96</v>
      </c>
      <c r="AP6" s="10">
        <v>21.98</v>
      </c>
      <c r="AR6" s="71" t="s">
        <v>131</v>
      </c>
      <c r="AS6" s="42">
        <v>103.12</v>
      </c>
      <c r="AT6" s="42">
        <v>50.17</v>
      </c>
      <c r="AU6" s="42">
        <v>148.19999999999999</v>
      </c>
      <c r="AV6" s="72">
        <v>64</v>
      </c>
      <c r="AW6" s="72">
        <v>0</v>
      </c>
      <c r="AX6" s="72">
        <v>64</v>
      </c>
      <c r="AY6" s="72">
        <v>4555</v>
      </c>
      <c r="AZ6" s="72">
        <v>5466</v>
      </c>
      <c r="BA6" s="72">
        <v>2000</v>
      </c>
      <c r="BB6" s="72">
        <v>0</v>
      </c>
      <c r="BC6" s="72">
        <v>0</v>
      </c>
      <c r="BD6">
        <f t="shared" si="0"/>
        <v>12085</v>
      </c>
    </row>
    <row r="7" spans="2:56" ht="15.75" x14ac:dyDescent="0.25">
      <c r="B7" s="9" t="s">
        <v>34</v>
      </c>
      <c r="C7" s="9" t="s">
        <v>59</v>
      </c>
      <c r="D7" s="9">
        <v>2</v>
      </c>
      <c r="E7" s="10">
        <v>100</v>
      </c>
      <c r="F7" s="9">
        <v>20</v>
      </c>
      <c r="G7" s="9">
        <v>6</v>
      </c>
      <c r="H7" s="9">
        <f t="shared" si="1"/>
        <v>1104</v>
      </c>
      <c r="I7" s="34">
        <f t="shared" si="2"/>
        <v>0</v>
      </c>
      <c r="J7" s="10">
        <v>1104</v>
      </c>
      <c r="K7" s="10">
        <v>1104</v>
      </c>
      <c r="L7" s="9">
        <f t="shared" si="3"/>
        <v>0</v>
      </c>
      <c r="M7" s="9" t="s">
        <v>55</v>
      </c>
      <c r="N7" s="9"/>
      <c r="O7" s="10">
        <v>1104</v>
      </c>
      <c r="P7" s="10">
        <v>5.27</v>
      </c>
      <c r="Q7" s="9">
        <f t="shared" si="4"/>
        <v>1</v>
      </c>
      <c r="R7" s="9" t="s">
        <v>55</v>
      </c>
      <c r="S7" s="9"/>
      <c r="T7" s="9"/>
      <c r="U7" s="10">
        <v>1104</v>
      </c>
      <c r="V7" s="10">
        <v>70.63</v>
      </c>
      <c r="W7" s="9">
        <f t="shared" si="5"/>
        <v>1</v>
      </c>
      <c r="X7" s="10">
        <v>1104</v>
      </c>
      <c r="Y7" s="9">
        <f t="shared" si="6"/>
        <v>1</v>
      </c>
      <c r="Z7" s="33">
        <f t="shared" si="7"/>
        <v>100</v>
      </c>
      <c r="AA7" s="10">
        <v>1.93</v>
      </c>
      <c r="AB7" s="10">
        <v>1104</v>
      </c>
      <c r="AC7" s="10">
        <v>1104</v>
      </c>
      <c r="AD7" s="10">
        <v>1104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7.2</v>
      </c>
      <c r="AR7" s="71" t="s">
        <v>132</v>
      </c>
      <c r="AS7" s="42">
        <v>335.2</v>
      </c>
      <c r="AT7" s="42">
        <v>288.69</v>
      </c>
      <c r="AU7" s="42">
        <v>261.97000000000003</v>
      </c>
      <c r="AV7" s="72">
        <v>240</v>
      </c>
      <c r="AW7" s="72">
        <v>0</v>
      </c>
      <c r="AX7" s="72">
        <v>240</v>
      </c>
      <c r="AY7" s="72">
        <v>0</v>
      </c>
      <c r="AZ7" s="72">
        <v>0</v>
      </c>
      <c r="BA7" s="72">
        <v>0</v>
      </c>
      <c r="BB7" s="72">
        <v>243</v>
      </c>
      <c r="BC7" s="72">
        <v>421</v>
      </c>
      <c r="BD7">
        <f t="shared" si="0"/>
        <v>904</v>
      </c>
    </row>
    <row r="8" spans="2:56" ht="15.75" x14ac:dyDescent="0.25">
      <c r="B8" s="9" t="s">
        <v>34</v>
      </c>
      <c r="C8" s="9" t="s">
        <v>59</v>
      </c>
      <c r="D8" s="9">
        <v>3</v>
      </c>
      <c r="E8" s="10">
        <v>100</v>
      </c>
      <c r="F8" s="9">
        <v>20</v>
      </c>
      <c r="G8" s="9">
        <v>6</v>
      </c>
      <c r="H8" s="9">
        <f t="shared" si="1"/>
        <v>1107</v>
      </c>
      <c r="I8" s="34">
        <f t="shared" si="2"/>
        <v>0</v>
      </c>
      <c r="J8" s="10">
        <v>1107</v>
      </c>
      <c r="K8" s="10">
        <v>1107</v>
      </c>
      <c r="L8" s="9">
        <f t="shared" si="3"/>
        <v>0</v>
      </c>
      <c r="M8" s="9" t="s">
        <v>55</v>
      </c>
      <c r="N8" s="9"/>
      <c r="O8" s="10">
        <v>1107</v>
      </c>
      <c r="P8" s="10">
        <v>3.57</v>
      </c>
      <c r="Q8" s="9">
        <f t="shared" si="4"/>
        <v>1</v>
      </c>
      <c r="R8" s="9" t="s">
        <v>55</v>
      </c>
      <c r="S8" s="9"/>
      <c r="T8" s="9"/>
      <c r="U8" s="10">
        <v>1107</v>
      </c>
      <c r="V8" s="10">
        <v>24.47</v>
      </c>
      <c r="W8" s="9">
        <f t="shared" si="5"/>
        <v>1</v>
      </c>
      <c r="X8" s="10">
        <v>1107</v>
      </c>
      <c r="Y8" s="9">
        <f t="shared" si="6"/>
        <v>1</v>
      </c>
      <c r="Z8" s="33">
        <f t="shared" si="7"/>
        <v>100</v>
      </c>
      <c r="AA8" s="10">
        <v>1.69</v>
      </c>
      <c r="AB8" s="10">
        <v>1107</v>
      </c>
      <c r="AC8" s="10">
        <v>1107</v>
      </c>
      <c r="AD8" s="10">
        <v>1107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5.26</v>
      </c>
      <c r="AR8" s="71" t="s">
        <v>133</v>
      </c>
      <c r="AS8" s="42">
        <v>471.52</v>
      </c>
      <c r="AT8" s="42">
        <v>787.279</v>
      </c>
      <c r="AU8" s="42">
        <v>872.13</v>
      </c>
      <c r="AV8" s="72">
        <v>677</v>
      </c>
      <c r="AW8" s="72">
        <v>0</v>
      </c>
      <c r="AX8" s="72">
        <v>677</v>
      </c>
      <c r="AY8" s="72">
        <v>9110</v>
      </c>
      <c r="AZ8" s="72">
        <v>10932</v>
      </c>
      <c r="BA8" s="72">
        <v>4400</v>
      </c>
      <c r="BB8" s="72">
        <v>301</v>
      </c>
      <c r="BC8" s="72">
        <v>519</v>
      </c>
    </row>
    <row r="9" spans="2:56" ht="15.75" x14ac:dyDescent="0.25">
      <c r="B9" s="9" t="s">
        <v>34</v>
      </c>
      <c r="C9" s="9" t="s">
        <v>59</v>
      </c>
      <c r="D9" s="9">
        <v>4</v>
      </c>
      <c r="E9" s="10">
        <v>100</v>
      </c>
      <c r="F9" s="9">
        <v>20</v>
      </c>
      <c r="G9" s="9">
        <v>6</v>
      </c>
      <c r="H9" s="9">
        <f t="shared" si="1"/>
        <v>1202</v>
      </c>
      <c r="I9" s="34">
        <f t="shared" si="2"/>
        <v>0</v>
      </c>
      <c r="J9" s="10">
        <v>1202</v>
      </c>
      <c r="K9" s="10">
        <v>1202</v>
      </c>
      <c r="L9" s="9">
        <f t="shared" si="3"/>
        <v>0</v>
      </c>
      <c r="M9" s="9" t="s">
        <v>55</v>
      </c>
      <c r="N9" s="9"/>
      <c r="O9" s="10">
        <v>1202</v>
      </c>
      <c r="P9" s="10">
        <v>10.62</v>
      </c>
      <c r="Q9" s="9">
        <f t="shared" si="4"/>
        <v>1</v>
      </c>
      <c r="R9" s="9" t="s">
        <v>55</v>
      </c>
      <c r="S9" s="9"/>
      <c r="T9" s="9"/>
      <c r="U9" s="10">
        <v>1202</v>
      </c>
      <c r="V9" s="10">
        <v>120.53</v>
      </c>
      <c r="W9" s="9">
        <f t="shared" si="5"/>
        <v>1</v>
      </c>
      <c r="X9" s="10">
        <v>1202</v>
      </c>
      <c r="Y9" s="9">
        <f t="shared" si="6"/>
        <v>1</v>
      </c>
      <c r="Z9" s="33">
        <f t="shared" si="7"/>
        <v>100</v>
      </c>
      <c r="AA9" s="10">
        <v>3.07</v>
      </c>
      <c r="AB9" s="10">
        <v>1202</v>
      </c>
      <c r="AC9" s="10">
        <v>1202</v>
      </c>
      <c r="AD9" s="10">
        <v>1202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13.69</v>
      </c>
    </row>
    <row r="10" spans="2:56" ht="15.75" x14ac:dyDescent="0.25">
      <c r="B10" s="9" t="s">
        <v>34</v>
      </c>
      <c r="C10" s="9" t="s">
        <v>59</v>
      </c>
      <c r="D10" s="9">
        <v>5</v>
      </c>
      <c r="E10" s="10">
        <v>100</v>
      </c>
      <c r="F10" s="9">
        <v>20</v>
      </c>
      <c r="G10" s="9">
        <v>6</v>
      </c>
      <c r="H10" s="9">
        <f t="shared" si="1"/>
        <v>1008</v>
      </c>
      <c r="I10" s="34">
        <f t="shared" si="2"/>
        <v>0</v>
      </c>
      <c r="J10" s="10">
        <v>1008</v>
      </c>
      <c r="K10" s="10">
        <v>1008</v>
      </c>
      <c r="L10" s="9">
        <f t="shared" si="3"/>
        <v>0</v>
      </c>
      <c r="M10" s="9" t="s">
        <v>55</v>
      </c>
      <c r="N10" s="9"/>
      <c r="O10" s="10">
        <v>1008</v>
      </c>
      <c r="P10" s="10">
        <v>4.29</v>
      </c>
      <c r="Q10" s="9">
        <f t="shared" si="4"/>
        <v>1</v>
      </c>
      <c r="R10" s="9" t="s">
        <v>55</v>
      </c>
      <c r="S10" s="9"/>
      <c r="T10" s="9"/>
      <c r="U10" s="10">
        <v>1008</v>
      </c>
      <c r="V10" s="10">
        <v>638.80999999999995</v>
      </c>
      <c r="W10" s="9">
        <f t="shared" si="5"/>
        <v>1</v>
      </c>
      <c r="X10" s="10">
        <v>1007</v>
      </c>
      <c r="Y10" s="9">
        <f t="shared" si="6"/>
        <v>0</v>
      </c>
      <c r="Z10" s="33">
        <f t="shared" si="7"/>
        <v>99.900793650793645</v>
      </c>
      <c r="AA10" s="10">
        <v>2.71</v>
      </c>
      <c r="AB10" s="10">
        <v>1008</v>
      </c>
      <c r="AC10" s="10">
        <v>1007</v>
      </c>
      <c r="AD10" s="10">
        <v>1008</v>
      </c>
      <c r="AE10" s="10">
        <v>0</v>
      </c>
      <c r="AF10" s="10">
        <v>2</v>
      </c>
      <c r="AG10" s="10">
        <v>1185</v>
      </c>
      <c r="AH10" s="10">
        <v>1422</v>
      </c>
      <c r="AI10" s="10">
        <v>600</v>
      </c>
      <c r="AJ10" s="10">
        <v>0</v>
      </c>
      <c r="AK10" s="10">
        <v>0</v>
      </c>
      <c r="AL10" s="10">
        <v>761</v>
      </c>
      <c r="AM10" s="10">
        <v>2</v>
      </c>
      <c r="AN10" s="10">
        <v>7.76</v>
      </c>
      <c r="AO10" s="10">
        <v>1.23</v>
      </c>
      <c r="AP10" s="10">
        <v>15.61</v>
      </c>
    </row>
    <row r="11" spans="2:56" ht="15.75" x14ac:dyDescent="0.25">
      <c r="B11" s="9" t="s">
        <v>34</v>
      </c>
      <c r="C11" s="9" t="s">
        <v>59</v>
      </c>
      <c r="D11" s="9">
        <v>6</v>
      </c>
      <c r="E11" s="10">
        <v>100</v>
      </c>
      <c r="F11" s="9">
        <v>20</v>
      </c>
      <c r="G11" s="9">
        <v>6</v>
      </c>
      <c r="H11" s="9">
        <f t="shared" si="1"/>
        <v>1136</v>
      </c>
      <c r="I11" s="34">
        <f t="shared" si="2"/>
        <v>0</v>
      </c>
      <c r="J11" s="10">
        <v>1136</v>
      </c>
      <c r="K11" s="10">
        <v>1136</v>
      </c>
      <c r="L11" s="9">
        <f t="shared" si="3"/>
        <v>0</v>
      </c>
      <c r="M11" s="9" t="s">
        <v>55</v>
      </c>
      <c r="N11" s="9"/>
      <c r="O11" s="10">
        <v>1136</v>
      </c>
      <c r="P11" s="10">
        <v>6.33</v>
      </c>
      <c r="Q11" s="9">
        <f t="shared" si="4"/>
        <v>1</v>
      </c>
      <c r="R11" s="9" t="s">
        <v>55</v>
      </c>
      <c r="S11" s="9"/>
      <c r="T11" s="9"/>
      <c r="U11" s="10">
        <v>1136</v>
      </c>
      <c r="V11" s="10">
        <v>32.57</v>
      </c>
      <c r="W11" s="9">
        <f t="shared" si="5"/>
        <v>1</v>
      </c>
      <c r="X11" s="10">
        <v>1136</v>
      </c>
      <c r="Y11" s="9">
        <f t="shared" si="6"/>
        <v>1</v>
      </c>
      <c r="Z11" s="33">
        <f t="shared" si="7"/>
        <v>100</v>
      </c>
      <c r="AA11" s="10">
        <v>1.85</v>
      </c>
      <c r="AB11" s="10">
        <v>1136</v>
      </c>
      <c r="AC11" s="10">
        <v>1136</v>
      </c>
      <c r="AD11" s="10">
        <v>1136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8.18</v>
      </c>
      <c r="AW11" s="39" t="s">
        <v>205</v>
      </c>
      <c r="AX11" s="39" t="s">
        <v>192</v>
      </c>
      <c r="AY11" s="39" t="s">
        <v>147</v>
      </c>
      <c r="AZ11" s="39" t="s">
        <v>194</v>
      </c>
    </row>
    <row r="12" spans="2:56" ht="15.75" x14ac:dyDescent="0.25">
      <c r="B12" s="9" t="s">
        <v>34</v>
      </c>
      <c r="C12" s="9" t="s">
        <v>59</v>
      </c>
      <c r="D12" s="9">
        <v>7</v>
      </c>
      <c r="E12" s="10">
        <v>100</v>
      </c>
      <c r="F12" s="9">
        <v>20</v>
      </c>
      <c r="G12" s="9">
        <v>6</v>
      </c>
      <c r="H12" s="9">
        <f t="shared" si="1"/>
        <v>1098</v>
      </c>
      <c r="I12" s="34">
        <f t="shared" si="2"/>
        <v>0</v>
      </c>
      <c r="J12" s="10">
        <v>1098</v>
      </c>
      <c r="K12" s="10">
        <v>1098</v>
      </c>
      <c r="L12" s="9">
        <f t="shared" si="3"/>
        <v>0</v>
      </c>
      <c r="M12" s="9" t="s">
        <v>55</v>
      </c>
      <c r="N12" s="9"/>
      <c r="O12" s="10">
        <v>1098</v>
      </c>
      <c r="P12" s="10">
        <v>12.52</v>
      </c>
      <c r="Q12" s="9">
        <f t="shared" si="4"/>
        <v>1</v>
      </c>
      <c r="R12" s="9" t="s">
        <v>55</v>
      </c>
      <c r="S12" s="9"/>
      <c r="T12" s="9"/>
      <c r="U12" s="10">
        <v>1098</v>
      </c>
      <c r="V12" s="10">
        <v>124.06</v>
      </c>
      <c r="W12" s="9">
        <f t="shared" si="5"/>
        <v>1</v>
      </c>
      <c r="X12" s="10">
        <v>1098</v>
      </c>
      <c r="Y12" s="9">
        <f t="shared" si="6"/>
        <v>1</v>
      </c>
      <c r="Z12" s="33">
        <f t="shared" si="7"/>
        <v>100</v>
      </c>
      <c r="AA12" s="10">
        <v>2.88</v>
      </c>
      <c r="AB12" s="10">
        <v>1098</v>
      </c>
      <c r="AC12" s="10">
        <v>1098</v>
      </c>
      <c r="AD12" s="10">
        <v>1098</v>
      </c>
      <c r="AE12" s="10">
        <v>0</v>
      </c>
      <c r="AF12" s="10">
        <v>0</v>
      </c>
      <c r="AG12" s="10">
        <v>0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15.4</v>
      </c>
      <c r="AV12" s="71" t="s">
        <v>129</v>
      </c>
      <c r="AW12" s="72">
        <v>64</v>
      </c>
      <c r="AX12">
        <f>SUM(AY4:AZ4)</f>
        <v>10021</v>
      </c>
      <c r="AY12" s="72">
        <v>2400</v>
      </c>
      <c r="AZ12">
        <f>SUM(BB4:BC4)</f>
        <v>156</v>
      </c>
    </row>
    <row r="13" spans="2:56" ht="15.75" x14ac:dyDescent="0.25">
      <c r="B13" s="9" t="s">
        <v>34</v>
      </c>
      <c r="C13" s="9" t="s">
        <v>59</v>
      </c>
      <c r="D13" s="9">
        <v>8</v>
      </c>
      <c r="E13" s="10">
        <v>100</v>
      </c>
      <c r="F13" s="9">
        <v>20</v>
      </c>
      <c r="G13" s="9">
        <v>6</v>
      </c>
      <c r="H13" s="9">
        <f t="shared" si="1"/>
        <v>1151</v>
      </c>
      <c r="I13" s="34">
        <f t="shared" si="2"/>
        <v>0</v>
      </c>
      <c r="J13" s="10">
        <v>1151</v>
      </c>
      <c r="K13" s="10">
        <v>1151</v>
      </c>
      <c r="L13" s="9">
        <f t="shared" si="3"/>
        <v>0</v>
      </c>
      <c r="M13" s="9" t="s">
        <v>55</v>
      </c>
      <c r="N13" s="9"/>
      <c r="O13" s="10">
        <v>1151</v>
      </c>
      <c r="P13" s="10">
        <v>3.19</v>
      </c>
      <c r="Q13" s="9">
        <f t="shared" si="4"/>
        <v>1</v>
      </c>
      <c r="R13" s="9" t="s">
        <v>55</v>
      </c>
      <c r="S13" s="9"/>
      <c r="T13" s="9"/>
      <c r="U13" s="10">
        <v>1151</v>
      </c>
      <c r="V13" s="10">
        <v>3.24</v>
      </c>
      <c r="W13" s="9">
        <f t="shared" si="5"/>
        <v>1</v>
      </c>
      <c r="X13" s="10">
        <v>1151</v>
      </c>
      <c r="Y13" s="9">
        <f t="shared" si="6"/>
        <v>1</v>
      </c>
      <c r="Z13" s="33">
        <f t="shared" si="7"/>
        <v>100</v>
      </c>
      <c r="AA13" s="10">
        <v>1.56</v>
      </c>
      <c r="AB13" s="10">
        <v>1151</v>
      </c>
      <c r="AC13" s="10">
        <v>1151</v>
      </c>
      <c r="AD13" s="10">
        <v>1151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4.75</v>
      </c>
      <c r="AV13" s="71" t="s">
        <v>130</v>
      </c>
      <c r="AW13" s="72">
        <v>309</v>
      </c>
      <c r="AX13">
        <f>SUM(AY5:AZ5)</f>
        <v>0</v>
      </c>
      <c r="AY13" s="72">
        <v>0</v>
      </c>
      <c r="AZ13">
        <f t="shared" ref="AZ13:AZ15" si="8">SUM(BB5:BC5)</f>
        <v>0</v>
      </c>
    </row>
    <row r="14" spans="2:56" ht="15.75" x14ac:dyDescent="0.25">
      <c r="B14" s="9" t="s">
        <v>34</v>
      </c>
      <c r="C14" s="9" t="s">
        <v>59</v>
      </c>
      <c r="D14" s="9">
        <v>9</v>
      </c>
      <c r="E14" s="10">
        <v>100</v>
      </c>
      <c r="F14" s="9">
        <v>20</v>
      </c>
      <c r="G14" s="9">
        <v>6</v>
      </c>
      <c r="H14" s="9">
        <f t="shared" si="1"/>
        <v>1010</v>
      </c>
      <c r="I14" s="34">
        <f t="shared" si="2"/>
        <v>9.8911968348170135E-2</v>
      </c>
      <c r="J14" s="10">
        <v>1011</v>
      </c>
      <c r="K14" s="10">
        <v>1010</v>
      </c>
      <c r="L14" s="9">
        <f t="shared" si="3"/>
        <v>1</v>
      </c>
      <c r="M14" s="9" t="s">
        <v>55</v>
      </c>
      <c r="N14" s="9"/>
      <c r="O14" s="10">
        <v>1011</v>
      </c>
      <c r="P14" s="10">
        <v>14.32</v>
      </c>
      <c r="Q14" s="9">
        <f t="shared" si="4"/>
        <v>1</v>
      </c>
      <c r="R14" s="9" t="s">
        <v>55</v>
      </c>
      <c r="S14" s="9"/>
      <c r="T14" s="9"/>
      <c r="U14" s="10">
        <v>1010</v>
      </c>
      <c r="V14" s="9">
        <v>1800</v>
      </c>
      <c r="W14" s="9">
        <f t="shared" si="5"/>
        <v>0</v>
      </c>
      <c r="X14" s="10">
        <v>1007</v>
      </c>
      <c r="Y14" s="9">
        <f t="shared" si="6"/>
        <v>0</v>
      </c>
      <c r="Z14" s="33">
        <f t="shared" si="7"/>
        <v>99.702970297029708</v>
      </c>
      <c r="AA14" s="10">
        <v>3.22</v>
      </c>
      <c r="AB14" s="10">
        <v>1010</v>
      </c>
      <c r="AC14" s="10">
        <v>1007</v>
      </c>
      <c r="AD14" s="10">
        <v>1010</v>
      </c>
      <c r="AE14" s="10">
        <v>0</v>
      </c>
      <c r="AF14" s="10">
        <v>18</v>
      </c>
      <c r="AG14" s="10">
        <v>1130</v>
      </c>
      <c r="AH14" s="10">
        <v>1356</v>
      </c>
      <c r="AI14" s="10">
        <v>600</v>
      </c>
      <c r="AJ14" s="10">
        <v>17</v>
      </c>
      <c r="AK14" s="10">
        <v>14</v>
      </c>
      <c r="AL14" s="10">
        <v>16320</v>
      </c>
      <c r="AM14" s="10">
        <v>18</v>
      </c>
      <c r="AN14" s="10">
        <v>63.28</v>
      </c>
      <c r="AO14" s="10">
        <v>11.62</v>
      </c>
      <c r="AP14" s="10">
        <v>92.44</v>
      </c>
      <c r="AV14" s="71" t="s">
        <v>131</v>
      </c>
      <c r="AW14" s="72">
        <v>64</v>
      </c>
      <c r="AX14">
        <f>SUM(AY6:AZ6)</f>
        <v>10021</v>
      </c>
      <c r="AY14" s="72">
        <v>2000</v>
      </c>
      <c r="AZ14">
        <f t="shared" si="8"/>
        <v>0</v>
      </c>
    </row>
    <row r="15" spans="2:56" ht="15.75" x14ac:dyDescent="0.25">
      <c r="B15" s="18" t="s">
        <v>34</v>
      </c>
      <c r="C15" s="18" t="s">
        <v>59</v>
      </c>
      <c r="D15" s="18">
        <v>10</v>
      </c>
      <c r="E15" s="20">
        <v>100</v>
      </c>
      <c r="F15" s="18">
        <v>20</v>
      </c>
      <c r="G15" s="18">
        <v>6</v>
      </c>
      <c r="H15" s="9">
        <f t="shared" si="1"/>
        <v>1011</v>
      </c>
      <c r="I15" s="34">
        <f t="shared" si="2"/>
        <v>0</v>
      </c>
      <c r="J15" s="20">
        <v>1011</v>
      </c>
      <c r="K15" s="20">
        <v>1011</v>
      </c>
      <c r="L15" s="18">
        <f t="shared" si="3"/>
        <v>0</v>
      </c>
      <c r="M15" s="18" t="s">
        <v>55</v>
      </c>
      <c r="N15" s="18"/>
      <c r="O15" s="20">
        <v>1011</v>
      </c>
      <c r="P15" s="20">
        <v>11.05</v>
      </c>
      <c r="Q15" s="9">
        <f t="shared" si="4"/>
        <v>1</v>
      </c>
      <c r="R15" s="18" t="s">
        <v>55</v>
      </c>
      <c r="S15" s="18"/>
      <c r="T15" s="18"/>
      <c r="U15" s="20">
        <v>1011</v>
      </c>
      <c r="V15" s="18">
        <v>1800</v>
      </c>
      <c r="W15" s="9">
        <f t="shared" si="5"/>
        <v>0</v>
      </c>
      <c r="X15" s="20">
        <v>1007</v>
      </c>
      <c r="Y15" s="9">
        <f t="shared" si="6"/>
        <v>0</v>
      </c>
      <c r="Z15" s="33">
        <f t="shared" si="7"/>
        <v>99.604352126607324</v>
      </c>
      <c r="AA15" s="20">
        <v>1.62</v>
      </c>
      <c r="AB15" s="20">
        <v>1011</v>
      </c>
      <c r="AC15" s="20">
        <v>1007</v>
      </c>
      <c r="AD15" s="20">
        <v>1011</v>
      </c>
      <c r="AE15" s="20">
        <v>0</v>
      </c>
      <c r="AF15" s="20">
        <v>31</v>
      </c>
      <c r="AG15" s="20">
        <v>1115</v>
      </c>
      <c r="AH15" s="20">
        <v>1338</v>
      </c>
      <c r="AI15" s="20">
        <v>600</v>
      </c>
      <c r="AJ15" s="20">
        <v>28</v>
      </c>
      <c r="AK15" s="20">
        <v>63</v>
      </c>
      <c r="AL15" s="20">
        <v>9413</v>
      </c>
      <c r="AM15" s="20">
        <v>31</v>
      </c>
      <c r="AN15" s="20">
        <v>37.520000000000003</v>
      </c>
      <c r="AO15" s="20">
        <v>11.49</v>
      </c>
      <c r="AP15" s="20">
        <v>61.68</v>
      </c>
      <c r="AV15" s="71" t="s">
        <v>132</v>
      </c>
      <c r="AW15" s="72">
        <v>240</v>
      </c>
      <c r="AX15">
        <f>SUM(AY7:AZ7)</f>
        <v>0</v>
      </c>
      <c r="AY15" s="72">
        <v>0</v>
      </c>
      <c r="AZ15">
        <f t="shared" si="8"/>
        <v>664</v>
      </c>
    </row>
    <row r="16" spans="2:56" ht="15.75" x14ac:dyDescent="0.25">
      <c r="B16" s="21" t="s">
        <v>34</v>
      </c>
      <c r="C16" s="21" t="s">
        <v>60</v>
      </c>
      <c r="D16" s="21">
        <v>1</v>
      </c>
      <c r="E16" s="21">
        <v>100</v>
      </c>
      <c r="F16" s="21">
        <v>20</v>
      </c>
      <c r="G16" s="21">
        <v>6</v>
      </c>
      <c r="H16" s="21"/>
      <c r="I16" s="21"/>
      <c r="J16" s="21">
        <v>1008</v>
      </c>
      <c r="K16" s="21">
        <v>1008</v>
      </c>
      <c r="L16" s="21"/>
      <c r="M16" s="21" t="s">
        <v>55</v>
      </c>
      <c r="N16" s="21"/>
      <c r="O16" s="21">
        <v>1008</v>
      </c>
      <c r="P16" s="21">
        <v>6.31</v>
      </c>
      <c r="Q16" s="21"/>
      <c r="R16" s="21"/>
      <c r="S16" s="21"/>
      <c r="T16" s="21"/>
      <c r="U16" s="21">
        <v>1008</v>
      </c>
      <c r="V16" s="21">
        <v>1201.05</v>
      </c>
      <c r="W16" s="21"/>
      <c r="X16" s="21">
        <v>1007</v>
      </c>
      <c r="Y16" s="21"/>
      <c r="Z16" s="21"/>
      <c r="AA16" s="21">
        <v>2.06</v>
      </c>
      <c r="AB16" s="21">
        <v>1008</v>
      </c>
      <c r="AC16" s="21">
        <v>1007</v>
      </c>
      <c r="AD16" s="21">
        <v>1008</v>
      </c>
      <c r="AE16" s="21">
        <v>0</v>
      </c>
      <c r="AF16" s="21">
        <v>28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6109</v>
      </c>
      <c r="AM16" s="21">
        <v>28</v>
      </c>
      <c r="AN16" s="21">
        <v>13.83</v>
      </c>
      <c r="AO16" s="21">
        <v>9.11</v>
      </c>
      <c r="AP16" s="21">
        <v>31.31</v>
      </c>
    </row>
    <row r="17" spans="2:42" ht="15.75" x14ac:dyDescent="0.25">
      <c r="B17" s="12" t="s">
        <v>34</v>
      </c>
      <c r="C17" s="12" t="s">
        <v>60</v>
      </c>
      <c r="D17" s="12">
        <v>2</v>
      </c>
      <c r="E17" s="12">
        <v>100</v>
      </c>
      <c r="F17" s="12">
        <v>20</v>
      </c>
      <c r="G17" s="12">
        <v>6</v>
      </c>
      <c r="H17" s="12"/>
      <c r="I17" s="12"/>
      <c r="J17" s="12">
        <v>1104</v>
      </c>
      <c r="K17" s="12">
        <v>1104</v>
      </c>
      <c r="L17" s="12"/>
      <c r="M17" s="12" t="s">
        <v>55</v>
      </c>
      <c r="N17" s="12"/>
      <c r="O17" s="12">
        <v>1104</v>
      </c>
      <c r="P17" s="12">
        <v>5.27</v>
      </c>
      <c r="Q17" s="12"/>
      <c r="R17" s="12"/>
      <c r="S17" s="12"/>
      <c r="T17" s="12"/>
      <c r="U17" s="12">
        <v>1104</v>
      </c>
      <c r="V17" s="12">
        <v>70.63</v>
      </c>
      <c r="W17" s="12"/>
      <c r="X17" s="12">
        <v>1104</v>
      </c>
      <c r="Y17" s="12"/>
      <c r="Z17" s="12"/>
      <c r="AA17" s="12">
        <v>1.93</v>
      </c>
      <c r="AB17" s="12">
        <v>1104</v>
      </c>
      <c r="AC17" s="12">
        <v>1104</v>
      </c>
      <c r="AD17" s="12">
        <v>1104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7.2</v>
      </c>
    </row>
    <row r="18" spans="2:42" ht="15.75" x14ac:dyDescent="0.25">
      <c r="B18" s="12" t="s">
        <v>34</v>
      </c>
      <c r="C18" s="12" t="s">
        <v>60</v>
      </c>
      <c r="D18" s="12">
        <v>3</v>
      </c>
      <c r="E18" s="12">
        <v>100</v>
      </c>
      <c r="F18" s="12">
        <v>20</v>
      </c>
      <c r="G18" s="12">
        <v>6</v>
      </c>
      <c r="H18" s="12"/>
      <c r="I18" s="12"/>
      <c r="J18" s="12">
        <v>1107</v>
      </c>
      <c r="K18" s="12">
        <v>1107</v>
      </c>
      <c r="L18" s="12"/>
      <c r="M18" s="12" t="s">
        <v>55</v>
      </c>
      <c r="N18" s="12"/>
      <c r="O18" s="12">
        <v>1107</v>
      </c>
      <c r="P18" s="12">
        <v>3.57</v>
      </c>
      <c r="Q18" s="12"/>
      <c r="R18" s="12"/>
      <c r="S18" s="12"/>
      <c r="T18" s="12"/>
      <c r="U18" s="12">
        <v>1107</v>
      </c>
      <c r="V18" s="12">
        <v>24.47</v>
      </c>
      <c r="W18" s="12"/>
      <c r="X18" s="12">
        <v>1107</v>
      </c>
      <c r="Y18" s="12"/>
      <c r="Z18" s="12"/>
      <c r="AA18" s="12">
        <v>1.69</v>
      </c>
      <c r="AB18" s="12">
        <v>1107</v>
      </c>
      <c r="AC18" s="12">
        <v>1107</v>
      </c>
      <c r="AD18" s="12">
        <v>1107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5.26</v>
      </c>
    </row>
    <row r="19" spans="2:42" ht="15.75" x14ac:dyDescent="0.25">
      <c r="B19" s="12" t="s">
        <v>34</v>
      </c>
      <c r="C19" s="12" t="s">
        <v>60</v>
      </c>
      <c r="D19" s="12">
        <v>4</v>
      </c>
      <c r="E19" s="12">
        <v>100</v>
      </c>
      <c r="F19" s="12">
        <v>20</v>
      </c>
      <c r="G19" s="12">
        <v>6</v>
      </c>
      <c r="H19" s="12"/>
      <c r="I19" s="12"/>
      <c r="J19" s="12">
        <v>1202</v>
      </c>
      <c r="K19" s="12">
        <v>1202</v>
      </c>
      <c r="L19" s="12"/>
      <c r="M19" s="12" t="s">
        <v>55</v>
      </c>
      <c r="N19" s="12"/>
      <c r="O19" s="12">
        <v>1202</v>
      </c>
      <c r="P19" s="12">
        <v>10.62</v>
      </c>
      <c r="Q19" s="12"/>
      <c r="R19" s="12"/>
      <c r="S19" s="12"/>
      <c r="T19" s="12"/>
      <c r="U19" s="12">
        <v>1202</v>
      </c>
      <c r="V19" s="12">
        <v>120.53</v>
      </c>
      <c r="W19" s="12"/>
      <c r="X19" s="12">
        <v>1202</v>
      </c>
      <c r="Y19" s="12"/>
      <c r="Z19" s="12"/>
      <c r="AA19" s="12">
        <v>3.07</v>
      </c>
      <c r="AB19" s="12">
        <v>1202</v>
      </c>
      <c r="AC19" s="12">
        <v>1202</v>
      </c>
      <c r="AD19" s="12">
        <v>1202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13.69</v>
      </c>
    </row>
    <row r="20" spans="2:42" ht="15.75" x14ac:dyDescent="0.25">
      <c r="B20" s="12" t="s">
        <v>34</v>
      </c>
      <c r="C20" s="12" t="s">
        <v>60</v>
      </c>
      <c r="D20" s="12">
        <v>5</v>
      </c>
      <c r="E20" s="12">
        <v>100</v>
      </c>
      <c r="F20" s="12">
        <v>20</v>
      </c>
      <c r="G20" s="12">
        <v>6</v>
      </c>
      <c r="H20" s="12"/>
      <c r="I20" s="12"/>
      <c r="J20" s="12">
        <v>1008</v>
      </c>
      <c r="K20" s="12">
        <v>1008</v>
      </c>
      <c r="L20" s="12"/>
      <c r="M20" s="12" t="s">
        <v>55</v>
      </c>
      <c r="N20" s="12"/>
      <c r="O20" s="12">
        <v>1008</v>
      </c>
      <c r="P20" s="12">
        <v>4.29</v>
      </c>
      <c r="Q20" s="12"/>
      <c r="R20" s="12"/>
      <c r="S20" s="12"/>
      <c r="T20" s="12"/>
      <c r="U20" s="12">
        <v>1008</v>
      </c>
      <c r="V20" s="12">
        <v>638.80999999999995</v>
      </c>
      <c r="W20" s="12"/>
      <c r="X20" s="12">
        <v>1007</v>
      </c>
      <c r="Y20" s="12"/>
      <c r="Z20" s="12"/>
      <c r="AA20" s="12">
        <v>2.71</v>
      </c>
      <c r="AB20" s="12">
        <v>1008</v>
      </c>
      <c r="AC20" s="12">
        <v>1007</v>
      </c>
      <c r="AD20" s="12">
        <v>1008</v>
      </c>
      <c r="AE20" s="12">
        <v>0</v>
      </c>
      <c r="AF20" s="12">
        <v>2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1069</v>
      </c>
      <c r="AM20" s="12">
        <v>2</v>
      </c>
      <c r="AN20" s="12">
        <v>18.63</v>
      </c>
      <c r="AO20" s="12">
        <v>2.33</v>
      </c>
      <c r="AP20" s="12">
        <v>27.36</v>
      </c>
    </row>
    <row r="21" spans="2:42" ht="15.75" x14ac:dyDescent="0.25">
      <c r="B21" s="12" t="s">
        <v>34</v>
      </c>
      <c r="C21" s="12" t="s">
        <v>60</v>
      </c>
      <c r="D21" s="12">
        <v>6</v>
      </c>
      <c r="E21" s="12">
        <v>100</v>
      </c>
      <c r="F21" s="12">
        <v>20</v>
      </c>
      <c r="G21" s="12">
        <v>6</v>
      </c>
      <c r="H21" s="12"/>
      <c r="I21" s="12"/>
      <c r="J21" s="12">
        <v>1136</v>
      </c>
      <c r="K21" s="12">
        <v>1136</v>
      </c>
      <c r="L21" s="12"/>
      <c r="M21" s="12" t="s">
        <v>55</v>
      </c>
      <c r="N21" s="12"/>
      <c r="O21" s="12">
        <v>1136</v>
      </c>
      <c r="P21" s="12">
        <v>6.33</v>
      </c>
      <c r="Q21" s="12"/>
      <c r="R21" s="12"/>
      <c r="S21" s="12"/>
      <c r="T21" s="12"/>
      <c r="U21" s="12">
        <v>1136</v>
      </c>
      <c r="V21" s="12">
        <v>32.57</v>
      </c>
      <c r="W21" s="12"/>
      <c r="X21" s="12">
        <v>1136</v>
      </c>
      <c r="Y21" s="12"/>
      <c r="Z21" s="12"/>
      <c r="AA21" s="12">
        <v>1.85</v>
      </c>
      <c r="AB21" s="12">
        <v>1136</v>
      </c>
      <c r="AC21" s="12">
        <v>1136</v>
      </c>
      <c r="AD21" s="12">
        <v>1136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8.18</v>
      </c>
    </row>
    <row r="22" spans="2:42" ht="15.75" x14ac:dyDescent="0.25">
      <c r="B22" s="12" t="s">
        <v>34</v>
      </c>
      <c r="C22" s="12" t="s">
        <v>60</v>
      </c>
      <c r="D22" s="12">
        <v>7</v>
      </c>
      <c r="E22" s="12">
        <v>100</v>
      </c>
      <c r="F22" s="12">
        <v>20</v>
      </c>
      <c r="G22" s="12">
        <v>6</v>
      </c>
      <c r="H22" s="12"/>
      <c r="I22" s="12"/>
      <c r="J22" s="12">
        <v>1098</v>
      </c>
      <c r="K22" s="12">
        <v>1098</v>
      </c>
      <c r="L22" s="12"/>
      <c r="M22" s="12" t="s">
        <v>55</v>
      </c>
      <c r="N22" s="12"/>
      <c r="O22" s="12">
        <v>1098</v>
      </c>
      <c r="P22" s="12">
        <v>12.52</v>
      </c>
      <c r="Q22" s="12"/>
      <c r="R22" s="12"/>
      <c r="S22" s="12"/>
      <c r="T22" s="12"/>
      <c r="U22" s="12">
        <v>1098</v>
      </c>
      <c r="V22" s="12">
        <v>124.06</v>
      </c>
      <c r="W22" s="12"/>
      <c r="X22" s="12">
        <v>1098</v>
      </c>
      <c r="Y22" s="12"/>
      <c r="Z22" s="12"/>
      <c r="AA22" s="12">
        <v>2.88</v>
      </c>
      <c r="AB22" s="12">
        <v>1098</v>
      </c>
      <c r="AC22" s="12">
        <v>1098</v>
      </c>
      <c r="AD22" s="12">
        <v>1098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15.4</v>
      </c>
    </row>
    <row r="23" spans="2:42" ht="15.75" x14ac:dyDescent="0.25">
      <c r="B23" s="12" t="s">
        <v>34</v>
      </c>
      <c r="C23" s="12" t="s">
        <v>60</v>
      </c>
      <c r="D23" s="12">
        <v>8</v>
      </c>
      <c r="E23" s="12">
        <v>100</v>
      </c>
      <c r="F23" s="12">
        <v>20</v>
      </c>
      <c r="G23" s="12">
        <v>6</v>
      </c>
      <c r="H23" s="12"/>
      <c r="I23" s="12"/>
      <c r="J23" s="12">
        <v>1151</v>
      </c>
      <c r="K23" s="12">
        <v>1151</v>
      </c>
      <c r="L23" s="12"/>
      <c r="M23" s="12" t="s">
        <v>55</v>
      </c>
      <c r="N23" s="12"/>
      <c r="O23" s="12">
        <v>1151</v>
      </c>
      <c r="P23" s="12">
        <v>3.19</v>
      </c>
      <c r="Q23" s="12"/>
      <c r="R23" s="12"/>
      <c r="S23" s="12"/>
      <c r="T23" s="12"/>
      <c r="U23" s="12">
        <v>1151</v>
      </c>
      <c r="V23" s="12">
        <v>3.24</v>
      </c>
      <c r="W23" s="12"/>
      <c r="X23" s="12">
        <v>1151</v>
      </c>
      <c r="Y23" s="12"/>
      <c r="Z23" s="12"/>
      <c r="AA23" s="12">
        <v>1.56</v>
      </c>
      <c r="AB23" s="12">
        <v>1151</v>
      </c>
      <c r="AC23" s="12">
        <v>1151</v>
      </c>
      <c r="AD23" s="12">
        <v>1151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4.75</v>
      </c>
    </row>
    <row r="24" spans="2:42" ht="15.75" x14ac:dyDescent="0.25">
      <c r="B24" s="12" t="s">
        <v>34</v>
      </c>
      <c r="C24" s="12" t="s">
        <v>60</v>
      </c>
      <c r="D24" s="12">
        <v>9</v>
      </c>
      <c r="E24" s="12">
        <v>100</v>
      </c>
      <c r="F24" s="12">
        <v>20</v>
      </c>
      <c r="G24" s="12">
        <v>6</v>
      </c>
      <c r="H24" s="12"/>
      <c r="I24" s="12"/>
      <c r="J24" s="12">
        <v>1011</v>
      </c>
      <c r="K24" s="12">
        <v>1010</v>
      </c>
      <c r="L24" s="12"/>
      <c r="M24" s="12" t="s">
        <v>55</v>
      </c>
      <c r="N24" s="12"/>
      <c r="O24" s="12">
        <v>1011</v>
      </c>
      <c r="P24" s="12">
        <v>14.32</v>
      </c>
      <c r="Q24" s="12"/>
      <c r="R24" s="12"/>
      <c r="S24" s="12"/>
      <c r="T24" s="12"/>
      <c r="U24" s="12">
        <v>1010</v>
      </c>
      <c r="V24" s="12">
        <v>1800</v>
      </c>
      <c r="W24" s="12"/>
      <c r="X24" s="12">
        <v>1007</v>
      </c>
      <c r="Y24" s="12"/>
      <c r="Z24" s="12"/>
      <c r="AA24" s="12">
        <v>3.22</v>
      </c>
      <c r="AB24" s="12">
        <v>1010</v>
      </c>
      <c r="AC24" s="12">
        <v>1007</v>
      </c>
      <c r="AD24" s="12">
        <v>1010</v>
      </c>
      <c r="AE24" s="12">
        <v>0</v>
      </c>
      <c r="AF24" s="12">
        <v>155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45238</v>
      </c>
      <c r="AM24" s="12">
        <v>155</v>
      </c>
      <c r="AN24" s="12">
        <v>231.13</v>
      </c>
      <c r="AO24" s="12">
        <v>222.84899999999999</v>
      </c>
      <c r="AP24" s="12">
        <v>471.52</v>
      </c>
    </row>
    <row r="25" spans="2:42" ht="15.75" x14ac:dyDescent="0.25">
      <c r="B25" s="12" t="s">
        <v>34</v>
      </c>
      <c r="C25" s="12" t="s">
        <v>60</v>
      </c>
      <c r="D25" s="12">
        <v>10</v>
      </c>
      <c r="E25" s="12">
        <v>100</v>
      </c>
      <c r="F25" s="12">
        <v>20</v>
      </c>
      <c r="G25" s="12">
        <v>6</v>
      </c>
      <c r="H25" s="12"/>
      <c r="I25" s="12"/>
      <c r="J25" s="12">
        <v>1011</v>
      </c>
      <c r="K25" s="12">
        <v>1011</v>
      </c>
      <c r="L25" s="12"/>
      <c r="M25" s="12" t="s">
        <v>55</v>
      </c>
      <c r="N25" s="12"/>
      <c r="O25" s="12">
        <v>1011</v>
      </c>
      <c r="P25" s="12">
        <v>11.05</v>
      </c>
      <c r="Q25" s="12"/>
      <c r="R25" s="12"/>
      <c r="S25" s="12"/>
      <c r="T25" s="12"/>
      <c r="U25" s="12">
        <v>1011</v>
      </c>
      <c r="V25" s="12">
        <v>1800</v>
      </c>
      <c r="W25" s="12"/>
      <c r="X25" s="12">
        <v>1007</v>
      </c>
      <c r="Y25" s="12"/>
      <c r="Z25" s="12"/>
      <c r="AA25" s="12">
        <v>1.62</v>
      </c>
      <c r="AB25" s="12">
        <v>1011</v>
      </c>
      <c r="AC25" s="12">
        <v>1007</v>
      </c>
      <c r="AD25" s="12">
        <v>1011</v>
      </c>
      <c r="AE25" s="12">
        <v>0</v>
      </c>
      <c r="AF25" s="12">
        <v>124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13281</v>
      </c>
      <c r="AM25" s="12">
        <v>124</v>
      </c>
      <c r="AN25" s="12">
        <v>81.180000000000007</v>
      </c>
      <c r="AO25" s="12">
        <v>184.83</v>
      </c>
      <c r="AP25" s="12">
        <v>278.69</v>
      </c>
    </row>
    <row r="26" spans="2:42" ht="15.75" x14ac:dyDescent="0.25">
      <c r="B26" s="14" t="s">
        <v>34</v>
      </c>
      <c r="C26" s="14" t="s">
        <v>61</v>
      </c>
      <c r="D26" s="14">
        <v>1</v>
      </c>
      <c r="E26" s="14">
        <v>100</v>
      </c>
      <c r="F26" s="14">
        <v>20</v>
      </c>
      <c r="G26" s="14">
        <v>6</v>
      </c>
      <c r="H26" s="14"/>
      <c r="I26" s="14"/>
      <c r="J26" s="14">
        <v>1008</v>
      </c>
      <c r="K26" s="14">
        <v>1008</v>
      </c>
      <c r="L26" s="14"/>
      <c r="M26" s="14" t="s">
        <v>55</v>
      </c>
      <c r="N26" s="14"/>
      <c r="O26" s="14">
        <v>1008</v>
      </c>
      <c r="P26" s="14">
        <v>6.31</v>
      </c>
      <c r="Q26" s="14"/>
      <c r="R26" s="14"/>
      <c r="S26" s="14"/>
      <c r="T26" s="14"/>
      <c r="U26" s="14">
        <v>1008</v>
      </c>
      <c r="V26" s="14">
        <v>1201.05</v>
      </c>
      <c r="W26" s="14"/>
      <c r="X26" s="14">
        <v>1007</v>
      </c>
      <c r="Y26" s="14"/>
      <c r="Z26" s="14"/>
      <c r="AA26" s="14">
        <v>2.06</v>
      </c>
      <c r="AB26" s="14">
        <v>1008</v>
      </c>
      <c r="AC26" s="14">
        <v>1007</v>
      </c>
      <c r="AD26" s="14">
        <v>1008</v>
      </c>
      <c r="AE26" s="14">
        <v>0</v>
      </c>
      <c r="AF26" s="14">
        <v>18</v>
      </c>
      <c r="AG26" s="14">
        <v>1125</v>
      </c>
      <c r="AH26" s="14">
        <v>1350</v>
      </c>
      <c r="AI26" s="14">
        <v>500</v>
      </c>
      <c r="AJ26" s="14">
        <v>0</v>
      </c>
      <c r="AK26" s="14">
        <v>0</v>
      </c>
      <c r="AL26" s="14">
        <v>3240</v>
      </c>
      <c r="AM26" s="14">
        <v>18</v>
      </c>
      <c r="AN26" s="14">
        <v>12.25</v>
      </c>
      <c r="AO26" s="14">
        <v>6.41</v>
      </c>
      <c r="AP26" s="14">
        <v>27.03</v>
      </c>
    </row>
    <row r="27" spans="2:42" ht="15.75" x14ac:dyDescent="0.25">
      <c r="B27" s="14" t="s">
        <v>34</v>
      </c>
      <c r="C27" s="14" t="s">
        <v>61</v>
      </c>
      <c r="D27" s="14">
        <v>2</v>
      </c>
      <c r="E27" s="14">
        <v>100</v>
      </c>
      <c r="F27" s="14">
        <v>20</v>
      </c>
      <c r="G27" s="14">
        <v>6</v>
      </c>
      <c r="H27" s="14"/>
      <c r="I27" s="14"/>
      <c r="J27" s="14">
        <v>1104</v>
      </c>
      <c r="K27" s="14">
        <v>1104</v>
      </c>
      <c r="L27" s="14"/>
      <c r="M27" s="14" t="s">
        <v>55</v>
      </c>
      <c r="N27" s="14"/>
      <c r="O27" s="14">
        <v>1104</v>
      </c>
      <c r="P27" s="14">
        <v>5.27</v>
      </c>
      <c r="Q27" s="14"/>
      <c r="R27" s="14"/>
      <c r="S27" s="14"/>
      <c r="T27" s="14"/>
      <c r="U27" s="14">
        <v>1104</v>
      </c>
      <c r="V27" s="14">
        <v>70.63</v>
      </c>
      <c r="W27" s="14"/>
      <c r="X27" s="14">
        <v>1104</v>
      </c>
      <c r="Y27" s="14"/>
      <c r="Z27" s="14"/>
      <c r="AA27" s="14">
        <v>1.93</v>
      </c>
      <c r="AB27" s="14">
        <v>1104</v>
      </c>
      <c r="AC27" s="14">
        <v>1104</v>
      </c>
      <c r="AD27" s="14">
        <v>1104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7.2</v>
      </c>
    </row>
    <row r="28" spans="2:42" ht="15.75" x14ac:dyDescent="0.25">
      <c r="B28" s="14" t="s">
        <v>34</v>
      </c>
      <c r="C28" s="14" t="s">
        <v>61</v>
      </c>
      <c r="D28" s="14">
        <v>3</v>
      </c>
      <c r="E28" s="14">
        <v>100</v>
      </c>
      <c r="F28" s="14">
        <v>20</v>
      </c>
      <c r="G28" s="14">
        <v>6</v>
      </c>
      <c r="H28" s="14"/>
      <c r="I28" s="14"/>
      <c r="J28" s="14">
        <v>1107</v>
      </c>
      <c r="K28" s="14">
        <v>1107</v>
      </c>
      <c r="L28" s="14"/>
      <c r="M28" s="14" t="s">
        <v>55</v>
      </c>
      <c r="N28" s="14"/>
      <c r="O28" s="14">
        <v>1107</v>
      </c>
      <c r="P28" s="14">
        <v>3.57</v>
      </c>
      <c r="Q28" s="14"/>
      <c r="R28" s="14"/>
      <c r="S28" s="14"/>
      <c r="T28" s="14"/>
      <c r="U28" s="14">
        <v>1107</v>
      </c>
      <c r="V28" s="14">
        <v>24.47</v>
      </c>
      <c r="W28" s="14"/>
      <c r="X28" s="14">
        <v>1107</v>
      </c>
      <c r="Y28" s="14"/>
      <c r="Z28" s="14"/>
      <c r="AA28" s="14">
        <v>1.69</v>
      </c>
      <c r="AB28" s="14">
        <v>1107</v>
      </c>
      <c r="AC28" s="14">
        <v>1107</v>
      </c>
      <c r="AD28" s="14">
        <v>1107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5.26</v>
      </c>
    </row>
    <row r="29" spans="2:42" ht="15.75" x14ac:dyDescent="0.25">
      <c r="B29" s="14" t="s">
        <v>34</v>
      </c>
      <c r="C29" s="14" t="s">
        <v>61</v>
      </c>
      <c r="D29" s="14">
        <v>4</v>
      </c>
      <c r="E29" s="14">
        <v>100</v>
      </c>
      <c r="F29" s="14">
        <v>20</v>
      </c>
      <c r="G29" s="14">
        <v>6</v>
      </c>
      <c r="H29" s="14"/>
      <c r="I29" s="14"/>
      <c r="J29" s="14">
        <v>1202</v>
      </c>
      <c r="K29" s="14">
        <v>1202</v>
      </c>
      <c r="L29" s="14"/>
      <c r="M29" s="14" t="s">
        <v>55</v>
      </c>
      <c r="N29" s="14"/>
      <c r="O29" s="14">
        <v>1202</v>
      </c>
      <c r="P29" s="14">
        <v>10.62</v>
      </c>
      <c r="Q29" s="14"/>
      <c r="R29" s="14"/>
      <c r="S29" s="14"/>
      <c r="T29" s="14"/>
      <c r="U29" s="14">
        <v>1202</v>
      </c>
      <c r="V29" s="14">
        <v>120.53</v>
      </c>
      <c r="W29" s="14"/>
      <c r="X29" s="14">
        <v>1202</v>
      </c>
      <c r="Y29" s="14"/>
      <c r="Z29" s="14"/>
      <c r="AA29" s="14">
        <v>3.07</v>
      </c>
      <c r="AB29" s="14">
        <v>1202</v>
      </c>
      <c r="AC29" s="14">
        <v>1202</v>
      </c>
      <c r="AD29" s="14">
        <v>1202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v>0</v>
      </c>
      <c r="AP29" s="14">
        <v>13.69</v>
      </c>
    </row>
    <row r="30" spans="2:42" ht="15.75" x14ac:dyDescent="0.25">
      <c r="B30" s="14" t="s">
        <v>34</v>
      </c>
      <c r="C30" s="14" t="s">
        <v>61</v>
      </c>
      <c r="D30" s="14">
        <v>5</v>
      </c>
      <c r="E30" s="14">
        <v>100</v>
      </c>
      <c r="F30" s="14">
        <v>20</v>
      </c>
      <c r="G30" s="14">
        <v>6</v>
      </c>
      <c r="H30" s="14"/>
      <c r="I30" s="14"/>
      <c r="J30" s="14">
        <v>1008</v>
      </c>
      <c r="K30" s="14">
        <v>1008</v>
      </c>
      <c r="L30" s="14"/>
      <c r="M30" s="14" t="s">
        <v>55</v>
      </c>
      <c r="N30" s="14"/>
      <c r="O30" s="14">
        <v>1008</v>
      </c>
      <c r="P30" s="14">
        <v>4.29</v>
      </c>
      <c r="Q30" s="14"/>
      <c r="R30" s="14"/>
      <c r="S30" s="14"/>
      <c r="T30" s="14"/>
      <c r="U30" s="14">
        <v>1008</v>
      </c>
      <c r="V30" s="14">
        <v>638.80999999999995</v>
      </c>
      <c r="W30" s="14"/>
      <c r="X30" s="14">
        <v>1007</v>
      </c>
      <c r="Y30" s="14"/>
      <c r="Z30" s="14"/>
      <c r="AA30" s="14">
        <v>2.71</v>
      </c>
      <c r="AB30" s="14">
        <v>1008</v>
      </c>
      <c r="AC30" s="14">
        <v>1007</v>
      </c>
      <c r="AD30" s="14">
        <v>1008</v>
      </c>
      <c r="AE30" s="14">
        <v>0</v>
      </c>
      <c r="AF30" s="14">
        <v>2</v>
      </c>
      <c r="AG30" s="14">
        <v>1185</v>
      </c>
      <c r="AH30" s="14">
        <v>1422</v>
      </c>
      <c r="AI30" s="14">
        <v>500</v>
      </c>
      <c r="AJ30" s="14">
        <v>0</v>
      </c>
      <c r="AK30" s="14">
        <v>0</v>
      </c>
      <c r="AL30" s="14">
        <v>761</v>
      </c>
      <c r="AM30" s="14">
        <v>2</v>
      </c>
      <c r="AN30" s="14">
        <v>8.77</v>
      </c>
      <c r="AO30" s="14">
        <v>1.43</v>
      </c>
      <c r="AP30" s="14">
        <v>16.600000000000001</v>
      </c>
    </row>
    <row r="31" spans="2:42" ht="15.75" x14ac:dyDescent="0.25">
      <c r="B31" s="14" t="s">
        <v>34</v>
      </c>
      <c r="C31" s="14" t="s">
        <v>61</v>
      </c>
      <c r="D31" s="14">
        <v>6</v>
      </c>
      <c r="E31" s="14">
        <v>100</v>
      </c>
      <c r="F31" s="14">
        <v>20</v>
      </c>
      <c r="G31" s="14">
        <v>6</v>
      </c>
      <c r="H31" s="14"/>
      <c r="I31" s="14"/>
      <c r="J31" s="14">
        <v>1136</v>
      </c>
      <c r="K31" s="14">
        <v>1136</v>
      </c>
      <c r="L31" s="14"/>
      <c r="M31" s="14" t="s">
        <v>55</v>
      </c>
      <c r="N31" s="14"/>
      <c r="O31" s="14">
        <v>1136</v>
      </c>
      <c r="P31" s="14">
        <v>6.33</v>
      </c>
      <c r="Q31" s="14"/>
      <c r="R31" s="14"/>
      <c r="S31" s="14"/>
      <c r="T31" s="14"/>
      <c r="U31" s="14">
        <v>1136</v>
      </c>
      <c r="V31" s="14">
        <v>32.57</v>
      </c>
      <c r="W31" s="14"/>
      <c r="X31" s="14">
        <v>1136</v>
      </c>
      <c r="Y31" s="14"/>
      <c r="Z31" s="14"/>
      <c r="AA31" s="14">
        <v>1.85</v>
      </c>
      <c r="AB31" s="14">
        <v>1136</v>
      </c>
      <c r="AC31" s="14">
        <v>1136</v>
      </c>
      <c r="AD31" s="14">
        <v>1136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8.18</v>
      </c>
    </row>
    <row r="32" spans="2:42" ht="15.75" x14ac:dyDescent="0.25">
      <c r="B32" s="14" t="s">
        <v>34</v>
      </c>
      <c r="C32" s="14" t="s">
        <v>61</v>
      </c>
      <c r="D32" s="14">
        <v>7</v>
      </c>
      <c r="E32" s="14">
        <v>100</v>
      </c>
      <c r="F32" s="14">
        <v>20</v>
      </c>
      <c r="G32" s="14">
        <v>6</v>
      </c>
      <c r="H32" s="14"/>
      <c r="I32" s="14"/>
      <c r="J32" s="14">
        <v>1098</v>
      </c>
      <c r="K32" s="14">
        <v>1098</v>
      </c>
      <c r="L32" s="14"/>
      <c r="M32" s="14" t="s">
        <v>55</v>
      </c>
      <c r="N32" s="14"/>
      <c r="O32" s="14">
        <v>1098</v>
      </c>
      <c r="P32" s="14">
        <v>12.52</v>
      </c>
      <c r="Q32" s="14"/>
      <c r="R32" s="14"/>
      <c r="S32" s="14"/>
      <c r="T32" s="14"/>
      <c r="U32" s="14">
        <v>1098</v>
      </c>
      <c r="V32" s="14">
        <v>124.06</v>
      </c>
      <c r="W32" s="14"/>
      <c r="X32" s="14">
        <v>1098</v>
      </c>
      <c r="Y32" s="14"/>
      <c r="Z32" s="14"/>
      <c r="AA32" s="14">
        <v>2.88</v>
      </c>
      <c r="AB32" s="14">
        <v>1098</v>
      </c>
      <c r="AC32" s="14">
        <v>1098</v>
      </c>
      <c r="AD32" s="14">
        <v>1098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15.4</v>
      </c>
    </row>
    <row r="33" spans="2:42" ht="15.75" x14ac:dyDescent="0.25">
      <c r="B33" s="14" t="s">
        <v>34</v>
      </c>
      <c r="C33" s="14" t="s">
        <v>61</v>
      </c>
      <c r="D33" s="14">
        <v>8</v>
      </c>
      <c r="E33" s="14">
        <v>100</v>
      </c>
      <c r="F33" s="14">
        <v>20</v>
      </c>
      <c r="G33" s="14">
        <v>6</v>
      </c>
      <c r="H33" s="14"/>
      <c r="I33" s="14"/>
      <c r="J33" s="14">
        <v>1151</v>
      </c>
      <c r="K33" s="14">
        <v>1151</v>
      </c>
      <c r="L33" s="14"/>
      <c r="M33" s="14" t="s">
        <v>55</v>
      </c>
      <c r="N33" s="14"/>
      <c r="O33" s="14">
        <v>1151</v>
      </c>
      <c r="P33" s="14">
        <v>3.19</v>
      </c>
      <c r="Q33" s="14"/>
      <c r="R33" s="14"/>
      <c r="S33" s="14"/>
      <c r="T33" s="14"/>
      <c r="U33" s="14">
        <v>1151</v>
      </c>
      <c r="V33" s="14">
        <v>3.24</v>
      </c>
      <c r="W33" s="14"/>
      <c r="X33" s="14">
        <v>1151</v>
      </c>
      <c r="Y33" s="14"/>
      <c r="Z33" s="14"/>
      <c r="AA33" s="14">
        <v>1.56</v>
      </c>
      <c r="AB33" s="14">
        <v>1151</v>
      </c>
      <c r="AC33" s="14">
        <v>1151</v>
      </c>
      <c r="AD33" s="14">
        <v>1151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4.75</v>
      </c>
    </row>
    <row r="34" spans="2:42" ht="15.75" x14ac:dyDescent="0.25">
      <c r="B34" s="14" t="s">
        <v>34</v>
      </c>
      <c r="C34" s="14" t="s">
        <v>61</v>
      </c>
      <c r="D34" s="14">
        <v>9</v>
      </c>
      <c r="E34" s="14">
        <v>100</v>
      </c>
      <c r="F34" s="14">
        <v>20</v>
      </c>
      <c r="G34" s="14">
        <v>6</v>
      </c>
      <c r="H34" s="14"/>
      <c r="I34" s="14"/>
      <c r="J34" s="14">
        <v>1011</v>
      </c>
      <c r="K34" s="14">
        <v>1010</v>
      </c>
      <c r="L34" s="14"/>
      <c r="M34" s="14" t="s">
        <v>55</v>
      </c>
      <c r="N34" s="14"/>
      <c r="O34" s="14">
        <v>1011</v>
      </c>
      <c r="P34" s="14">
        <v>14.32</v>
      </c>
      <c r="Q34" s="14"/>
      <c r="R34" s="14"/>
      <c r="S34" s="14"/>
      <c r="T34" s="14"/>
      <c r="U34" s="14">
        <v>1010</v>
      </c>
      <c r="V34" s="14">
        <v>1800</v>
      </c>
      <c r="W34" s="14"/>
      <c r="X34" s="14">
        <v>1007</v>
      </c>
      <c r="Y34" s="14"/>
      <c r="Z34" s="14"/>
      <c r="AA34" s="14">
        <v>3.22</v>
      </c>
      <c r="AB34" s="14">
        <v>1010</v>
      </c>
      <c r="AC34" s="14">
        <v>1007</v>
      </c>
      <c r="AD34" s="14">
        <v>1010</v>
      </c>
      <c r="AE34" s="14">
        <v>0</v>
      </c>
      <c r="AF34" s="14">
        <v>13</v>
      </c>
      <c r="AG34" s="14">
        <v>1130</v>
      </c>
      <c r="AH34" s="14">
        <v>1356</v>
      </c>
      <c r="AI34" s="14">
        <v>500</v>
      </c>
      <c r="AJ34" s="14">
        <v>0</v>
      </c>
      <c r="AK34" s="14">
        <v>0</v>
      </c>
      <c r="AL34" s="14">
        <v>12760</v>
      </c>
      <c r="AM34" s="14">
        <v>13</v>
      </c>
      <c r="AN34" s="14">
        <v>74.02</v>
      </c>
      <c r="AO34" s="14">
        <v>11.56</v>
      </c>
      <c r="AP34" s="14">
        <v>103.12</v>
      </c>
    </row>
    <row r="35" spans="2:42" ht="15.75" x14ac:dyDescent="0.25">
      <c r="B35" s="14" t="s">
        <v>34</v>
      </c>
      <c r="C35" s="14" t="s">
        <v>61</v>
      </c>
      <c r="D35" s="14">
        <v>10</v>
      </c>
      <c r="E35" s="14">
        <v>100</v>
      </c>
      <c r="F35" s="14">
        <v>20</v>
      </c>
      <c r="G35" s="14">
        <v>6</v>
      </c>
      <c r="H35" s="14"/>
      <c r="I35" s="14"/>
      <c r="J35" s="14">
        <v>1011</v>
      </c>
      <c r="K35" s="14">
        <v>1011</v>
      </c>
      <c r="L35" s="14"/>
      <c r="M35" s="14" t="s">
        <v>55</v>
      </c>
      <c r="N35" s="14"/>
      <c r="O35" s="14">
        <v>1011</v>
      </c>
      <c r="P35" s="14">
        <v>11.05</v>
      </c>
      <c r="Q35" s="14"/>
      <c r="R35" s="14"/>
      <c r="S35" s="14"/>
      <c r="T35" s="14"/>
      <c r="U35" s="14">
        <v>1011</v>
      </c>
      <c r="V35" s="14">
        <v>1800</v>
      </c>
      <c r="W35" s="14"/>
      <c r="X35" s="14">
        <v>1007</v>
      </c>
      <c r="Y35" s="14"/>
      <c r="Z35" s="14"/>
      <c r="AA35" s="14">
        <v>1.62</v>
      </c>
      <c r="AB35" s="14">
        <v>1011</v>
      </c>
      <c r="AC35" s="14">
        <v>1007</v>
      </c>
      <c r="AD35" s="14">
        <v>1011</v>
      </c>
      <c r="AE35" s="14">
        <v>0</v>
      </c>
      <c r="AF35" s="14">
        <v>31</v>
      </c>
      <c r="AG35" s="14">
        <v>1115</v>
      </c>
      <c r="AH35" s="14">
        <v>1338</v>
      </c>
      <c r="AI35" s="14">
        <v>500</v>
      </c>
      <c r="AJ35" s="14">
        <v>0</v>
      </c>
      <c r="AK35" s="14">
        <v>0</v>
      </c>
      <c r="AL35" s="14">
        <v>11510</v>
      </c>
      <c r="AM35" s="14">
        <v>31</v>
      </c>
      <c r="AN35" s="14">
        <v>53.16</v>
      </c>
      <c r="AO35" s="14">
        <v>30.77</v>
      </c>
      <c r="AP35" s="14">
        <v>96.6</v>
      </c>
    </row>
    <row r="36" spans="2:42" ht="15.75" x14ac:dyDescent="0.25">
      <c r="B36" s="16" t="s">
        <v>34</v>
      </c>
      <c r="C36" s="16" t="s">
        <v>62</v>
      </c>
      <c r="D36" s="16">
        <v>1</v>
      </c>
      <c r="E36" s="16">
        <v>100</v>
      </c>
      <c r="F36" s="16">
        <v>20</v>
      </c>
      <c r="G36" s="16">
        <v>6</v>
      </c>
      <c r="H36" s="16"/>
      <c r="I36" s="16"/>
      <c r="J36" s="16">
        <v>1008</v>
      </c>
      <c r="K36" s="16">
        <v>1008</v>
      </c>
      <c r="L36" s="16"/>
      <c r="M36" s="16" t="s">
        <v>55</v>
      </c>
      <c r="N36" s="16"/>
      <c r="O36" s="16">
        <v>1008</v>
      </c>
      <c r="P36" s="16">
        <v>6.31</v>
      </c>
      <c r="Q36" s="16"/>
      <c r="R36" s="16"/>
      <c r="S36" s="16"/>
      <c r="T36" s="16"/>
      <c r="U36" s="16">
        <v>1008</v>
      </c>
      <c r="V36" s="16">
        <v>1201.05</v>
      </c>
      <c r="W36" s="16"/>
      <c r="X36" s="16">
        <v>1007</v>
      </c>
      <c r="Y36" s="16"/>
      <c r="Z36" s="16"/>
      <c r="AA36" s="16">
        <v>2.06</v>
      </c>
      <c r="AB36" s="16">
        <v>1008</v>
      </c>
      <c r="AC36" s="16">
        <v>1007</v>
      </c>
      <c r="AD36" s="16">
        <v>1008</v>
      </c>
      <c r="AE36" s="16">
        <v>0</v>
      </c>
      <c r="AF36" s="16">
        <v>31</v>
      </c>
      <c r="AG36" s="16">
        <v>0</v>
      </c>
      <c r="AH36" s="16">
        <v>0</v>
      </c>
      <c r="AI36" s="16">
        <v>0</v>
      </c>
      <c r="AJ36" s="16">
        <v>39</v>
      </c>
      <c r="AK36" s="16">
        <v>34</v>
      </c>
      <c r="AL36" s="16">
        <v>4005</v>
      </c>
      <c r="AM36" s="16">
        <v>31</v>
      </c>
      <c r="AN36" s="16">
        <v>10.55</v>
      </c>
      <c r="AO36" s="16">
        <v>8.8699999999999992</v>
      </c>
      <c r="AP36" s="16">
        <v>27.79</v>
      </c>
    </row>
    <row r="37" spans="2:42" ht="15.75" x14ac:dyDescent="0.25">
      <c r="B37" s="16" t="s">
        <v>34</v>
      </c>
      <c r="C37" s="16" t="s">
        <v>62</v>
      </c>
      <c r="D37" s="16">
        <v>2</v>
      </c>
      <c r="E37" s="16">
        <v>100</v>
      </c>
      <c r="F37" s="16">
        <v>20</v>
      </c>
      <c r="G37" s="16">
        <v>6</v>
      </c>
      <c r="H37" s="16"/>
      <c r="I37" s="16"/>
      <c r="J37" s="16">
        <v>1104</v>
      </c>
      <c r="K37" s="16">
        <v>1104</v>
      </c>
      <c r="L37" s="16"/>
      <c r="M37" s="16" t="s">
        <v>55</v>
      </c>
      <c r="N37" s="16"/>
      <c r="O37" s="16">
        <v>1104</v>
      </c>
      <c r="P37" s="16">
        <v>5.27</v>
      </c>
      <c r="Q37" s="16"/>
      <c r="R37" s="16"/>
      <c r="S37" s="16"/>
      <c r="T37" s="16"/>
      <c r="U37" s="16">
        <v>1104</v>
      </c>
      <c r="V37" s="16">
        <v>70.63</v>
      </c>
      <c r="W37" s="16"/>
      <c r="X37" s="16">
        <v>1104</v>
      </c>
      <c r="Y37" s="16"/>
      <c r="Z37" s="16"/>
      <c r="AA37" s="16">
        <v>1.93</v>
      </c>
      <c r="AB37" s="16">
        <v>1104</v>
      </c>
      <c r="AC37" s="16">
        <v>1104</v>
      </c>
      <c r="AD37" s="16">
        <v>1104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0</v>
      </c>
      <c r="AP37" s="16">
        <v>7.2</v>
      </c>
    </row>
    <row r="38" spans="2:42" ht="15.75" x14ac:dyDescent="0.25">
      <c r="B38" s="16" t="s">
        <v>34</v>
      </c>
      <c r="C38" s="16" t="s">
        <v>62</v>
      </c>
      <c r="D38" s="16">
        <v>3</v>
      </c>
      <c r="E38" s="16">
        <v>100</v>
      </c>
      <c r="F38" s="16">
        <v>20</v>
      </c>
      <c r="G38" s="16">
        <v>6</v>
      </c>
      <c r="H38" s="16"/>
      <c r="I38" s="16"/>
      <c r="J38" s="16">
        <v>1107</v>
      </c>
      <c r="K38" s="16">
        <v>1107</v>
      </c>
      <c r="L38" s="16"/>
      <c r="M38" s="16" t="s">
        <v>55</v>
      </c>
      <c r="N38" s="16"/>
      <c r="O38" s="16">
        <v>1107</v>
      </c>
      <c r="P38" s="16">
        <v>3.57</v>
      </c>
      <c r="Q38" s="16"/>
      <c r="R38" s="16"/>
      <c r="S38" s="16"/>
      <c r="T38" s="16"/>
      <c r="U38" s="16">
        <v>1107</v>
      </c>
      <c r="V38" s="16">
        <v>24.47</v>
      </c>
      <c r="W38" s="16"/>
      <c r="X38" s="16">
        <v>1107</v>
      </c>
      <c r="Y38" s="16"/>
      <c r="Z38" s="16"/>
      <c r="AA38" s="16">
        <v>1.69</v>
      </c>
      <c r="AB38" s="16">
        <v>1107</v>
      </c>
      <c r="AC38" s="16">
        <v>1107</v>
      </c>
      <c r="AD38" s="16">
        <v>1107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5.26</v>
      </c>
    </row>
    <row r="39" spans="2:42" ht="15.75" x14ac:dyDescent="0.25">
      <c r="B39" s="16" t="s">
        <v>34</v>
      </c>
      <c r="C39" s="16" t="s">
        <v>62</v>
      </c>
      <c r="D39" s="16">
        <v>4</v>
      </c>
      <c r="E39" s="16">
        <v>100</v>
      </c>
      <c r="F39" s="16">
        <v>20</v>
      </c>
      <c r="G39" s="16">
        <v>6</v>
      </c>
      <c r="H39" s="16"/>
      <c r="I39" s="16"/>
      <c r="J39" s="16">
        <v>1202</v>
      </c>
      <c r="K39" s="16">
        <v>1202</v>
      </c>
      <c r="L39" s="16"/>
      <c r="M39" s="16" t="s">
        <v>55</v>
      </c>
      <c r="N39" s="16"/>
      <c r="O39" s="16">
        <v>1202</v>
      </c>
      <c r="P39" s="16">
        <v>10.62</v>
      </c>
      <c r="Q39" s="16"/>
      <c r="R39" s="16"/>
      <c r="S39" s="16"/>
      <c r="T39" s="16"/>
      <c r="U39" s="16">
        <v>1202</v>
      </c>
      <c r="V39" s="16">
        <v>120.53</v>
      </c>
      <c r="W39" s="16"/>
      <c r="X39" s="16">
        <v>1202</v>
      </c>
      <c r="Y39" s="16"/>
      <c r="Z39" s="16"/>
      <c r="AA39" s="16">
        <v>3.07</v>
      </c>
      <c r="AB39" s="16">
        <v>1202</v>
      </c>
      <c r="AC39" s="16">
        <v>1202</v>
      </c>
      <c r="AD39" s="16">
        <v>1202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13.69</v>
      </c>
    </row>
    <row r="40" spans="2:42" ht="15.75" x14ac:dyDescent="0.25">
      <c r="B40" s="16" t="s">
        <v>34</v>
      </c>
      <c r="C40" s="16" t="s">
        <v>62</v>
      </c>
      <c r="D40" s="16">
        <v>5</v>
      </c>
      <c r="E40" s="16">
        <v>100</v>
      </c>
      <c r="F40" s="16">
        <v>20</v>
      </c>
      <c r="G40" s="16">
        <v>6</v>
      </c>
      <c r="H40" s="16"/>
      <c r="I40" s="16"/>
      <c r="J40" s="16">
        <v>1008</v>
      </c>
      <c r="K40" s="16">
        <v>1008</v>
      </c>
      <c r="L40" s="16"/>
      <c r="M40" s="16" t="s">
        <v>55</v>
      </c>
      <c r="N40" s="16"/>
      <c r="O40" s="16">
        <v>1008</v>
      </c>
      <c r="P40" s="16">
        <v>4.29</v>
      </c>
      <c r="Q40" s="16"/>
      <c r="R40" s="16"/>
      <c r="S40" s="16"/>
      <c r="T40" s="16"/>
      <c r="U40" s="16">
        <v>1008</v>
      </c>
      <c r="V40" s="16">
        <v>638.80999999999995</v>
      </c>
      <c r="W40" s="16"/>
      <c r="X40" s="16">
        <v>1007</v>
      </c>
      <c r="Y40" s="16"/>
      <c r="Z40" s="16"/>
      <c r="AA40" s="16">
        <v>2.71</v>
      </c>
      <c r="AB40" s="16">
        <v>1008</v>
      </c>
      <c r="AC40" s="16">
        <v>1007</v>
      </c>
      <c r="AD40" s="16">
        <v>1008</v>
      </c>
      <c r="AE40" s="16">
        <v>0</v>
      </c>
      <c r="AF40" s="16">
        <v>2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1069</v>
      </c>
      <c r="AM40" s="16">
        <v>2</v>
      </c>
      <c r="AN40" s="16">
        <v>16.72</v>
      </c>
      <c r="AO40" s="16">
        <v>1.94</v>
      </c>
      <c r="AP40" s="16">
        <v>25.06</v>
      </c>
    </row>
    <row r="41" spans="2:42" ht="15.75" x14ac:dyDescent="0.25">
      <c r="B41" s="16" t="s">
        <v>34</v>
      </c>
      <c r="C41" s="16" t="s">
        <v>62</v>
      </c>
      <c r="D41" s="16">
        <v>6</v>
      </c>
      <c r="E41" s="16">
        <v>100</v>
      </c>
      <c r="F41" s="16">
        <v>20</v>
      </c>
      <c r="G41" s="16">
        <v>6</v>
      </c>
      <c r="H41" s="16"/>
      <c r="I41" s="16"/>
      <c r="J41" s="16">
        <v>1136</v>
      </c>
      <c r="K41" s="16">
        <v>1136</v>
      </c>
      <c r="L41" s="16"/>
      <c r="M41" s="16" t="s">
        <v>55</v>
      </c>
      <c r="N41" s="16"/>
      <c r="O41" s="16">
        <v>1136</v>
      </c>
      <c r="P41" s="16">
        <v>6.33</v>
      </c>
      <c r="Q41" s="16"/>
      <c r="R41" s="16"/>
      <c r="S41" s="16"/>
      <c r="T41" s="16"/>
      <c r="U41" s="16">
        <v>1136</v>
      </c>
      <c r="V41" s="16">
        <v>32.57</v>
      </c>
      <c r="W41" s="16"/>
      <c r="X41" s="16">
        <v>1136</v>
      </c>
      <c r="Y41" s="16"/>
      <c r="Z41" s="16"/>
      <c r="AA41" s="16">
        <v>1.85</v>
      </c>
      <c r="AB41" s="16">
        <v>1136</v>
      </c>
      <c r="AC41" s="16">
        <v>1136</v>
      </c>
      <c r="AD41" s="16">
        <v>1136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8.18</v>
      </c>
    </row>
    <row r="42" spans="2:42" ht="15.75" x14ac:dyDescent="0.25">
      <c r="B42" s="16" t="s">
        <v>34</v>
      </c>
      <c r="C42" s="16" t="s">
        <v>62</v>
      </c>
      <c r="D42" s="16">
        <v>7</v>
      </c>
      <c r="E42" s="16">
        <v>100</v>
      </c>
      <c r="F42" s="16">
        <v>20</v>
      </c>
      <c r="G42" s="16">
        <v>6</v>
      </c>
      <c r="H42" s="16"/>
      <c r="I42" s="16"/>
      <c r="J42" s="16">
        <v>1098</v>
      </c>
      <c r="K42" s="16">
        <v>1098</v>
      </c>
      <c r="L42" s="16"/>
      <c r="M42" s="16" t="s">
        <v>55</v>
      </c>
      <c r="N42" s="16"/>
      <c r="O42" s="16">
        <v>1098</v>
      </c>
      <c r="P42" s="16">
        <v>12.52</v>
      </c>
      <c r="Q42" s="16"/>
      <c r="R42" s="16"/>
      <c r="S42" s="16"/>
      <c r="T42" s="16"/>
      <c r="U42" s="16">
        <v>1098</v>
      </c>
      <c r="V42" s="16">
        <v>124.06</v>
      </c>
      <c r="W42" s="16"/>
      <c r="X42" s="16">
        <v>1098</v>
      </c>
      <c r="Y42" s="16"/>
      <c r="Z42" s="16"/>
      <c r="AA42" s="16">
        <v>2.88</v>
      </c>
      <c r="AB42" s="16">
        <v>1098</v>
      </c>
      <c r="AC42" s="16">
        <v>1098</v>
      </c>
      <c r="AD42" s="16">
        <v>1098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15.4</v>
      </c>
    </row>
    <row r="43" spans="2:42" ht="15.75" x14ac:dyDescent="0.25">
      <c r="B43" s="16" t="s">
        <v>34</v>
      </c>
      <c r="C43" s="16" t="s">
        <v>62</v>
      </c>
      <c r="D43" s="16">
        <v>8</v>
      </c>
      <c r="E43" s="16">
        <v>100</v>
      </c>
      <c r="F43" s="16">
        <v>20</v>
      </c>
      <c r="G43" s="16">
        <v>6</v>
      </c>
      <c r="H43" s="16"/>
      <c r="I43" s="16"/>
      <c r="J43" s="16">
        <v>1151</v>
      </c>
      <c r="K43" s="16">
        <v>1151</v>
      </c>
      <c r="L43" s="16"/>
      <c r="M43" s="16" t="s">
        <v>55</v>
      </c>
      <c r="N43" s="16"/>
      <c r="O43" s="16">
        <v>1151</v>
      </c>
      <c r="P43" s="16">
        <v>3.19</v>
      </c>
      <c r="Q43" s="16"/>
      <c r="R43" s="16"/>
      <c r="S43" s="16"/>
      <c r="T43" s="16"/>
      <c r="U43" s="16">
        <v>1151</v>
      </c>
      <c r="V43" s="16">
        <v>3.24</v>
      </c>
      <c r="W43" s="16"/>
      <c r="X43" s="16">
        <v>1151</v>
      </c>
      <c r="Y43" s="16"/>
      <c r="Z43" s="16"/>
      <c r="AA43" s="16">
        <v>1.56</v>
      </c>
      <c r="AB43" s="16">
        <v>1151</v>
      </c>
      <c r="AC43" s="16">
        <v>1151</v>
      </c>
      <c r="AD43" s="16">
        <v>1151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4.75</v>
      </c>
    </row>
    <row r="44" spans="2:42" ht="15.75" x14ac:dyDescent="0.25">
      <c r="B44" s="16" t="s">
        <v>34</v>
      </c>
      <c r="C44" s="16" t="s">
        <v>62</v>
      </c>
      <c r="D44" s="16">
        <v>9</v>
      </c>
      <c r="E44" s="16">
        <v>100</v>
      </c>
      <c r="F44" s="16">
        <v>20</v>
      </c>
      <c r="G44" s="16">
        <v>6</v>
      </c>
      <c r="H44" s="16"/>
      <c r="I44" s="16"/>
      <c r="J44" s="16">
        <v>1011</v>
      </c>
      <c r="K44" s="16">
        <v>1010</v>
      </c>
      <c r="L44" s="16"/>
      <c r="M44" s="16" t="s">
        <v>55</v>
      </c>
      <c r="N44" s="16"/>
      <c r="O44" s="16">
        <v>1011</v>
      </c>
      <c r="P44" s="16">
        <v>14.32</v>
      </c>
      <c r="Q44" s="16"/>
      <c r="R44" s="16"/>
      <c r="S44" s="16"/>
      <c r="T44" s="16"/>
      <c r="U44" s="16">
        <v>1010</v>
      </c>
      <c r="V44" s="16">
        <v>1800</v>
      </c>
      <c r="W44" s="16"/>
      <c r="X44" s="16">
        <v>1007</v>
      </c>
      <c r="Y44" s="16"/>
      <c r="Z44" s="16"/>
      <c r="AA44" s="16">
        <v>3.22</v>
      </c>
      <c r="AB44" s="16">
        <v>1010</v>
      </c>
      <c r="AC44" s="16">
        <v>1007</v>
      </c>
      <c r="AD44" s="16">
        <v>1010</v>
      </c>
      <c r="AE44" s="16">
        <v>0</v>
      </c>
      <c r="AF44" s="16">
        <v>115</v>
      </c>
      <c r="AG44" s="16">
        <v>0</v>
      </c>
      <c r="AH44" s="16">
        <v>0</v>
      </c>
      <c r="AI44" s="16">
        <v>0</v>
      </c>
      <c r="AJ44" s="16">
        <v>112</v>
      </c>
      <c r="AK44" s="16">
        <v>17</v>
      </c>
      <c r="AL44" s="16">
        <v>30246</v>
      </c>
      <c r="AM44" s="16">
        <v>115</v>
      </c>
      <c r="AN44" s="16">
        <v>169.09</v>
      </c>
      <c r="AO44" s="16">
        <v>148.57</v>
      </c>
      <c r="AP44" s="16">
        <v>335.2</v>
      </c>
    </row>
    <row r="45" spans="2:42" ht="15.75" x14ac:dyDescent="0.25">
      <c r="B45" s="16" t="s">
        <v>34</v>
      </c>
      <c r="C45" s="16" t="s">
        <v>62</v>
      </c>
      <c r="D45" s="16">
        <v>10</v>
      </c>
      <c r="E45" s="16">
        <v>100</v>
      </c>
      <c r="F45" s="16">
        <v>20</v>
      </c>
      <c r="G45" s="16">
        <v>6</v>
      </c>
      <c r="H45" s="16"/>
      <c r="I45" s="16"/>
      <c r="J45" s="16">
        <v>1011</v>
      </c>
      <c r="K45" s="16">
        <v>1011</v>
      </c>
      <c r="L45" s="16"/>
      <c r="M45" s="16" t="s">
        <v>55</v>
      </c>
      <c r="N45" s="16"/>
      <c r="O45" s="16">
        <v>1011</v>
      </c>
      <c r="P45" s="16">
        <v>11.05</v>
      </c>
      <c r="Q45" s="16"/>
      <c r="R45" s="16"/>
      <c r="S45" s="16"/>
      <c r="T45" s="16"/>
      <c r="U45" s="16">
        <v>1011</v>
      </c>
      <c r="V45" s="16">
        <v>1800</v>
      </c>
      <c r="W45" s="16"/>
      <c r="X45" s="16">
        <v>1007</v>
      </c>
      <c r="Y45" s="16"/>
      <c r="Z45" s="16"/>
      <c r="AA45" s="16">
        <v>1.62</v>
      </c>
      <c r="AB45" s="16">
        <v>1011</v>
      </c>
      <c r="AC45" s="16">
        <v>1007</v>
      </c>
      <c r="AD45" s="16">
        <v>1011</v>
      </c>
      <c r="AE45" s="16">
        <v>0</v>
      </c>
      <c r="AF45" s="16">
        <v>92</v>
      </c>
      <c r="AG45" s="16">
        <v>0</v>
      </c>
      <c r="AH45" s="16">
        <v>0</v>
      </c>
      <c r="AI45" s="16">
        <v>0</v>
      </c>
      <c r="AJ45" s="16">
        <v>92</v>
      </c>
      <c r="AK45" s="16">
        <v>370</v>
      </c>
      <c r="AL45" s="16">
        <v>10019</v>
      </c>
      <c r="AM45" s="16">
        <v>92</v>
      </c>
      <c r="AN45" s="16">
        <v>65.61</v>
      </c>
      <c r="AO45" s="16">
        <v>129.31</v>
      </c>
      <c r="AP45" s="16">
        <v>207.59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A9FA-BF81-4E11-AE8C-226D0BB6DDDC}">
  <sheetPr>
    <tabColor rgb="FFFF0000"/>
  </sheetPr>
  <dimension ref="D6:R7"/>
  <sheetViews>
    <sheetView workbookViewId="0">
      <selection activeCell="M19" sqref="M19"/>
    </sheetView>
  </sheetViews>
  <sheetFormatPr defaultRowHeight="14.25" x14ac:dyDescent="0.2"/>
  <cols>
    <col min="4" max="4" width="2.875" bestFit="1" customWidth="1"/>
    <col min="5" max="7" width="4.125" bestFit="1" customWidth="1"/>
    <col min="8" max="8" width="8.25" bestFit="1" customWidth="1"/>
    <col min="9" max="9" width="7" bestFit="1" customWidth="1"/>
    <col min="10" max="10" width="3.75" bestFit="1" customWidth="1"/>
    <col min="11" max="11" width="4" bestFit="1" customWidth="1"/>
    <col min="12" max="12" width="3.75" bestFit="1" customWidth="1"/>
    <col min="13" max="13" width="6.25" bestFit="1" customWidth="1"/>
    <col min="14" max="14" width="3.75" bestFit="1" customWidth="1"/>
    <col min="15" max="15" width="5.75" bestFit="1" customWidth="1"/>
    <col min="16" max="16" width="6" bestFit="1" customWidth="1"/>
    <col min="17" max="17" width="6.375" bestFit="1" customWidth="1"/>
    <col min="18" max="18" width="3.75" bestFit="1" customWidth="1"/>
  </cols>
  <sheetData>
    <row r="6" spans="4:18" x14ac:dyDescent="0.2">
      <c r="D6" s="39"/>
      <c r="E6" s="39"/>
      <c r="F6" s="39"/>
      <c r="G6" s="39"/>
      <c r="H6" s="39"/>
      <c r="I6" s="39" t="s">
        <v>157</v>
      </c>
      <c r="J6" s="39"/>
      <c r="K6" s="39" t="s">
        <v>162</v>
      </c>
      <c r="L6" s="39"/>
      <c r="M6" s="39" t="s">
        <v>163</v>
      </c>
      <c r="N6" s="39"/>
      <c r="O6" s="39" t="s">
        <v>160</v>
      </c>
      <c r="P6" s="39"/>
      <c r="Q6" s="39"/>
      <c r="R6" s="39"/>
    </row>
    <row r="7" spans="4:18" x14ac:dyDescent="0.2">
      <c r="D7" s="39" t="s">
        <v>109</v>
      </c>
      <c r="E7" s="39" t="s">
        <v>76</v>
      </c>
      <c r="F7" s="39" t="s">
        <v>77</v>
      </c>
      <c r="G7" s="39" t="s">
        <v>78</v>
      </c>
      <c r="H7" s="39" t="s">
        <v>110</v>
      </c>
      <c r="I7" s="39" t="s">
        <v>111</v>
      </c>
      <c r="J7" s="39" t="s">
        <v>112</v>
      </c>
      <c r="K7" s="39" t="s">
        <v>111</v>
      </c>
      <c r="L7" s="39" t="s">
        <v>112</v>
      </c>
      <c r="M7" s="39" t="s">
        <v>111</v>
      </c>
      <c r="N7" s="39" t="s">
        <v>112</v>
      </c>
      <c r="O7" s="39" t="s">
        <v>111</v>
      </c>
      <c r="P7" s="39" t="s">
        <v>164</v>
      </c>
      <c r="Q7" s="39" t="s">
        <v>165</v>
      </c>
      <c r="R7" s="39" t="s">
        <v>112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84AE-4D83-48AC-970F-B7BC36D063E9}">
  <sheetPr>
    <tabColor rgb="FFFFFF00"/>
  </sheetPr>
  <dimension ref="E7:S35"/>
  <sheetViews>
    <sheetView workbookViewId="0">
      <selection activeCell="M24" sqref="M24"/>
    </sheetView>
  </sheetViews>
  <sheetFormatPr defaultRowHeight="14.25" x14ac:dyDescent="0.2"/>
  <sheetData>
    <row r="7" spans="5:18" x14ac:dyDescent="0.2">
      <c r="E7" s="84"/>
      <c r="F7" s="84" t="s">
        <v>122</v>
      </c>
      <c r="G7" s="84"/>
      <c r="H7" s="84"/>
      <c r="I7" s="84"/>
      <c r="K7" s="84"/>
      <c r="L7" s="84" t="s">
        <v>195</v>
      </c>
      <c r="M7" s="84"/>
      <c r="N7" s="84"/>
      <c r="O7" s="84"/>
      <c r="P7" t="s">
        <v>196</v>
      </c>
      <c r="Q7" s="86">
        <v>24.619</v>
      </c>
      <c r="R7" s="86">
        <v>92.44</v>
      </c>
    </row>
    <row r="8" spans="5:18" x14ac:dyDescent="0.2">
      <c r="E8" s="84"/>
      <c r="F8" s="84"/>
      <c r="G8" s="84"/>
      <c r="H8" s="84"/>
      <c r="I8" s="84"/>
      <c r="K8" s="84"/>
      <c r="L8" s="84"/>
      <c r="M8" s="84"/>
      <c r="N8" s="84"/>
      <c r="O8" s="84"/>
      <c r="P8" t="s">
        <v>197</v>
      </c>
      <c r="Q8" s="86">
        <v>86.335999999999984</v>
      </c>
      <c r="R8" s="86">
        <v>471.52</v>
      </c>
    </row>
    <row r="9" spans="5:18" x14ac:dyDescent="0.2">
      <c r="E9" s="85" t="s">
        <v>16</v>
      </c>
      <c r="F9" s="85" t="s">
        <v>118</v>
      </c>
      <c r="G9" s="85" t="s">
        <v>119</v>
      </c>
      <c r="H9" s="85" t="s">
        <v>120</v>
      </c>
      <c r="I9" s="85" t="s">
        <v>121</v>
      </c>
      <c r="K9" s="85" t="s">
        <v>16</v>
      </c>
      <c r="L9" s="85" t="s">
        <v>118</v>
      </c>
      <c r="M9" s="85" t="s">
        <v>119</v>
      </c>
      <c r="N9" s="85" t="s">
        <v>120</v>
      </c>
      <c r="O9" s="85" t="s">
        <v>121</v>
      </c>
      <c r="P9" s="85" t="s">
        <v>198</v>
      </c>
      <c r="Q9" s="86">
        <v>29.783000000000005</v>
      </c>
      <c r="R9" s="86">
        <v>103.12</v>
      </c>
    </row>
    <row r="10" spans="5:18" x14ac:dyDescent="0.2">
      <c r="E10" s="85" t="s">
        <v>116</v>
      </c>
      <c r="F10" s="84"/>
      <c r="G10" s="84"/>
      <c r="H10" s="84"/>
      <c r="I10" s="84"/>
      <c r="K10" s="85" t="s">
        <v>116</v>
      </c>
      <c r="L10" s="84"/>
      <c r="M10" s="84"/>
      <c r="N10" s="84"/>
      <c r="O10" s="84"/>
      <c r="P10" t="s">
        <v>199</v>
      </c>
      <c r="Q10" s="86">
        <v>65.012</v>
      </c>
      <c r="R10" s="86">
        <v>335.2</v>
      </c>
    </row>
    <row r="11" spans="5:18" x14ac:dyDescent="0.2">
      <c r="E11" s="84" t="s">
        <v>117</v>
      </c>
      <c r="F11" s="86">
        <v>24.619</v>
      </c>
      <c r="G11" s="86">
        <v>86.335999999999984</v>
      </c>
      <c r="H11" s="86">
        <v>29.783000000000005</v>
      </c>
      <c r="I11" s="86">
        <v>65.012</v>
      </c>
      <c r="K11" s="84" t="s">
        <v>117</v>
      </c>
      <c r="L11" s="86">
        <v>92.44</v>
      </c>
      <c r="M11" s="86">
        <v>471.52</v>
      </c>
      <c r="N11" s="86">
        <v>103.12</v>
      </c>
      <c r="O11" s="86">
        <v>335.2</v>
      </c>
    </row>
    <row r="14" spans="5:18" x14ac:dyDescent="0.2">
      <c r="F14" t="s">
        <v>123</v>
      </c>
      <c r="K14" s="84"/>
      <c r="L14" s="84" t="s">
        <v>124</v>
      </c>
      <c r="M14" s="84"/>
      <c r="N14" s="84"/>
      <c r="O14" s="84"/>
    </row>
    <row r="15" spans="5:18" x14ac:dyDescent="0.2">
      <c r="K15" s="84"/>
      <c r="L15" s="84"/>
      <c r="M15" s="84"/>
      <c r="N15" s="84"/>
      <c r="O15" s="84"/>
    </row>
    <row r="16" spans="5:18" x14ac:dyDescent="0.2">
      <c r="E16" s="39" t="s">
        <v>16</v>
      </c>
      <c r="F16" s="39" t="s">
        <v>118</v>
      </c>
      <c r="G16" s="39" t="s">
        <v>119</v>
      </c>
      <c r="H16" s="39" t="s">
        <v>120</v>
      </c>
      <c r="I16" s="39" t="s">
        <v>121</v>
      </c>
      <c r="K16" s="85" t="s">
        <v>16</v>
      </c>
      <c r="L16" s="85" t="s">
        <v>118</v>
      </c>
      <c r="M16" s="85" t="s">
        <v>119</v>
      </c>
      <c r="N16" s="85" t="s">
        <v>120</v>
      </c>
      <c r="O16" s="85" t="s">
        <v>121</v>
      </c>
    </row>
    <row r="17" spans="5:19" x14ac:dyDescent="0.2">
      <c r="E17" s="39" t="s">
        <v>116</v>
      </c>
      <c r="K17" s="85" t="s">
        <v>116</v>
      </c>
      <c r="L17" s="84"/>
      <c r="M17" s="84"/>
      <c r="N17" s="84"/>
      <c r="O17" s="84"/>
    </row>
    <row r="18" spans="5:19" x14ac:dyDescent="0.2">
      <c r="E18" t="s">
        <v>117</v>
      </c>
      <c r="K18" s="84" t="s">
        <v>117</v>
      </c>
      <c r="L18" s="87">
        <v>64</v>
      </c>
      <c r="M18" s="87">
        <v>309</v>
      </c>
      <c r="N18" s="87">
        <v>64</v>
      </c>
      <c r="O18" s="87">
        <v>240</v>
      </c>
    </row>
    <row r="23" spans="5:19" x14ac:dyDescent="0.2">
      <c r="F23" t="s">
        <v>118</v>
      </c>
      <c r="H23" t="s">
        <v>119</v>
      </c>
      <c r="L23" s="84"/>
      <c r="M23" s="85" t="s">
        <v>205</v>
      </c>
      <c r="N23" s="85" t="s">
        <v>192</v>
      </c>
      <c r="O23" s="85" t="s">
        <v>147</v>
      </c>
      <c r="P23" s="85" t="s">
        <v>194</v>
      </c>
    </row>
    <row r="24" spans="5:19" x14ac:dyDescent="0.2">
      <c r="E24" s="39" t="s">
        <v>16</v>
      </c>
      <c r="F24" t="s">
        <v>125</v>
      </c>
      <c r="G24" t="s">
        <v>126</v>
      </c>
      <c r="H24" t="s">
        <v>125</v>
      </c>
      <c r="I24" t="s">
        <v>126</v>
      </c>
      <c r="L24" s="84" t="s">
        <v>118</v>
      </c>
      <c r="M24" s="84">
        <f>'SetC-M-Vx'!AW12</f>
        <v>64</v>
      </c>
      <c r="N24" s="84">
        <f>'SetC-M-Vx'!AX12</f>
        <v>10021</v>
      </c>
      <c r="O24" s="84">
        <f>'SetC-M-Vx'!AY12</f>
        <v>2400</v>
      </c>
      <c r="P24" s="84">
        <f>'SetC-M-Vx'!AZ12</f>
        <v>156</v>
      </c>
    </row>
    <row r="25" spans="5:19" x14ac:dyDescent="0.2">
      <c r="E25" s="39" t="s">
        <v>116</v>
      </c>
      <c r="L25" s="84" t="s">
        <v>119</v>
      </c>
      <c r="M25" s="84">
        <f>'SetC-M-Vx'!AW13</f>
        <v>309</v>
      </c>
      <c r="N25" s="84">
        <f>'SetC-M-Vx'!AX13</f>
        <v>0</v>
      </c>
      <c r="O25" s="84">
        <f>'SetC-M-Vx'!AY13</f>
        <v>0</v>
      </c>
      <c r="P25" s="84">
        <f>'SetC-M-Vx'!AZ13</f>
        <v>0</v>
      </c>
    </row>
    <row r="26" spans="5:19" x14ac:dyDescent="0.2">
      <c r="E26" t="s">
        <v>117</v>
      </c>
      <c r="L26" s="84" t="s">
        <v>120</v>
      </c>
      <c r="M26" s="84">
        <f>'SetC-M-Vx'!AW14</f>
        <v>64</v>
      </c>
      <c r="N26" s="84">
        <f>'SetC-M-Vx'!AX14</f>
        <v>10021</v>
      </c>
      <c r="O26" s="84">
        <f>'SetC-M-Vx'!AY14</f>
        <v>2000</v>
      </c>
      <c r="P26" s="84">
        <f>'SetC-M-Vx'!AZ14</f>
        <v>0</v>
      </c>
    </row>
    <row r="27" spans="5:19" x14ac:dyDescent="0.2">
      <c r="L27" s="84" t="s">
        <v>121</v>
      </c>
      <c r="M27" s="84">
        <f>'SetC-M-Vx'!AW15</f>
        <v>240</v>
      </c>
      <c r="N27" s="84">
        <f>'SetC-M-Vx'!AX15</f>
        <v>0</v>
      </c>
      <c r="O27" s="84">
        <f>'SetC-M-Vx'!AY15</f>
        <v>0</v>
      </c>
      <c r="P27" s="84">
        <f>'SetC-M-Vx'!AZ15</f>
        <v>664</v>
      </c>
    </row>
    <row r="31" spans="5:19" x14ac:dyDescent="0.2">
      <c r="F31" t="s">
        <v>202</v>
      </c>
      <c r="L31" t="s">
        <v>203</v>
      </c>
    </row>
    <row r="32" spans="5:19" x14ac:dyDescent="0.2">
      <c r="E32" s="85" t="s">
        <v>16</v>
      </c>
      <c r="F32" s="85" t="s">
        <v>118</v>
      </c>
      <c r="G32" s="85" t="s">
        <v>119</v>
      </c>
      <c r="H32" s="85" t="s">
        <v>120</v>
      </c>
      <c r="I32" s="85" t="s">
        <v>121</v>
      </c>
      <c r="K32" s="85" t="s">
        <v>16</v>
      </c>
      <c r="L32" s="85" t="s">
        <v>118</v>
      </c>
      <c r="M32" s="85" t="s">
        <v>119</v>
      </c>
      <c r="N32" s="85" t="s">
        <v>120</v>
      </c>
      <c r="O32" s="85" t="s">
        <v>121</v>
      </c>
      <c r="Q32" t="s">
        <v>196</v>
      </c>
      <c r="R32" s="42">
        <v>117.19</v>
      </c>
      <c r="S32" s="42">
        <v>29.299999999999997</v>
      </c>
    </row>
    <row r="33" spans="5:19" x14ac:dyDescent="0.2">
      <c r="E33" s="84" t="s">
        <v>117</v>
      </c>
      <c r="F33" s="42">
        <v>117.19</v>
      </c>
      <c r="G33" s="42">
        <v>344.77</v>
      </c>
      <c r="H33" s="42">
        <v>148.19999999999999</v>
      </c>
      <c r="I33" s="42">
        <v>261.97000000000003</v>
      </c>
      <c r="K33" s="84" t="s">
        <v>117</v>
      </c>
      <c r="L33" s="42">
        <v>29.299999999999997</v>
      </c>
      <c r="M33" s="42">
        <v>419.11900000000003</v>
      </c>
      <c r="N33" s="42">
        <v>50.17</v>
      </c>
      <c r="O33" s="42">
        <v>288.69</v>
      </c>
      <c r="Q33" t="s">
        <v>197</v>
      </c>
      <c r="R33" s="42">
        <v>344.77</v>
      </c>
      <c r="S33" s="42">
        <v>419.11900000000003</v>
      </c>
    </row>
    <row r="34" spans="5:19" x14ac:dyDescent="0.2">
      <c r="Q34" s="85" t="s">
        <v>198</v>
      </c>
      <c r="R34" s="42">
        <v>148.19999999999999</v>
      </c>
      <c r="S34" s="42">
        <v>50.17</v>
      </c>
    </row>
    <row r="35" spans="5:19" x14ac:dyDescent="0.2">
      <c r="Q35" t="s">
        <v>199</v>
      </c>
      <c r="R35" s="42">
        <v>261.97000000000003</v>
      </c>
      <c r="S35" s="42">
        <v>288.69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BECD-AA44-4182-BA6F-131786BD8B2C}">
  <dimension ref="D5:R99"/>
  <sheetViews>
    <sheetView workbookViewId="0">
      <selection activeCell="J15" sqref="J15"/>
    </sheetView>
  </sheetViews>
  <sheetFormatPr defaultRowHeight="14.25" x14ac:dyDescent="0.2"/>
  <sheetData>
    <row r="5" spans="4:18" x14ac:dyDescent="0.2"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4:18" x14ac:dyDescent="0.2">
      <c r="D6" s="39"/>
      <c r="E6" s="39"/>
      <c r="F6" s="39"/>
      <c r="G6" s="39"/>
      <c r="H6" s="39"/>
      <c r="I6" s="39" t="str">
        <f>Master!I6</f>
        <v>$STBL$</v>
      </c>
      <c r="J6" s="39"/>
      <c r="K6" s="39" t="str">
        <f>Master!K6</f>
        <v>$F$</v>
      </c>
      <c r="L6" s="39"/>
      <c r="M6" s="39" t="str">
        <f>Master!M6</f>
        <v>$\lbf$</v>
      </c>
      <c r="N6" s="39"/>
      <c r="O6" s="39" t="str">
        <f>Master!O6</f>
        <v>\EXM</v>
      </c>
      <c r="P6" s="39"/>
      <c r="Q6" s="39"/>
      <c r="R6" s="39"/>
    </row>
    <row r="7" spans="4:18" x14ac:dyDescent="0.2">
      <c r="D7" s="38" t="str">
        <f>Master!D7</f>
        <v>ID</v>
      </c>
      <c r="E7" s="38" t="str">
        <f>Master!E7</f>
        <v>$n$</v>
      </c>
      <c r="F7" s="38" t="str">
        <f>Master!F7</f>
        <v>$b$</v>
      </c>
      <c r="G7" s="38" t="str">
        <f>Master!G7</f>
        <v>$q$</v>
      </c>
      <c r="H7" s="38" t="str">
        <f>Master!H7</f>
        <v>$z^\ast$</v>
      </c>
      <c r="I7" s="38" t="str">
        <f>Master!I7</f>
        <v>$z$</v>
      </c>
      <c r="J7" s="38" t="str">
        <f>Master!J7</f>
        <v>$t$</v>
      </c>
      <c r="K7" s="38" t="str">
        <f>Master!K7</f>
        <v>$z$</v>
      </c>
      <c r="L7" s="38" t="str">
        <f>Master!L7</f>
        <v>$t$</v>
      </c>
      <c r="M7" s="38" t="str">
        <f>Master!M7</f>
        <v>$z$</v>
      </c>
      <c r="N7" s="38" t="str">
        <f>Master!N7</f>
        <v>$t$</v>
      </c>
      <c r="O7" s="38" t="str">
        <f>Master!O7</f>
        <v>$z$</v>
      </c>
      <c r="P7" s="38" t="str">
        <f>Master!P7</f>
        <v>$LB0$</v>
      </c>
      <c r="Q7" s="38" t="str">
        <f>Master!Q7</f>
        <v>$UB0$</v>
      </c>
      <c r="R7" s="38" t="str">
        <f>Master!R7</f>
        <v>$t$</v>
      </c>
    </row>
    <row r="8" spans="4:18" x14ac:dyDescent="0.2">
      <c r="D8" s="71" t="str">
        <f>'Kim &amp; Park-2004'!E17</f>
        <v>A-13</v>
      </c>
      <c r="E8">
        <f>'Kim &amp; Park-2004'!F17</f>
        <v>10</v>
      </c>
      <c r="F8">
        <f>'Kim &amp; Park-2004'!G17</f>
        <v>10</v>
      </c>
      <c r="G8">
        <f>'Kim &amp; Park-2004'!H17</f>
        <v>2</v>
      </c>
      <c r="H8">
        <f>'Kim &amp; Park-2004'!I17</f>
        <v>453</v>
      </c>
      <c r="I8">
        <f>'Kim &amp; Park-2004'!P17</f>
        <v>453</v>
      </c>
      <c r="J8" s="69">
        <f>'Kim &amp; Park-2004'!Q17</f>
        <v>0.16</v>
      </c>
      <c r="K8">
        <f>'Kim &amp; Park-2004'!V17</f>
        <v>453</v>
      </c>
      <c r="L8" s="69">
        <f>'Kim &amp; Park-2004'!W17</f>
        <v>0.15</v>
      </c>
      <c r="M8">
        <f>'Kim &amp; Park-2004'!Y17</f>
        <v>453</v>
      </c>
      <c r="N8">
        <f>'Kim &amp; Park-2004'!AB17</f>
        <v>0.09</v>
      </c>
      <c r="O8">
        <f>'Kim &amp; Park-2004'!AC17</f>
        <v>453</v>
      </c>
      <c r="P8">
        <f>'Kim &amp; Park-2004'!AD17</f>
        <v>453</v>
      </c>
      <c r="Q8">
        <f>'Kim &amp; Park-2004'!AE17</f>
        <v>453</v>
      </c>
      <c r="R8" s="69">
        <f>'Kim &amp; Park-2004'!AQ17</f>
        <v>0.25</v>
      </c>
    </row>
    <row r="9" spans="4:18" x14ac:dyDescent="0.2">
      <c r="D9" s="71" t="str">
        <f>'Kim &amp; Park-2004'!E18</f>
        <v>A-14</v>
      </c>
      <c r="E9">
        <f>'Kim &amp; Park-2004'!F18</f>
        <v>10</v>
      </c>
      <c r="F9">
        <f>'Kim &amp; Park-2004'!G18</f>
        <v>10</v>
      </c>
      <c r="G9">
        <f>'Kim &amp; Park-2004'!H18</f>
        <v>2</v>
      </c>
      <c r="H9">
        <f>'Kim &amp; Park-2004'!I18</f>
        <v>546</v>
      </c>
      <c r="I9">
        <f>'Kim &amp; Park-2004'!P18</f>
        <v>546</v>
      </c>
      <c r="J9" s="69">
        <f>'Kim &amp; Park-2004'!Q18</f>
        <v>0.15</v>
      </c>
      <c r="K9">
        <f>'Kim &amp; Park-2004'!V18</f>
        <v>546</v>
      </c>
      <c r="L9" s="69">
        <f>'Kim &amp; Park-2004'!W18</f>
        <v>0.18</v>
      </c>
      <c r="M9">
        <f>'Kim &amp; Park-2004'!Y18</f>
        <v>546</v>
      </c>
      <c r="N9">
        <f>'Kim &amp; Park-2004'!AB18</f>
        <v>0.18</v>
      </c>
      <c r="O9">
        <f>'Kim &amp; Park-2004'!AC18</f>
        <v>546</v>
      </c>
      <c r="P9">
        <f>'Kim &amp; Park-2004'!AD18</f>
        <v>546</v>
      </c>
      <c r="Q9">
        <f>'Kim &amp; Park-2004'!AE18</f>
        <v>546</v>
      </c>
      <c r="R9" s="69">
        <f>'Kim &amp; Park-2004'!AQ18</f>
        <v>0.33</v>
      </c>
    </row>
    <row r="10" spans="4:18" x14ac:dyDescent="0.2">
      <c r="D10" s="71" t="str">
        <f>'Kim &amp; Park-2004'!E19</f>
        <v>A-15</v>
      </c>
      <c r="E10">
        <f>'Kim &amp; Park-2004'!F19</f>
        <v>10</v>
      </c>
      <c r="F10">
        <f>'Kim &amp; Park-2004'!G19</f>
        <v>10</v>
      </c>
      <c r="G10">
        <f>'Kim &amp; Park-2004'!H19</f>
        <v>2</v>
      </c>
      <c r="H10">
        <f>'Kim &amp; Park-2004'!I19</f>
        <v>513</v>
      </c>
      <c r="I10">
        <f>'Kim &amp; Park-2004'!P19</f>
        <v>513</v>
      </c>
      <c r="J10" s="69">
        <f>'Kim &amp; Park-2004'!Q19</f>
        <v>0.32</v>
      </c>
      <c r="K10">
        <f>'Kim &amp; Park-2004'!V19</f>
        <v>513</v>
      </c>
      <c r="L10" s="69">
        <f>'Kim &amp; Park-2004'!W19</f>
        <v>0.12</v>
      </c>
      <c r="M10">
        <f>'Kim &amp; Park-2004'!Y19</f>
        <v>513</v>
      </c>
      <c r="N10">
        <f>'Kim &amp; Park-2004'!AB19</f>
        <v>0.08</v>
      </c>
      <c r="O10">
        <f>'Kim &amp; Park-2004'!AC19</f>
        <v>513</v>
      </c>
      <c r="P10">
        <f>'Kim &amp; Park-2004'!AD19</f>
        <v>513</v>
      </c>
      <c r="Q10">
        <f>'Kim &amp; Park-2004'!AE19</f>
        <v>513</v>
      </c>
      <c r="R10" s="69">
        <f>'Kim &amp; Park-2004'!AQ19</f>
        <v>0.39</v>
      </c>
    </row>
    <row r="11" spans="4:18" x14ac:dyDescent="0.2">
      <c r="D11" s="71" t="str">
        <f>'Kim &amp; Park-2004'!E20</f>
        <v>A-16</v>
      </c>
      <c r="E11">
        <f>'Kim &amp; Park-2004'!F20</f>
        <v>10</v>
      </c>
      <c r="F11">
        <f>'Kim &amp; Park-2004'!G20</f>
        <v>10</v>
      </c>
      <c r="G11">
        <f>'Kim &amp; Park-2004'!H20</f>
        <v>2</v>
      </c>
      <c r="H11">
        <f>'Kim &amp; Park-2004'!I20</f>
        <v>312</v>
      </c>
      <c r="I11">
        <f>'Kim &amp; Park-2004'!P20</f>
        <v>312</v>
      </c>
      <c r="J11" s="69">
        <f>'Kim &amp; Park-2004'!Q20</f>
        <v>0.3</v>
      </c>
      <c r="K11">
        <f>'Kim &amp; Park-2004'!V20</f>
        <v>312</v>
      </c>
      <c r="L11" s="69">
        <f>'Kim &amp; Park-2004'!W20</f>
        <v>0.11</v>
      </c>
      <c r="M11">
        <f>'Kim &amp; Park-2004'!Y20</f>
        <v>312</v>
      </c>
      <c r="N11">
        <f>'Kim &amp; Park-2004'!AB20</f>
        <v>0.16</v>
      </c>
      <c r="O11">
        <f>'Kim &amp; Park-2004'!AC20</f>
        <v>312</v>
      </c>
      <c r="P11">
        <f>'Kim &amp; Park-2004'!AD20</f>
        <v>312</v>
      </c>
      <c r="Q11">
        <f>'Kim &amp; Park-2004'!AE20</f>
        <v>312</v>
      </c>
      <c r="R11" s="69">
        <f>'Kim &amp; Park-2004'!AQ20</f>
        <v>0.46</v>
      </c>
    </row>
    <row r="12" spans="4:18" x14ac:dyDescent="0.2">
      <c r="D12" s="71" t="str">
        <f>'Kim &amp; Park-2004'!E21</f>
        <v>A-17</v>
      </c>
      <c r="E12">
        <f>'Kim &amp; Park-2004'!F21</f>
        <v>10</v>
      </c>
      <c r="F12">
        <f>'Kim &amp; Park-2004'!G21</f>
        <v>10</v>
      </c>
      <c r="G12">
        <f>'Kim &amp; Park-2004'!H21</f>
        <v>2</v>
      </c>
      <c r="H12">
        <f>'Kim &amp; Park-2004'!I21</f>
        <v>453</v>
      </c>
      <c r="I12">
        <f>'Kim &amp; Park-2004'!P21</f>
        <v>453</v>
      </c>
      <c r="J12" s="69">
        <f>'Kim &amp; Park-2004'!Q21</f>
        <v>0.23</v>
      </c>
      <c r="K12">
        <f>'Kim &amp; Park-2004'!V21</f>
        <v>453</v>
      </c>
      <c r="L12" s="69">
        <f>'Kim &amp; Park-2004'!W21</f>
        <v>0.2</v>
      </c>
      <c r="M12">
        <f>'Kim &amp; Park-2004'!Y21</f>
        <v>453</v>
      </c>
      <c r="N12">
        <f>'Kim &amp; Park-2004'!AB21</f>
        <v>0.09</v>
      </c>
      <c r="O12">
        <f>'Kim &amp; Park-2004'!AC21</f>
        <v>453</v>
      </c>
      <c r="P12">
        <f>'Kim &amp; Park-2004'!AD21</f>
        <v>453</v>
      </c>
      <c r="Q12">
        <f>'Kim &amp; Park-2004'!AE21</f>
        <v>453</v>
      </c>
      <c r="R12" s="69">
        <f>'Kim &amp; Park-2004'!AQ21</f>
        <v>0.32</v>
      </c>
    </row>
    <row r="13" spans="4:18" x14ac:dyDescent="0.2">
      <c r="D13" s="71" t="str">
        <f>'Kim &amp; Park-2004'!E22</f>
        <v>A-18</v>
      </c>
      <c r="E13">
        <f>'Kim &amp; Park-2004'!F22</f>
        <v>10</v>
      </c>
      <c r="F13">
        <f>'Kim &amp; Park-2004'!G22</f>
        <v>10</v>
      </c>
      <c r="G13">
        <f>'Kim &amp; Park-2004'!H22</f>
        <v>2</v>
      </c>
      <c r="H13">
        <f>'Kim &amp; Park-2004'!I22</f>
        <v>375</v>
      </c>
      <c r="I13">
        <f>'Kim &amp; Park-2004'!P22</f>
        <v>375</v>
      </c>
      <c r="J13" s="69">
        <f>'Kim &amp; Park-2004'!Q22</f>
        <v>0.24</v>
      </c>
      <c r="K13">
        <f>'Kim &amp; Park-2004'!V22</f>
        <v>375</v>
      </c>
      <c r="L13" s="69">
        <f>'Kim &amp; Park-2004'!W22</f>
        <v>0.16</v>
      </c>
      <c r="M13">
        <f>'Kim &amp; Park-2004'!Y22</f>
        <v>375</v>
      </c>
      <c r="N13">
        <f>'Kim &amp; Park-2004'!AB22</f>
        <v>0.15</v>
      </c>
      <c r="O13">
        <f>'Kim &amp; Park-2004'!AC22</f>
        <v>375</v>
      </c>
      <c r="P13">
        <f>'Kim &amp; Park-2004'!AD22</f>
        <v>375</v>
      </c>
      <c r="Q13">
        <f>'Kim &amp; Park-2004'!AE22</f>
        <v>375</v>
      </c>
      <c r="R13" s="69">
        <f>'Kim &amp; Park-2004'!AQ22</f>
        <v>0.39</v>
      </c>
    </row>
    <row r="14" spans="4:18" x14ac:dyDescent="0.2">
      <c r="D14" s="71" t="str">
        <f>'Kim &amp; Park-2004'!E23</f>
        <v>A-19</v>
      </c>
      <c r="E14">
        <f>'Kim &amp; Park-2004'!F23</f>
        <v>10</v>
      </c>
      <c r="F14">
        <f>'Kim &amp; Park-2004'!G23</f>
        <v>10</v>
      </c>
      <c r="G14">
        <f>'Kim &amp; Park-2004'!H23</f>
        <v>2</v>
      </c>
      <c r="H14">
        <f>'Kim &amp; Park-2004'!I23</f>
        <v>540</v>
      </c>
      <c r="I14">
        <f>'Kim &amp; Park-2004'!P23</f>
        <v>540</v>
      </c>
      <c r="J14" s="69">
        <f>'Kim &amp; Park-2004'!Q23</f>
        <v>0.26</v>
      </c>
      <c r="K14">
        <f>'Kim &amp; Park-2004'!V23</f>
        <v>540</v>
      </c>
      <c r="L14" s="69">
        <f>'Kim &amp; Park-2004'!W23</f>
        <v>0.1</v>
      </c>
      <c r="M14">
        <f>'Kim &amp; Park-2004'!Y23</f>
        <v>540</v>
      </c>
      <c r="N14">
        <f>'Kim &amp; Park-2004'!AB23</f>
        <v>0.09</v>
      </c>
      <c r="O14">
        <f>'Kim &amp; Park-2004'!AC23</f>
        <v>543</v>
      </c>
      <c r="P14">
        <f>'Kim &amp; Park-2004'!AD23</f>
        <v>540</v>
      </c>
      <c r="Q14">
        <f>'Kim &amp; Park-2004'!AE23</f>
        <v>540</v>
      </c>
      <c r="R14" s="69">
        <f>'Kim &amp; Park-2004'!AQ23</f>
        <v>0.35</v>
      </c>
    </row>
    <row r="15" spans="4:18" x14ac:dyDescent="0.2">
      <c r="D15" s="71" t="str">
        <f>'Kim &amp; Park-2004'!E24</f>
        <v>A-20</v>
      </c>
      <c r="E15">
        <f>'Kim &amp; Park-2004'!F24</f>
        <v>10</v>
      </c>
      <c r="F15">
        <f>'Kim &amp; Park-2004'!G24</f>
        <v>10</v>
      </c>
      <c r="G15">
        <f>'Kim &amp; Park-2004'!H24</f>
        <v>2</v>
      </c>
      <c r="H15">
        <f>'Kim &amp; Park-2004'!I24</f>
        <v>399</v>
      </c>
      <c r="I15">
        <f>'Kim &amp; Park-2004'!P24</f>
        <v>399</v>
      </c>
      <c r="J15" s="69">
        <f>'Kim &amp; Park-2004'!Q24</f>
        <v>0.17</v>
      </c>
      <c r="K15">
        <f>'Kim &amp; Park-2004'!V24</f>
        <v>399</v>
      </c>
      <c r="L15" s="69">
        <f>'Kim &amp; Park-2004'!W24</f>
        <v>0.09</v>
      </c>
      <c r="M15">
        <f>'Kim &amp; Park-2004'!Y24</f>
        <v>399</v>
      </c>
      <c r="N15">
        <f>'Kim &amp; Park-2004'!AB24</f>
        <v>0.05</v>
      </c>
      <c r="O15">
        <f>'Kim &amp; Park-2004'!AC24</f>
        <v>399</v>
      </c>
      <c r="P15">
        <f>'Kim &amp; Park-2004'!AD24</f>
        <v>399</v>
      </c>
      <c r="Q15">
        <f>'Kim &amp; Park-2004'!AE24</f>
        <v>399</v>
      </c>
      <c r="R15" s="69">
        <f>'Kim &amp; Park-2004'!AQ24</f>
        <v>0.22</v>
      </c>
    </row>
    <row r="16" spans="4:18" x14ac:dyDescent="0.2">
      <c r="D16" s="71" t="str">
        <f>'Kim &amp; Park-2004'!E25</f>
        <v>A-21</v>
      </c>
      <c r="E16">
        <f>'Kim &amp; Park-2004'!F25</f>
        <v>10</v>
      </c>
      <c r="F16">
        <f>'Kim &amp; Park-2004'!G25</f>
        <v>10</v>
      </c>
      <c r="G16">
        <f>'Kim &amp; Park-2004'!H25</f>
        <v>2</v>
      </c>
      <c r="H16">
        <f>'Kim &amp; Park-2004'!I25</f>
        <v>465</v>
      </c>
      <c r="I16">
        <f>'Kim &amp; Park-2004'!P25</f>
        <v>465</v>
      </c>
      <c r="J16" s="69">
        <f>'Kim &amp; Park-2004'!Q25</f>
        <v>0.14000000000000001</v>
      </c>
      <c r="K16">
        <f>'Kim &amp; Park-2004'!V25</f>
        <v>465</v>
      </c>
      <c r="L16" s="69">
        <f>'Kim &amp; Park-2004'!W25</f>
        <v>0.13</v>
      </c>
      <c r="M16">
        <f>'Kim &amp; Park-2004'!Y25</f>
        <v>465</v>
      </c>
      <c r="N16">
        <f>'Kim &amp; Park-2004'!AB25</f>
        <v>7.0000000000000007E-2</v>
      </c>
      <c r="O16">
        <f>'Kim &amp; Park-2004'!AC25</f>
        <v>465</v>
      </c>
      <c r="P16">
        <f>'Kim &amp; Park-2004'!AD25</f>
        <v>465</v>
      </c>
      <c r="Q16">
        <f>'Kim &amp; Park-2004'!AE25</f>
        <v>465</v>
      </c>
      <c r="R16" s="69">
        <f>'Kim &amp; Park-2004'!AQ25</f>
        <v>0.21</v>
      </c>
    </row>
    <row r="17" spans="4:18" x14ac:dyDescent="0.2">
      <c r="D17" s="78" t="str">
        <f>'Kim &amp; Park-2004'!E26</f>
        <v>A-22</v>
      </c>
      <c r="E17" s="40">
        <f>'Kim &amp; Park-2004'!F26</f>
        <v>10</v>
      </c>
      <c r="F17" s="40">
        <f>'Kim &amp; Park-2004'!G26</f>
        <v>10</v>
      </c>
      <c r="G17" s="40">
        <f>'Kim &amp; Park-2004'!H26</f>
        <v>2</v>
      </c>
      <c r="H17" s="40">
        <f>'Kim &amp; Park-2004'!I26</f>
        <v>537</v>
      </c>
      <c r="I17" s="40">
        <f>'Kim &amp; Park-2004'!P26</f>
        <v>537</v>
      </c>
      <c r="J17" s="77">
        <f>'Kim &amp; Park-2004'!Q26</f>
        <v>0.13</v>
      </c>
      <c r="K17" s="40">
        <f>'Kim &amp; Park-2004'!V26</f>
        <v>537</v>
      </c>
      <c r="L17" s="77">
        <f>'Kim &amp; Park-2004'!W26</f>
        <v>0.23</v>
      </c>
      <c r="M17" s="40">
        <f>'Kim &amp; Park-2004'!Y26</f>
        <v>537</v>
      </c>
      <c r="N17" s="40">
        <f>'Kim &amp; Park-2004'!AB26</f>
        <v>0.06</v>
      </c>
      <c r="O17" s="40">
        <f>'Kim &amp; Park-2004'!AC26</f>
        <v>537</v>
      </c>
      <c r="P17" s="40">
        <f>'Kim &amp; Park-2004'!AD26</f>
        <v>537</v>
      </c>
      <c r="Q17" s="40">
        <f>'Kim &amp; Park-2004'!AE26</f>
        <v>537</v>
      </c>
      <c r="R17" s="77">
        <f>'Kim &amp; Park-2004'!AQ26</f>
        <v>0.19</v>
      </c>
    </row>
    <row r="18" spans="4:18" x14ac:dyDescent="0.2">
      <c r="D18" s="71" t="str">
        <f>'Kim &amp; Park-2004'!E27</f>
        <v>B-23</v>
      </c>
      <c r="E18">
        <f>'Kim &amp; Park-2004'!F27</f>
        <v>15</v>
      </c>
      <c r="F18">
        <f>'Kim &amp; Park-2004'!G27</f>
        <v>15</v>
      </c>
      <c r="G18">
        <f>'Kim &amp; Park-2004'!H27</f>
        <v>2</v>
      </c>
      <c r="H18">
        <f>'Kim &amp; Park-2004'!I27</f>
        <v>576</v>
      </c>
      <c r="I18">
        <f>'Kim &amp; Park-2004'!P27</f>
        <v>576</v>
      </c>
      <c r="J18" s="69">
        <f>'Kim &amp; Park-2004'!Q27</f>
        <v>0.21</v>
      </c>
      <c r="K18">
        <f>'Kim &amp; Park-2004'!V27</f>
        <v>576</v>
      </c>
      <c r="L18" s="69">
        <f>'Kim &amp; Park-2004'!W27</f>
        <v>0.24</v>
      </c>
      <c r="M18">
        <f>'Kim &amp; Park-2004'!Y27</f>
        <v>576</v>
      </c>
      <c r="N18">
        <f>'Kim &amp; Park-2004'!AB27</f>
        <v>0.13</v>
      </c>
      <c r="O18">
        <f>'Kim &amp; Park-2004'!AC27</f>
        <v>576</v>
      </c>
      <c r="P18">
        <f>'Kim &amp; Park-2004'!AD27</f>
        <v>576</v>
      </c>
      <c r="Q18">
        <f>'Kim &amp; Park-2004'!AE27</f>
        <v>576</v>
      </c>
      <c r="R18" s="69">
        <f>'Kim &amp; Park-2004'!AQ27</f>
        <v>0.34</v>
      </c>
    </row>
    <row r="19" spans="4:18" x14ac:dyDescent="0.2">
      <c r="D19" s="71" t="str">
        <f>'Kim &amp; Park-2004'!E28</f>
        <v>B-24</v>
      </c>
      <c r="E19">
        <f>'Kim &amp; Park-2004'!F28</f>
        <v>15</v>
      </c>
      <c r="F19">
        <f>'Kim &amp; Park-2004'!G28</f>
        <v>15</v>
      </c>
      <c r="G19">
        <f>'Kim &amp; Park-2004'!H28</f>
        <v>2</v>
      </c>
      <c r="H19">
        <f>'Kim &amp; Park-2004'!I28</f>
        <v>666</v>
      </c>
      <c r="I19">
        <f>'Kim &amp; Park-2004'!P28</f>
        <v>666</v>
      </c>
      <c r="J19" s="69">
        <f>'Kim &amp; Park-2004'!Q28</f>
        <v>0.16</v>
      </c>
      <c r="K19">
        <f>'Kim &amp; Park-2004'!V28</f>
        <v>666</v>
      </c>
      <c r="L19" s="69">
        <f>'Kim &amp; Park-2004'!W28</f>
        <v>0.2</v>
      </c>
      <c r="M19">
        <f>'Kim &amp; Park-2004'!Y28</f>
        <v>666</v>
      </c>
      <c r="N19">
        <f>'Kim &amp; Park-2004'!AB28</f>
        <v>0.08</v>
      </c>
      <c r="O19">
        <f>'Kim &amp; Park-2004'!AC28</f>
        <v>666</v>
      </c>
      <c r="P19">
        <f>'Kim &amp; Park-2004'!AD28</f>
        <v>666</v>
      </c>
      <c r="Q19">
        <f>'Kim &amp; Park-2004'!AE28</f>
        <v>666</v>
      </c>
      <c r="R19" s="69">
        <f>'Kim &amp; Park-2004'!AQ28</f>
        <v>0.24</v>
      </c>
    </row>
    <row r="20" spans="4:18" x14ac:dyDescent="0.2">
      <c r="D20" s="71" t="str">
        <f>'Kim &amp; Park-2004'!E29</f>
        <v>B-25</v>
      </c>
      <c r="E20">
        <f>'Kim &amp; Park-2004'!F29</f>
        <v>15</v>
      </c>
      <c r="F20">
        <f>'Kim &amp; Park-2004'!G29</f>
        <v>15</v>
      </c>
      <c r="G20">
        <f>'Kim &amp; Park-2004'!H29</f>
        <v>2</v>
      </c>
      <c r="H20">
        <f>'Kim &amp; Park-2004'!I29</f>
        <v>738</v>
      </c>
      <c r="I20">
        <f>'Kim &amp; Park-2004'!P29</f>
        <v>738</v>
      </c>
      <c r="J20" s="69">
        <f>'Kim &amp; Park-2004'!Q29</f>
        <v>0.45</v>
      </c>
      <c r="K20">
        <f>'Kim &amp; Park-2004'!V29</f>
        <v>738</v>
      </c>
      <c r="L20" s="69">
        <f>'Kim &amp; Park-2004'!W29</f>
        <v>0.18</v>
      </c>
      <c r="M20">
        <f>'Kim &amp; Park-2004'!Y29</f>
        <v>729</v>
      </c>
      <c r="N20">
        <f>'Kim &amp; Park-2004'!AB29</f>
        <v>0.14000000000000001</v>
      </c>
      <c r="O20">
        <f>'Kim &amp; Park-2004'!AC29</f>
        <v>738</v>
      </c>
      <c r="P20">
        <f>'Kim &amp; Park-2004'!AD29</f>
        <v>729</v>
      </c>
      <c r="Q20">
        <f>'Kim &amp; Park-2004'!AE29</f>
        <v>738</v>
      </c>
      <c r="R20" s="69">
        <f>'Kim &amp; Park-2004'!AQ29</f>
        <v>1.31</v>
      </c>
    </row>
    <row r="21" spans="4:18" x14ac:dyDescent="0.2">
      <c r="D21" s="71" t="str">
        <f>'Kim &amp; Park-2004'!E30</f>
        <v>B-26</v>
      </c>
      <c r="E21">
        <f>'Kim &amp; Park-2004'!F30</f>
        <v>15</v>
      </c>
      <c r="F21">
        <f>'Kim &amp; Park-2004'!G30</f>
        <v>15</v>
      </c>
      <c r="G21">
        <f>'Kim &amp; Park-2004'!H30</f>
        <v>2</v>
      </c>
      <c r="H21">
        <f>'Kim &amp; Park-2004'!I30</f>
        <v>639</v>
      </c>
      <c r="I21">
        <f>'Kim &amp; Park-2004'!P30</f>
        <v>639</v>
      </c>
      <c r="J21" s="69">
        <f>'Kim &amp; Park-2004'!Q30</f>
        <v>0.36</v>
      </c>
      <c r="K21">
        <f>'Kim &amp; Park-2004'!V30</f>
        <v>639</v>
      </c>
      <c r="L21" s="69">
        <f>'Kim &amp; Park-2004'!W30</f>
        <v>0.23</v>
      </c>
      <c r="M21">
        <f>'Kim &amp; Park-2004'!Y30</f>
        <v>639</v>
      </c>
      <c r="N21">
        <f>'Kim &amp; Park-2004'!AB30</f>
        <v>0.21</v>
      </c>
      <c r="O21">
        <f>'Kim &amp; Park-2004'!AC30</f>
        <v>639</v>
      </c>
      <c r="P21">
        <f>'Kim &amp; Park-2004'!AD30</f>
        <v>639</v>
      </c>
      <c r="Q21">
        <f>'Kim &amp; Park-2004'!AE30</f>
        <v>639</v>
      </c>
      <c r="R21" s="69">
        <f>'Kim &amp; Park-2004'!AQ30</f>
        <v>0.56999999999999995</v>
      </c>
    </row>
    <row r="22" spans="4:18" x14ac:dyDescent="0.2">
      <c r="D22" s="71" t="str">
        <f>'Kim &amp; Park-2004'!E31</f>
        <v>B-27</v>
      </c>
      <c r="E22">
        <f>'Kim &amp; Park-2004'!F31</f>
        <v>15</v>
      </c>
      <c r="F22">
        <f>'Kim &amp; Park-2004'!G31</f>
        <v>15</v>
      </c>
      <c r="G22">
        <f>'Kim &amp; Park-2004'!H31</f>
        <v>2</v>
      </c>
      <c r="H22">
        <f>'Kim &amp; Park-2004'!I31</f>
        <v>657</v>
      </c>
      <c r="I22">
        <f>'Kim &amp; Park-2004'!P31</f>
        <v>657</v>
      </c>
      <c r="J22" s="69">
        <f>'Kim &amp; Park-2004'!Q31</f>
        <v>0.28999999999999998</v>
      </c>
      <c r="K22">
        <f>'Kim &amp; Park-2004'!V31</f>
        <v>657</v>
      </c>
      <c r="L22" s="69">
        <f>'Kim &amp; Park-2004'!W31</f>
        <v>0.14000000000000001</v>
      </c>
      <c r="M22">
        <f>'Kim &amp; Park-2004'!Y31</f>
        <v>657</v>
      </c>
      <c r="N22">
        <f>'Kim &amp; Park-2004'!AB31</f>
        <v>0.15</v>
      </c>
      <c r="O22">
        <f>'Kim &amp; Park-2004'!AC31</f>
        <v>657</v>
      </c>
      <c r="P22">
        <f>'Kim &amp; Park-2004'!AD31</f>
        <v>657</v>
      </c>
      <c r="Q22">
        <f>'Kim &amp; Park-2004'!AE31</f>
        <v>657</v>
      </c>
      <c r="R22" s="69">
        <f>'Kim &amp; Park-2004'!AQ31</f>
        <v>0.44</v>
      </c>
    </row>
    <row r="23" spans="4:18" x14ac:dyDescent="0.2">
      <c r="D23" s="71" t="str">
        <f>'Kim &amp; Park-2004'!E32</f>
        <v>B-28</v>
      </c>
      <c r="E23">
        <f>'Kim &amp; Park-2004'!F32</f>
        <v>15</v>
      </c>
      <c r="F23">
        <f>'Kim &amp; Park-2004'!G32</f>
        <v>15</v>
      </c>
      <c r="G23">
        <f>'Kim &amp; Park-2004'!H32</f>
        <v>2</v>
      </c>
      <c r="H23">
        <f>'Kim &amp; Park-2004'!I32</f>
        <v>531</v>
      </c>
      <c r="I23">
        <f>'Kim &amp; Park-2004'!P32</f>
        <v>531</v>
      </c>
      <c r="J23" s="69">
        <f>'Kim &amp; Park-2004'!Q32</f>
        <v>0.27</v>
      </c>
      <c r="K23">
        <f>'Kim &amp; Park-2004'!V32</f>
        <v>531</v>
      </c>
      <c r="L23" s="69">
        <f>'Kim &amp; Park-2004'!W32</f>
        <v>0.21</v>
      </c>
      <c r="M23">
        <f>'Kim &amp; Park-2004'!Y32</f>
        <v>531</v>
      </c>
      <c r="N23">
        <f>'Kim &amp; Park-2004'!AB32</f>
        <v>0.16</v>
      </c>
      <c r="O23">
        <f>'Kim &amp; Park-2004'!AC32</f>
        <v>531</v>
      </c>
      <c r="P23">
        <f>'Kim &amp; Park-2004'!AD32</f>
        <v>531</v>
      </c>
      <c r="Q23">
        <f>'Kim &amp; Park-2004'!AE32</f>
        <v>531</v>
      </c>
      <c r="R23" s="69">
        <f>'Kim &amp; Park-2004'!AQ32</f>
        <v>0.43</v>
      </c>
    </row>
    <row r="24" spans="4:18" x14ac:dyDescent="0.2">
      <c r="D24" s="71" t="str">
        <f>'Kim &amp; Park-2004'!E33</f>
        <v>B-29</v>
      </c>
      <c r="E24">
        <f>'Kim &amp; Park-2004'!F33</f>
        <v>15</v>
      </c>
      <c r="F24">
        <f>'Kim &amp; Park-2004'!G33</f>
        <v>15</v>
      </c>
      <c r="G24">
        <f>'Kim &amp; Park-2004'!H33</f>
        <v>2</v>
      </c>
      <c r="H24">
        <f>'Kim &amp; Park-2004'!I33</f>
        <v>807</v>
      </c>
      <c r="I24">
        <f>'Kim &amp; Park-2004'!P33</f>
        <v>807</v>
      </c>
      <c r="J24" s="69">
        <f>'Kim &amp; Park-2004'!Q33</f>
        <v>0.26</v>
      </c>
      <c r="K24">
        <f>'Kim &amp; Park-2004'!V33</f>
        <v>807</v>
      </c>
      <c r="L24" s="69">
        <f>'Kim &amp; Park-2004'!W33</f>
        <v>0.24</v>
      </c>
      <c r="M24">
        <f>'Kim &amp; Park-2004'!Y33</f>
        <v>807</v>
      </c>
      <c r="N24">
        <f>'Kim &amp; Park-2004'!AB33</f>
        <v>0.14000000000000001</v>
      </c>
      <c r="O24">
        <f>'Kim &amp; Park-2004'!AC33</f>
        <v>807</v>
      </c>
      <c r="P24">
        <f>'Kim &amp; Park-2004'!AD33</f>
        <v>807</v>
      </c>
      <c r="Q24">
        <f>'Kim &amp; Park-2004'!AE33</f>
        <v>807</v>
      </c>
      <c r="R24" s="69">
        <f>'Kim &amp; Park-2004'!AQ33</f>
        <v>0.4</v>
      </c>
    </row>
    <row r="25" spans="4:18" x14ac:dyDescent="0.2">
      <c r="D25" s="71" t="str">
        <f>'Kim &amp; Park-2004'!E34</f>
        <v>B-30</v>
      </c>
      <c r="E25">
        <f>'Kim &amp; Park-2004'!F34</f>
        <v>15</v>
      </c>
      <c r="F25">
        <f>'Kim &amp; Park-2004'!G34</f>
        <v>15</v>
      </c>
      <c r="G25">
        <f>'Kim &amp; Park-2004'!H34</f>
        <v>2</v>
      </c>
      <c r="H25">
        <f>'Kim &amp; Park-2004'!I34</f>
        <v>891</v>
      </c>
      <c r="I25">
        <f>'Kim &amp; Park-2004'!P34</f>
        <v>891</v>
      </c>
      <c r="J25" s="69">
        <f>'Kim &amp; Park-2004'!Q34</f>
        <v>0.13</v>
      </c>
      <c r="K25">
        <f>'Kim &amp; Park-2004'!V34</f>
        <v>891</v>
      </c>
      <c r="L25" s="69">
        <f>'Kim &amp; Park-2004'!W34</f>
        <v>0.2</v>
      </c>
      <c r="M25">
        <f>'Kim &amp; Park-2004'!Y34</f>
        <v>891</v>
      </c>
      <c r="N25">
        <f>'Kim &amp; Park-2004'!AB34</f>
        <v>0.06</v>
      </c>
      <c r="O25">
        <f>'Kim &amp; Park-2004'!AC34</f>
        <v>891</v>
      </c>
      <c r="P25">
        <f>'Kim &amp; Park-2004'!AD34</f>
        <v>891</v>
      </c>
      <c r="Q25">
        <f>'Kim &amp; Park-2004'!AE34</f>
        <v>891</v>
      </c>
      <c r="R25" s="69">
        <f>'Kim &amp; Park-2004'!AQ34</f>
        <v>0.19</v>
      </c>
    </row>
    <row r="26" spans="4:18" x14ac:dyDescent="0.2">
      <c r="D26" s="71" t="str">
        <f>'Kim &amp; Park-2004'!E35</f>
        <v>B-31</v>
      </c>
      <c r="E26">
        <f>'Kim &amp; Park-2004'!F35</f>
        <v>15</v>
      </c>
      <c r="F26">
        <f>'Kim &amp; Park-2004'!G35</f>
        <v>15</v>
      </c>
      <c r="G26">
        <f>'Kim &amp; Park-2004'!H35</f>
        <v>2</v>
      </c>
      <c r="H26">
        <f>'Kim &amp; Park-2004'!I35</f>
        <v>570</v>
      </c>
      <c r="I26">
        <f>'Kim &amp; Park-2004'!P35</f>
        <v>570</v>
      </c>
      <c r="J26" s="69">
        <f>'Kim &amp; Park-2004'!Q35</f>
        <v>0.1</v>
      </c>
      <c r="K26">
        <f>'Kim &amp; Park-2004'!V35</f>
        <v>570</v>
      </c>
      <c r="L26" s="69">
        <f>'Kim &amp; Park-2004'!W35</f>
        <v>0.17</v>
      </c>
      <c r="M26">
        <f>'Kim &amp; Park-2004'!Y35</f>
        <v>570</v>
      </c>
      <c r="N26">
        <f>'Kim &amp; Park-2004'!AB35</f>
        <v>0.05</v>
      </c>
      <c r="O26">
        <f>'Kim &amp; Park-2004'!AC35</f>
        <v>570</v>
      </c>
      <c r="P26">
        <f>'Kim &amp; Park-2004'!AD35</f>
        <v>570</v>
      </c>
      <c r="Q26">
        <f>'Kim &amp; Park-2004'!AE35</f>
        <v>570</v>
      </c>
      <c r="R26" s="69">
        <f>'Kim &amp; Park-2004'!AQ35</f>
        <v>0.15</v>
      </c>
    </row>
    <row r="27" spans="4:18" x14ac:dyDescent="0.2">
      <c r="D27" s="78" t="str">
        <f>'Kim &amp; Park-2004'!E36</f>
        <v>B-32</v>
      </c>
      <c r="E27" s="40">
        <f>'Kim &amp; Park-2004'!F36</f>
        <v>15</v>
      </c>
      <c r="F27" s="40">
        <f>'Kim &amp; Park-2004'!G36</f>
        <v>15</v>
      </c>
      <c r="G27" s="40">
        <f>'Kim &amp; Park-2004'!H36</f>
        <v>2</v>
      </c>
      <c r="H27" s="40">
        <f>'Kim &amp; Park-2004'!I36</f>
        <v>591</v>
      </c>
      <c r="I27" s="40">
        <f>'Kim &amp; Park-2004'!P36</f>
        <v>591</v>
      </c>
      <c r="J27" s="77">
        <f>'Kim &amp; Park-2004'!Q36</f>
        <v>0.12</v>
      </c>
      <c r="K27" s="40">
        <f>'Kim &amp; Park-2004'!V36</f>
        <v>591</v>
      </c>
      <c r="L27" s="77">
        <f>'Kim &amp; Park-2004'!W36</f>
        <v>0.19</v>
      </c>
      <c r="M27" s="40">
        <f>'Kim &amp; Park-2004'!Y36</f>
        <v>591</v>
      </c>
      <c r="N27" s="40">
        <f>'Kim &amp; Park-2004'!AB36</f>
        <v>7.0000000000000007E-2</v>
      </c>
      <c r="O27" s="40">
        <f>'Kim &amp; Park-2004'!AC36</f>
        <v>591</v>
      </c>
      <c r="P27" s="40">
        <f>'Kim &amp; Park-2004'!AD36</f>
        <v>591</v>
      </c>
      <c r="Q27" s="40">
        <f>'Kim &amp; Park-2004'!AE36</f>
        <v>591</v>
      </c>
      <c r="R27" s="77">
        <f>'Kim &amp; Park-2004'!AQ36</f>
        <v>0.19</v>
      </c>
    </row>
    <row r="28" spans="4:18" x14ac:dyDescent="0.2">
      <c r="D28" s="71" t="str">
        <f>'Kim &amp; Park-2004'!E37</f>
        <v>C-33</v>
      </c>
      <c r="E28">
        <f>'Kim &amp; Park-2004'!F37</f>
        <v>20</v>
      </c>
      <c r="F28">
        <f>'Kim &amp; Park-2004'!G37</f>
        <v>20</v>
      </c>
      <c r="G28">
        <f>'Kim &amp; Park-2004'!H37</f>
        <v>3</v>
      </c>
      <c r="H28">
        <f>'Kim &amp; Park-2004'!I37</f>
        <v>603</v>
      </c>
      <c r="I28">
        <f>'Kim &amp; Park-2004'!P37</f>
        <v>603</v>
      </c>
      <c r="J28" s="69">
        <f>'Kim &amp; Park-2004'!Q37</f>
        <v>0.34</v>
      </c>
      <c r="K28">
        <f>'Kim &amp; Park-2004'!V37</f>
        <v>603</v>
      </c>
      <c r="L28" s="69">
        <f>'Kim &amp; Park-2004'!W37</f>
        <v>6.17</v>
      </c>
      <c r="M28">
        <f>'Kim &amp; Park-2004'!Y37</f>
        <v>603</v>
      </c>
      <c r="N28">
        <f>'Kim &amp; Park-2004'!AB37</f>
        <v>0.18</v>
      </c>
      <c r="O28">
        <f>'Kim &amp; Park-2004'!AC37</f>
        <v>603</v>
      </c>
      <c r="P28">
        <f>'Kim &amp; Park-2004'!AD37</f>
        <v>603</v>
      </c>
      <c r="Q28">
        <f>'Kim &amp; Park-2004'!AE37</f>
        <v>603</v>
      </c>
      <c r="R28" s="69">
        <f>'Kim &amp; Park-2004'!AQ37</f>
        <v>0.52</v>
      </c>
    </row>
    <row r="29" spans="4:18" x14ac:dyDescent="0.2">
      <c r="D29" s="71" t="str">
        <f>'Kim &amp; Park-2004'!E38</f>
        <v>C-34</v>
      </c>
      <c r="E29">
        <f>'Kim &amp; Park-2004'!F38</f>
        <v>20</v>
      </c>
      <c r="F29">
        <f>'Kim &amp; Park-2004'!G38</f>
        <v>20</v>
      </c>
      <c r="G29">
        <f>'Kim &amp; Park-2004'!H38</f>
        <v>3</v>
      </c>
      <c r="H29">
        <f>'Kim &amp; Park-2004'!I38</f>
        <v>717</v>
      </c>
      <c r="I29">
        <f>'Kim &amp; Park-2004'!P38</f>
        <v>717</v>
      </c>
      <c r="J29" s="69">
        <f>'Kim &amp; Park-2004'!Q38</f>
        <v>0.45</v>
      </c>
      <c r="K29">
        <f>'Kim &amp; Park-2004'!V38</f>
        <v>717</v>
      </c>
      <c r="L29" s="69">
        <f>'Kim &amp; Park-2004'!W38</f>
        <v>0.81</v>
      </c>
      <c r="M29">
        <f>'Kim &amp; Park-2004'!Y38</f>
        <v>717</v>
      </c>
      <c r="N29">
        <f>'Kim &amp; Park-2004'!AB38</f>
        <v>0.26</v>
      </c>
      <c r="O29">
        <f>'Kim &amp; Park-2004'!AC38</f>
        <v>717</v>
      </c>
      <c r="P29">
        <f>'Kim &amp; Park-2004'!AD38</f>
        <v>717</v>
      </c>
      <c r="Q29">
        <f>'Kim &amp; Park-2004'!AE38</f>
        <v>717</v>
      </c>
      <c r="R29" s="69">
        <f>'Kim &amp; Park-2004'!AQ38</f>
        <v>0.71</v>
      </c>
    </row>
    <row r="30" spans="4:18" x14ac:dyDescent="0.2">
      <c r="D30" s="71" t="str">
        <f>'Kim &amp; Park-2004'!E39</f>
        <v>C-35</v>
      </c>
      <c r="E30">
        <f>'Kim &amp; Park-2004'!F39</f>
        <v>20</v>
      </c>
      <c r="F30">
        <f>'Kim &amp; Park-2004'!G39</f>
        <v>20</v>
      </c>
      <c r="G30">
        <f>'Kim &amp; Park-2004'!H39</f>
        <v>3</v>
      </c>
      <c r="H30">
        <f>'Kim &amp; Park-2004'!I39</f>
        <v>684</v>
      </c>
      <c r="I30">
        <f>'Kim &amp; Park-2004'!P39</f>
        <v>684</v>
      </c>
      <c r="J30" s="69">
        <f>'Kim &amp; Park-2004'!Q39</f>
        <v>0.44</v>
      </c>
      <c r="K30">
        <f>'Kim &amp; Park-2004'!V39</f>
        <v>684</v>
      </c>
      <c r="L30" s="69">
        <f>'Kim &amp; Park-2004'!W39</f>
        <v>0.75</v>
      </c>
      <c r="M30">
        <f>'Kim &amp; Park-2004'!Y39</f>
        <v>684</v>
      </c>
      <c r="N30">
        <f>'Kim &amp; Park-2004'!AB39</f>
        <v>0.25</v>
      </c>
      <c r="O30">
        <f>'Kim &amp; Park-2004'!AC39</f>
        <v>684</v>
      </c>
      <c r="P30">
        <f>'Kim &amp; Park-2004'!AD39</f>
        <v>684</v>
      </c>
      <c r="Q30">
        <f>'Kim &amp; Park-2004'!AE39</f>
        <v>684</v>
      </c>
      <c r="R30" s="69">
        <f>'Kim &amp; Park-2004'!AQ39</f>
        <v>0.69</v>
      </c>
    </row>
    <row r="31" spans="4:18" x14ac:dyDescent="0.2">
      <c r="D31" s="71" t="str">
        <f>'Kim &amp; Park-2004'!E40</f>
        <v>C-36</v>
      </c>
      <c r="E31">
        <f>'Kim &amp; Park-2004'!F40</f>
        <v>20</v>
      </c>
      <c r="F31">
        <f>'Kim &amp; Park-2004'!G40</f>
        <v>20</v>
      </c>
      <c r="G31">
        <f>'Kim &amp; Park-2004'!H40</f>
        <v>3</v>
      </c>
      <c r="H31">
        <f>'Kim &amp; Park-2004'!I40</f>
        <v>678</v>
      </c>
      <c r="I31">
        <f>'Kim &amp; Park-2004'!P40</f>
        <v>678</v>
      </c>
      <c r="J31" s="69">
        <f>'Kim &amp; Park-2004'!Q40</f>
        <v>0.51</v>
      </c>
      <c r="K31">
        <f>'Kim &amp; Park-2004'!V40</f>
        <v>678</v>
      </c>
      <c r="L31" s="69">
        <f>'Kim &amp; Park-2004'!W40</f>
        <v>0.92</v>
      </c>
      <c r="M31">
        <f>'Kim &amp; Park-2004'!Y40</f>
        <v>678</v>
      </c>
      <c r="N31">
        <f>'Kim &amp; Park-2004'!AB40</f>
        <v>0.28999999999999998</v>
      </c>
      <c r="O31">
        <f>'Kim &amp; Park-2004'!AC40</f>
        <v>678</v>
      </c>
      <c r="P31">
        <f>'Kim &amp; Park-2004'!AD40</f>
        <v>678</v>
      </c>
      <c r="Q31">
        <f>'Kim &amp; Park-2004'!AE40</f>
        <v>678</v>
      </c>
      <c r="R31" s="69">
        <f>'Kim &amp; Park-2004'!AQ40</f>
        <v>0.8</v>
      </c>
    </row>
    <row r="32" spans="4:18" x14ac:dyDescent="0.2">
      <c r="D32" s="71" t="str">
        <f>'Kim &amp; Park-2004'!E41</f>
        <v>C-37</v>
      </c>
      <c r="E32">
        <f>'Kim &amp; Park-2004'!F41</f>
        <v>20</v>
      </c>
      <c r="F32">
        <f>'Kim &amp; Park-2004'!G41</f>
        <v>20</v>
      </c>
      <c r="G32">
        <f>'Kim &amp; Park-2004'!H41</f>
        <v>3</v>
      </c>
      <c r="H32">
        <f>'Kim &amp; Park-2004'!I41</f>
        <v>510</v>
      </c>
      <c r="I32">
        <f>'Kim &amp; Park-2004'!P41</f>
        <v>510</v>
      </c>
      <c r="J32" s="69">
        <f>'Kim &amp; Park-2004'!Q41</f>
        <v>0.36</v>
      </c>
      <c r="K32">
        <f>'Kim &amp; Park-2004'!V41</f>
        <v>510</v>
      </c>
      <c r="L32" s="69">
        <f>'Kim &amp; Park-2004'!W41</f>
        <v>0.3</v>
      </c>
      <c r="M32">
        <f>'Kim &amp; Park-2004'!Y41</f>
        <v>510</v>
      </c>
      <c r="N32">
        <f>'Kim &amp; Park-2004'!AB41</f>
        <v>0.17</v>
      </c>
      <c r="O32">
        <f>'Kim &amp; Park-2004'!AC41</f>
        <v>510</v>
      </c>
      <c r="P32">
        <f>'Kim &amp; Park-2004'!AD41</f>
        <v>510</v>
      </c>
      <c r="Q32">
        <f>'Kim &amp; Park-2004'!AE41</f>
        <v>510</v>
      </c>
      <c r="R32" s="69">
        <f>'Kim &amp; Park-2004'!AQ41</f>
        <v>0.53</v>
      </c>
    </row>
    <row r="33" spans="4:18" x14ac:dyDescent="0.2">
      <c r="D33" s="71" t="str">
        <f>'Kim &amp; Park-2004'!E42</f>
        <v>C-38</v>
      </c>
      <c r="E33">
        <f>'Kim &amp; Park-2004'!F42</f>
        <v>20</v>
      </c>
      <c r="F33">
        <f>'Kim &amp; Park-2004'!G42</f>
        <v>20</v>
      </c>
      <c r="G33">
        <f>'Kim &amp; Park-2004'!H42</f>
        <v>3</v>
      </c>
      <c r="H33">
        <f>'Kim &amp; Park-2004'!I42</f>
        <v>618</v>
      </c>
      <c r="I33">
        <f>'Kim &amp; Park-2004'!P42</f>
        <v>618</v>
      </c>
      <c r="J33" s="69">
        <f>'Kim &amp; Park-2004'!Q42</f>
        <v>0.28000000000000003</v>
      </c>
      <c r="K33">
        <f>'Kim &amp; Park-2004'!V42</f>
        <v>618</v>
      </c>
      <c r="L33" s="69">
        <f>'Kim &amp; Park-2004'!W42</f>
        <v>0.75</v>
      </c>
      <c r="M33">
        <f>'Kim &amp; Park-2004'!Y42</f>
        <v>615</v>
      </c>
      <c r="N33">
        <f>'Kim &amp; Park-2004'!AB42</f>
        <v>0.13</v>
      </c>
      <c r="O33">
        <f>'Kim &amp; Park-2004'!AC42</f>
        <v>618</v>
      </c>
      <c r="P33">
        <f>'Kim &amp; Park-2004'!AD42</f>
        <v>615</v>
      </c>
      <c r="Q33">
        <f>'Kim &amp; Park-2004'!AE42</f>
        <v>618</v>
      </c>
      <c r="R33" s="69">
        <f>'Kim &amp; Park-2004'!AQ42</f>
        <v>0.41</v>
      </c>
    </row>
    <row r="34" spans="4:18" x14ac:dyDescent="0.2">
      <c r="D34" s="71" t="str">
        <f>'Kim &amp; Park-2004'!E43</f>
        <v>C-39</v>
      </c>
      <c r="E34">
        <f>'Kim &amp; Park-2004'!F43</f>
        <v>20</v>
      </c>
      <c r="F34">
        <f>'Kim &amp; Park-2004'!G43</f>
        <v>20</v>
      </c>
      <c r="G34">
        <f>'Kim &amp; Park-2004'!H43</f>
        <v>3</v>
      </c>
      <c r="H34">
        <f>'Kim &amp; Park-2004'!I43</f>
        <v>513</v>
      </c>
      <c r="I34">
        <f>'Kim &amp; Park-2004'!P43</f>
        <v>513</v>
      </c>
      <c r="J34" s="69">
        <f>'Kim &amp; Park-2004'!Q43</f>
        <v>0.24</v>
      </c>
      <c r="K34">
        <f>'Kim &amp; Park-2004'!V43</f>
        <v>513</v>
      </c>
      <c r="L34" s="69">
        <f>'Kim &amp; Park-2004'!W43</f>
        <v>0.82</v>
      </c>
      <c r="M34">
        <f>'Kim &amp; Park-2004'!Y43</f>
        <v>510</v>
      </c>
      <c r="N34">
        <f>'Kim &amp; Park-2004'!AB43</f>
        <v>0.15</v>
      </c>
      <c r="O34">
        <f>'Kim &amp; Park-2004'!AC43</f>
        <v>513</v>
      </c>
      <c r="P34">
        <f>'Kim &amp; Park-2004'!AD43</f>
        <v>510</v>
      </c>
      <c r="Q34">
        <f>'Kim &amp; Park-2004'!AE43</f>
        <v>513</v>
      </c>
      <c r="R34" s="69">
        <f>'Kim &amp; Park-2004'!AQ43</f>
        <v>1.85</v>
      </c>
    </row>
    <row r="35" spans="4:18" x14ac:dyDescent="0.2">
      <c r="D35" s="71" t="str">
        <f>'Kim &amp; Park-2004'!E44</f>
        <v>C-40</v>
      </c>
      <c r="E35">
        <f>'Kim &amp; Park-2004'!F44</f>
        <v>20</v>
      </c>
      <c r="F35">
        <f>'Kim &amp; Park-2004'!G44</f>
        <v>20</v>
      </c>
      <c r="G35">
        <f>'Kim &amp; Park-2004'!H44</f>
        <v>3</v>
      </c>
      <c r="H35">
        <f>'Kim &amp; Park-2004'!I44</f>
        <v>564</v>
      </c>
      <c r="I35">
        <f>'Kim &amp; Park-2004'!P44</f>
        <v>564</v>
      </c>
      <c r="J35" s="69">
        <f>'Kim &amp; Park-2004'!Q44</f>
        <v>0.21</v>
      </c>
      <c r="K35">
        <f>'Kim &amp; Park-2004'!V44</f>
        <v>564</v>
      </c>
      <c r="L35" s="69">
        <f>'Kim &amp; Park-2004'!W44</f>
        <v>0.37</v>
      </c>
      <c r="M35">
        <f>'Kim &amp; Park-2004'!Y44</f>
        <v>558</v>
      </c>
      <c r="N35">
        <f>'Kim &amp; Park-2004'!AB44</f>
        <v>0.13</v>
      </c>
      <c r="O35">
        <f>'Kim &amp; Park-2004'!AC44</f>
        <v>564</v>
      </c>
      <c r="P35">
        <f>'Kim &amp; Park-2004'!AD44</f>
        <v>558</v>
      </c>
      <c r="Q35">
        <f>'Kim &amp; Park-2004'!AE44</f>
        <v>564</v>
      </c>
      <c r="R35" s="69">
        <f>'Kim &amp; Park-2004'!AQ44</f>
        <v>5.37</v>
      </c>
    </row>
    <row r="36" spans="4:18" x14ac:dyDescent="0.2">
      <c r="D36" s="71" t="str">
        <f>'Kim &amp; Park-2004'!E45</f>
        <v>C-41</v>
      </c>
      <c r="E36">
        <f>'Kim &amp; Park-2004'!F45</f>
        <v>20</v>
      </c>
      <c r="F36">
        <f>'Kim &amp; Park-2004'!G45</f>
        <v>20</v>
      </c>
      <c r="G36">
        <f>'Kim &amp; Park-2004'!H45</f>
        <v>3</v>
      </c>
      <c r="H36">
        <f>'Kim &amp; Park-2004'!I45</f>
        <v>588</v>
      </c>
      <c r="I36">
        <f>'Kim &amp; Park-2004'!P45</f>
        <v>588</v>
      </c>
      <c r="J36" s="69">
        <f>'Kim &amp; Park-2004'!Q45</f>
        <v>0.5</v>
      </c>
      <c r="K36">
        <f>'Kim &amp; Park-2004'!V45</f>
        <v>588</v>
      </c>
      <c r="L36" s="69">
        <f>'Kim &amp; Park-2004'!W45</f>
        <v>0.74</v>
      </c>
      <c r="M36">
        <f>'Kim &amp; Park-2004'!Y45</f>
        <v>585</v>
      </c>
      <c r="N36">
        <f>'Kim &amp; Park-2004'!AB45</f>
        <v>0.11</v>
      </c>
      <c r="O36">
        <f>'Kim &amp; Park-2004'!AC45</f>
        <v>588</v>
      </c>
      <c r="P36">
        <f>'Kim &amp; Park-2004'!AD45</f>
        <v>585</v>
      </c>
      <c r="Q36">
        <f>'Kim &amp; Park-2004'!AE45</f>
        <v>588</v>
      </c>
      <c r="R36" s="69">
        <f>'Kim &amp; Park-2004'!AQ45</f>
        <v>2.12</v>
      </c>
    </row>
    <row r="37" spans="4:18" x14ac:dyDescent="0.2">
      <c r="D37" s="78" t="str">
        <f>'Kim &amp; Park-2004'!E46</f>
        <v>C-42</v>
      </c>
      <c r="E37" s="40">
        <f>'Kim &amp; Park-2004'!F46</f>
        <v>20</v>
      </c>
      <c r="F37" s="40">
        <f>'Kim &amp; Park-2004'!G46</f>
        <v>20</v>
      </c>
      <c r="G37" s="40">
        <f>'Kim &amp; Park-2004'!H46</f>
        <v>3</v>
      </c>
      <c r="H37" s="40">
        <f>'Kim &amp; Park-2004'!I46</f>
        <v>573</v>
      </c>
      <c r="I37" s="40">
        <f>'Kim &amp; Park-2004'!P46</f>
        <v>573</v>
      </c>
      <c r="J37" s="77">
        <f>'Kim &amp; Park-2004'!Q46</f>
        <v>0.62</v>
      </c>
      <c r="K37" s="40">
        <f>'Kim &amp; Park-2004'!V46</f>
        <v>573</v>
      </c>
      <c r="L37" s="77">
        <f>'Kim &amp; Park-2004'!W46</f>
        <v>1.69</v>
      </c>
      <c r="M37" s="40">
        <f>'Kim &amp; Park-2004'!Y46</f>
        <v>573</v>
      </c>
      <c r="N37" s="40">
        <f>'Kim &amp; Park-2004'!AB46</f>
        <v>0.27</v>
      </c>
      <c r="O37" s="40">
        <f>'Kim &amp; Park-2004'!AC46</f>
        <v>573</v>
      </c>
      <c r="P37" s="40">
        <f>'Kim &amp; Park-2004'!AD46</f>
        <v>573</v>
      </c>
      <c r="Q37" s="40">
        <f>'Kim &amp; Park-2004'!AE46</f>
        <v>573</v>
      </c>
      <c r="R37" s="77">
        <f>'Kim &amp; Park-2004'!AQ46</f>
        <v>0.89</v>
      </c>
    </row>
    <row r="38" spans="4:18" x14ac:dyDescent="0.2">
      <c r="D38" s="71" t="str">
        <f>'Kim &amp; Park-2004'!E47</f>
        <v>D-43</v>
      </c>
      <c r="E38">
        <f>'Kim &amp; Park-2004'!F47</f>
        <v>25</v>
      </c>
      <c r="F38">
        <f>'Kim &amp; Park-2004'!G47</f>
        <v>25</v>
      </c>
      <c r="G38">
        <f>'Kim &amp; Park-2004'!H47</f>
        <v>3</v>
      </c>
      <c r="H38">
        <f>'Kim &amp; Park-2004'!I47</f>
        <v>876</v>
      </c>
      <c r="I38">
        <f>'Kim &amp; Park-2004'!P47</f>
        <v>876</v>
      </c>
      <c r="J38" s="69">
        <f>'Kim &amp; Park-2004'!Q47</f>
        <v>0.95</v>
      </c>
      <c r="K38">
        <f>'Kim &amp; Park-2004'!V47</f>
        <v>876</v>
      </c>
      <c r="L38" s="69">
        <f>'Kim &amp; Park-2004'!W47</f>
        <v>11.03</v>
      </c>
      <c r="M38">
        <f>'Kim &amp; Park-2004'!Y47</f>
        <v>870</v>
      </c>
      <c r="N38">
        <f>'Kim &amp; Park-2004'!AB47</f>
        <v>0.62</v>
      </c>
      <c r="O38">
        <f>'Kim &amp; Park-2004'!AC47</f>
        <v>876</v>
      </c>
      <c r="P38">
        <f>'Kim &amp; Park-2004'!AD47</f>
        <v>870</v>
      </c>
      <c r="Q38">
        <f>'Kim &amp; Park-2004'!AE47</f>
        <v>876</v>
      </c>
      <c r="R38" s="69">
        <f>'Kim &amp; Park-2004'!AQ47</f>
        <v>3.33</v>
      </c>
    </row>
    <row r="39" spans="4:18" x14ac:dyDescent="0.2">
      <c r="D39" s="71" t="str">
        <f>'Kim &amp; Park-2004'!E48</f>
        <v>D-44</v>
      </c>
      <c r="E39">
        <f>'Kim &amp; Park-2004'!F48</f>
        <v>25</v>
      </c>
      <c r="F39">
        <f>'Kim &amp; Park-2004'!G48</f>
        <v>25</v>
      </c>
      <c r="G39">
        <f>'Kim &amp; Park-2004'!H48</f>
        <v>3</v>
      </c>
      <c r="H39">
        <f>'Kim &amp; Park-2004'!I48</f>
        <v>822</v>
      </c>
      <c r="I39">
        <f>'Kim &amp; Park-2004'!P48</f>
        <v>822</v>
      </c>
      <c r="J39" s="69">
        <f>'Kim &amp; Park-2004'!Q48</f>
        <v>0.46</v>
      </c>
      <c r="K39">
        <f>'Kim &amp; Park-2004'!V48</f>
        <v>822</v>
      </c>
      <c r="L39" s="69">
        <f>'Kim &amp; Park-2004'!W48</f>
        <v>0.78</v>
      </c>
      <c r="M39">
        <f>'Kim &amp; Park-2004'!Y48</f>
        <v>819</v>
      </c>
      <c r="N39">
        <f>'Kim &amp; Park-2004'!AB48</f>
        <v>0.24</v>
      </c>
      <c r="O39">
        <f>'Kim &amp; Park-2004'!AC48</f>
        <v>822</v>
      </c>
      <c r="P39">
        <f>'Kim &amp; Park-2004'!AD48</f>
        <v>819</v>
      </c>
      <c r="Q39">
        <f>'Kim &amp; Park-2004'!AE48</f>
        <v>822</v>
      </c>
      <c r="R39" s="69">
        <f>'Kim &amp; Park-2004'!AQ48</f>
        <v>2.17</v>
      </c>
    </row>
    <row r="40" spans="4:18" x14ac:dyDescent="0.2">
      <c r="D40" s="71" t="str">
        <f>'Kim &amp; Park-2004'!E49</f>
        <v>D-45</v>
      </c>
      <c r="E40">
        <f>'Kim &amp; Park-2004'!F49</f>
        <v>25</v>
      </c>
      <c r="F40">
        <f>'Kim &amp; Park-2004'!G49</f>
        <v>25</v>
      </c>
      <c r="G40">
        <f>'Kim &amp; Park-2004'!H49</f>
        <v>3</v>
      </c>
      <c r="H40">
        <f>'Kim &amp; Park-2004'!I49</f>
        <v>834</v>
      </c>
      <c r="I40">
        <f>'Kim &amp; Park-2004'!P49</f>
        <v>834</v>
      </c>
      <c r="J40" s="69">
        <f>'Kim &amp; Park-2004'!Q49</f>
        <v>0.28000000000000003</v>
      </c>
      <c r="K40">
        <f>'Kim &amp; Park-2004'!V49</f>
        <v>834</v>
      </c>
      <c r="L40" s="69">
        <f>'Kim &amp; Park-2004'!W49</f>
        <v>0.98</v>
      </c>
      <c r="M40">
        <f>'Kim &amp; Park-2004'!Y49</f>
        <v>831</v>
      </c>
      <c r="N40">
        <f>'Kim &amp; Park-2004'!AB49</f>
        <v>0.12</v>
      </c>
      <c r="O40">
        <f>'Kim &amp; Park-2004'!AC49</f>
        <v>834</v>
      </c>
      <c r="P40">
        <f>'Kim &amp; Park-2004'!AD49</f>
        <v>831</v>
      </c>
      <c r="Q40">
        <f>'Kim &amp; Park-2004'!AE49</f>
        <v>834</v>
      </c>
      <c r="R40" s="69">
        <f>'Kim &amp; Park-2004'!AQ49</f>
        <v>1.59</v>
      </c>
    </row>
    <row r="41" spans="4:18" x14ac:dyDescent="0.2">
      <c r="D41" s="71" t="str">
        <f>'Kim &amp; Park-2004'!E50</f>
        <v>D-46</v>
      </c>
      <c r="E41">
        <f>'Kim &amp; Park-2004'!F50</f>
        <v>25</v>
      </c>
      <c r="F41">
        <f>'Kim &amp; Park-2004'!G50</f>
        <v>25</v>
      </c>
      <c r="G41">
        <f>'Kim &amp; Park-2004'!H50</f>
        <v>3</v>
      </c>
      <c r="H41">
        <f>'Kim &amp; Park-2004'!I50</f>
        <v>690</v>
      </c>
      <c r="I41">
        <f>'Kim &amp; Park-2004'!P50</f>
        <v>690</v>
      </c>
      <c r="J41" s="69">
        <f>'Kim &amp; Park-2004'!Q50</f>
        <v>0.28000000000000003</v>
      </c>
      <c r="K41">
        <f>'Kim &amp; Park-2004'!V50</f>
        <v>690</v>
      </c>
      <c r="L41" s="69">
        <f>'Kim &amp; Park-2004'!W50</f>
        <v>0.83</v>
      </c>
      <c r="M41">
        <f>'Kim &amp; Park-2004'!Y50</f>
        <v>690</v>
      </c>
      <c r="N41">
        <f>'Kim &amp; Park-2004'!AB50</f>
        <v>0.14000000000000001</v>
      </c>
      <c r="O41">
        <f>'Kim &amp; Park-2004'!AC50</f>
        <v>690</v>
      </c>
      <c r="P41">
        <f>'Kim &amp; Park-2004'!AD50</f>
        <v>690</v>
      </c>
      <c r="Q41">
        <f>'Kim &amp; Park-2004'!AE50</f>
        <v>690</v>
      </c>
      <c r="R41" s="69">
        <f>'Kim &amp; Park-2004'!AQ50</f>
        <v>0.42</v>
      </c>
    </row>
    <row r="42" spans="4:18" x14ac:dyDescent="0.2">
      <c r="D42" s="71" t="str">
        <f>'Kim &amp; Park-2004'!E51</f>
        <v>D-47</v>
      </c>
      <c r="E42">
        <f>'Kim &amp; Park-2004'!F51</f>
        <v>25</v>
      </c>
      <c r="F42">
        <f>'Kim &amp; Park-2004'!G51</f>
        <v>25</v>
      </c>
      <c r="G42">
        <f>'Kim &amp; Park-2004'!H51</f>
        <v>3</v>
      </c>
      <c r="H42">
        <f>'Kim &amp; Park-2004'!I51</f>
        <v>792</v>
      </c>
      <c r="I42">
        <f>'Kim &amp; Park-2004'!P51</f>
        <v>792</v>
      </c>
      <c r="J42" s="69">
        <f>'Kim &amp; Park-2004'!Q51</f>
        <v>0.25</v>
      </c>
      <c r="K42">
        <f>'Kim &amp; Park-2004'!V51</f>
        <v>792</v>
      </c>
      <c r="L42" s="69">
        <f>'Kim &amp; Park-2004'!W51</f>
        <v>0.5</v>
      </c>
      <c r="M42">
        <f>'Kim &amp; Park-2004'!Y51</f>
        <v>792</v>
      </c>
      <c r="N42">
        <f>'Kim &amp; Park-2004'!AB51</f>
        <v>0.15</v>
      </c>
      <c r="O42">
        <f>'Kim &amp; Park-2004'!AC51</f>
        <v>792</v>
      </c>
      <c r="P42">
        <f>'Kim &amp; Park-2004'!AD51</f>
        <v>792</v>
      </c>
      <c r="Q42">
        <f>'Kim &amp; Park-2004'!AE51</f>
        <v>792</v>
      </c>
      <c r="R42" s="69">
        <f>'Kim &amp; Park-2004'!AQ51</f>
        <v>0.4</v>
      </c>
    </row>
    <row r="43" spans="4:18" x14ac:dyDescent="0.2">
      <c r="D43" s="71" t="str">
        <f>'Kim &amp; Park-2004'!E52</f>
        <v>D-48</v>
      </c>
      <c r="E43">
        <f>'Kim &amp; Park-2004'!F52</f>
        <v>25</v>
      </c>
      <c r="F43">
        <f>'Kim &amp; Park-2004'!G52</f>
        <v>25</v>
      </c>
      <c r="G43">
        <f>'Kim &amp; Park-2004'!H52</f>
        <v>3</v>
      </c>
      <c r="H43">
        <f>'Kim &amp; Park-2004'!I52</f>
        <v>639</v>
      </c>
      <c r="I43">
        <f>'Kim &amp; Park-2004'!P52</f>
        <v>639</v>
      </c>
      <c r="J43" s="69">
        <f>'Kim &amp; Park-2004'!Q52</f>
        <v>0.36</v>
      </c>
      <c r="K43">
        <f>'Kim &amp; Park-2004'!V52</f>
        <v>639</v>
      </c>
      <c r="L43" s="69">
        <f>'Kim &amp; Park-2004'!W52</f>
        <v>1.49</v>
      </c>
      <c r="M43">
        <f>'Kim &amp; Park-2004'!Y52</f>
        <v>636</v>
      </c>
      <c r="N43">
        <f>'Kim &amp; Park-2004'!AB52</f>
        <v>0.15</v>
      </c>
      <c r="O43">
        <f>'Kim &amp; Park-2004'!AC52</f>
        <v>639</v>
      </c>
      <c r="P43">
        <f>'Kim &amp; Park-2004'!AD52</f>
        <v>636</v>
      </c>
      <c r="Q43">
        <f>'Kim &amp; Park-2004'!AE52</f>
        <v>639</v>
      </c>
      <c r="R43" s="69">
        <f>'Kim &amp; Park-2004'!AQ52</f>
        <v>1.28</v>
      </c>
    </row>
    <row r="44" spans="4:18" x14ac:dyDescent="0.2">
      <c r="D44" s="71" t="str">
        <f>'Kim &amp; Park-2004'!E53</f>
        <v>D-49</v>
      </c>
      <c r="E44">
        <f>'Kim &amp; Park-2004'!F53</f>
        <v>25</v>
      </c>
      <c r="F44">
        <f>'Kim &amp; Park-2004'!G53</f>
        <v>25</v>
      </c>
      <c r="G44">
        <f>'Kim &amp; Park-2004'!H53</f>
        <v>3</v>
      </c>
      <c r="H44">
        <f>'Kim &amp; Park-2004'!I53</f>
        <v>894</v>
      </c>
      <c r="I44">
        <f>'Kim &amp; Park-2004'!P53</f>
        <v>894</v>
      </c>
      <c r="J44" s="69">
        <f>'Kim &amp; Park-2004'!Q53</f>
        <v>0.63</v>
      </c>
      <c r="K44">
        <f>'Kim &amp; Park-2004'!V53</f>
        <v>894</v>
      </c>
      <c r="L44" s="69">
        <f>'Kim &amp; Park-2004'!W53</f>
        <v>9.5299999999999994</v>
      </c>
      <c r="M44">
        <f>'Kim &amp; Park-2004'!Y53</f>
        <v>888</v>
      </c>
      <c r="N44">
        <f>'Kim &amp; Park-2004'!AB53</f>
        <v>0.35</v>
      </c>
      <c r="O44">
        <f>'Kim &amp; Park-2004'!AC53</f>
        <v>894</v>
      </c>
      <c r="P44">
        <f>'Kim &amp; Park-2004'!AD53</f>
        <v>888</v>
      </c>
      <c r="Q44">
        <f>'Kim &amp; Park-2004'!AE53</f>
        <v>894</v>
      </c>
      <c r="R44" s="69">
        <f>'Kim &amp; Park-2004'!AQ53</f>
        <v>3.56</v>
      </c>
    </row>
    <row r="45" spans="4:18" x14ac:dyDescent="0.2">
      <c r="D45" s="71" t="str">
        <f>'Kim &amp; Park-2004'!E54</f>
        <v>D-50</v>
      </c>
      <c r="E45">
        <f>'Kim &amp; Park-2004'!F54</f>
        <v>25</v>
      </c>
      <c r="F45">
        <f>'Kim &amp; Park-2004'!G54</f>
        <v>25</v>
      </c>
      <c r="G45">
        <f>'Kim &amp; Park-2004'!H54</f>
        <v>3</v>
      </c>
      <c r="H45">
        <f>'Kim &amp; Park-2004'!I54</f>
        <v>741</v>
      </c>
      <c r="I45">
        <f>'Kim &amp; Park-2004'!P54</f>
        <v>741</v>
      </c>
      <c r="J45" s="69">
        <f>'Kim &amp; Park-2004'!Q54</f>
        <v>0.3</v>
      </c>
      <c r="K45">
        <f>'Kim &amp; Park-2004'!V54</f>
        <v>741</v>
      </c>
      <c r="L45" s="69">
        <f>'Kim &amp; Park-2004'!W54</f>
        <v>1.21</v>
      </c>
      <c r="M45">
        <f>'Kim &amp; Park-2004'!Y54</f>
        <v>741</v>
      </c>
      <c r="N45">
        <f>'Kim &amp; Park-2004'!AB54</f>
        <v>0.15</v>
      </c>
      <c r="O45">
        <f>'Kim &amp; Park-2004'!AC54</f>
        <v>741</v>
      </c>
      <c r="P45">
        <f>'Kim &amp; Park-2004'!AD54</f>
        <v>741</v>
      </c>
      <c r="Q45">
        <f>'Kim &amp; Park-2004'!AE54</f>
        <v>741</v>
      </c>
      <c r="R45" s="69">
        <f>'Kim &amp; Park-2004'!AQ54</f>
        <v>0.45</v>
      </c>
    </row>
    <row r="46" spans="4:18" x14ac:dyDescent="0.2">
      <c r="D46" s="71" t="str">
        <f>'Kim &amp; Park-2004'!E55</f>
        <v>D-51</v>
      </c>
      <c r="E46">
        <f>'Kim &amp; Park-2004'!F55</f>
        <v>25</v>
      </c>
      <c r="F46">
        <f>'Kim &amp; Park-2004'!G55</f>
        <v>25</v>
      </c>
      <c r="G46">
        <f>'Kim &amp; Park-2004'!H55</f>
        <v>3</v>
      </c>
      <c r="H46">
        <f>'Kim &amp; Park-2004'!I55</f>
        <v>798</v>
      </c>
      <c r="I46">
        <f>'Kim &amp; Park-2004'!P55</f>
        <v>798</v>
      </c>
      <c r="J46" s="69">
        <f>'Kim &amp; Park-2004'!Q55</f>
        <v>0.27</v>
      </c>
      <c r="K46">
        <f>'Kim &amp; Park-2004'!V55</f>
        <v>798</v>
      </c>
      <c r="L46" s="69">
        <f>'Kim &amp; Park-2004'!W55</f>
        <v>1.68</v>
      </c>
      <c r="M46">
        <f>'Kim &amp; Park-2004'!Y55</f>
        <v>795</v>
      </c>
      <c r="N46">
        <f>'Kim &amp; Park-2004'!AB55</f>
        <v>0.12</v>
      </c>
      <c r="O46">
        <f>'Kim &amp; Park-2004'!AC55</f>
        <v>798</v>
      </c>
      <c r="P46">
        <f>'Kim &amp; Park-2004'!AD55</f>
        <v>795</v>
      </c>
      <c r="Q46">
        <f>'Kim &amp; Park-2004'!AE55</f>
        <v>798</v>
      </c>
      <c r="R46" s="69">
        <f>'Kim &amp; Park-2004'!AQ55</f>
        <v>1.1499999999999999</v>
      </c>
    </row>
    <row r="47" spans="4:18" x14ac:dyDescent="0.2">
      <c r="D47" s="78" t="str">
        <f>'Kim &amp; Park-2004'!E56</f>
        <v>D-52</v>
      </c>
      <c r="E47" s="40">
        <f>'Kim &amp; Park-2004'!F56</f>
        <v>25</v>
      </c>
      <c r="F47" s="40">
        <f>'Kim &amp; Park-2004'!G56</f>
        <v>25</v>
      </c>
      <c r="G47" s="40">
        <f>'Kim &amp; Park-2004'!H56</f>
        <v>3</v>
      </c>
      <c r="H47" s="40">
        <f>'Kim &amp; Park-2004'!I56</f>
        <v>960</v>
      </c>
      <c r="I47" s="40">
        <f>'Kim &amp; Park-2004'!P56</f>
        <v>960</v>
      </c>
      <c r="J47" s="77">
        <f>'Kim &amp; Park-2004'!Q56</f>
        <v>0.51</v>
      </c>
      <c r="K47" s="40">
        <f>'Kim &amp; Park-2004'!V56</f>
        <v>960</v>
      </c>
      <c r="L47" s="77">
        <f>'Kim &amp; Park-2004'!W56</f>
        <v>14.21</v>
      </c>
      <c r="M47" s="40">
        <f>'Kim &amp; Park-2004'!Y56</f>
        <v>954</v>
      </c>
      <c r="N47" s="40">
        <f>'Kim &amp; Park-2004'!AB56</f>
        <v>0.32</v>
      </c>
      <c r="O47" s="40">
        <f>'Kim &amp; Park-2004'!AC56</f>
        <v>960</v>
      </c>
      <c r="P47" s="40">
        <f>'Kim &amp; Park-2004'!AD56</f>
        <v>954</v>
      </c>
      <c r="Q47" s="40">
        <f>'Kim &amp; Park-2004'!AE56</f>
        <v>960</v>
      </c>
      <c r="R47" s="77">
        <f>'Kim &amp; Park-2004'!AQ56</f>
        <v>8.7100000000000009</v>
      </c>
    </row>
    <row r="48" spans="4:18" x14ac:dyDescent="0.2">
      <c r="D48" s="71" t="str">
        <f>'Kim &amp; Park-2004'!E57</f>
        <v>E-53</v>
      </c>
      <c r="E48">
        <f>'Kim &amp; Park-2004'!F57</f>
        <v>30</v>
      </c>
      <c r="F48">
        <f>'Kim &amp; Park-2004'!G57</f>
        <v>30</v>
      </c>
      <c r="G48">
        <f>'Kim &amp; Park-2004'!H57</f>
        <v>4</v>
      </c>
      <c r="H48">
        <f>'Kim &amp; Park-2004'!I57</f>
        <v>717</v>
      </c>
      <c r="I48">
        <f>'Kim &amp; Park-2004'!P57</f>
        <v>717</v>
      </c>
      <c r="J48" s="69">
        <f>'Kim &amp; Park-2004'!Q57</f>
        <v>2.62</v>
      </c>
      <c r="K48">
        <f>'Kim &amp; Park-2004'!V57</f>
        <v>717</v>
      </c>
      <c r="L48" s="69">
        <f>'Kim &amp; Park-2004'!W57</f>
        <v>17.079999999999998</v>
      </c>
      <c r="M48">
        <f>'Kim &amp; Park-2004'!Y57</f>
        <v>717</v>
      </c>
      <c r="N48">
        <f>'Kim &amp; Park-2004'!AB57</f>
        <v>1.17</v>
      </c>
      <c r="O48">
        <f>'Kim &amp; Park-2004'!AC57</f>
        <v>717</v>
      </c>
      <c r="P48">
        <f>'Kim &amp; Park-2004'!AD57</f>
        <v>717</v>
      </c>
      <c r="Q48">
        <f>'Kim &amp; Park-2004'!AE57</f>
        <v>717</v>
      </c>
      <c r="R48" s="69">
        <f>'Kim &amp; Park-2004'!AQ57</f>
        <v>3.79</v>
      </c>
    </row>
    <row r="49" spans="4:18" x14ac:dyDescent="0.2">
      <c r="D49" s="71" t="str">
        <f>'Kim &amp; Park-2004'!E58</f>
        <v>E-54</v>
      </c>
      <c r="E49">
        <f>'Kim &amp; Park-2004'!F58</f>
        <v>30</v>
      </c>
      <c r="F49">
        <f>'Kim &amp; Park-2004'!G58</f>
        <v>30</v>
      </c>
      <c r="G49">
        <f>'Kim &amp; Park-2004'!H58</f>
        <v>4</v>
      </c>
      <c r="H49">
        <f>'Kim &amp; Park-2004'!I58</f>
        <v>774</v>
      </c>
      <c r="I49">
        <f>'Kim &amp; Park-2004'!P58</f>
        <v>774</v>
      </c>
      <c r="J49" s="69">
        <f>'Kim &amp; Park-2004'!Q58</f>
        <v>1.02</v>
      </c>
      <c r="K49">
        <f>'Kim &amp; Park-2004'!V58</f>
        <v>774</v>
      </c>
      <c r="L49" s="69">
        <f>'Kim &amp; Park-2004'!W58</f>
        <v>17.399999999999999</v>
      </c>
      <c r="M49">
        <f>'Kim &amp; Park-2004'!Y58</f>
        <v>774</v>
      </c>
      <c r="N49">
        <f>'Kim &amp; Park-2004'!AB58</f>
        <v>0.54</v>
      </c>
      <c r="O49">
        <f>'Kim &amp; Park-2004'!AC58</f>
        <v>774</v>
      </c>
      <c r="P49">
        <f>'Kim &amp; Park-2004'!AD58</f>
        <v>774</v>
      </c>
      <c r="Q49">
        <f>'Kim &amp; Park-2004'!AE58</f>
        <v>774</v>
      </c>
      <c r="R49" s="69">
        <f>'Kim &amp; Park-2004'!AQ58</f>
        <v>1.56</v>
      </c>
    </row>
    <row r="50" spans="4:18" x14ac:dyDescent="0.2">
      <c r="D50" s="71" t="str">
        <f>'Kim &amp; Park-2004'!E59</f>
        <v>E-55</v>
      </c>
      <c r="E50">
        <f>'Kim &amp; Park-2004'!F59</f>
        <v>30</v>
      </c>
      <c r="F50">
        <f>'Kim &amp; Park-2004'!G59</f>
        <v>30</v>
      </c>
      <c r="G50">
        <f>'Kim &amp; Park-2004'!H59</f>
        <v>4</v>
      </c>
      <c r="H50">
        <f>'Kim &amp; Park-2004'!I59</f>
        <v>684</v>
      </c>
      <c r="I50">
        <f>'Kim &amp; Park-2004'!P59</f>
        <v>684</v>
      </c>
      <c r="J50" s="69">
        <f>'Kim &amp; Park-2004'!Q59</f>
        <v>1.9</v>
      </c>
      <c r="K50">
        <f>'Kim &amp; Park-2004'!V59</f>
        <v>684</v>
      </c>
      <c r="L50" s="69">
        <f>'Kim &amp; Park-2004'!W59</f>
        <v>44.11</v>
      </c>
      <c r="M50">
        <f>'Kim &amp; Park-2004'!Y59</f>
        <v>684</v>
      </c>
      <c r="N50">
        <f>'Kim &amp; Park-2004'!AB59</f>
        <v>1.22</v>
      </c>
      <c r="O50">
        <f>'Kim &amp; Park-2004'!AC59</f>
        <v>684</v>
      </c>
      <c r="P50">
        <f>'Kim &amp; Park-2004'!AD59</f>
        <v>684</v>
      </c>
      <c r="Q50">
        <f>'Kim &amp; Park-2004'!AE59</f>
        <v>684</v>
      </c>
      <c r="R50" s="69">
        <f>'Kim &amp; Park-2004'!AQ59</f>
        <v>3.12</v>
      </c>
    </row>
    <row r="51" spans="4:18" x14ac:dyDescent="0.2">
      <c r="D51" s="71" t="str">
        <f>'Kim &amp; Park-2004'!E60</f>
        <v>E-56</v>
      </c>
      <c r="E51">
        <f>'Kim &amp; Park-2004'!F60</f>
        <v>30</v>
      </c>
      <c r="F51">
        <f>'Kim &amp; Park-2004'!G60</f>
        <v>30</v>
      </c>
      <c r="G51">
        <f>'Kim &amp; Park-2004'!H60</f>
        <v>4</v>
      </c>
      <c r="H51">
        <f>'Kim &amp; Park-2004'!I60</f>
        <v>690</v>
      </c>
      <c r="I51">
        <f>'Kim &amp; Park-2004'!P60</f>
        <v>690</v>
      </c>
      <c r="J51" s="69">
        <f>'Kim &amp; Park-2004'!Q60</f>
        <v>3.14</v>
      </c>
      <c r="K51">
        <f>'Kim &amp; Park-2004'!V60</f>
        <v>690</v>
      </c>
      <c r="L51" s="69">
        <f>'Kim &amp; Park-2004'!W60</f>
        <v>33.24</v>
      </c>
      <c r="M51">
        <f>'Kim &amp; Park-2004'!Y60</f>
        <v>687</v>
      </c>
      <c r="N51">
        <f>'Kim &amp; Park-2004'!AB60</f>
        <v>2.4700000000000002</v>
      </c>
      <c r="O51">
        <f>'Kim &amp; Park-2004'!AC60</f>
        <v>690</v>
      </c>
      <c r="P51">
        <f>'Kim &amp; Park-2004'!AD60</f>
        <v>687</v>
      </c>
      <c r="Q51">
        <f>'Kim &amp; Park-2004'!AE60</f>
        <v>690</v>
      </c>
      <c r="R51" s="69">
        <f>'Kim &amp; Park-2004'!AQ60</f>
        <v>16.66</v>
      </c>
    </row>
    <row r="52" spans="4:18" x14ac:dyDescent="0.2">
      <c r="D52" s="71" t="str">
        <f>'Kim &amp; Park-2004'!E61</f>
        <v>E-57</v>
      </c>
      <c r="E52">
        <f>'Kim &amp; Park-2004'!F61</f>
        <v>30</v>
      </c>
      <c r="F52">
        <f>'Kim &amp; Park-2004'!G61</f>
        <v>30</v>
      </c>
      <c r="G52">
        <f>'Kim &amp; Park-2004'!H61</f>
        <v>4</v>
      </c>
      <c r="H52">
        <f>'Kim &amp; Park-2004'!I61</f>
        <v>705</v>
      </c>
      <c r="I52">
        <f>'Kim &amp; Park-2004'!P61</f>
        <v>705</v>
      </c>
      <c r="J52" s="69">
        <f>'Kim &amp; Park-2004'!Q61</f>
        <v>1.31</v>
      </c>
      <c r="K52">
        <f>'Kim &amp; Park-2004'!V61</f>
        <v>705</v>
      </c>
      <c r="L52" s="69">
        <f>'Kim &amp; Park-2004'!W61</f>
        <v>68.290000000000006</v>
      </c>
      <c r="M52">
        <f>'Kim &amp; Park-2004'!Y61</f>
        <v>705</v>
      </c>
      <c r="N52">
        <f>'Kim &amp; Park-2004'!AB61</f>
        <v>0.74</v>
      </c>
      <c r="O52">
        <f>'Kim &amp; Park-2004'!AC61</f>
        <v>705</v>
      </c>
      <c r="P52">
        <f>'Kim &amp; Park-2004'!AD61</f>
        <v>705</v>
      </c>
      <c r="Q52">
        <f>'Kim &amp; Park-2004'!AE61</f>
        <v>705</v>
      </c>
      <c r="R52" s="69">
        <f>'Kim &amp; Park-2004'!AQ61</f>
        <v>2.0499999999999998</v>
      </c>
    </row>
    <row r="53" spans="4:18" x14ac:dyDescent="0.2">
      <c r="D53" s="71" t="str">
        <f>'Kim &amp; Park-2004'!E62</f>
        <v>E-58</v>
      </c>
      <c r="E53">
        <f>'Kim &amp; Park-2004'!F62</f>
        <v>30</v>
      </c>
      <c r="F53">
        <f>'Kim &amp; Park-2004'!G62</f>
        <v>30</v>
      </c>
      <c r="G53">
        <f>'Kim &amp; Park-2004'!H62</f>
        <v>4</v>
      </c>
      <c r="H53">
        <f>'Kim &amp; Park-2004'!I62</f>
        <v>786</v>
      </c>
      <c r="I53">
        <f>'Kim &amp; Park-2004'!P62</f>
        <v>786</v>
      </c>
      <c r="J53" s="69">
        <f>'Kim &amp; Park-2004'!Q62</f>
        <v>3.27</v>
      </c>
      <c r="K53">
        <f>'Kim &amp; Park-2004'!V62</f>
        <v>786</v>
      </c>
      <c r="L53" s="69">
        <f>'Kim &amp; Park-2004'!W62</f>
        <v>21.72</v>
      </c>
      <c r="M53">
        <f>'Kim &amp; Park-2004'!Y62</f>
        <v>780</v>
      </c>
      <c r="N53">
        <f>'Kim &amp; Park-2004'!AB62</f>
        <v>1.97</v>
      </c>
      <c r="O53">
        <f>'Kim &amp; Park-2004'!AC62</f>
        <v>786</v>
      </c>
      <c r="P53">
        <f>'Kim &amp; Park-2004'!AD62</f>
        <v>780</v>
      </c>
      <c r="Q53">
        <f>'Kim &amp; Park-2004'!AE62</f>
        <v>786</v>
      </c>
      <c r="R53" s="69">
        <f>'Kim &amp; Park-2004'!AQ62</f>
        <v>10.29</v>
      </c>
    </row>
    <row r="54" spans="4:18" x14ac:dyDescent="0.2">
      <c r="D54" s="71" t="str">
        <f>'Kim &amp; Park-2004'!E63</f>
        <v>E-59</v>
      </c>
      <c r="E54">
        <f>'Kim &amp; Park-2004'!F63</f>
        <v>30</v>
      </c>
      <c r="F54">
        <f>'Kim &amp; Park-2004'!G63</f>
        <v>30</v>
      </c>
      <c r="G54">
        <f>'Kim &amp; Park-2004'!H63</f>
        <v>4</v>
      </c>
      <c r="H54">
        <f>'Kim &amp; Park-2004'!I63</f>
        <v>687</v>
      </c>
      <c r="I54">
        <f>'Kim &amp; Park-2004'!P63</f>
        <v>687</v>
      </c>
      <c r="J54" s="69">
        <f>'Kim &amp; Park-2004'!Q63</f>
        <v>2.0699999999999998</v>
      </c>
      <c r="K54">
        <f>'Kim &amp; Park-2004'!V63</f>
        <v>687</v>
      </c>
      <c r="L54" s="69">
        <f>'Kim &amp; Park-2004'!W63</f>
        <v>67.290000000000006</v>
      </c>
      <c r="M54">
        <f>'Kim &amp; Park-2004'!Y63</f>
        <v>684</v>
      </c>
      <c r="N54">
        <f>'Kim &amp; Park-2004'!AB63</f>
        <v>1.06</v>
      </c>
      <c r="O54">
        <f>'Kim &amp; Park-2004'!AC63</f>
        <v>687</v>
      </c>
      <c r="P54">
        <f>'Kim &amp; Park-2004'!AD63</f>
        <v>684</v>
      </c>
      <c r="Q54">
        <f>'Kim &amp; Park-2004'!AE63</f>
        <v>687</v>
      </c>
      <c r="R54" s="69">
        <f>'Kim &amp; Park-2004'!AQ63</f>
        <v>15.55</v>
      </c>
    </row>
    <row r="55" spans="4:18" x14ac:dyDescent="0.2">
      <c r="D55" s="71" t="str">
        <f>'Kim &amp; Park-2004'!E64</f>
        <v>E-60</v>
      </c>
      <c r="E55">
        <f>'Kim &amp; Park-2004'!F64</f>
        <v>30</v>
      </c>
      <c r="F55">
        <f>'Kim &amp; Park-2004'!G64</f>
        <v>30</v>
      </c>
      <c r="G55">
        <f>'Kim &amp; Park-2004'!H64</f>
        <v>4</v>
      </c>
      <c r="H55">
        <f>'Kim &amp; Park-2004'!I64</f>
        <v>783</v>
      </c>
      <c r="I55">
        <f>'Kim &amp; Park-2004'!P64</f>
        <v>783</v>
      </c>
      <c r="J55" s="69">
        <f>'Kim &amp; Park-2004'!Q64</f>
        <v>1.86</v>
      </c>
      <c r="K55">
        <f>'Kim &amp; Park-2004'!V64</f>
        <v>783</v>
      </c>
      <c r="L55" s="69">
        <f>'Kim &amp; Park-2004'!W64</f>
        <v>158.36000000000001</v>
      </c>
      <c r="M55">
        <f>'Kim &amp; Park-2004'!Y64</f>
        <v>783</v>
      </c>
      <c r="N55">
        <f>'Kim &amp; Park-2004'!AB64</f>
        <v>1.99</v>
      </c>
      <c r="O55">
        <f>'Kim &amp; Park-2004'!AC64</f>
        <v>783</v>
      </c>
      <c r="P55">
        <f>'Kim &amp; Park-2004'!AD64</f>
        <v>783</v>
      </c>
      <c r="Q55">
        <f>'Kim &amp; Park-2004'!AE64</f>
        <v>783</v>
      </c>
      <c r="R55" s="69">
        <f>'Kim &amp; Park-2004'!AQ64</f>
        <v>3.85</v>
      </c>
    </row>
    <row r="56" spans="4:18" x14ac:dyDescent="0.2">
      <c r="D56" s="71" t="str">
        <f>'Kim &amp; Park-2004'!E65</f>
        <v>E-61</v>
      </c>
      <c r="E56">
        <f>'Kim &amp; Park-2004'!F65</f>
        <v>30</v>
      </c>
      <c r="F56">
        <f>'Kim &amp; Park-2004'!G65</f>
        <v>30</v>
      </c>
      <c r="G56">
        <f>'Kim &amp; Park-2004'!H65</f>
        <v>4</v>
      </c>
      <c r="H56">
        <f>'Kim &amp; Park-2004'!I65</f>
        <v>639</v>
      </c>
      <c r="I56">
        <f>'Kim &amp; Park-2004'!P65</f>
        <v>639</v>
      </c>
      <c r="J56" s="69">
        <f>'Kim &amp; Park-2004'!Q65</f>
        <v>0.49</v>
      </c>
      <c r="K56">
        <f>'Kim &amp; Park-2004'!V65</f>
        <v>639</v>
      </c>
      <c r="L56" s="69">
        <f>'Kim &amp; Park-2004'!W65</f>
        <v>11.56</v>
      </c>
      <c r="M56">
        <f>'Kim &amp; Park-2004'!Y65</f>
        <v>639</v>
      </c>
      <c r="N56">
        <f>'Kim &amp; Park-2004'!AB65</f>
        <v>0.23</v>
      </c>
      <c r="O56">
        <f>'Kim &amp; Park-2004'!AC65</f>
        <v>639</v>
      </c>
      <c r="P56">
        <f>'Kim &amp; Park-2004'!AD65</f>
        <v>639</v>
      </c>
      <c r="Q56">
        <f>'Kim &amp; Park-2004'!AE65</f>
        <v>639</v>
      </c>
      <c r="R56" s="69">
        <f>'Kim &amp; Park-2004'!AQ65</f>
        <v>0.72</v>
      </c>
    </row>
    <row r="57" spans="4:18" x14ac:dyDescent="0.2">
      <c r="D57" s="78" t="str">
        <f>'Kim &amp; Park-2004'!E66</f>
        <v>E-62</v>
      </c>
      <c r="E57" s="40">
        <f>'Kim &amp; Park-2004'!F66</f>
        <v>30</v>
      </c>
      <c r="F57" s="40">
        <f>'Kim &amp; Park-2004'!G66</f>
        <v>30</v>
      </c>
      <c r="G57" s="40">
        <f>'Kim &amp; Park-2004'!H66</f>
        <v>4</v>
      </c>
      <c r="H57" s="40">
        <f>'Kim &amp; Park-2004'!I66</f>
        <v>837</v>
      </c>
      <c r="I57" s="40">
        <f>'Kim &amp; Park-2004'!P66</f>
        <v>837</v>
      </c>
      <c r="J57" s="77">
        <f>'Kim &amp; Park-2004'!Q66</f>
        <v>0.87</v>
      </c>
      <c r="K57" s="40">
        <f>'Kim &amp; Park-2004'!V66</f>
        <v>837</v>
      </c>
      <c r="L57" s="77">
        <f>'Kim &amp; Park-2004'!W66</f>
        <v>3.66</v>
      </c>
      <c r="M57" s="40">
        <f>'Kim &amp; Park-2004'!Y66</f>
        <v>837</v>
      </c>
      <c r="N57" s="40">
        <f>'Kim &amp; Park-2004'!AB66</f>
        <v>0.62</v>
      </c>
      <c r="O57" s="40">
        <f>'Kim &amp; Park-2004'!AC66</f>
        <v>837</v>
      </c>
      <c r="P57" s="40">
        <f>'Kim &amp; Park-2004'!AD66</f>
        <v>837</v>
      </c>
      <c r="Q57" s="40">
        <f>'Kim &amp; Park-2004'!AE66</f>
        <v>837</v>
      </c>
      <c r="R57" s="77">
        <f>'Kim &amp; Park-2004'!AQ66</f>
        <v>1.49</v>
      </c>
    </row>
    <row r="58" spans="4:18" x14ac:dyDescent="0.2">
      <c r="D58" s="71" t="str">
        <f>'Kim &amp; Park-2004'!E67</f>
        <v>F-63</v>
      </c>
      <c r="E58">
        <f>'Kim &amp; Park-2004'!F67</f>
        <v>35</v>
      </c>
      <c r="F58">
        <f>'Kim &amp; Park-2004'!G67</f>
        <v>35</v>
      </c>
      <c r="G58">
        <f>'Kim &amp; Park-2004'!H67</f>
        <v>4</v>
      </c>
      <c r="H58">
        <f>'Kim &amp; Park-2004'!I67</f>
        <v>948</v>
      </c>
      <c r="I58">
        <f>'Kim &amp; Park-2004'!P67</f>
        <v>948</v>
      </c>
      <c r="J58" s="69">
        <f>'Kim &amp; Park-2004'!Q67</f>
        <v>6.27</v>
      </c>
      <c r="K58">
        <f>'Kim &amp; Park-2004'!V67</f>
        <v>948</v>
      </c>
      <c r="L58" s="69">
        <f>'Kim &amp; Park-2004'!W67</f>
        <v>36.36</v>
      </c>
      <c r="M58">
        <f>'Kim &amp; Park-2004'!Y67</f>
        <v>948</v>
      </c>
      <c r="N58">
        <f>'Kim &amp; Park-2004'!AB67</f>
        <v>1.56</v>
      </c>
      <c r="O58">
        <f>'Kim &amp; Park-2004'!AC67</f>
        <v>948</v>
      </c>
      <c r="P58">
        <f>'Kim &amp; Park-2004'!AD67</f>
        <v>948</v>
      </c>
      <c r="Q58">
        <f>'Kim &amp; Park-2004'!AE67</f>
        <v>948</v>
      </c>
      <c r="R58" s="69">
        <f>'Kim &amp; Park-2004'!AQ67</f>
        <v>7.83</v>
      </c>
    </row>
    <row r="59" spans="4:18" x14ac:dyDescent="0.2">
      <c r="D59" s="71" t="str">
        <f>'Kim &amp; Park-2004'!E68</f>
        <v>F-64</v>
      </c>
      <c r="E59">
        <f>'Kim &amp; Park-2004'!F68</f>
        <v>35</v>
      </c>
      <c r="F59">
        <f>'Kim &amp; Park-2004'!G68</f>
        <v>35</v>
      </c>
      <c r="G59">
        <f>'Kim &amp; Park-2004'!H68</f>
        <v>4</v>
      </c>
      <c r="H59">
        <f>'Kim &amp; Park-2004'!I68</f>
        <v>741</v>
      </c>
      <c r="I59">
        <f>'Kim &amp; Park-2004'!P68</f>
        <v>741</v>
      </c>
      <c r="J59" s="69">
        <f>'Kim &amp; Park-2004'!Q68</f>
        <v>6.68</v>
      </c>
      <c r="K59">
        <f>'Kim &amp; Park-2004'!V68</f>
        <v>741</v>
      </c>
      <c r="L59" s="69">
        <f>'Kim &amp; Park-2004'!W68</f>
        <v>83.82</v>
      </c>
      <c r="M59">
        <f>'Kim &amp; Park-2004'!Y68</f>
        <v>738</v>
      </c>
      <c r="N59">
        <f>'Kim &amp; Park-2004'!AB68</f>
        <v>4.93</v>
      </c>
      <c r="O59">
        <f>'Kim &amp; Park-2004'!AC68</f>
        <v>741</v>
      </c>
      <c r="P59">
        <f>'Kim &amp; Park-2004'!AD68</f>
        <v>738</v>
      </c>
      <c r="Q59">
        <f>'Kim &amp; Park-2004'!AE68</f>
        <v>741</v>
      </c>
      <c r="R59" s="69">
        <f>'Kim &amp; Park-2004'!AQ68</f>
        <v>64.709999999999994</v>
      </c>
    </row>
    <row r="60" spans="4:18" x14ac:dyDescent="0.2">
      <c r="D60" s="71" t="str">
        <f>'Kim &amp; Park-2004'!E69</f>
        <v>F-65</v>
      </c>
      <c r="E60">
        <f>'Kim &amp; Park-2004'!F69</f>
        <v>35</v>
      </c>
      <c r="F60">
        <f>'Kim &amp; Park-2004'!G69</f>
        <v>35</v>
      </c>
      <c r="G60">
        <f>'Kim &amp; Park-2004'!H69</f>
        <v>4</v>
      </c>
      <c r="H60">
        <f>'Kim &amp; Park-2004'!I69</f>
        <v>837</v>
      </c>
      <c r="I60">
        <f>'Kim &amp; Park-2004'!P69</f>
        <v>837</v>
      </c>
      <c r="J60" s="69">
        <f>'Kim &amp; Park-2004'!Q69</f>
        <v>1.1599999999999999</v>
      </c>
      <c r="K60">
        <f>'Kim &amp; Park-2004'!V69</f>
        <v>837</v>
      </c>
      <c r="L60" s="69">
        <f>'Kim &amp; Park-2004'!W69</f>
        <v>5.04</v>
      </c>
      <c r="M60">
        <f>'Kim &amp; Park-2004'!Y69</f>
        <v>837</v>
      </c>
      <c r="N60">
        <f>'Kim &amp; Park-2004'!AB69</f>
        <v>0.49</v>
      </c>
      <c r="O60">
        <f>'Kim &amp; Park-2004'!AC69</f>
        <v>837</v>
      </c>
      <c r="P60">
        <f>'Kim &amp; Park-2004'!AD69</f>
        <v>837</v>
      </c>
      <c r="Q60">
        <f>'Kim &amp; Park-2004'!AE69</f>
        <v>837</v>
      </c>
      <c r="R60" s="69">
        <f>'Kim &amp; Park-2004'!AQ69</f>
        <v>1.65</v>
      </c>
    </row>
    <row r="61" spans="4:18" x14ac:dyDescent="0.2">
      <c r="D61" s="71" t="str">
        <f>'Kim &amp; Park-2004'!E70</f>
        <v>F-66</v>
      </c>
      <c r="E61">
        <f>'Kim &amp; Park-2004'!F70</f>
        <v>35</v>
      </c>
      <c r="F61">
        <f>'Kim &amp; Park-2004'!G70</f>
        <v>35</v>
      </c>
      <c r="G61">
        <f>'Kim &amp; Park-2004'!H70</f>
        <v>4</v>
      </c>
      <c r="H61">
        <f>'Kim &amp; Park-2004'!I70</f>
        <v>924</v>
      </c>
      <c r="I61">
        <f>'Kim &amp; Park-2004'!P70</f>
        <v>924</v>
      </c>
      <c r="J61" s="69">
        <f>'Kim &amp; Park-2004'!Q70</f>
        <v>2.82</v>
      </c>
      <c r="K61">
        <f>'Kim &amp; Park-2004'!V70</f>
        <v>924</v>
      </c>
      <c r="L61" s="69">
        <f>'Kim &amp; Park-2004'!W70</f>
        <v>86.79</v>
      </c>
      <c r="M61">
        <f>'Kim &amp; Park-2004'!Y70</f>
        <v>924</v>
      </c>
      <c r="N61">
        <f>'Kim &amp; Park-2004'!AB70</f>
        <v>0.89</v>
      </c>
      <c r="O61">
        <f>'Kim &amp; Park-2004'!AC70</f>
        <v>924</v>
      </c>
      <c r="P61">
        <f>'Kim &amp; Park-2004'!AD70</f>
        <v>924</v>
      </c>
      <c r="Q61">
        <f>'Kim &amp; Park-2004'!AE70</f>
        <v>924</v>
      </c>
      <c r="R61" s="69">
        <f>'Kim &amp; Park-2004'!AQ70</f>
        <v>3.71</v>
      </c>
    </row>
    <row r="62" spans="4:18" x14ac:dyDescent="0.2">
      <c r="D62" s="71" t="str">
        <f>'Kim &amp; Park-2004'!E71</f>
        <v>F-67</v>
      </c>
      <c r="E62">
        <f>'Kim &amp; Park-2004'!F71</f>
        <v>35</v>
      </c>
      <c r="F62">
        <f>'Kim &amp; Park-2004'!G71</f>
        <v>35</v>
      </c>
      <c r="G62">
        <f>'Kim &amp; Park-2004'!H71</f>
        <v>4</v>
      </c>
      <c r="H62">
        <f>'Kim &amp; Park-2004'!I71</f>
        <v>882</v>
      </c>
      <c r="I62">
        <f>'Kim &amp; Park-2004'!P71</f>
        <v>882</v>
      </c>
      <c r="J62" s="69">
        <f>'Kim &amp; Park-2004'!Q71</f>
        <v>2.27</v>
      </c>
      <c r="K62">
        <f>'Kim &amp; Park-2004'!V71</f>
        <v>882</v>
      </c>
      <c r="L62" s="69">
        <f>'Kim &amp; Park-2004'!W71</f>
        <v>41.72</v>
      </c>
      <c r="M62">
        <f>'Kim &amp; Park-2004'!Y71</f>
        <v>876</v>
      </c>
      <c r="N62">
        <f>'Kim &amp; Park-2004'!AB71</f>
        <v>0.8</v>
      </c>
      <c r="O62">
        <f>'Kim &amp; Park-2004'!AC71</f>
        <v>882</v>
      </c>
      <c r="P62">
        <f>'Kim &amp; Park-2004'!AD71</f>
        <v>876</v>
      </c>
      <c r="Q62">
        <f>'Kim &amp; Park-2004'!AE71</f>
        <v>882</v>
      </c>
      <c r="R62" s="69">
        <f>'Kim &amp; Park-2004'!AQ71</f>
        <v>4.67</v>
      </c>
    </row>
    <row r="63" spans="4:18" x14ac:dyDescent="0.2">
      <c r="D63" s="71" t="str">
        <f>'Kim &amp; Park-2004'!E72</f>
        <v>F-68</v>
      </c>
      <c r="E63">
        <f>'Kim &amp; Park-2004'!F72</f>
        <v>35</v>
      </c>
      <c r="F63">
        <f>'Kim &amp; Park-2004'!G72</f>
        <v>35</v>
      </c>
      <c r="G63">
        <f>'Kim &amp; Park-2004'!H72</f>
        <v>4</v>
      </c>
      <c r="H63">
        <f>'Kim &amp; Park-2004'!I72</f>
        <v>963</v>
      </c>
      <c r="I63">
        <f>'Kim &amp; Park-2004'!P72</f>
        <v>963</v>
      </c>
      <c r="J63" s="69">
        <f>'Kim &amp; Park-2004'!Q72</f>
        <v>1.54</v>
      </c>
      <c r="K63">
        <f>'Kim &amp; Park-2004'!V72</f>
        <v>963</v>
      </c>
      <c r="L63" s="69">
        <f>'Kim &amp; Park-2004'!W72</f>
        <v>11.05</v>
      </c>
      <c r="M63">
        <f>'Kim &amp; Park-2004'!Y72</f>
        <v>963</v>
      </c>
      <c r="N63">
        <f>'Kim &amp; Park-2004'!AB72</f>
        <v>0.93</v>
      </c>
      <c r="O63">
        <f>'Kim &amp; Park-2004'!AC72</f>
        <v>963</v>
      </c>
      <c r="P63">
        <f>'Kim &amp; Park-2004'!AD72</f>
        <v>963</v>
      </c>
      <c r="Q63">
        <f>'Kim &amp; Park-2004'!AE72</f>
        <v>963</v>
      </c>
      <c r="R63" s="69">
        <f>'Kim &amp; Park-2004'!AQ72</f>
        <v>2.4700000000000002</v>
      </c>
    </row>
    <row r="64" spans="4:18" x14ac:dyDescent="0.2">
      <c r="D64" s="71" t="str">
        <f>'Kim &amp; Park-2004'!E73</f>
        <v>F-69</v>
      </c>
      <c r="E64">
        <f>'Kim &amp; Park-2004'!F73</f>
        <v>35</v>
      </c>
      <c r="F64">
        <f>'Kim &amp; Park-2004'!G73</f>
        <v>35</v>
      </c>
      <c r="G64">
        <f>'Kim &amp; Park-2004'!H73</f>
        <v>4</v>
      </c>
      <c r="H64">
        <f>'Kim &amp; Park-2004'!I73</f>
        <v>807</v>
      </c>
      <c r="I64">
        <f>'Kim &amp; Park-2004'!P73</f>
        <v>807</v>
      </c>
      <c r="J64" s="69">
        <f>'Kim &amp; Park-2004'!Q73</f>
        <v>1.65</v>
      </c>
      <c r="K64">
        <f>'Kim &amp; Park-2004'!V73</f>
        <v>807</v>
      </c>
      <c r="L64" s="69">
        <f>'Kim &amp; Park-2004'!W73</f>
        <v>27.09</v>
      </c>
      <c r="M64">
        <f>'Kim &amp; Park-2004'!Y73</f>
        <v>804</v>
      </c>
      <c r="N64">
        <f>'Kim &amp; Park-2004'!AB73</f>
        <v>1.42</v>
      </c>
      <c r="O64">
        <f>'Kim &amp; Park-2004'!AC73</f>
        <v>807</v>
      </c>
      <c r="P64">
        <f>'Kim &amp; Park-2004'!AD73</f>
        <v>804</v>
      </c>
      <c r="Q64">
        <f>'Kim &amp; Park-2004'!AE73</f>
        <v>807</v>
      </c>
      <c r="R64" s="69">
        <f>'Kim &amp; Park-2004'!AQ73</f>
        <v>6.37</v>
      </c>
    </row>
    <row r="65" spans="4:18" x14ac:dyDescent="0.2">
      <c r="D65" s="71" t="str">
        <f>'Kim &amp; Park-2004'!E74</f>
        <v>F-70</v>
      </c>
      <c r="E65">
        <f>'Kim &amp; Park-2004'!F74</f>
        <v>35</v>
      </c>
      <c r="F65">
        <f>'Kim &amp; Park-2004'!G74</f>
        <v>35</v>
      </c>
      <c r="G65">
        <f>'Kim &amp; Park-2004'!H74</f>
        <v>4</v>
      </c>
      <c r="H65">
        <f>'Kim &amp; Park-2004'!I74</f>
        <v>957</v>
      </c>
      <c r="I65">
        <f>'Kim &amp; Park-2004'!P74</f>
        <v>957</v>
      </c>
      <c r="J65" s="69">
        <f>'Kim &amp; Park-2004'!Q74</f>
        <v>3.46</v>
      </c>
      <c r="K65">
        <f>'Kim &amp; Park-2004'!V74</f>
        <v>957</v>
      </c>
      <c r="L65" s="69">
        <f>'Kim &amp; Park-2004'!W74</f>
        <v>60.12</v>
      </c>
      <c r="M65">
        <f>'Kim &amp; Park-2004'!Y74</f>
        <v>957</v>
      </c>
      <c r="N65">
        <f>'Kim &amp; Park-2004'!AB74</f>
        <v>2.83</v>
      </c>
      <c r="O65">
        <f>'Kim &amp; Park-2004'!AC74</f>
        <v>957</v>
      </c>
      <c r="P65">
        <f>'Kim &amp; Park-2004'!AD74</f>
        <v>957</v>
      </c>
      <c r="Q65">
        <f>'Kim &amp; Park-2004'!AE74</f>
        <v>957</v>
      </c>
      <c r="R65" s="69">
        <f>'Kim &amp; Park-2004'!AQ74</f>
        <v>5.29</v>
      </c>
    </row>
    <row r="66" spans="4:18" x14ac:dyDescent="0.2">
      <c r="D66" s="71" t="str">
        <f>'Kim &amp; Park-2004'!E75</f>
        <v>F-71</v>
      </c>
      <c r="E66">
        <f>'Kim &amp; Park-2004'!F75</f>
        <v>35</v>
      </c>
      <c r="F66">
        <f>'Kim &amp; Park-2004'!G75</f>
        <v>35</v>
      </c>
      <c r="G66">
        <f>'Kim &amp; Park-2004'!H75</f>
        <v>4</v>
      </c>
      <c r="H66">
        <f>'Kim &amp; Park-2004'!I75</f>
        <v>834</v>
      </c>
      <c r="I66">
        <f>'Kim &amp; Park-2004'!P75</f>
        <v>834</v>
      </c>
      <c r="J66" s="69">
        <f>'Kim &amp; Park-2004'!Q75</f>
        <v>4.3099999999999996</v>
      </c>
      <c r="K66">
        <f>'Kim &amp; Park-2004'!V75</f>
        <v>834</v>
      </c>
      <c r="L66" s="69">
        <f>'Kim &amp; Park-2004'!W75</f>
        <v>28.15</v>
      </c>
      <c r="M66">
        <f>'Kim &amp; Park-2004'!Y75</f>
        <v>834</v>
      </c>
      <c r="N66">
        <f>'Kim &amp; Park-2004'!AB75</f>
        <v>3.81</v>
      </c>
      <c r="O66">
        <f>'Kim &amp; Park-2004'!AC75</f>
        <v>834</v>
      </c>
      <c r="P66">
        <f>'Kim &amp; Park-2004'!AD75</f>
        <v>834</v>
      </c>
      <c r="Q66">
        <f>'Kim &amp; Park-2004'!AE75</f>
        <v>834</v>
      </c>
      <c r="R66" s="69">
        <f>'Kim &amp; Park-2004'!AQ75</f>
        <v>8.1199999999999992</v>
      </c>
    </row>
    <row r="67" spans="4:18" x14ac:dyDescent="0.2">
      <c r="D67" s="78" t="str">
        <f>'Kim &amp; Park-2004'!E76</f>
        <v>F-72</v>
      </c>
      <c r="E67" s="40">
        <f>'Kim &amp; Park-2004'!F76</f>
        <v>35</v>
      </c>
      <c r="F67" s="40">
        <f>'Kim &amp; Park-2004'!G76</f>
        <v>35</v>
      </c>
      <c r="G67" s="40">
        <f>'Kim &amp; Park-2004'!H76</f>
        <v>4</v>
      </c>
      <c r="H67" s="40">
        <f>'Kim &amp; Park-2004'!I76</f>
        <v>744</v>
      </c>
      <c r="I67" s="40">
        <f>'Kim &amp; Park-2004'!P76</f>
        <v>744</v>
      </c>
      <c r="J67" s="77">
        <f>'Kim &amp; Park-2004'!Q76</f>
        <v>0.65</v>
      </c>
      <c r="K67" s="40">
        <f>'Kim &amp; Park-2004'!V76</f>
        <v>744</v>
      </c>
      <c r="L67" s="77">
        <f>'Kim &amp; Park-2004'!W76</f>
        <v>32.35</v>
      </c>
      <c r="M67" s="40">
        <f>'Kim &amp; Park-2004'!Y76</f>
        <v>741</v>
      </c>
      <c r="N67" s="40">
        <f>'Kim &amp; Park-2004'!AB76</f>
        <v>0.61</v>
      </c>
      <c r="O67" s="40">
        <f>'Kim &amp; Park-2004'!AC76</f>
        <v>744</v>
      </c>
      <c r="P67" s="40">
        <f>'Kim &amp; Park-2004'!AD76</f>
        <v>741</v>
      </c>
      <c r="Q67" s="40">
        <f>'Kim &amp; Park-2004'!AE76</f>
        <v>744</v>
      </c>
      <c r="R67" s="77">
        <f>'Kim &amp; Park-2004'!AQ76</f>
        <v>13.06</v>
      </c>
    </row>
    <row r="68" spans="4:18" x14ac:dyDescent="0.2">
      <c r="D68" s="71" t="str">
        <f>'Kim &amp; Park-2004'!E77</f>
        <v>G-73</v>
      </c>
      <c r="E68">
        <f>'Kim &amp; Park-2004'!F77</f>
        <v>40</v>
      </c>
      <c r="F68">
        <f>'Kim &amp; Park-2004'!G77</f>
        <v>40</v>
      </c>
      <c r="G68">
        <f>'Kim &amp; Park-2004'!H77</f>
        <v>5</v>
      </c>
      <c r="H68">
        <f>'Kim &amp; Park-2004'!I77</f>
        <v>870</v>
      </c>
      <c r="I68">
        <f>'Kim &amp; Park-2004'!P77</f>
        <v>870</v>
      </c>
      <c r="J68" s="69">
        <f>'Kim &amp; Park-2004'!Q77</f>
        <v>21.82</v>
      </c>
      <c r="K68">
        <f>'Kim &amp; Park-2004'!V77</f>
        <v>876</v>
      </c>
      <c r="L68" s="69">
        <f>'Kim &amp; Park-2004'!W77</f>
        <v>1800</v>
      </c>
      <c r="M68">
        <f>'Kim &amp; Park-2004'!Y77</f>
        <v>864</v>
      </c>
      <c r="N68">
        <f>'Kim &amp; Park-2004'!AB77</f>
        <v>14.49</v>
      </c>
      <c r="O68">
        <f>'Kim &amp; Park-2004'!AC77</f>
        <v>870</v>
      </c>
      <c r="P68">
        <f>'Kim &amp; Park-2004'!AD77</f>
        <v>864</v>
      </c>
      <c r="Q68">
        <f>'Kim &amp; Park-2004'!AE77</f>
        <v>870</v>
      </c>
      <c r="R68" s="69">
        <f>'Kim &amp; Park-2004'!AQ77</f>
        <v>119.72</v>
      </c>
    </row>
    <row r="69" spans="4:18" x14ac:dyDescent="0.2">
      <c r="D69" s="71" t="str">
        <f>'Kim &amp; Park-2004'!E78</f>
        <v>G-74</v>
      </c>
      <c r="E69">
        <f>'Kim &amp; Park-2004'!F78</f>
        <v>40</v>
      </c>
      <c r="F69">
        <f>'Kim &amp; Park-2004'!G78</f>
        <v>40</v>
      </c>
      <c r="G69">
        <f>'Kim &amp; Park-2004'!H78</f>
        <v>5</v>
      </c>
      <c r="H69">
        <f>'Kim &amp; Park-2004'!I78</f>
        <v>843</v>
      </c>
      <c r="I69">
        <f>'Kim &amp; Park-2004'!P78</f>
        <v>843</v>
      </c>
      <c r="J69" s="69">
        <f>'Kim &amp; Park-2004'!Q78</f>
        <v>7.79</v>
      </c>
      <c r="K69">
        <f>'Kim &amp; Park-2004'!V78</f>
        <v>843</v>
      </c>
      <c r="L69" s="69">
        <f>'Kim &amp; Park-2004'!W78</f>
        <v>666.76</v>
      </c>
      <c r="M69">
        <f>'Kim &amp; Park-2004'!Y78</f>
        <v>840</v>
      </c>
      <c r="N69">
        <f>'Kim &amp; Park-2004'!AB78</f>
        <v>10.83</v>
      </c>
      <c r="O69">
        <f>'Kim &amp; Park-2004'!AC78</f>
        <v>843</v>
      </c>
      <c r="P69">
        <f>'Kim &amp; Park-2004'!AD78</f>
        <v>840</v>
      </c>
      <c r="Q69">
        <f>'Kim &amp; Park-2004'!AE78</f>
        <v>843</v>
      </c>
      <c r="R69" s="69">
        <f>'Kim &amp; Park-2004'!AQ78</f>
        <v>80.39</v>
      </c>
    </row>
    <row r="70" spans="4:18" x14ac:dyDescent="0.2">
      <c r="D70" s="71" t="str">
        <f>'Kim &amp; Park-2004'!E79</f>
        <v>G-75</v>
      </c>
      <c r="E70">
        <f>'Kim &amp; Park-2004'!F79</f>
        <v>40</v>
      </c>
      <c r="F70">
        <f>'Kim &amp; Park-2004'!G79</f>
        <v>40</v>
      </c>
      <c r="G70">
        <f>'Kim &amp; Park-2004'!H79</f>
        <v>5</v>
      </c>
      <c r="H70">
        <f>'Kim &amp; Park-2004'!I79</f>
        <v>675</v>
      </c>
      <c r="I70">
        <f>'Kim &amp; Park-2004'!P79</f>
        <v>675</v>
      </c>
      <c r="J70" s="69">
        <f>'Kim &amp; Park-2004'!Q79</f>
        <v>16.34</v>
      </c>
      <c r="K70">
        <f>'Kim &amp; Park-2004'!V79</f>
        <v>675</v>
      </c>
      <c r="L70" s="69">
        <f>'Kim &amp; Park-2004'!W79</f>
        <v>317.05</v>
      </c>
      <c r="M70">
        <f>'Kim &amp; Park-2004'!Y79</f>
        <v>675</v>
      </c>
      <c r="N70">
        <f>'Kim &amp; Park-2004'!AB79</f>
        <v>5.32</v>
      </c>
      <c r="O70">
        <f>'Kim &amp; Park-2004'!AC79</f>
        <v>675</v>
      </c>
      <c r="P70">
        <f>'Kim &amp; Park-2004'!AD79</f>
        <v>675</v>
      </c>
      <c r="Q70">
        <f>'Kim &amp; Park-2004'!AE79</f>
        <v>675</v>
      </c>
      <c r="R70" s="69">
        <f>'Kim &amp; Park-2004'!AQ79</f>
        <v>21.66</v>
      </c>
    </row>
    <row r="71" spans="4:18" x14ac:dyDescent="0.2">
      <c r="D71" s="71" t="str">
        <f>'Kim &amp; Park-2004'!E80</f>
        <v>G-76</v>
      </c>
      <c r="E71">
        <f>'Kim &amp; Park-2004'!F80</f>
        <v>40</v>
      </c>
      <c r="F71">
        <f>'Kim &amp; Park-2004'!G80</f>
        <v>40</v>
      </c>
      <c r="G71">
        <f>'Kim &amp; Park-2004'!H80</f>
        <v>5</v>
      </c>
      <c r="H71">
        <f>'Kim &amp; Park-2004'!I80</f>
        <v>852</v>
      </c>
      <c r="I71">
        <f>'Kim &amp; Park-2004'!P80</f>
        <v>852</v>
      </c>
      <c r="J71" s="69">
        <f>'Kim &amp; Park-2004'!Q80</f>
        <v>3.85</v>
      </c>
      <c r="K71">
        <f>'Kim &amp; Park-2004'!V80</f>
        <v>852</v>
      </c>
      <c r="L71" s="69">
        <f>'Kim &amp; Park-2004'!W80</f>
        <v>93.6</v>
      </c>
      <c r="M71">
        <f>'Kim &amp; Park-2004'!Y80</f>
        <v>852</v>
      </c>
      <c r="N71">
        <f>'Kim &amp; Park-2004'!AB80</f>
        <v>1.58</v>
      </c>
      <c r="O71">
        <f>'Kim &amp; Park-2004'!AC80</f>
        <v>852</v>
      </c>
      <c r="P71">
        <f>'Kim &amp; Park-2004'!AD80</f>
        <v>852</v>
      </c>
      <c r="Q71">
        <f>'Kim &amp; Park-2004'!AE80</f>
        <v>852</v>
      </c>
      <c r="R71" s="69">
        <f>'Kim &amp; Park-2004'!AQ80</f>
        <v>5.43</v>
      </c>
    </row>
    <row r="72" spans="4:18" x14ac:dyDescent="0.2">
      <c r="D72" s="71" t="str">
        <f>'Kim &amp; Park-2004'!E81</f>
        <v>G-77</v>
      </c>
      <c r="E72">
        <f>'Kim &amp; Park-2004'!F81</f>
        <v>40</v>
      </c>
      <c r="F72">
        <f>'Kim &amp; Park-2004'!G81</f>
        <v>40</v>
      </c>
      <c r="G72">
        <f>'Kim &amp; Park-2004'!H81</f>
        <v>5</v>
      </c>
      <c r="H72">
        <f>'Kim &amp; Park-2004'!I81</f>
        <v>699</v>
      </c>
      <c r="I72">
        <f>'Kim &amp; Park-2004'!P81</f>
        <v>699</v>
      </c>
      <c r="J72" s="69">
        <f>'Kim &amp; Park-2004'!Q81</f>
        <v>7.53</v>
      </c>
      <c r="K72">
        <f>'Kim &amp; Park-2004'!V81</f>
        <v>699</v>
      </c>
      <c r="L72" s="69">
        <f>'Kim &amp; Park-2004'!W81</f>
        <v>717.06</v>
      </c>
      <c r="M72">
        <f>'Kim &amp; Park-2004'!Y81</f>
        <v>696</v>
      </c>
      <c r="N72">
        <f>'Kim &amp; Park-2004'!AB81</f>
        <v>5.3</v>
      </c>
      <c r="O72">
        <f>'Kim &amp; Park-2004'!AC81</f>
        <v>699</v>
      </c>
      <c r="P72">
        <f>'Kim &amp; Park-2004'!AD81</f>
        <v>696</v>
      </c>
      <c r="Q72">
        <f>'Kim &amp; Park-2004'!AE81</f>
        <v>699</v>
      </c>
      <c r="R72" s="69">
        <f>'Kim &amp; Park-2004'!AQ81</f>
        <v>122.23</v>
      </c>
    </row>
    <row r="73" spans="4:18" x14ac:dyDescent="0.2">
      <c r="D73" s="71" t="str">
        <f>'Kim &amp; Park-2004'!E82</f>
        <v>G-78</v>
      </c>
      <c r="E73">
        <f>'Kim &amp; Park-2004'!F82</f>
        <v>40</v>
      </c>
      <c r="F73">
        <f>'Kim &amp; Park-2004'!G82</f>
        <v>40</v>
      </c>
      <c r="G73">
        <f>'Kim &amp; Park-2004'!H82</f>
        <v>5</v>
      </c>
      <c r="H73">
        <f>'Kim &amp; Park-2004'!I82</f>
        <v>642</v>
      </c>
      <c r="I73">
        <f>'Kim &amp; Park-2004'!P82</f>
        <v>642</v>
      </c>
      <c r="J73" s="69">
        <f>'Kim &amp; Park-2004'!Q82</f>
        <v>24.99</v>
      </c>
      <c r="K73">
        <f>'Kim &amp; Park-2004'!V82</f>
        <v>642</v>
      </c>
      <c r="L73" s="69">
        <f>'Kim &amp; Park-2004'!W82</f>
        <v>1800</v>
      </c>
      <c r="M73">
        <f>'Kim &amp; Park-2004'!Y82</f>
        <v>642</v>
      </c>
      <c r="N73">
        <f>'Kim &amp; Park-2004'!AB82</f>
        <v>69.02</v>
      </c>
      <c r="O73">
        <f>'Kim &amp; Park-2004'!AC82</f>
        <v>642</v>
      </c>
      <c r="P73">
        <f>'Kim &amp; Park-2004'!AD82</f>
        <v>642</v>
      </c>
      <c r="Q73">
        <f>'Kim &amp; Park-2004'!AE82</f>
        <v>642</v>
      </c>
      <c r="R73" s="69">
        <f>'Kim &amp; Park-2004'!AQ82</f>
        <v>94.01</v>
      </c>
    </row>
    <row r="74" spans="4:18" x14ac:dyDescent="0.2">
      <c r="D74" s="71" t="str">
        <f>'Kim &amp; Park-2004'!E83</f>
        <v>G-79</v>
      </c>
      <c r="E74">
        <f>'Kim &amp; Park-2004'!F83</f>
        <v>40</v>
      </c>
      <c r="F74">
        <f>'Kim &amp; Park-2004'!G83</f>
        <v>40</v>
      </c>
      <c r="G74">
        <f>'Kim &amp; Park-2004'!H83</f>
        <v>5</v>
      </c>
      <c r="H74">
        <f>'Kim &amp; Park-2004'!I83</f>
        <v>744</v>
      </c>
      <c r="I74">
        <f>'Kim &amp; Park-2004'!P83</f>
        <v>744</v>
      </c>
      <c r="J74" s="69">
        <f>'Kim &amp; Park-2004'!Q83</f>
        <v>90.63</v>
      </c>
      <c r="K74">
        <f>'Kim &amp; Park-2004'!V83</f>
        <v>744</v>
      </c>
      <c r="L74" s="69">
        <f>'Kim &amp; Park-2004'!W83</f>
        <v>527.70000000000005</v>
      </c>
      <c r="M74">
        <f>'Kim &amp; Park-2004'!Y83</f>
        <v>744</v>
      </c>
      <c r="N74">
        <f>'Kim &amp; Park-2004'!AB83</f>
        <v>17.649999999999999</v>
      </c>
      <c r="O74">
        <f>'Kim &amp; Park-2004'!AC83</f>
        <v>744</v>
      </c>
      <c r="P74">
        <f>'Kim &amp; Park-2004'!AD83</f>
        <v>744</v>
      </c>
      <c r="Q74">
        <f>'Kim &amp; Park-2004'!AE83</f>
        <v>744</v>
      </c>
      <c r="R74" s="69">
        <f>'Kim &amp; Park-2004'!AQ83</f>
        <v>107.28</v>
      </c>
    </row>
    <row r="75" spans="4:18" x14ac:dyDescent="0.2">
      <c r="D75" s="71" t="str">
        <f>'Kim &amp; Park-2004'!E84</f>
        <v>G-80</v>
      </c>
      <c r="E75">
        <f>'Kim &amp; Park-2004'!F84</f>
        <v>40</v>
      </c>
      <c r="F75">
        <f>'Kim &amp; Park-2004'!G84</f>
        <v>40</v>
      </c>
      <c r="G75">
        <f>'Kim &amp; Park-2004'!H84</f>
        <v>5</v>
      </c>
      <c r="H75">
        <f>'Kim &amp; Park-2004'!I84</f>
        <v>750</v>
      </c>
      <c r="I75">
        <f>'Kim &amp; Park-2004'!P84</f>
        <v>750</v>
      </c>
      <c r="J75" s="69">
        <f>'Kim &amp; Park-2004'!Q84</f>
        <v>22.8</v>
      </c>
      <c r="K75">
        <f>'Kim &amp; Park-2004'!V84</f>
        <v>750</v>
      </c>
      <c r="L75" s="69">
        <f>'Kim &amp; Park-2004'!W84</f>
        <v>1800</v>
      </c>
      <c r="M75">
        <f>'Kim &amp; Park-2004'!Y84</f>
        <v>744</v>
      </c>
      <c r="N75">
        <f>'Kim &amp; Park-2004'!AB84</f>
        <v>6.56</v>
      </c>
      <c r="O75">
        <f>'Kim &amp; Park-2004'!AC84</f>
        <v>750</v>
      </c>
      <c r="P75">
        <f>'Kim &amp; Park-2004'!AD84</f>
        <v>744</v>
      </c>
      <c r="Q75">
        <f>'Kim &amp; Park-2004'!AE84</f>
        <v>750</v>
      </c>
      <c r="R75" s="69">
        <f>'Kim &amp; Park-2004'!AQ84</f>
        <v>81.59</v>
      </c>
    </row>
    <row r="76" spans="4:18" x14ac:dyDescent="0.2">
      <c r="D76" s="71" t="str">
        <f>'Kim &amp; Park-2004'!E85</f>
        <v>G-81</v>
      </c>
      <c r="E76">
        <f>'Kim &amp; Park-2004'!F85</f>
        <v>40</v>
      </c>
      <c r="F76">
        <f>'Kim &amp; Park-2004'!G85</f>
        <v>40</v>
      </c>
      <c r="G76">
        <f>'Kim &amp; Park-2004'!H85</f>
        <v>5</v>
      </c>
      <c r="H76">
        <f>'Kim &amp; Park-2004'!I85</f>
        <v>738</v>
      </c>
      <c r="I76">
        <f>'Kim &amp; Park-2004'!P85</f>
        <v>738</v>
      </c>
      <c r="J76" s="69">
        <f>'Kim &amp; Park-2004'!Q85</f>
        <v>44.43</v>
      </c>
      <c r="K76">
        <f>'Kim &amp; Park-2004'!V85</f>
        <v>747</v>
      </c>
      <c r="L76" s="69">
        <f>'Kim &amp; Park-2004'!W85</f>
        <v>1800</v>
      </c>
      <c r="M76">
        <f>'Kim &amp; Park-2004'!Y85</f>
        <v>735</v>
      </c>
      <c r="N76">
        <f>'Kim &amp; Park-2004'!AB85</f>
        <v>22.36</v>
      </c>
      <c r="O76">
        <f>'Kim &amp; Park-2004'!AC85</f>
        <v>738</v>
      </c>
      <c r="P76">
        <f>'Kim &amp; Park-2004'!AD85</f>
        <v>735</v>
      </c>
      <c r="Q76">
        <f>'Kim &amp; Park-2004'!AE85</f>
        <v>738</v>
      </c>
      <c r="R76" s="69">
        <f>'Kim &amp; Park-2004'!AQ85</f>
        <v>111.18</v>
      </c>
    </row>
    <row r="77" spans="4:18" x14ac:dyDescent="0.2">
      <c r="D77" s="78" t="str">
        <f>'Kim &amp; Park-2004'!E86</f>
        <v>G-82</v>
      </c>
      <c r="E77" s="40">
        <f>'Kim &amp; Park-2004'!F86</f>
        <v>40</v>
      </c>
      <c r="F77" s="40">
        <f>'Kim &amp; Park-2004'!G86</f>
        <v>40</v>
      </c>
      <c r="G77" s="40">
        <f>'Kim &amp; Park-2004'!H86</f>
        <v>5</v>
      </c>
      <c r="H77" s="40">
        <f>'Kim &amp; Park-2004'!I86</f>
        <v>717</v>
      </c>
      <c r="I77" s="40">
        <f>'Kim &amp; Park-2004'!P86</f>
        <v>717</v>
      </c>
      <c r="J77" s="77">
        <f>'Kim &amp; Park-2004'!Q86</f>
        <v>30.66</v>
      </c>
      <c r="K77" s="40">
        <f>'Kim &amp; Park-2004'!V86</f>
        <v>717</v>
      </c>
      <c r="L77" s="77">
        <f>'Kim &amp; Park-2004'!W86</f>
        <v>1800</v>
      </c>
      <c r="M77" s="40">
        <f>'Kim &amp; Park-2004'!Y86</f>
        <v>717</v>
      </c>
      <c r="N77" s="40">
        <f>'Kim &amp; Park-2004'!AB86</f>
        <v>13.09</v>
      </c>
      <c r="O77" s="40">
        <f>'Kim &amp; Park-2004'!AC86</f>
        <v>717</v>
      </c>
      <c r="P77" s="40">
        <f>'Kim &amp; Park-2004'!AD86</f>
        <v>717</v>
      </c>
      <c r="Q77" s="40">
        <f>'Kim &amp; Park-2004'!AE86</f>
        <v>717</v>
      </c>
      <c r="R77" s="77">
        <f>'Kim &amp; Park-2004'!AQ86</f>
        <v>43.75</v>
      </c>
    </row>
    <row r="78" spans="4:18" x14ac:dyDescent="0.2">
      <c r="D78" s="71" t="str">
        <f>'Kim &amp; Park-2004'!E87</f>
        <v>H-83</v>
      </c>
      <c r="E78">
        <f>'Kim &amp; Park-2004'!F87</f>
        <v>45</v>
      </c>
      <c r="F78">
        <f>'Kim &amp; Park-2004'!G87</f>
        <v>45</v>
      </c>
      <c r="G78">
        <f>'Kim &amp; Park-2004'!H87</f>
        <v>5</v>
      </c>
      <c r="H78">
        <f>'Kim &amp; Park-2004'!I87</f>
        <v>948</v>
      </c>
      <c r="I78">
        <f>'Kim &amp; Park-2004'!P87</f>
        <v>948</v>
      </c>
      <c r="J78" s="69">
        <f>'Kim &amp; Park-2004'!Q87</f>
        <v>39.79</v>
      </c>
      <c r="K78">
        <f>'Kim &amp; Park-2004'!V87</f>
        <v>948</v>
      </c>
      <c r="L78" s="69">
        <f>'Kim &amp; Park-2004'!W87</f>
        <v>1800</v>
      </c>
      <c r="M78">
        <f>'Kim &amp; Park-2004'!Y87</f>
        <v>948</v>
      </c>
      <c r="N78">
        <f>'Kim &amp; Park-2004'!AB87</f>
        <v>22.72</v>
      </c>
      <c r="O78">
        <f>'Kim &amp; Park-2004'!AC87</f>
        <v>948</v>
      </c>
      <c r="P78">
        <f>'Kim &amp; Park-2004'!AD87</f>
        <v>948</v>
      </c>
      <c r="Q78">
        <f>'Kim &amp; Park-2004'!AE87</f>
        <v>948</v>
      </c>
      <c r="R78" s="69">
        <f>'Kim &amp; Park-2004'!AQ87</f>
        <v>62.51</v>
      </c>
    </row>
    <row r="79" spans="4:18" x14ac:dyDescent="0.2">
      <c r="D79" s="71" t="str">
        <f>'Kim &amp; Park-2004'!E88</f>
        <v>H-84</v>
      </c>
      <c r="E79">
        <f>'Kim &amp; Park-2004'!F88</f>
        <v>45</v>
      </c>
      <c r="F79">
        <f>'Kim &amp; Park-2004'!G88</f>
        <v>45</v>
      </c>
      <c r="G79">
        <f>'Kim &amp; Park-2004'!H88</f>
        <v>5</v>
      </c>
      <c r="H79">
        <f>'Kim &amp; Park-2004'!I88</f>
        <v>897</v>
      </c>
      <c r="I79">
        <f>'Kim &amp; Park-2004'!P88</f>
        <v>897</v>
      </c>
      <c r="J79" s="69">
        <f>'Kim &amp; Park-2004'!Q88</f>
        <v>30.14</v>
      </c>
      <c r="K79">
        <f>'Kim &amp; Park-2004'!V88</f>
        <v>909</v>
      </c>
      <c r="L79" s="69">
        <f>'Kim &amp; Park-2004'!W88</f>
        <v>1800</v>
      </c>
      <c r="M79">
        <f>'Kim &amp; Park-2004'!Y88</f>
        <v>897</v>
      </c>
      <c r="N79">
        <f>'Kim &amp; Park-2004'!AB88</f>
        <v>12.96</v>
      </c>
      <c r="O79">
        <f>'Kim &amp; Park-2004'!AC88</f>
        <v>897</v>
      </c>
      <c r="P79">
        <f>'Kim &amp; Park-2004'!AD88</f>
        <v>897</v>
      </c>
      <c r="Q79">
        <f>'Kim &amp; Park-2004'!AE88</f>
        <v>897</v>
      </c>
      <c r="R79" s="69">
        <f>'Kim &amp; Park-2004'!AQ88</f>
        <v>43.1</v>
      </c>
    </row>
    <row r="80" spans="4:18" x14ac:dyDescent="0.2">
      <c r="D80" s="71" t="str">
        <f>'Kim &amp; Park-2004'!E89</f>
        <v>H-85</v>
      </c>
      <c r="E80">
        <f>'Kim &amp; Park-2004'!F89</f>
        <v>45</v>
      </c>
      <c r="F80">
        <f>'Kim &amp; Park-2004'!G89</f>
        <v>45</v>
      </c>
      <c r="G80">
        <f>'Kim &amp; Park-2004'!H89</f>
        <v>5</v>
      </c>
      <c r="H80">
        <f>'Kim &amp; Park-2004'!I89</f>
        <v>972</v>
      </c>
      <c r="I80">
        <f>'Kim &amp; Park-2004'!P89</f>
        <v>972</v>
      </c>
      <c r="J80" s="69">
        <f>'Kim &amp; Park-2004'!Q89</f>
        <v>31.28</v>
      </c>
      <c r="K80">
        <f>'Kim &amp; Park-2004'!V89</f>
        <v>972</v>
      </c>
      <c r="L80" s="69">
        <f>'Kim &amp; Park-2004'!W89</f>
        <v>1800</v>
      </c>
      <c r="M80">
        <f>'Kim &amp; Park-2004'!Y89</f>
        <v>969</v>
      </c>
      <c r="N80">
        <f>'Kim &amp; Park-2004'!AB89</f>
        <v>10.19</v>
      </c>
      <c r="O80">
        <f>'Kim &amp; Park-2004'!AC89</f>
        <v>972</v>
      </c>
      <c r="P80">
        <f>'Kim &amp; Park-2004'!AD89</f>
        <v>969</v>
      </c>
      <c r="Q80">
        <f>'Kim &amp; Park-2004'!AE89</f>
        <v>972</v>
      </c>
      <c r="R80" s="69">
        <f>'Kim &amp; Park-2004'!AQ89</f>
        <v>156.63999999999999</v>
      </c>
    </row>
    <row r="81" spans="4:18" x14ac:dyDescent="0.2">
      <c r="D81" s="71" t="str">
        <f>'Kim &amp; Park-2004'!E90</f>
        <v>H-86</v>
      </c>
      <c r="E81">
        <f>'Kim &amp; Park-2004'!F90</f>
        <v>45</v>
      </c>
      <c r="F81">
        <f>'Kim &amp; Park-2004'!G90</f>
        <v>45</v>
      </c>
      <c r="G81">
        <f>'Kim &amp; Park-2004'!H90</f>
        <v>5</v>
      </c>
      <c r="H81">
        <f>'Kim &amp; Park-2004'!I90</f>
        <v>816</v>
      </c>
      <c r="I81">
        <f>'Kim &amp; Park-2004'!P90</f>
        <v>816</v>
      </c>
      <c r="J81" s="69">
        <f>'Kim &amp; Park-2004'!Q90</f>
        <v>136.81</v>
      </c>
      <c r="K81">
        <f>'Kim &amp; Park-2004'!V90</f>
        <v>816</v>
      </c>
      <c r="L81" s="69">
        <f>'Kim &amp; Park-2004'!W90</f>
        <v>1800</v>
      </c>
      <c r="M81">
        <f>'Kim &amp; Park-2004'!Y90</f>
        <v>813</v>
      </c>
      <c r="N81">
        <f>'Kim &amp; Park-2004'!AB90</f>
        <v>20.079999999999998</v>
      </c>
      <c r="O81">
        <f>'Kim &amp; Park-2004'!AC90</f>
        <v>816</v>
      </c>
      <c r="P81">
        <f>'Kim &amp; Park-2004'!AD90</f>
        <v>813</v>
      </c>
      <c r="Q81">
        <f>'Kim &amp; Park-2004'!AE90</f>
        <v>816</v>
      </c>
      <c r="R81" s="69">
        <f>'Kim &amp; Park-2004'!AQ90</f>
        <v>167.03</v>
      </c>
    </row>
    <row r="82" spans="4:18" x14ac:dyDescent="0.2">
      <c r="D82" s="71" t="str">
        <f>'Kim &amp; Park-2004'!E91</f>
        <v>H-87</v>
      </c>
      <c r="E82">
        <f>'Kim &amp; Park-2004'!F91</f>
        <v>45</v>
      </c>
      <c r="F82">
        <f>'Kim &amp; Park-2004'!G91</f>
        <v>45</v>
      </c>
      <c r="G82">
        <f>'Kim &amp; Park-2004'!H91</f>
        <v>5</v>
      </c>
      <c r="H82">
        <f>'Kim &amp; Park-2004'!I91</f>
        <v>867</v>
      </c>
      <c r="I82">
        <f>'Kim &amp; Park-2004'!P91</f>
        <v>867</v>
      </c>
      <c r="J82" s="69">
        <f>'Kim &amp; Park-2004'!Q91</f>
        <v>46.5</v>
      </c>
      <c r="K82">
        <f>'Kim &amp; Park-2004'!V91</f>
        <v>867</v>
      </c>
      <c r="L82" s="69">
        <f>'Kim &amp; Park-2004'!W91</f>
        <v>1800</v>
      </c>
      <c r="M82">
        <f>'Kim &amp; Park-2004'!Y91</f>
        <v>861</v>
      </c>
      <c r="N82">
        <f>'Kim &amp; Park-2004'!AB91</f>
        <v>24.92</v>
      </c>
      <c r="O82">
        <f>'Kim &amp; Park-2004'!AC91</f>
        <v>867</v>
      </c>
      <c r="P82">
        <f>'Kim &amp; Park-2004'!AD91</f>
        <v>861</v>
      </c>
      <c r="Q82">
        <f>'Kim &amp; Park-2004'!AE91</f>
        <v>867</v>
      </c>
      <c r="R82" s="69">
        <f>'Kim &amp; Park-2004'!AQ91</f>
        <v>129.69999999999999</v>
      </c>
    </row>
    <row r="83" spans="4:18" x14ac:dyDescent="0.2">
      <c r="D83" s="71" t="str">
        <f>'Kim &amp; Park-2004'!E92</f>
        <v>H-88</v>
      </c>
      <c r="E83">
        <f>'Kim &amp; Park-2004'!F92</f>
        <v>45</v>
      </c>
      <c r="F83">
        <f>'Kim &amp; Park-2004'!G92</f>
        <v>45</v>
      </c>
      <c r="G83">
        <f>'Kim &amp; Park-2004'!H92</f>
        <v>5</v>
      </c>
      <c r="H83">
        <f>'Kim &amp; Park-2004'!I92</f>
        <v>768</v>
      </c>
      <c r="I83">
        <f>'Kim &amp; Park-2004'!P92</f>
        <v>768</v>
      </c>
      <c r="J83" s="69">
        <f>'Kim &amp; Park-2004'!Q92</f>
        <v>3.66</v>
      </c>
      <c r="K83">
        <f>'Kim &amp; Park-2004'!V92</f>
        <v>768</v>
      </c>
      <c r="L83" s="69">
        <f>'Kim &amp; Park-2004'!W92</f>
        <v>1800</v>
      </c>
      <c r="M83">
        <f>'Kim &amp; Park-2004'!Y92</f>
        <v>765</v>
      </c>
      <c r="N83">
        <f>'Kim &amp; Park-2004'!AB92</f>
        <v>1.74</v>
      </c>
      <c r="O83">
        <f>'Kim &amp; Park-2004'!AC92</f>
        <v>768</v>
      </c>
      <c r="P83">
        <f>'Kim &amp; Park-2004'!AD92</f>
        <v>765</v>
      </c>
      <c r="Q83">
        <f>'Kim &amp; Park-2004'!AE92</f>
        <v>768</v>
      </c>
      <c r="R83" s="69">
        <f>'Kim &amp; Park-2004'!AQ92</f>
        <v>19.190000000000001</v>
      </c>
    </row>
    <row r="84" spans="4:18" x14ac:dyDescent="0.2">
      <c r="D84" s="71" t="str">
        <f>'Kim &amp; Park-2004'!E93</f>
        <v>H-89</v>
      </c>
      <c r="E84">
        <f>'Kim &amp; Park-2004'!F93</f>
        <v>45</v>
      </c>
      <c r="F84">
        <f>'Kim &amp; Park-2004'!G93</f>
        <v>45</v>
      </c>
      <c r="G84">
        <f>'Kim &amp; Park-2004'!H93</f>
        <v>5</v>
      </c>
      <c r="H84">
        <f>'Kim &amp; Park-2004'!I93</f>
        <v>843</v>
      </c>
      <c r="I84">
        <f>'Kim &amp; Park-2004'!P93</f>
        <v>843</v>
      </c>
      <c r="J84" s="69">
        <f>'Kim &amp; Park-2004'!Q93</f>
        <v>16.11</v>
      </c>
      <c r="K84">
        <f>'Kim &amp; Park-2004'!V93</f>
        <v>843</v>
      </c>
      <c r="L84" s="69">
        <f>'Kim &amp; Park-2004'!W93</f>
        <v>429.4</v>
      </c>
      <c r="M84">
        <f>'Kim &amp; Park-2004'!Y93</f>
        <v>843</v>
      </c>
      <c r="N84">
        <f>'Kim &amp; Park-2004'!AB93</f>
        <v>7.98</v>
      </c>
      <c r="O84">
        <f>'Kim &amp; Park-2004'!AC93</f>
        <v>843</v>
      </c>
      <c r="P84">
        <f>'Kim &amp; Park-2004'!AD93</f>
        <v>843</v>
      </c>
      <c r="Q84">
        <f>'Kim &amp; Park-2004'!AE93</f>
        <v>843</v>
      </c>
      <c r="R84" s="69">
        <f>'Kim &amp; Park-2004'!AQ93</f>
        <v>24.09</v>
      </c>
    </row>
    <row r="85" spans="4:18" x14ac:dyDescent="0.2">
      <c r="D85" s="71" t="str">
        <f>'Kim &amp; Park-2004'!E94</f>
        <v>H-90</v>
      </c>
      <c r="E85">
        <f>'Kim &amp; Park-2004'!F94</f>
        <v>45</v>
      </c>
      <c r="F85">
        <f>'Kim &amp; Park-2004'!G94</f>
        <v>45</v>
      </c>
      <c r="G85">
        <f>'Kim &amp; Park-2004'!H94</f>
        <v>5</v>
      </c>
      <c r="H85">
        <f>'Kim &amp; Park-2004'!I94</f>
        <v>1053</v>
      </c>
      <c r="I85">
        <f>'Kim &amp; Park-2004'!P94</f>
        <v>1053</v>
      </c>
      <c r="J85" s="69">
        <f>'Kim &amp; Park-2004'!Q94</f>
        <v>29.06</v>
      </c>
      <c r="K85">
        <f>'Kim &amp; Park-2004'!V94</f>
        <v>1053</v>
      </c>
      <c r="L85" s="69">
        <f>'Kim &amp; Park-2004'!W94</f>
        <v>1800</v>
      </c>
      <c r="M85">
        <f>'Kim &amp; Park-2004'!Y94</f>
        <v>1050</v>
      </c>
      <c r="N85">
        <f>'Kim &amp; Park-2004'!AB94</f>
        <v>10.9</v>
      </c>
      <c r="O85">
        <f>'Kim &amp; Park-2004'!AC94</f>
        <v>1053</v>
      </c>
      <c r="P85">
        <f>'Kim &amp; Park-2004'!AD94</f>
        <v>1050</v>
      </c>
      <c r="Q85">
        <f>'Kim &amp; Park-2004'!AE94</f>
        <v>1053</v>
      </c>
      <c r="R85" s="69">
        <f>'Kim &amp; Park-2004'!AQ94</f>
        <v>81.569999999999993</v>
      </c>
    </row>
    <row r="86" spans="4:18" x14ac:dyDescent="0.2">
      <c r="D86" s="71" t="str">
        <f>'Kim &amp; Park-2004'!E95</f>
        <v>H-91</v>
      </c>
      <c r="E86">
        <f>'Kim &amp; Park-2004'!F95</f>
        <v>45</v>
      </c>
      <c r="F86">
        <f>'Kim &amp; Park-2004'!G95</f>
        <v>45</v>
      </c>
      <c r="G86">
        <f>'Kim &amp; Park-2004'!H95</f>
        <v>5</v>
      </c>
      <c r="H86">
        <f>'Kim &amp; Park-2004'!I95</f>
        <v>837</v>
      </c>
      <c r="I86">
        <f>'Kim &amp; Park-2004'!P95</f>
        <v>837</v>
      </c>
      <c r="J86" s="69">
        <f>'Kim &amp; Park-2004'!Q95</f>
        <v>57.31</v>
      </c>
      <c r="K86">
        <f>'Kim &amp; Park-2004'!V95</f>
        <v>840</v>
      </c>
      <c r="L86" s="69">
        <f>'Kim &amp; Park-2004'!W95</f>
        <v>1800</v>
      </c>
      <c r="M86">
        <f>'Kim &amp; Park-2004'!Y95</f>
        <v>831</v>
      </c>
      <c r="N86">
        <f>'Kim &amp; Park-2004'!AB95</f>
        <v>36.32</v>
      </c>
      <c r="O86">
        <f>'Kim &amp; Park-2004'!AC95</f>
        <v>837</v>
      </c>
      <c r="P86">
        <f>'Kim &amp; Park-2004'!AD95</f>
        <v>831</v>
      </c>
      <c r="Q86">
        <f>'Kim &amp; Park-2004'!AE95</f>
        <v>837</v>
      </c>
      <c r="R86" s="69">
        <f>'Kim &amp; Park-2004'!AQ95</f>
        <v>169.24</v>
      </c>
    </row>
    <row r="87" spans="4:18" x14ac:dyDescent="0.2">
      <c r="D87" s="78" t="str">
        <f>'Kim &amp; Park-2004'!E96</f>
        <v>H-92</v>
      </c>
      <c r="E87" s="40">
        <f>'Kim &amp; Park-2004'!F96</f>
        <v>45</v>
      </c>
      <c r="F87" s="40">
        <f>'Kim &amp; Park-2004'!G96</f>
        <v>45</v>
      </c>
      <c r="G87" s="40">
        <f>'Kim &amp; Park-2004'!H96</f>
        <v>5</v>
      </c>
      <c r="H87" s="40">
        <f>'Kim &amp; Park-2004'!I96</f>
        <v>897</v>
      </c>
      <c r="I87" s="40">
        <f>'Kim &amp; Park-2004'!P96</f>
        <v>897</v>
      </c>
      <c r="J87" s="77">
        <f>'Kim &amp; Park-2004'!Q96</f>
        <v>62.3</v>
      </c>
      <c r="K87" s="40">
        <f>'Kim &amp; Park-2004'!V96</f>
        <v>906</v>
      </c>
      <c r="L87" s="77">
        <f>'Kim &amp; Park-2004'!W96</f>
        <v>1800</v>
      </c>
      <c r="M87" s="40">
        <f>'Kim &amp; Park-2004'!Y96</f>
        <v>897</v>
      </c>
      <c r="N87" s="40">
        <f>'Kim &amp; Park-2004'!AB96</f>
        <v>12.91</v>
      </c>
      <c r="O87" s="40">
        <f>'Kim &amp; Park-2004'!AC96</f>
        <v>897</v>
      </c>
      <c r="P87" s="40">
        <f>'Kim &amp; Park-2004'!AD96</f>
        <v>897</v>
      </c>
      <c r="Q87" s="40">
        <f>'Kim &amp; Park-2004'!AE96</f>
        <v>897</v>
      </c>
      <c r="R87" s="77">
        <f>'Kim &amp; Park-2004'!AQ96</f>
        <v>75.209999999999994</v>
      </c>
    </row>
    <row r="88" spans="4:18" x14ac:dyDescent="0.2">
      <c r="D88" s="71" t="str">
        <f>'Kim &amp; Park-2004'!E97</f>
        <v>I-93</v>
      </c>
      <c r="E88">
        <f>'Kim &amp; Park-2004'!F97</f>
        <v>50</v>
      </c>
      <c r="F88">
        <f>'Kim &amp; Park-2004'!G97</f>
        <v>50</v>
      </c>
      <c r="G88">
        <f>'Kim &amp; Park-2004'!H97</f>
        <v>6</v>
      </c>
      <c r="H88">
        <f>'Kim &amp; Park-2004'!I97</f>
        <v>810</v>
      </c>
      <c r="I88">
        <f>'Kim &amp; Park-2004'!P97</f>
        <v>810</v>
      </c>
      <c r="J88" s="69">
        <f>'Kim &amp; Park-2004'!Q97</f>
        <v>125.27</v>
      </c>
      <c r="K88">
        <f>'Kim &amp; Park-2004'!V97</f>
        <v>810</v>
      </c>
      <c r="L88" s="69">
        <f>'Kim &amp; Park-2004'!W97</f>
        <v>1800</v>
      </c>
      <c r="M88">
        <f>'Kim &amp; Park-2004'!Y97</f>
        <v>810</v>
      </c>
      <c r="N88">
        <f>'Kim &amp; Park-2004'!AB97</f>
        <v>62.93</v>
      </c>
      <c r="O88">
        <f>'Kim &amp; Park-2004'!AC97</f>
        <v>810</v>
      </c>
      <c r="P88">
        <f>'Kim &amp; Park-2004'!AD97</f>
        <v>810</v>
      </c>
      <c r="Q88">
        <f>'Kim &amp; Park-2004'!AE97</f>
        <v>810</v>
      </c>
      <c r="R88" s="69">
        <f>'Kim &amp; Park-2004'!AQ97</f>
        <v>188.2</v>
      </c>
    </row>
    <row r="89" spans="4:18" x14ac:dyDescent="0.2">
      <c r="D89" s="71" t="str">
        <f>'Kim &amp; Park-2004'!E98</f>
        <v>I-94</v>
      </c>
      <c r="E89">
        <f>'Kim &amp; Park-2004'!F98</f>
        <v>50</v>
      </c>
      <c r="F89">
        <f>'Kim &amp; Park-2004'!G98</f>
        <v>50</v>
      </c>
      <c r="G89">
        <f>'Kim &amp; Park-2004'!H98</f>
        <v>6</v>
      </c>
      <c r="H89">
        <f>'Kim &amp; Park-2004'!I98</f>
        <v>786</v>
      </c>
      <c r="I89">
        <f>'Kim &amp; Park-2004'!P98</f>
        <v>786</v>
      </c>
      <c r="J89" s="69">
        <f>'Kim &amp; Park-2004'!Q98</f>
        <v>146.61000000000001</v>
      </c>
      <c r="K89">
        <f>'Kim &amp; Park-2004'!V98</f>
        <v>786</v>
      </c>
      <c r="L89" s="69">
        <f>'Kim &amp; Park-2004'!W98</f>
        <v>1800</v>
      </c>
      <c r="M89">
        <f>'Kim &amp; Park-2004'!Y98</f>
        <v>786</v>
      </c>
      <c r="N89">
        <f>'Kim &amp; Park-2004'!AB98</f>
        <v>44.57</v>
      </c>
      <c r="O89">
        <f>'Kim &amp; Park-2004'!AC98</f>
        <v>786</v>
      </c>
      <c r="P89">
        <f>'Kim &amp; Park-2004'!AD98</f>
        <v>786</v>
      </c>
      <c r="Q89">
        <f>'Kim &amp; Park-2004'!AE98</f>
        <v>786</v>
      </c>
      <c r="R89" s="69">
        <f>'Kim &amp; Park-2004'!AQ98</f>
        <v>190.18</v>
      </c>
    </row>
    <row r="90" spans="4:18" x14ac:dyDescent="0.2">
      <c r="D90" s="71" t="str">
        <f>'Kim &amp; Park-2004'!E99</f>
        <v>I-95</v>
      </c>
      <c r="E90">
        <f>'Kim &amp; Park-2004'!F99</f>
        <v>50</v>
      </c>
      <c r="F90">
        <f>'Kim &amp; Park-2004'!G99</f>
        <v>50</v>
      </c>
      <c r="G90">
        <f>'Kim &amp; Park-2004'!H99</f>
        <v>6</v>
      </c>
      <c r="H90">
        <f>'Kim &amp; Park-2004'!I99</f>
        <v>834</v>
      </c>
      <c r="I90">
        <f>'Kim &amp; Park-2004'!P99</f>
        <v>834</v>
      </c>
      <c r="J90" s="69">
        <f>'Kim &amp; Park-2004'!Q99</f>
        <v>90.17</v>
      </c>
      <c r="K90">
        <f>'Kim &amp; Park-2004'!V99</f>
        <v>834</v>
      </c>
      <c r="L90" s="69">
        <f>'Kim &amp; Park-2004'!W99</f>
        <v>1800</v>
      </c>
      <c r="M90">
        <f>'Kim &amp; Park-2004'!Y99</f>
        <v>834</v>
      </c>
      <c r="N90">
        <f>'Kim &amp; Park-2004'!AB99</f>
        <v>43.51</v>
      </c>
      <c r="O90">
        <f>'Kim &amp; Park-2004'!AC99</f>
        <v>834</v>
      </c>
      <c r="P90">
        <f>'Kim &amp; Park-2004'!AD99</f>
        <v>834</v>
      </c>
      <c r="Q90">
        <f>'Kim &amp; Park-2004'!AE99</f>
        <v>834</v>
      </c>
      <c r="R90" s="69">
        <f>'Kim &amp; Park-2004'!AQ99</f>
        <v>133.68</v>
      </c>
    </row>
    <row r="91" spans="4:18" x14ac:dyDescent="0.2">
      <c r="D91" s="71" t="str">
        <f>'Kim &amp; Park-2004'!E100</f>
        <v>I-96</v>
      </c>
      <c r="E91">
        <f>'Kim &amp; Park-2004'!F100</f>
        <v>50</v>
      </c>
      <c r="F91">
        <f>'Kim &amp; Park-2004'!G100</f>
        <v>50</v>
      </c>
      <c r="G91">
        <f>'Kim &amp; Park-2004'!H100</f>
        <v>6</v>
      </c>
      <c r="H91">
        <f>'Kim &amp; Park-2004'!I100</f>
        <v>801</v>
      </c>
      <c r="I91">
        <f>'Kim &amp; Park-2004'!P100</f>
        <v>801</v>
      </c>
      <c r="J91" s="69">
        <f>'Kim &amp; Park-2004'!Q100</f>
        <v>66.91</v>
      </c>
      <c r="K91">
        <f>'Kim &amp; Park-2004'!V100</f>
        <v>801</v>
      </c>
      <c r="L91" s="69">
        <f>'Kim &amp; Park-2004'!W100</f>
        <v>1800</v>
      </c>
      <c r="M91">
        <f>'Kim &amp; Park-2004'!Y100</f>
        <v>798</v>
      </c>
      <c r="N91">
        <f>'Kim &amp; Park-2004'!AB100</f>
        <v>38.020000000000003</v>
      </c>
      <c r="O91">
        <f>'Kim &amp; Park-2004'!AC100</f>
        <v>801</v>
      </c>
      <c r="P91">
        <f>'Kim &amp; Park-2004'!AD100</f>
        <v>798</v>
      </c>
      <c r="Q91">
        <f>'Kim &amp; Park-2004'!AE100</f>
        <v>801</v>
      </c>
      <c r="R91" s="69">
        <f>'Kim &amp; Park-2004'!AQ100</f>
        <v>104.93</v>
      </c>
    </row>
    <row r="92" spans="4:18" x14ac:dyDescent="0.2">
      <c r="D92" s="71" t="str">
        <f>'Kim &amp; Park-2004'!E101</f>
        <v>I-97</v>
      </c>
      <c r="E92">
        <f>'Kim &amp; Park-2004'!F101</f>
        <v>50</v>
      </c>
      <c r="F92">
        <f>'Kim &amp; Park-2004'!G101</f>
        <v>50</v>
      </c>
      <c r="G92">
        <f>'Kim &amp; Park-2004'!H101</f>
        <v>6</v>
      </c>
      <c r="H92">
        <f>'Kim &amp; Park-2004'!I101</f>
        <v>717</v>
      </c>
      <c r="I92">
        <f>'Kim &amp; Park-2004'!P101</f>
        <v>717</v>
      </c>
      <c r="J92" s="69">
        <f>'Kim &amp; Park-2004'!Q101</f>
        <v>198.63</v>
      </c>
      <c r="K92">
        <f>'Kim &amp; Park-2004'!V101</f>
        <v>717</v>
      </c>
      <c r="L92" s="69">
        <f>'Kim &amp; Park-2004'!W101</f>
        <v>1800</v>
      </c>
      <c r="M92">
        <f>'Kim &amp; Park-2004'!Y101</f>
        <v>711</v>
      </c>
      <c r="N92">
        <f>'Kim &amp; Park-2004'!AB101</f>
        <v>144.16</v>
      </c>
      <c r="O92">
        <f>'Kim &amp; Park-2004'!AC101</f>
        <v>717</v>
      </c>
      <c r="P92">
        <f>'Kim &amp; Park-2004'!AD101</f>
        <v>711</v>
      </c>
      <c r="Q92">
        <f>'Kim &amp; Park-2004'!AE101</f>
        <v>717</v>
      </c>
      <c r="R92" s="69">
        <f>'Kim &amp; Park-2004'!AQ101</f>
        <v>941.65</v>
      </c>
    </row>
    <row r="93" spans="4:18" x14ac:dyDescent="0.2">
      <c r="D93" s="71" t="str">
        <f>'Kim &amp; Park-2004'!E102</f>
        <v>I-98</v>
      </c>
      <c r="E93">
        <f>'Kim &amp; Park-2004'!F102</f>
        <v>50</v>
      </c>
      <c r="F93">
        <f>'Kim &amp; Park-2004'!G102</f>
        <v>50</v>
      </c>
      <c r="G93">
        <f>'Kim &amp; Park-2004'!H102</f>
        <v>6</v>
      </c>
      <c r="H93">
        <f>'Kim &amp; Park-2004'!I102</f>
        <v>735</v>
      </c>
      <c r="I93">
        <f>'Kim &amp; Park-2004'!P102</f>
        <v>735</v>
      </c>
      <c r="J93" s="69">
        <f>'Kim &amp; Park-2004'!Q102</f>
        <v>53.29</v>
      </c>
      <c r="K93">
        <f>'Kim &amp; Park-2004'!V102</f>
        <v>735</v>
      </c>
      <c r="L93" s="69">
        <f>'Kim &amp; Park-2004'!W102</f>
        <v>1800</v>
      </c>
      <c r="M93">
        <f>'Kim &amp; Park-2004'!Y102</f>
        <v>735</v>
      </c>
      <c r="N93">
        <f>'Kim &amp; Park-2004'!AB102</f>
        <v>34.299999999999997</v>
      </c>
      <c r="O93">
        <f>'Kim &amp; Park-2004'!AC102</f>
        <v>735</v>
      </c>
      <c r="P93">
        <f>'Kim &amp; Park-2004'!AD102</f>
        <v>735</v>
      </c>
      <c r="Q93">
        <f>'Kim &amp; Park-2004'!AE102</f>
        <v>735</v>
      </c>
      <c r="R93" s="69">
        <f>'Kim &amp; Park-2004'!AQ102</f>
        <v>87.59</v>
      </c>
    </row>
    <row r="94" spans="4:18" x14ac:dyDescent="0.2">
      <c r="D94" s="71" t="str">
        <f>'Kim &amp; Park-2004'!E103</f>
        <v>I-99</v>
      </c>
      <c r="E94">
        <f>'Kim &amp; Park-2004'!F103</f>
        <v>50</v>
      </c>
      <c r="F94">
        <f>'Kim &amp; Park-2004'!G103</f>
        <v>50</v>
      </c>
      <c r="G94">
        <f>'Kim &amp; Park-2004'!H103</f>
        <v>6</v>
      </c>
      <c r="H94">
        <f>'Kim &amp; Park-2004'!I103</f>
        <v>852</v>
      </c>
      <c r="I94">
        <f>'Kim &amp; Park-2004'!P103</f>
        <v>852</v>
      </c>
      <c r="J94" s="69">
        <f>'Kim &amp; Park-2004'!Q103</f>
        <v>124.56</v>
      </c>
      <c r="K94">
        <f>'Kim &amp; Park-2004'!V103</f>
        <v>852</v>
      </c>
      <c r="L94" s="69">
        <f>'Kim &amp; Park-2004'!W103</f>
        <v>1800</v>
      </c>
      <c r="M94">
        <f>'Kim &amp; Park-2004'!Y103</f>
        <v>843</v>
      </c>
      <c r="N94">
        <f>'Kim &amp; Park-2004'!AB103</f>
        <v>70.95</v>
      </c>
      <c r="O94">
        <f>'Kim &amp; Park-2004'!AC103</f>
        <v>852</v>
      </c>
      <c r="P94">
        <f>'Kim &amp; Park-2004'!AD103</f>
        <v>843</v>
      </c>
      <c r="Q94">
        <f>'Kim &amp; Park-2004'!AE103</f>
        <v>852</v>
      </c>
      <c r="R94" s="69">
        <f>'Kim &amp; Park-2004'!AQ103</f>
        <v>839.9</v>
      </c>
    </row>
    <row r="95" spans="4:18" x14ac:dyDescent="0.2">
      <c r="D95" s="71" t="str">
        <f>'Kim &amp; Park-2004'!E104</f>
        <v>I-100</v>
      </c>
      <c r="E95">
        <f>'Kim &amp; Park-2004'!F104</f>
        <v>50</v>
      </c>
      <c r="F95">
        <f>'Kim &amp; Park-2004'!G104</f>
        <v>50</v>
      </c>
      <c r="G95">
        <f>'Kim &amp; Park-2004'!H104</f>
        <v>6</v>
      </c>
      <c r="H95">
        <f>'Kim &amp; Park-2004'!I104</f>
        <v>876</v>
      </c>
      <c r="I95">
        <f>'Kim &amp; Park-2004'!P104</f>
        <v>876</v>
      </c>
      <c r="J95" s="69">
        <f>'Kim &amp; Park-2004'!Q104</f>
        <v>94.39</v>
      </c>
      <c r="K95">
        <f>'Kim &amp; Park-2004'!V104</f>
        <v>876</v>
      </c>
      <c r="L95" s="69">
        <f>'Kim &amp; Park-2004'!W104</f>
        <v>1800</v>
      </c>
      <c r="M95">
        <f>'Kim &amp; Park-2004'!Y104</f>
        <v>873</v>
      </c>
      <c r="N95">
        <f>'Kim &amp; Park-2004'!AB104</f>
        <v>69.55</v>
      </c>
      <c r="O95">
        <f>'Kim &amp; Park-2004'!AC104</f>
        <v>876</v>
      </c>
      <c r="P95">
        <f>'Kim &amp; Park-2004'!AD104</f>
        <v>873</v>
      </c>
      <c r="Q95">
        <f>'Kim &amp; Park-2004'!AE104</f>
        <v>876</v>
      </c>
      <c r="R95" s="69">
        <f>'Kim &amp; Park-2004'!AQ104</f>
        <v>344.46</v>
      </c>
    </row>
    <row r="96" spans="4:18" x14ac:dyDescent="0.2">
      <c r="D96" s="71" t="str">
        <f>'Kim &amp; Park-2004'!E105</f>
        <v>I-101</v>
      </c>
      <c r="E96">
        <f>'Kim &amp; Park-2004'!F105</f>
        <v>50</v>
      </c>
      <c r="F96">
        <f>'Kim &amp; Park-2004'!G105</f>
        <v>50</v>
      </c>
      <c r="G96">
        <f>'Kim &amp; Park-2004'!H105</f>
        <v>6</v>
      </c>
      <c r="H96">
        <f>'Kim &amp; Park-2004'!I105</f>
        <v>810</v>
      </c>
      <c r="I96">
        <f>'Kim &amp; Park-2004'!P105</f>
        <v>810</v>
      </c>
      <c r="J96" s="69">
        <f>'Kim &amp; Park-2004'!Q105</f>
        <v>174.12</v>
      </c>
      <c r="K96">
        <f>'Kim &amp; Park-2004'!V105</f>
        <v>810</v>
      </c>
      <c r="L96" s="69">
        <f>'Kim &amp; Park-2004'!W105</f>
        <v>1800</v>
      </c>
      <c r="M96">
        <f>'Kim &amp; Park-2004'!Y105</f>
        <v>804</v>
      </c>
      <c r="N96">
        <f>'Kim &amp; Park-2004'!AB105</f>
        <v>65.09</v>
      </c>
      <c r="O96">
        <f>'Kim &amp; Park-2004'!AC105</f>
        <v>810</v>
      </c>
      <c r="P96">
        <f>'Kim &amp; Park-2004'!AD105</f>
        <v>804</v>
      </c>
      <c r="Q96">
        <f>'Kim &amp; Park-2004'!AE105</f>
        <v>810</v>
      </c>
      <c r="R96" s="69">
        <f>'Kim &amp; Park-2004'!AQ105</f>
        <v>937.13</v>
      </c>
    </row>
    <row r="97" spans="4:18" x14ac:dyDescent="0.2">
      <c r="D97" s="78" t="str">
        <f>'Kim &amp; Park-2004'!E106</f>
        <v>I-102</v>
      </c>
      <c r="E97" s="40">
        <f>'Kim &amp; Park-2004'!F106</f>
        <v>50</v>
      </c>
      <c r="F97" s="40">
        <f>'Kim &amp; Park-2004'!G106</f>
        <v>50</v>
      </c>
      <c r="G97" s="40">
        <f>'Kim &amp; Park-2004'!H106</f>
        <v>6</v>
      </c>
      <c r="H97" s="40">
        <f>'Kim &amp; Park-2004'!I106</f>
        <v>897</v>
      </c>
      <c r="I97" s="40">
        <f>'Kim &amp; Park-2004'!P106</f>
        <v>897</v>
      </c>
      <c r="J97" s="77">
        <f>'Kim &amp; Park-2004'!Q106</f>
        <v>251.68</v>
      </c>
      <c r="K97" s="40">
        <f>'Kim &amp; Park-2004'!V106</f>
        <v>897</v>
      </c>
      <c r="L97" s="77">
        <f>'Kim &amp; Park-2004'!W106</f>
        <v>1800</v>
      </c>
      <c r="M97" s="40">
        <f>'Kim &amp; Park-2004'!Y106</f>
        <v>894</v>
      </c>
      <c r="N97" s="40">
        <f>'Kim &amp; Park-2004'!AB106</f>
        <v>117.35</v>
      </c>
      <c r="O97" s="40">
        <f>'Kim &amp; Park-2004'!AC106</f>
        <v>897</v>
      </c>
      <c r="P97" s="40">
        <f>'Kim &amp; Park-2004'!AD106</f>
        <v>894</v>
      </c>
      <c r="Q97" s="40">
        <f>'Kim &amp; Park-2004'!AE106</f>
        <v>897</v>
      </c>
      <c r="R97" s="77">
        <f>'Kim &amp; Park-2004'!AQ106</f>
        <v>556.01</v>
      </c>
    </row>
    <row r="98" spans="4:18" x14ac:dyDescent="0.2">
      <c r="J98" s="69"/>
      <c r="L98" s="69"/>
      <c r="R98" s="69"/>
    </row>
    <row r="99" spans="4:18" x14ac:dyDescent="0.2">
      <c r="J99" s="69"/>
      <c r="L99" s="69"/>
      <c r="R99" s="69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C87B-7892-4BFB-A37A-0E751135484F}">
  <dimension ref="E4:S89"/>
  <sheetViews>
    <sheetView workbookViewId="0"/>
  </sheetViews>
  <sheetFormatPr defaultRowHeight="14.25" x14ac:dyDescent="0.2"/>
  <cols>
    <col min="5" max="5" width="3" bestFit="1" customWidth="1"/>
    <col min="6" max="8" width="4.125" bestFit="1" customWidth="1"/>
    <col min="9" max="9" width="8.25" bestFit="1" customWidth="1"/>
    <col min="10" max="10" width="13.25" bestFit="1" customWidth="1"/>
    <col min="11" max="11" width="4.625" bestFit="1" customWidth="1"/>
    <col min="12" max="12" width="10.125" bestFit="1" customWidth="1"/>
    <col min="13" max="13" width="4.625" bestFit="1" customWidth="1"/>
    <col min="14" max="14" width="12.375" bestFit="1" customWidth="1"/>
    <col min="15" max="15" width="4.625" bestFit="1" customWidth="1"/>
    <col min="16" max="16" width="5.75" bestFit="1" customWidth="1"/>
    <col min="17" max="17" width="4" bestFit="1" customWidth="1"/>
    <col min="18" max="18" width="4.375" bestFit="1" customWidth="1"/>
    <col min="19" max="19" width="4.625" bestFit="1" customWidth="1"/>
  </cols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41"/>
      <c r="F5" s="41"/>
      <c r="G5" s="41"/>
      <c r="H5" s="41"/>
      <c r="I5" s="41"/>
      <c r="J5" s="41" t="str">
        <f>Master!I6</f>
        <v>$STBL$</v>
      </c>
      <c r="K5" s="41"/>
      <c r="L5" s="41" t="str">
        <f>Master!K6</f>
        <v>$F$</v>
      </c>
      <c r="M5" s="41"/>
      <c r="N5" s="41" t="str">
        <f>Master!M6</f>
        <v>$\lbf$</v>
      </c>
      <c r="O5" s="41"/>
      <c r="P5" s="41" t="str">
        <f>Master!O6</f>
        <v>\EXM</v>
      </c>
      <c r="Q5" s="41"/>
      <c r="R5" s="41"/>
      <c r="S5" s="41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A'!D7</f>
        <v>1</v>
      </c>
      <c r="F7">
        <f>'set A'!E7</f>
        <v>10</v>
      </c>
      <c r="G7">
        <f>'set A'!F7</f>
        <v>10</v>
      </c>
      <c r="H7">
        <f>'set A'!G7</f>
        <v>2</v>
      </c>
      <c r="I7">
        <f>'set A'!H7</f>
        <v>520</v>
      </c>
      <c r="J7">
        <f>'set A'!O7</f>
        <v>520</v>
      </c>
      <c r="K7" s="69">
        <f>'set A'!P7</f>
        <v>0.53</v>
      </c>
      <c r="L7">
        <f>'set A'!U7</f>
        <v>520</v>
      </c>
      <c r="M7" s="69">
        <f>'set A'!V7</f>
        <v>0.27</v>
      </c>
      <c r="N7">
        <f>'set A'!X7</f>
        <v>520</v>
      </c>
      <c r="O7" s="69">
        <f>'set A'!AA7</f>
        <v>0.5</v>
      </c>
      <c r="P7">
        <f>'set A'!AB7</f>
        <v>520</v>
      </c>
      <c r="Q7">
        <f>'set A'!AC7</f>
        <v>520</v>
      </c>
      <c r="R7">
        <f>'set A'!AD7</f>
        <v>520</v>
      </c>
      <c r="S7" s="69">
        <f>'set A'!AP7</f>
        <v>0.78</v>
      </c>
    </row>
    <row r="8" spans="5:19" x14ac:dyDescent="0.2">
      <c r="E8">
        <f>'set A'!D8</f>
        <v>2</v>
      </c>
      <c r="F8">
        <f>'set A'!E8</f>
        <v>10</v>
      </c>
      <c r="G8">
        <f>'set A'!F8</f>
        <v>10</v>
      </c>
      <c r="H8">
        <f>'set A'!G8</f>
        <v>2</v>
      </c>
      <c r="I8">
        <f>'set A'!H8</f>
        <v>508</v>
      </c>
      <c r="J8">
        <f>'set A'!O8</f>
        <v>508</v>
      </c>
      <c r="K8" s="69">
        <f>'set A'!P8</f>
        <v>0.6</v>
      </c>
      <c r="L8">
        <f>'set A'!U8</f>
        <v>508</v>
      </c>
      <c r="M8" s="69">
        <f>'set A'!V8</f>
        <v>0.45</v>
      </c>
      <c r="N8">
        <f>'set A'!X8</f>
        <v>508</v>
      </c>
      <c r="O8" s="69">
        <f>'set A'!AA8</f>
        <v>0.61</v>
      </c>
      <c r="P8">
        <f>'set A'!AB8</f>
        <v>508</v>
      </c>
      <c r="Q8">
        <f>'set A'!AC8</f>
        <v>508</v>
      </c>
      <c r="R8">
        <f>'set A'!AD8</f>
        <v>508</v>
      </c>
      <c r="S8" s="69">
        <f>'set A'!AP8</f>
        <v>1.1299999999999999</v>
      </c>
    </row>
    <row r="9" spans="5:19" x14ac:dyDescent="0.2">
      <c r="E9">
        <f>'set A'!D9</f>
        <v>3</v>
      </c>
      <c r="F9">
        <f>'set A'!E9</f>
        <v>10</v>
      </c>
      <c r="G9">
        <f>'set A'!F9</f>
        <v>10</v>
      </c>
      <c r="H9">
        <f>'set A'!G9</f>
        <v>2</v>
      </c>
      <c r="I9">
        <f>'set A'!H9</f>
        <v>513</v>
      </c>
      <c r="J9">
        <f>'set A'!O9</f>
        <v>513</v>
      </c>
      <c r="K9" s="69">
        <f>'set A'!P9</f>
        <v>0.8</v>
      </c>
      <c r="L9">
        <f>'set A'!U9</f>
        <v>513</v>
      </c>
      <c r="M9" s="69">
        <f>'set A'!V9</f>
        <v>0.38</v>
      </c>
      <c r="N9">
        <f>'set A'!X9</f>
        <v>513</v>
      </c>
      <c r="O9" s="69">
        <f>'set A'!AA9</f>
        <v>0.5</v>
      </c>
      <c r="P9">
        <f>'set A'!AB9</f>
        <v>513</v>
      </c>
      <c r="Q9">
        <f>'set A'!AC9</f>
        <v>513</v>
      </c>
      <c r="R9">
        <f>'set A'!AD9</f>
        <v>513</v>
      </c>
      <c r="S9" s="69">
        <f>'set A'!AP9</f>
        <v>0.73</v>
      </c>
    </row>
    <row r="10" spans="5:19" x14ac:dyDescent="0.2">
      <c r="E10">
        <f>'set A'!D10</f>
        <v>4</v>
      </c>
      <c r="F10">
        <f>'set A'!E10</f>
        <v>10</v>
      </c>
      <c r="G10">
        <f>'set A'!F10</f>
        <v>10</v>
      </c>
      <c r="H10">
        <f>'set A'!G10</f>
        <v>2</v>
      </c>
      <c r="I10">
        <f>'set A'!H10</f>
        <v>510</v>
      </c>
      <c r="J10">
        <f>'set A'!O10</f>
        <v>510</v>
      </c>
      <c r="K10" s="69">
        <f>'set A'!P10</f>
        <v>0.64</v>
      </c>
      <c r="L10">
        <f>'set A'!U10</f>
        <v>510</v>
      </c>
      <c r="M10" s="69">
        <f>'set A'!V10</f>
        <v>0.34</v>
      </c>
      <c r="N10">
        <f>'set A'!X10</f>
        <v>510</v>
      </c>
      <c r="O10" s="69">
        <f>'set A'!AA10</f>
        <v>0.48</v>
      </c>
      <c r="P10">
        <f>'set A'!AB10</f>
        <v>510</v>
      </c>
      <c r="Q10">
        <f>'set A'!AC10</f>
        <v>510</v>
      </c>
      <c r="R10">
        <f>'set A'!AD10</f>
        <v>510</v>
      </c>
      <c r="S10" s="69">
        <f>'set A'!AP10</f>
        <v>0.76</v>
      </c>
    </row>
    <row r="11" spans="5:19" x14ac:dyDescent="0.2">
      <c r="E11">
        <f>'set A'!D11</f>
        <v>5</v>
      </c>
      <c r="F11">
        <f>'set A'!E11</f>
        <v>10</v>
      </c>
      <c r="G11">
        <f>'set A'!F11</f>
        <v>10</v>
      </c>
      <c r="H11">
        <f>'set A'!G11</f>
        <v>2</v>
      </c>
      <c r="I11">
        <f>'set A'!H11</f>
        <v>514</v>
      </c>
      <c r="J11">
        <f>'set A'!O11</f>
        <v>515</v>
      </c>
      <c r="K11" s="69">
        <f>'set A'!P11</f>
        <v>0.52</v>
      </c>
      <c r="L11">
        <f>'set A'!U11</f>
        <v>514</v>
      </c>
      <c r="M11" s="69">
        <f>'set A'!V11</f>
        <v>0.46</v>
      </c>
      <c r="N11">
        <f>'set A'!X11</f>
        <v>510</v>
      </c>
      <c r="O11" s="69">
        <f>'set A'!AA11</f>
        <v>0.59</v>
      </c>
      <c r="P11">
        <f>'set A'!AB11</f>
        <v>514</v>
      </c>
      <c r="Q11">
        <f>'set A'!AC11</f>
        <v>510</v>
      </c>
      <c r="R11">
        <f>'set A'!AD11</f>
        <v>515</v>
      </c>
      <c r="S11" s="69">
        <f>'set A'!AP11</f>
        <v>3.28</v>
      </c>
    </row>
    <row r="12" spans="5:19" x14ac:dyDescent="0.2">
      <c r="E12">
        <f>'set A'!D12</f>
        <v>6</v>
      </c>
      <c r="F12">
        <f>'set A'!E12</f>
        <v>10</v>
      </c>
      <c r="G12">
        <f>'set A'!F12</f>
        <v>10</v>
      </c>
      <c r="H12">
        <f>'set A'!G12</f>
        <v>2</v>
      </c>
      <c r="I12">
        <f>'set A'!H12</f>
        <v>513</v>
      </c>
      <c r="J12">
        <f>'set A'!O12</f>
        <v>513</v>
      </c>
      <c r="K12" s="69">
        <f>'set A'!P12</f>
        <v>0.56000000000000005</v>
      </c>
      <c r="L12">
        <f>'set A'!U12</f>
        <v>513</v>
      </c>
      <c r="M12" s="69">
        <f>'set A'!V12</f>
        <v>0.43</v>
      </c>
      <c r="N12">
        <f>'set A'!X12</f>
        <v>513</v>
      </c>
      <c r="O12" s="69">
        <f>'set A'!AA12</f>
        <v>0.36</v>
      </c>
      <c r="P12">
        <f>'set A'!AB12</f>
        <v>513</v>
      </c>
      <c r="Q12">
        <f>'set A'!AC12</f>
        <v>513</v>
      </c>
      <c r="R12">
        <f>'set A'!AD12</f>
        <v>513</v>
      </c>
      <c r="S12" s="69">
        <f>'set A'!AP12</f>
        <v>0.46</v>
      </c>
    </row>
    <row r="13" spans="5:19" x14ac:dyDescent="0.2">
      <c r="E13">
        <f>'set A'!D13</f>
        <v>7</v>
      </c>
      <c r="F13">
        <f>'set A'!E13</f>
        <v>10</v>
      </c>
      <c r="G13">
        <f>'set A'!F13</f>
        <v>10</v>
      </c>
      <c r="H13">
        <f>'set A'!G13</f>
        <v>2</v>
      </c>
      <c r="I13">
        <f>'set A'!H13</f>
        <v>511</v>
      </c>
      <c r="J13">
        <f>'set A'!O13</f>
        <v>511</v>
      </c>
      <c r="K13" s="69">
        <f>'set A'!P13</f>
        <v>0.65</v>
      </c>
      <c r="L13">
        <f>'set A'!U13</f>
        <v>511</v>
      </c>
      <c r="M13" s="69">
        <f>'set A'!V13</f>
        <v>0.39</v>
      </c>
      <c r="N13">
        <f>'set A'!X13</f>
        <v>508</v>
      </c>
      <c r="O13" s="69">
        <f>'set A'!AA13</f>
        <v>0.42</v>
      </c>
      <c r="P13">
        <f>'set A'!AB13</f>
        <v>511</v>
      </c>
      <c r="Q13">
        <f>'set A'!AC13</f>
        <v>508</v>
      </c>
      <c r="R13">
        <f>'set A'!AD13</f>
        <v>511</v>
      </c>
      <c r="S13" s="69">
        <f>'set A'!AP13</f>
        <v>1</v>
      </c>
    </row>
    <row r="14" spans="5:19" x14ac:dyDescent="0.2">
      <c r="E14">
        <f>'set A'!D14</f>
        <v>8</v>
      </c>
      <c r="F14">
        <f>'set A'!E14</f>
        <v>10</v>
      </c>
      <c r="G14">
        <f>'set A'!F14</f>
        <v>10</v>
      </c>
      <c r="H14">
        <f>'set A'!G14</f>
        <v>2</v>
      </c>
      <c r="I14">
        <f>'set A'!H14</f>
        <v>513</v>
      </c>
      <c r="J14">
        <f>'set A'!O14</f>
        <v>513</v>
      </c>
      <c r="K14" s="69">
        <f>'set A'!P14</f>
        <v>0.56000000000000005</v>
      </c>
      <c r="L14">
        <f>'set A'!U14</f>
        <v>513</v>
      </c>
      <c r="M14" s="69">
        <f>'set A'!V14</f>
        <v>0.44</v>
      </c>
      <c r="N14">
        <f>'set A'!X14</f>
        <v>513</v>
      </c>
      <c r="O14" s="69">
        <f>'set A'!AA14</f>
        <v>0.38</v>
      </c>
      <c r="P14">
        <f>'set A'!AB14</f>
        <v>513</v>
      </c>
      <c r="Q14">
        <f>'set A'!AC14</f>
        <v>513</v>
      </c>
      <c r="R14">
        <f>'set A'!AD14</f>
        <v>513</v>
      </c>
      <c r="S14" s="69">
        <f>'set A'!AP14</f>
        <v>0.68</v>
      </c>
    </row>
    <row r="15" spans="5:19" x14ac:dyDescent="0.2">
      <c r="E15">
        <f>'set A'!D15</f>
        <v>9</v>
      </c>
      <c r="F15">
        <f>'set A'!E15</f>
        <v>10</v>
      </c>
      <c r="G15">
        <f>'set A'!F15</f>
        <v>10</v>
      </c>
      <c r="H15">
        <f>'set A'!G15</f>
        <v>2</v>
      </c>
      <c r="I15">
        <f>'set A'!H15</f>
        <v>512</v>
      </c>
      <c r="J15">
        <f>'set A'!O15</f>
        <v>512</v>
      </c>
      <c r="K15" s="69">
        <f>'set A'!P15</f>
        <v>0.78</v>
      </c>
      <c r="L15">
        <f>'set A'!U15</f>
        <v>512</v>
      </c>
      <c r="M15" s="69">
        <f>'set A'!V15</f>
        <v>0.49</v>
      </c>
      <c r="N15">
        <f>'set A'!X15</f>
        <v>510</v>
      </c>
      <c r="O15" s="69">
        <f>'set A'!AA15</f>
        <v>0.4</v>
      </c>
      <c r="P15">
        <f>'set A'!AB15</f>
        <v>512</v>
      </c>
      <c r="Q15">
        <f>'set A'!AC15</f>
        <v>510</v>
      </c>
      <c r="R15">
        <f>'set A'!AD15</f>
        <v>512</v>
      </c>
      <c r="S15" s="69">
        <f>'set A'!AP15</f>
        <v>0.98</v>
      </c>
    </row>
    <row r="16" spans="5:19" x14ac:dyDescent="0.2">
      <c r="E16" s="40">
        <f>'set A'!D16</f>
        <v>10</v>
      </c>
      <c r="F16" s="40">
        <f>'set A'!E16</f>
        <v>10</v>
      </c>
      <c r="G16" s="40">
        <f>'set A'!F16</f>
        <v>10</v>
      </c>
      <c r="H16" s="40">
        <f>'set A'!G16</f>
        <v>2</v>
      </c>
      <c r="I16" s="40">
        <f>'set A'!H16</f>
        <v>549</v>
      </c>
      <c r="J16" s="40">
        <f>'set A'!O16</f>
        <v>549</v>
      </c>
      <c r="K16" s="77">
        <f>'set A'!P16</f>
        <v>0.53</v>
      </c>
      <c r="L16" s="40">
        <f>'set A'!U16</f>
        <v>549</v>
      </c>
      <c r="M16" s="77">
        <f>'set A'!V16</f>
        <v>0.45</v>
      </c>
      <c r="N16" s="40">
        <f>'set A'!X16</f>
        <v>549</v>
      </c>
      <c r="O16" s="77">
        <f>'set A'!AA16</f>
        <v>0.25</v>
      </c>
      <c r="P16" s="40">
        <f>'set A'!AB16</f>
        <v>549</v>
      </c>
      <c r="Q16" s="40">
        <f>'set A'!AC16</f>
        <v>549</v>
      </c>
      <c r="R16" s="40">
        <f>'set A'!AD16</f>
        <v>549</v>
      </c>
      <c r="S16" s="77">
        <f>'set A'!AP16</f>
        <v>0.48</v>
      </c>
    </row>
    <row r="17" spans="5:19" x14ac:dyDescent="0.2">
      <c r="E17">
        <f>'set A'!D17</f>
        <v>1</v>
      </c>
      <c r="F17">
        <f>'set A'!E17</f>
        <v>15</v>
      </c>
      <c r="G17">
        <f>'set A'!F17</f>
        <v>10</v>
      </c>
      <c r="H17">
        <f>'set A'!G17</f>
        <v>2</v>
      </c>
      <c r="I17">
        <f>'set A'!H17</f>
        <v>513</v>
      </c>
      <c r="J17">
        <f>'set A'!O17</f>
        <v>514</v>
      </c>
      <c r="K17" s="69">
        <f>'set A'!P17</f>
        <v>0.48</v>
      </c>
      <c r="L17">
        <f>'set A'!U17</f>
        <v>513</v>
      </c>
      <c r="M17" s="69">
        <f>'set A'!V17</f>
        <v>0.35</v>
      </c>
      <c r="N17">
        <f>'set A'!X17</f>
        <v>507</v>
      </c>
      <c r="O17" s="69">
        <f>'set A'!AA17</f>
        <v>0.61</v>
      </c>
      <c r="P17">
        <f>'set A'!AB17</f>
        <v>513</v>
      </c>
      <c r="Q17">
        <f>'set A'!AC17</f>
        <v>507</v>
      </c>
      <c r="R17">
        <f>'set A'!AD17</f>
        <v>514</v>
      </c>
      <c r="S17" s="69">
        <f>'set A'!AP17</f>
        <v>2.96</v>
      </c>
    </row>
    <row r="18" spans="5:19" x14ac:dyDescent="0.2">
      <c r="E18">
        <f>'set A'!D18</f>
        <v>2</v>
      </c>
      <c r="F18">
        <f>'set A'!E18</f>
        <v>15</v>
      </c>
      <c r="G18">
        <f>'set A'!F18</f>
        <v>10</v>
      </c>
      <c r="H18">
        <f>'set A'!G18</f>
        <v>2</v>
      </c>
      <c r="I18">
        <f>'set A'!H18</f>
        <v>507</v>
      </c>
      <c r="J18">
        <f>'set A'!O18</f>
        <v>507</v>
      </c>
      <c r="K18" s="69">
        <f>'set A'!P18</f>
        <v>0.68</v>
      </c>
      <c r="L18">
        <f>'set A'!U18</f>
        <v>507</v>
      </c>
      <c r="M18" s="69">
        <f>'set A'!V18</f>
        <v>0.42</v>
      </c>
      <c r="N18">
        <f>'set A'!X18</f>
        <v>507</v>
      </c>
      <c r="O18" s="69">
        <f>'set A'!AA18</f>
        <v>0.47</v>
      </c>
      <c r="P18">
        <f>'set A'!AB18</f>
        <v>507</v>
      </c>
      <c r="Q18">
        <f>'set A'!AC18</f>
        <v>507</v>
      </c>
      <c r="R18">
        <f>'set A'!AD18</f>
        <v>507</v>
      </c>
      <c r="S18" s="69">
        <f>'set A'!AP18</f>
        <v>0.82</v>
      </c>
    </row>
    <row r="19" spans="5:19" x14ac:dyDescent="0.2">
      <c r="E19">
        <f>'set A'!D19</f>
        <v>3</v>
      </c>
      <c r="F19">
        <f>'set A'!E19</f>
        <v>15</v>
      </c>
      <c r="G19">
        <f>'set A'!F19</f>
        <v>10</v>
      </c>
      <c r="H19">
        <f>'set A'!G19</f>
        <v>2</v>
      </c>
      <c r="I19">
        <f>'set A'!H19</f>
        <v>513</v>
      </c>
      <c r="J19">
        <f>'set A'!O19</f>
        <v>515</v>
      </c>
      <c r="K19" s="69">
        <f>'set A'!P19</f>
        <v>0.54</v>
      </c>
      <c r="L19">
        <f>'set A'!U19</f>
        <v>513</v>
      </c>
      <c r="M19" s="69">
        <f>'set A'!V19</f>
        <v>0.43</v>
      </c>
      <c r="N19">
        <f>'set A'!X19</f>
        <v>511</v>
      </c>
      <c r="O19" s="69">
        <f>'set A'!AA19</f>
        <v>0.48</v>
      </c>
      <c r="P19">
        <f>'set A'!AB19</f>
        <v>513</v>
      </c>
      <c r="Q19">
        <f>'set A'!AC19</f>
        <v>511</v>
      </c>
      <c r="R19">
        <f>'set A'!AD19</f>
        <v>515</v>
      </c>
      <c r="S19" s="69">
        <f>'set A'!AP19</f>
        <v>1.57</v>
      </c>
    </row>
    <row r="20" spans="5:19" x14ac:dyDescent="0.2">
      <c r="E20">
        <f>'set A'!D20</f>
        <v>4</v>
      </c>
      <c r="F20">
        <f>'set A'!E20</f>
        <v>15</v>
      </c>
      <c r="G20">
        <f>'set A'!F20</f>
        <v>10</v>
      </c>
      <c r="H20">
        <f>'set A'!G20</f>
        <v>2</v>
      </c>
      <c r="I20">
        <f>'set A'!H20</f>
        <v>513</v>
      </c>
      <c r="J20">
        <f>'set A'!O20</f>
        <v>513</v>
      </c>
      <c r="K20" s="69">
        <f>'set A'!P20</f>
        <v>0.56999999999999995</v>
      </c>
      <c r="L20">
        <f>'set A'!U20</f>
        <v>513</v>
      </c>
      <c r="M20" s="69">
        <f>'set A'!V20</f>
        <v>0.74</v>
      </c>
      <c r="N20">
        <f>'set A'!X20</f>
        <v>509</v>
      </c>
      <c r="O20" s="69">
        <f>'set A'!AA20</f>
        <v>0.35</v>
      </c>
      <c r="P20">
        <f>'set A'!AB20</f>
        <v>513</v>
      </c>
      <c r="Q20">
        <f>'set A'!AC20</f>
        <v>509</v>
      </c>
      <c r="R20">
        <f>'set A'!AD20</f>
        <v>513</v>
      </c>
      <c r="S20" s="69">
        <f>'set A'!AP20</f>
        <v>2.39</v>
      </c>
    </row>
    <row r="21" spans="5:19" x14ac:dyDescent="0.2">
      <c r="E21">
        <f>'set A'!D21</f>
        <v>5</v>
      </c>
      <c r="F21">
        <f>'set A'!E21</f>
        <v>15</v>
      </c>
      <c r="G21">
        <f>'set A'!F21</f>
        <v>10</v>
      </c>
      <c r="H21">
        <f>'set A'!G21</f>
        <v>2</v>
      </c>
      <c r="I21">
        <f>'set A'!H21</f>
        <v>507</v>
      </c>
      <c r="J21">
        <f>'set A'!O21</f>
        <v>507</v>
      </c>
      <c r="K21" s="69">
        <f>'set A'!P21</f>
        <v>0.61</v>
      </c>
      <c r="L21">
        <f>'set A'!U21</f>
        <v>507</v>
      </c>
      <c r="M21" s="69">
        <f>'set A'!V21</f>
        <v>0.32</v>
      </c>
      <c r="N21">
        <f>'set A'!X21</f>
        <v>507</v>
      </c>
      <c r="O21" s="69">
        <f>'set A'!AA21</f>
        <v>0.32</v>
      </c>
      <c r="P21">
        <f>'set A'!AB21</f>
        <v>507</v>
      </c>
      <c r="Q21">
        <f>'set A'!AC21</f>
        <v>507</v>
      </c>
      <c r="R21">
        <f>'set A'!AD21</f>
        <v>507</v>
      </c>
      <c r="S21" s="69">
        <f>'set A'!AP21</f>
        <v>0.64</v>
      </c>
    </row>
    <row r="22" spans="5:19" x14ac:dyDescent="0.2">
      <c r="E22">
        <f>'set A'!D22</f>
        <v>6</v>
      </c>
      <c r="F22">
        <f>'set A'!E22</f>
        <v>15</v>
      </c>
      <c r="G22">
        <f>'set A'!F22</f>
        <v>10</v>
      </c>
      <c r="H22">
        <f>'set A'!G22</f>
        <v>2</v>
      </c>
      <c r="I22">
        <f>'set A'!H22</f>
        <v>508</v>
      </c>
      <c r="J22">
        <f>'set A'!O22</f>
        <v>508</v>
      </c>
      <c r="K22" s="69">
        <f>'set A'!P22</f>
        <v>0.5</v>
      </c>
      <c r="L22">
        <f>'set A'!U22</f>
        <v>508</v>
      </c>
      <c r="M22" s="69">
        <f>'set A'!V22</f>
        <v>0.43</v>
      </c>
      <c r="N22">
        <f>'set A'!X22</f>
        <v>506</v>
      </c>
      <c r="O22" s="69">
        <f>'set A'!AA22</f>
        <v>0.38</v>
      </c>
      <c r="P22">
        <f>'set A'!AB22</f>
        <v>508</v>
      </c>
      <c r="Q22">
        <f>'set A'!AC22</f>
        <v>506</v>
      </c>
      <c r="R22">
        <f>'set A'!AD22</f>
        <v>508</v>
      </c>
      <c r="S22" s="69">
        <f>'set A'!AP22</f>
        <v>0.83</v>
      </c>
    </row>
    <row r="23" spans="5:19" x14ac:dyDescent="0.2">
      <c r="E23">
        <f>'set A'!D23</f>
        <v>7</v>
      </c>
      <c r="F23">
        <f>'set A'!E23</f>
        <v>15</v>
      </c>
      <c r="G23">
        <f>'set A'!F23</f>
        <v>10</v>
      </c>
      <c r="H23">
        <f>'set A'!G23</f>
        <v>2</v>
      </c>
      <c r="I23">
        <f>'set A'!H23</f>
        <v>507</v>
      </c>
      <c r="J23">
        <f>'set A'!O23</f>
        <v>507</v>
      </c>
      <c r="K23" s="69">
        <f>'set A'!P23</f>
        <v>0.53</v>
      </c>
      <c r="L23">
        <f>'set A'!U23</f>
        <v>507</v>
      </c>
      <c r="M23" s="69">
        <f>'set A'!V23</f>
        <v>0.41</v>
      </c>
      <c r="N23">
        <f>'set A'!X23</f>
        <v>507</v>
      </c>
      <c r="O23" s="69">
        <f>'set A'!AA23</f>
        <v>0.46</v>
      </c>
      <c r="P23">
        <f>'set A'!AB23</f>
        <v>507</v>
      </c>
      <c r="Q23">
        <f>'set A'!AC23</f>
        <v>507</v>
      </c>
      <c r="R23">
        <f>'set A'!AD23</f>
        <v>507</v>
      </c>
      <c r="S23" s="69">
        <f>'set A'!AP23</f>
        <v>0.64</v>
      </c>
    </row>
    <row r="24" spans="5:19" x14ac:dyDescent="0.2">
      <c r="E24">
        <f>'set A'!D24</f>
        <v>8</v>
      </c>
      <c r="F24">
        <f>'set A'!E24</f>
        <v>15</v>
      </c>
      <c r="G24">
        <f>'set A'!F24</f>
        <v>10</v>
      </c>
      <c r="H24">
        <f>'set A'!G24</f>
        <v>2</v>
      </c>
      <c r="I24">
        <f>'set A'!H24</f>
        <v>508</v>
      </c>
      <c r="J24">
        <f>'set A'!O24</f>
        <v>508</v>
      </c>
      <c r="K24" s="69">
        <f>'set A'!P24</f>
        <v>0.45</v>
      </c>
      <c r="L24">
        <f>'set A'!U24</f>
        <v>508</v>
      </c>
      <c r="M24" s="69">
        <f>'set A'!V24</f>
        <v>0.44</v>
      </c>
      <c r="N24">
        <f>'set A'!X24</f>
        <v>508</v>
      </c>
      <c r="O24" s="69">
        <f>'set A'!AA24</f>
        <v>0.33</v>
      </c>
      <c r="P24">
        <f>'set A'!AB24</f>
        <v>508</v>
      </c>
      <c r="Q24">
        <f>'set A'!AC24</f>
        <v>508</v>
      </c>
      <c r="R24">
        <f>'set A'!AD24</f>
        <v>508</v>
      </c>
      <c r="S24" s="69">
        <f>'set A'!AP24</f>
        <v>0.45</v>
      </c>
    </row>
    <row r="25" spans="5:19" x14ac:dyDescent="0.2">
      <c r="E25">
        <f>'set A'!D25</f>
        <v>9</v>
      </c>
      <c r="F25">
        <f>'set A'!E25</f>
        <v>15</v>
      </c>
      <c r="G25">
        <f>'set A'!F25</f>
        <v>10</v>
      </c>
      <c r="H25">
        <f>'set A'!G25</f>
        <v>2</v>
      </c>
      <c r="I25">
        <f>'set A'!H25</f>
        <v>507</v>
      </c>
      <c r="J25">
        <f>'set A'!O25</f>
        <v>507</v>
      </c>
      <c r="K25" s="69">
        <f>'set A'!P25</f>
        <v>0.56999999999999995</v>
      </c>
      <c r="L25">
        <f>'set A'!U25</f>
        <v>507</v>
      </c>
      <c r="M25" s="69">
        <f>'set A'!V25</f>
        <v>0.31</v>
      </c>
      <c r="N25">
        <f>'set A'!X25</f>
        <v>507</v>
      </c>
      <c r="O25" s="69">
        <f>'set A'!AA25</f>
        <v>0.36</v>
      </c>
      <c r="P25">
        <f>'set A'!AB25</f>
        <v>507</v>
      </c>
      <c r="Q25">
        <f>'set A'!AC25</f>
        <v>507</v>
      </c>
      <c r="R25">
        <f>'set A'!AD25</f>
        <v>507</v>
      </c>
      <c r="S25" s="69">
        <f>'set A'!AP25</f>
        <v>0.48</v>
      </c>
    </row>
    <row r="26" spans="5:19" x14ac:dyDescent="0.2">
      <c r="E26" s="40">
        <f>'set A'!D26</f>
        <v>10</v>
      </c>
      <c r="F26" s="40">
        <f>'set A'!E26</f>
        <v>15</v>
      </c>
      <c r="G26" s="40">
        <f>'set A'!F26</f>
        <v>10</v>
      </c>
      <c r="H26" s="40">
        <f>'set A'!G26</f>
        <v>2</v>
      </c>
      <c r="I26" s="40">
        <f>'set A'!H26</f>
        <v>513</v>
      </c>
      <c r="J26" s="40">
        <f>'set A'!O26</f>
        <v>513</v>
      </c>
      <c r="K26" s="77">
        <f>'set A'!P26</f>
        <v>0.5</v>
      </c>
      <c r="L26" s="40">
        <f>'set A'!U26</f>
        <v>513</v>
      </c>
      <c r="M26" s="77">
        <f>'set A'!V26</f>
        <v>0.41</v>
      </c>
      <c r="N26" s="40">
        <f>'set A'!X26</f>
        <v>508</v>
      </c>
      <c r="O26" s="77">
        <f>'set A'!AA26</f>
        <v>0.38</v>
      </c>
      <c r="P26" s="40">
        <f>'set A'!AB26</f>
        <v>513</v>
      </c>
      <c r="Q26" s="40">
        <f>'set A'!AC26</f>
        <v>508</v>
      </c>
      <c r="R26" s="40">
        <f>'set A'!AD26</f>
        <v>513</v>
      </c>
      <c r="S26" s="77">
        <f>'set A'!AP26</f>
        <v>2.12</v>
      </c>
    </row>
    <row r="27" spans="5:19" x14ac:dyDescent="0.2">
      <c r="E27">
        <f>'set A'!D27</f>
        <v>1</v>
      </c>
      <c r="F27">
        <f>'set A'!E27</f>
        <v>20</v>
      </c>
      <c r="G27">
        <f>'set A'!F27</f>
        <v>10</v>
      </c>
      <c r="H27">
        <f>'set A'!G27</f>
        <v>2</v>
      </c>
      <c r="I27">
        <f>'set A'!H27</f>
        <v>508</v>
      </c>
      <c r="J27">
        <f>'set A'!O27</f>
        <v>508</v>
      </c>
      <c r="K27" s="69">
        <f>'set A'!P27</f>
        <v>0.52</v>
      </c>
      <c r="L27">
        <f>'set A'!U27</f>
        <v>508</v>
      </c>
      <c r="M27" s="69">
        <f>'set A'!V27</f>
        <v>0.43</v>
      </c>
      <c r="N27">
        <f>'set A'!X27</f>
        <v>506</v>
      </c>
      <c r="O27" s="69">
        <f>'set A'!AA27</f>
        <v>0.49</v>
      </c>
      <c r="P27">
        <f>'set A'!AB27</f>
        <v>508</v>
      </c>
      <c r="Q27">
        <f>'set A'!AC27</f>
        <v>506</v>
      </c>
      <c r="R27">
        <f>'set A'!AD27</f>
        <v>508</v>
      </c>
      <c r="S27" s="69">
        <f>'set A'!AP27</f>
        <v>1.29</v>
      </c>
    </row>
    <row r="28" spans="5:19" x14ac:dyDescent="0.2">
      <c r="E28">
        <f>'set A'!D28</f>
        <v>2</v>
      </c>
      <c r="F28">
        <f>'set A'!E28</f>
        <v>20</v>
      </c>
      <c r="G28">
        <f>'set A'!F28</f>
        <v>10</v>
      </c>
      <c r="H28">
        <f>'set A'!G28</f>
        <v>2</v>
      </c>
      <c r="I28">
        <f>'set A'!H28</f>
        <v>509</v>
      </c>
      <c r="J28">
        <f>'set A'!O28</f>
        <v>509</v>
      </c>
      <c r="K28" s="69">
        <f>'set A'!P28</f>
        <v>0.64</v>
      </c>
      <c r="L28">
        <f>'set A'!U28</f>
        <v>509</v>
      </c>
      <c r="M28" s="69">
        <f>'set A'!V28</f>
        <v>0.41</v>
      </c>
      <c r="N28">
        <f>'set A'!X28</f>
        <v>507</v>
      </c>
      <c r="O28" s="69">
        <f>'set A'!AA28</f>
        <v>0.56999999999999995</v>
      </c>
      <c r="P28">
        <f>'set A'!AB28</f>
        <v>509</v>
      </c>
      <c r="Q28">
        <f>'set A'!AC28</f>
        <v>507</v>
      </c>
      <c r="R28">
        <f>'set A'!AD28</f>
        <v>509</v>
      </c>
      <c r="S28" s="69">
        <f>'set A'!AP28</f>
        <v>1.51</v>
      </c>
    </row>
    <row r="29" spans="5:19" x14ac:dyDescent="0.2">
      <c r="E29">
        <f>'set A'!D29</f>
        <v>3</v>
      </c>
      <c r="F29">
        <f>'set A'!E29</f>
        <v>20</v>
      </c>
      <c r="G29">
        <f>'set A'!F29</f>
        <v>10</v>
      </c>
      <c r="H29">
        <f>'set A'!G29</f>
        <v>2</v>
      </c>
      <c r="I29">
        <f>'set A'!H29</f>
        <v>509</v>
      </c>
      <c r="J29">
        <f>'set A'!O29</f>
        <v>509</v>
      </c>
      <c r="K29" s="69">
        <f>'set A'!P29</f>
        <v>0.63</v>
      </c>
      <c r="L29">
        <f>'set A'!U29</f>
        <v>509</v>
      </c>
      <c r="M29" s="69">
        <f>'set A'!V29</f>
        <v>0.39</v>
      </c>
      <c r="N29">
        <f>'set A'!X29</f>
        <v>507</v>
      </c>
      <c r="O29" s="69">
        <f>'set A'!AA29</f>
        <v>0.5</v>
      </c>
      <c r="P29">
        <f>'set A'!AB29</f>
        <v>509</v>
      </c>
      <c r="Q29">
        <f>'set A'!AC29</f>
        <v>507</v>
      </c>
      <c r="R29">
        <f>'set A'!AD29</f>
        <v>509</v>
      </c>
      <c r="S29" s="69">
        <f>'set A'!AP29</f>
        <v>1.6</v>
      </c>
    </row>
    <row r="30" spans="5:19" x14ac:dyDescent="0.2">
      <c r="E30">
        <f>'set A'!D30</f>
        <v>4</v>
      </c>
      <c r="F30">
        <f>'set A'!E30</f>
        <v>20</v>
      </c>
      <c r="G30">
        <f>'set A'!F30</f>
        <v>10</v>
      </c>
      <c r="H30">
        <f>'set A'!G30</f>
        <v>2</v>
      </c>
      <c r="I30">
        <f>'set A'!H30</f>
        <v>509</v>
      </c>
      <c r="J30">
        <f>'set A'!O30</f>
        <v>509</v>
      </c>
      <c r="K30" s="69">
        <f>'set A'!P30</f>
        <v>0.51</v>
      </c>
      <c r="L30">
        <f>'set A'!U30</f>
        <v>509</v>
      </c>
      <c r="M30" s="69">
        <f>'set A'!V30</f>
        <v>0.42</v>
      </c>
      <c r="N30">
        <f>'set A'!X30</f>
        <v>507</v>
      </c>
      <c r="O30" s="69">
        <f>'set A'!AA30</f>
        <v>0.43</v>
      </c>
      <c r="P30">
        <f>'set A'!AB30</f>
        <v>509</v>
      </c>
      <c r="Q30">
        <f>'set A'!AC30</f>
        <v>507</v>
      </c>
      <c r="R30">
        <f>'set A'!AD30</f>
        <v>509</v>
      </c>
      <c r="S30" s="69">
        <f>'set A'!AP30</f>
        <v>1.41</v>
      </c>
    </row>
    <row r="31" spans="5:19" x14ac:dyDescent="0.2">
      <c r="E31">
        <f>'set A'!D31</f>
        <v>5</v>
      </c>
      <c r="F31">
        <f>'set A'!E31</f>
        <v>20</v>
      </c>
      <c r="G31">
        <f>'set A'!F31</f>
        <v>10</v>
      </c>
      <c r="H31">
        <f>'set A'!G31</f>
        <v>2</v>
      </c>
      <c r="I31">
        <f>'set A'!H31</f>
        <v>506</v>
      </c>
      <c r="J31">
        <f>'set A'!O31</f>
        <v>506</v>
      </c>
      <c r="K31" s="69">
        <f>'set A'!P31</f>
        <v>0.61</v>
      </c>
      <c r="L31">
        <f>'set A'!U31</f>
        <v>506</v>
      </c>
      <c r="M31" s="69">
        <f>'set A'!V31</f>
        <v>0.81</v>
      </c>
      <c r="N31">
        <f>'set A'!X31</f>
        <v>506</v>
      </c>
      <c r="O31" s="69">
        <f>'set A'!AA31</f>
        <v>0.47</v>
      </c>
      <c r="P31">
        <f>'set A'!AB31</f>
        <v>506</v>
      </c>
      <c r="Q31">
        <f>'set A'!AC31</f>
        <v>506</v>
      </c>
      <c r="R31">
        <f>'set A'!AD31</f>
        <v>506</v>
      </c>
      <c r="S31" s="69">
        <f>'set A'!AP31</f>
        <v>0.61</v>
      </c>
    </row>
    <row r="32" spans="5:19" x14ac:dyDescent="0.2">
      <c r="E32">
        <f>'set A'!D32</f>
        <v>6</v>
      </c>
      <c r="F32">
        <f>'set A'!E32</f>
        <v>20</v>
      </c>
      <c r="G32">
        <f>'set A'!F32</f>
        <v>10</v>
      </c>
      <c r="H32">
        <f>'set A'!G32</f>
        <v>2</v>
      </c>
      <c r="I32">
        <f>'set A'!H32</f>
        <v>508</v>
      </c>
      <c r="J32">
        <f>'set A'!O32</f>
        <v>508</v>
      </c>
      <c r="K32" s="69">
        <f>'set A'!P32</f>
        <v>0.61</v>
      </c>
      <c r="L32">
        <f>'set A'!U32</f>
        <v>508</v>
      </c>
      <c r="M32" s="69">
        <f>'set A'!V32</f>
        <v>0.34</v>
      </c>
      <c r="N32">
        <f>'set A'!X32</f>
        <v>507</v>
      </c>
      <c r="O32" s="69">
        <f>'set A'!AA32</f>
        <v>0.47</v>
      </c>
      <c r="P32">
        <f>'set A'!AB32</f>
        <v>508</v>
      </c>
      <c r="Q32">
        <f>'set A'!AC32</f>
        <v>507</v>
      </c>
      <c r="R32">
        <f>'set A'!AD32</f>
        <v>508</v>
      </c>
      <c r="S32" s="69">
        <f>'set A'!AP32</f>
        <v>1.33</v>
      </c>
    </row>
    <row r="33" spans="5:19" x14ac:dyDescent="0.2">
      <c r="E33">
        <f>'set A'!D33</f>
        <v>7</v>
      </c>
      <c r="F33">
        <f>'set A'!E33</f>
        <v>20</v>
      </c>
      <c r="G33">
        <f>'set A'!F33</f>
        <v>10</v>
      </c>
      <c r="H33">
        <f>'set A'!G33</f>
        <v>2</v>
      </c>
      <c r="I33">
        <f>'set A'!H33</f>
        <v>507</v>
      </c>
      <c r="J33">
        <f>'set A'!O33</f>
        <v>507</v>
      </c>
      <c r="K33" s="69">
        <f>'set A'!P33</f>
        <v>0.62</v>
      </c>
      <c r="L33">
        <f>'set A'!U33</f>
        <v>507</v>
      </c>
      <c r="M33" s="69">
        <f>'set A'!V33</f>
        <v>0.35</v>
      </c>
      <c r="N33">
        <f>'set A'!X33</f>
        <v>506</v>
      </c>
      <c r="O33" s="69">
        <f>'set A'!AA33</f>
        <v>0.51</v>
      </c>
      <c r="P33">
        <f>'set A'!AB33</f>
        <v>507</v>
      </c>
      <c r="Q33">
        <f>'set A'!AC33</f>
        <v>506</v>
      </c>
      <c r="R33">
        <f>'set A'!AD33</f>
        <v>507</v>
      </c>
      <c r="S33" s="69">
        <f>'set A'!AP33</f>
        <v>1.31</v>
      </c>
    </row>
    <row r="34" spans="5:19" x14ac:dyDescent="0.2">
      <c r="E34">
        <f>'set A'!D34</f>
        <v>8</v>
      </c>
      <c r="F34">
        <f>'set A'!E34</f>
        <v>20</v>
      </c>
      <c r="G34">
        <f>'set A'!F34</f>
        <v>10</v>
      </c>
      <c r="H34">
        <f>'set A'!G34</f>
        <v>2</v>
      </c>
      <c r="I34">
        <f>'set A'!H34</f>
        <v>510</v>
      </c>
      <c r="J34">
        <f>'set A'!O34</f>
        <v>510</v>
      </c>
      <c r="K34" s="69">
        <f>'set A'!P34</f>
        <v>0.64</v>
      </c>
      <c r="L34">
        <f>'set A'!U34</f>
        <v>510</v>
      </c>
      <c r="M34" s="69">
        <f>'set A'!V34</f>
        <v>0.38</v>
      </c>
      <c r="N34">
        <f>'set A'!X34</f>
        <v>507</v>
      </c>
      <c r="O34" s="69">
        <f>'set A'!AA34</f>
        <v>0.28999999999999998</v>
      </c>
      <c r="P34">
        <f>'set A'!AB34</f>
        <v>510</v>
      </c>
      <c r="Q34">
        <f>'set A'!AC34</f>
        <v>507</v>
      </c>
      <c r="R34">
        <f>'set A'!AD34</f>
        <v>510</v>
      </c>
      <c r="S34" s="69">
        <f>'set A'!AP34</f>
        <v>1.1200000000000001</v>
      </c>
    </row>
    <row r="35" spans="5:19" x14ac:dyDescent="0.2">
      <c r="E35">
        <f>'set A'!D35</f>
        <v>9</v>
      </c>
      <c r="F35">
        <f>'set A'!E35</f>
        <v>20</v>
      </c>
      <c r="G35">
        <f>'set A'!F35</f>
        <v>10</v>
      </c>
      <c r="H35">
        <f>'set A'!G35</f>
        <v>2</v>
      </c>
      <c r="I35">
        <f>'set A'!H35</f>
        <v>508</v>
      </c>
      <c r="J35">
        <f>'set A'!O35</f>
        <v>508</v>
      </c>
      <c r="K35" s="69">
        <f>'set A'!P35</f>
        <v>0.53</v>
      </c>
      <c r="L35">
        <f>'set A'!U35</f>
        <v>508</v>
      </c>
      <c r="M35" s="69">
        <f>'set A'!V35</f>
        <v>0.5</v>
      </c>
      <c r="N35">
        <f>'set A'!X35</f>
        <v>507</v>
      </c>
      <c r="O35" s="69">
        <f>'set A'!AA35</f>
        <v>0.28000000000000003</v>
      </c>
      <c r="P35">
        <f>'set A'!AB35</f>
        <v>508</v>
      </c>
      <c r="Q35">
        <f>'set A'!AC35</f>
        <v>507</v>
      </c>
      <c r="R35">
        <f>'set A'!AD35</f>
        <v>508</v>
      </c>
      <c r="S35" s="69">
        <f>'set A'!AP35</f>
        <v>1.01</v>
      </c>
    </row>
    <row r="36" spans="5:19" x14ac:dyDescent="0.2">
      <c r="E36" s="40">
        <f>'set A'!D36</f>
        <v>10</v>
      </c>
      <c r="F36" s="40">
        <f>'set A'!E36</f>
        <v>20</v>
      </c>
      <c r="G36" s="40">
        <f>'set A'!F36</f>
        <v>10</v>
      </c>
      <c r="H36" s="40">
        <f>'set A'!G36</f>
        <v>2</v>
      </c>
      <c r="I36" s="40">
        <f>'set A'!H36</f>
        <v>509</v>
      </c>
      <c r="J36" s="40">
        <f>'set A'!O36</f>
        <v>509</v>
      </c>
      <c r="K36" s="77">
        <f>'set A'!P36</f>
        <v>0.67</v>
      </c>
      <c r="L36" s="40">
        <f>'set A'!U36</f>
        <v>509</v>
      </c>
      <c r="M36" s="77">
        <f>'set A'!V36</f>
        <v>0.46</v>
      </c>
      <c r="N36" s="40">
        <f>'set A'!X36</f>
        <v>506</v>
      </c>
      <c r="O36" s="77">
        <f>'set A'!AA36</f>
        <v>0.3</v>
      </c>
      <c r="P36" s="40">
        <f>'set A'!AB36</f>
        <v>507</v>
      </c>
      <c r="Q36" s="40">
        <f>'set A'!AC36</f>
        <v>506</v>
      </c>
      <c r="R36" s="40">
        <f>'set A'!AD36</f>
        <v>507</v>
      </c>
      <c r="S36" s="77">
        <f>'set A'!AP36</f>
        <v>1.1399999999999999</v>
      </c>
    </row>
    <row r="37" spans="5:19" x14ac:dyDescent="0.2">
      <c r="E37">
        <f>'set A'!D37</f>
        <v>1</v>
      </c>
      <c r="F37">
        <f>'set A'!E37</f>
        <v>25</v>
      </c>
      <c r="G37">
        <f>'set A'!F37</f>
        <v>10</v>
      </c>
      <c r="H37">
        <f>'set A'!G37</f>
        <v>2</v>
      </c>
      <c r="I37">
        <f>'set A'!H37</f>
        <v>508</v>
      </c>
      <c r="J37">
        <f>'set A'!O37</f>
        <v>508</v>
      </c>
      <c r="K37" s="69">
        <f>'set A'!P37</f>
        <v>0.62</v>
      </c>
      <c r="L37">
        <f>'set A'!U37</f>
        <v>508</v>
      </c>
      <c r="M37" s="69">
        <f>'set A'!V37</f>
        <v>0.42</v>
      </c>
      <c r="N37">
        <f>'set A'!X37</f>
        <v>506</v>
      </c>
      <c r="O37" s="69">
        <f>'set A'!AA37</f>
        <v>0.56000000000000005</v>
      </c>
      <c r="P37">
        <f>'set A'!AB37</f>
        <v>508</v>
      </c>
      <c r="Q37">
        <f>'set A'!AC37</f>
        <v>506</v>
      </c>
      <c r="R37">
        <f>'set A'!AD37</f>
        <v>508</v>
      </c>
      <c r="S37" s="69">
        <f>'set A'!AP37</f>
        <v>1.57</v>
      </c>
    </row>
    <row r="38" spans="5:19" x14ac:dyDescent="0.2">
      <c r="E38">
        <f>'set A'!D38</f>
        <v>2</v>
      </c>
      <c r="F38">
        <f>'set A'!E38</f>
        <v>25</v>
      </c>
      <c r="G38">
        <f>'set A'!F38</f>
        <v>10</v>
      </c>
      <c r="H38">
        <f>'set A'!G38</f>
        <v>2</v>
      </c>
      <c r="I38">
        <f>'set A'!H38</f>
        <v>507</v>
      </c>
      <c r="J38">
        <f>'set A'!O38</f>
        <v>507</v>
      </c>
      <c r="K38" s="69">
        <f>'set A'!P38</f>
        <v>0.71</v>
      </c>
      <c r="L38">
        <f>'set A'!U38</f>
        <v>507</v>
      </c>
      <c r="M38" s="69">
        <f>'set A'!V38</f>
        <v>0.48</v>
      </c>
      <c r="N38">
        <f>'set A'!X38</f>
        <v>507</v>
      </c>
      <c r="O38" s="69">
        <f>'set A'!AA38</f>
        <v>0.53</v>
      </c>
      <c r="P38">
        <f>'set A'!AB38</f>
        <v>507</v>
      </c>
      <c r="Q38">
        <f>'set A'!AC38</f>
        <v>507</v>
      </c>
      <c r="R38">
        <f>'set A'!AD38</f>
        <v>507</v>
      </c>
      <c r="S38" s="69">
        <f>'set A'!AP38</f>
        <v>0.86</v>
      </c>
    </row>
    <row r="39" spans="5:19" x14ac:dyDescent="0.2">
      <c r="E39">
        <f>'set A'!D39</f>
        <v>3</v>
      </c>
      <c r="F39">
        <f>'set A'!E39</f>
        <v>25</v>
      </c>
      <c r="G39">
        <f>'set A'!F39</f>
        <v>10</v>
      </c>
      <c r="H39">
        <f>'set A'!G39</f>
        <v>2</v>
      </c>
      <c r="I39">
        <f>'set A'!H39</f>
        <v>507</v>
      </c>
      <c r="J39">
        <f>'set A'!O39</f>
        <v>507</v>
      </c>
      <c r="K39" s="69">
        <f>'set A'!P39</f>
        <v>0.65</v>
      </c>
      <c r="L39">
        <f>'set A'!U39</f>
        <v>507</v>
      </c>
      <c r="M39" s="69">
        <f>'set A'!V39</f>
        <v>0.49</v>
      </c>
      <c r="N39">
        <f>'set A'!X39</f>
        <v>506</v>
      </c>
      <c r="O39" s="69">
        <f>'set A'!AA39</f>
        <v>0.47</v>
      </c>
      <c r="P39">
        <f>'set A'!AB39</f>
        <v>507</v>
      </c>
      <c r="Q39">
        <f>'set A'!AC39</f>
        <v>506</v>
      </c>
      <c r="R39">
        <f>'set A'!AD39</f>
        <v>507</v>
      </c>
      <c r="S39" s="69">
        <f>'set A'!AP39</f>
        <v>1.1000000000000001</v>
      </c>
    </row>
    <row r="40" spans="5:19" x14ac:dyDescent="0.2">
      <c r="E40">
        <f>'set A'!D40</f>
        <v>4</v>
      </c>
      <c r="F40">
        <f>'set A'!E40</f>
        <v>25</v>
      </c>
      <c r="G40">
        <f>'set A'!F40</f>
        <v>10</v>
      </c>
      <c r="H40">
        <f>'set A'!G40</f>
        <v>2</v>
      </c>
      <c r="I40">
        <f>'set A'!H40</f>
        <v>507</v>
      </c>
      <c r="J40">
        <f>'set A'!O40</f>
        <v>507</v>
      </c>
      <c r="K40" s="69">
        <f>'set A'!P40</f>
        <v>0.04</v>
      </c>
      <c r="L40">
        <f>'set A'!U40</f>
        <v>508</v>
      </c>
      <c r="M40" s="69">
        <f>'set A'!V40</f>
        <v>0.46</v>
      </c>
      <c r="N40">
        <f>'set A'!X40</f>
        <v>507</v>
      </c>
      <c r="O40" s="69">
        <f>'set A'!AA40</f>
        <v>0.41</v>
      </c>
      <c r="P40">
        <f>'set A'!AB40</f>
        <v>507</v>
      </c>
      <c r="Q40">
        <f>'set A'!AC40</f>
        <v>507</v>
      </c>
      <c r="R40">
        <f>'set A'!AD40</f>
        <v>507</v>
      </c>
      <c r="S40" s="69">
        <f>'set A'!AP40</f>
        <v>0.44</v>
      </c>
    </row>
    <row r="41" spans="5:19" x14ac:dyDescent="0.2">
      <c r="E41">
        <f>'set A'!D41</f>
        <v>5</v>
      </c>
      <c r="F41">
        <f>'set A'!E41</f>
        <v>25</v>
      </c>
      <c r="G41">
        <f>'set A'!F41</f>
        <v>10</v>
      </c>
      <c r="H41">
        <f>'set A'!G41</f>
        <v>2</v>
      </c>
      <c r="I41">
        <f>'set A'!H41</f>
        <v>507</v>
      </c>
      <c r="J41">
        <f>'set A'!O41</f>
        <v>507</v>
      </c>
      <c r="K41" s="69">
        <f>'set A'!P41</f>
        <v>0.56999999999999995</v>
      </c>
      <c r="L41">
        <f>'set A'!U41</f>
        <v>507</v>
      </c>
      <c r="M41" s="69">
        <f>'set A'!V41</f>
        <v>0.55000000000000004</v>
      </c>
      <c r="N41">
        <f>'set A'!X41</f>
        <v>506</v>
      </c>
      <c r="O41" s="69">
        <f>'set A'!AA41</f>
        <v>0.47</v>
      </c>
      <c r="P41">
        <f>'set A'!AB41</f>
        <v>507</v>
      </c>
      <c r="Q41">
        <f>'set A'!AC41</f>
        <v>506</v>
      </c>
      <c r="R41">
        <f>'set A'!AD41</f>
        <v>507</v>
      </c>
      <c r="S41" s="69">
        <f>'set A'!AP41</f>
        <v>1.35</v>
      </c>
    </row>
    <row r="42" spans="5:19" x14ac:dyDescent="0.2">
      <c r="E42">
        <f>'set A'!D42</f>
        <v>6</v>
      </c>
      <c r="F42">
        <f>'set A'!E42</f>
        <v>25</v>
      </c>
      <c r="G42">
        <f>'set A'!F42</f>
        <v>10</v>
      </c>
      <c r="H42">
        <f>'set A'!G42</f>
        <v>2</v>
      </c>
      <c r="I42">
        <f>'set A'!H42</f>
        <v>507</v>
      </c>
      <c r="J42">
        <f>'set A'!O42</f>
        <v>507</v>
      </c>
      <c r="K42" s="69">
        <f>'set A'!P42</f>
        <v>0.78</v>
      </c>
      <c r="L42">
        <f>'set A'!U42</f>
        <v>507</v>
      </c>
      <c r="M42" s="69">
        <f>'set A'!V42</f>
        <v>0.39</v>
      </c>
      <c r="N42">
        <f>'set A'!X42</f>
        <v>506</v>
      </c>
      <c r="O42" s="69">
        <f>'set A'!AA42</f>
        <v>0.47</v>
      </c>
      <c r="P42">
        <f>'set A'!AB42</f>
        <v>507</v>
      </c>
      <c r="Q42">
        <f>'set A'!AC42</f>
        <v>506</v>
      </c>
      <c r="R42">
        <f>'set A'!AD42</f>
        <v>507</v>
      </c>
      <c r="S42" s="69">
        <f>'set A'!AP42</f>
        <v>1.24</v>
      </c>
    </row>
    <row r="43" spans="5:19" x14ac:dyDescent="0.2">
      <c r="E43">
        <f>'set A'!D43</f>
        <v>7</v>
      </c>
      <c r="F43">
        <f>'set A'!E43</f>
        <v>25</v>
      </c>
      <c r="G43">
        <f>'set A'!F43</f>
        <v>10</v>
      </c>
      <c r="H43">
        <f>'set A'!G43</f>
        <v>2</v>
      </c>
      <c r="I43">
        <f>'set A'!H43</f>
        <v>508</v>
      </c>
      <c r="J43">
        <f>'set A'!O43</f>
        <v>508</v>
      </c>
      <c r="K43" s="69">
        <f>'set A'!P43</f>
        <v>0.53</v>
      </c>
      <c r="L43">
        <f>'set A'!U43</f>
        <v>508</v>
      </c>
      <c r="M43" s="69">
        <f>'set A'!V43</f>
        <v>0.55000000000000004</v>
      </c>
      <c r="N43">
        <f>'set A'!X43</f>
        <v>506</v>
      </c>
      <c r="O43" s="69">
        <f>'set A'!AA43</f>
        <v>0.48</v>
      </c>
      <c r="P43">
        <f>'set A'!AB43</f>
        <v>508</v>
      </c>
      <c r="Q43">
        <f>'set A'!AC43</f>
        <v>506</v>
      </c>
      <c r="R43">
        <f>'set A'!AD43</f>
        <v>508</v>
      </c>
      <c r="S43" s="69">
        <f>'set A'!AP43</f>
        <v>1.29</v>
      </c>
    </row>
    <row r="44" spans="5:19" x14ac:dyDescent="0.2">
      <c r="E44">
        <f>'set A'!D44</f>
        <v>8</v>
      </c>
      <c r="F44">
        <f>'set A'!E44</f>
        <v>25</v>
      </c>
      <c r="G44">
        <f>'set A'!F44</f>
        <v>10</v>
      </c>
      <c r="H44">
        <f>'set A'!G44</f>
        <v>2</v>
      </c>
      <c r="I44">
        <f>'set A'!H44</f>
        <v>507</v>
      </c>
      <c r="J44">
        <f>'set A'!O44</f>
        <v>507</v>
      </c>
      <c r="K44" s="69">
        <f>'set A'!P44</f>
        <v>0.53</v>
      </c>
      <c r="L44">
        <f>'set A'!U44</f>
        <v>507</v>
      </c>
      <c r="M44" s="69">
        <f>'set A'!V44</f>
        <v>0.4</v>
      </c>
      <c r="N44">
        <f>'set A'!X44</f>
        <v>507</v>
      </c>
      <c r="O44" s="69">
        <f>'set A'!AA44</f>
        <v>0.28000000000000003</v>
      </c>
      <c r="P44">
        <f>'set A'!AB44</f>
        <v>507</v>
      </c>
      <c r="Q44">
        <f>'set A'!AC44</f>
        <v>507</v>
      </c>
      <c r="R44">
        <f>'set A'!AD44</f>
        <v>507</v>
      </c>
      <c r="S44" s="69">
        <f>'set A'!AP44</f>
        <v>0.51</v>
      </c>
    </row>
    <row r="45" spans="5:19" x14ac:dyDescent="0.2">
      <c r="E45">
        <f>'set A'!D45</f>
        <v>9</v>
      </c>
      <c r="F45">
        <f>'set A'!E45</f>
        <v>25</v>
      </c>
      <c r="G45">
        <f>'set A'!F45</f>
        <v>10</v>
      </c>
      <c r="H45">
        <f>'set A'!G45</f>
        <v>2</v>
      </c>
      <c r="I45">
        <f>'set A'!H45</f>
        <v>506</v>
      </c>
      <c r="J45">
        <f>'set A'!O45</f>
        <v>506</v>
      </c>
      <c r="K45" s="69">
        <f>'set A'!P45</f>
        <v>0.56000000000000005</v>
      </c>
      <c r="L45">
        <f>'set A'!U45</f>
        <v>506</v>
      </c>
      <c r="M45" s="69">
        <f>'set A'!V45</f>
        <v>0.4</v>
      </c>
      <c r="N45">
        <f>'set A'!X45</f>
        <v>506</v>
      </c>
      <c r="O45" s="69">
        <f>'set A'!AA45</f>
        <v>0.51</v>
      </c>
      <c r="P45">
        <f>'set A'!AB45</f>
        <v>506</v>
      </c>
      <c r="Q45">
        <f>'set A'!AC45</f>
        <v>506</v>
      </c>
      <c r="R45">
        <f>'set A'!AD45</f>
        <v>506</v>
      </c>
      <c r="S45" s="69">
        <f>'set A'!AP45</f>
        <v>0.82</v>
      </c>
    </row>
    <row r="46" spans="5:19" x14ac:dyDescent="0.2">
      <c r="E46" s="40">
        <f>'set A'!D46</f>
        <v>10</v>
      </c>
      <c r="F46" s="40">
        <f>'set A'!E46</f>
        <v>25</v>
      </c>
      <c r="G46" s="40">
        <f>'set A'!F46</f>
        <v>10</v>
      </c>
      <c r="H46" s="40">
        <f>'set A'!G46</f>
        <v>2</v>
      </c>
      <c r="I46" s="40">
        <f>'set A'!H46</f>
        <v>506</v>
      </c>
      <c r="J46" s="40">
        <f>'set A'!O46</f>
        <v>506</v>
      </c>
      <c r="K46" s="77">
        <f>'set A'!P46</f>
        <v>0.65</v>
      </c>
      <c r="L46" s="40">
        <f>'set A'!U46</f>
        <v>506</v>
      </c>
      <c r="M46" s="77">
        <f>'set A'!V46</f>
        <v>0.39</v>
      </c>
      <c r="N46" s="40">
        <f>'set A'!X46</f>
        <v>506</v>
      </c>
      <c r="O46" s="77">
        <f>'set A'!AA46</f>
        <v>0.34</v>
      </c>
      <c r="P46" s="40">
        <f>'set A'!AB46</f>
        <v>506</v>
      </c>
      <c r="Q46" s="40">
        <f>'set A'!AC46</f>
        <v>506</v>
      </c>
      <c r="R46" s="40">
        <f>'set A'!AD46</f>
        <v>506</v>
      </c>
      <c r="S46" s="77">
        <f>'set A'!AP46</f>
        <v>0.47</v>
      </c>
    </row>
    <row r="47" spans="5:19" x14ac:dyDescent="0.2">
      <c r="E47">
        <f>'set A'!D47</f>
        <v>1</v>
      </c>
      <c r="F47">
        <f>'set A'!E47</f>
        <v>30</v>
      </c>
      <c r="G47">
        <f>'set A'!F47</f>
        <v>10</v>
      </c>
      <c r="H47">
        <f>'set A'!G47</f>
        <v>2</v>
      </c>
      <c r="I47">
        <f>'set A'!H47</f>
        <v>506</v>
      </c>
      <c r="J47">
        <f>'set A'!O47</f>
        <v>506</v>
      </c>
      <c r="K47" s="69">
        <f>'set A'!P47</f>
        <v>0.56000000000000005</v>
      </c>
      <c r="L47">
        <f>'set A'!U47</f>
        <v>506</v>
      </c>
      <c r="M47" s="69">
        <f>'set A'!V47</f>
        <v>0.47</v>
      </c>
      <c r="N47">
        <f>'set A'!X47</f>
        <v>505</v>
      </c>
      <c r="O47" s="69">
        <f>'set A'!AA47</f>
        <v>0.47</v>
      </c>
      <c r="P47">
        <f>'set A'!AB47</f>
        <v>506</v>
      </c>
      <c r="Q47">
        <f>'set A'!AC47</f>
        <v>505</v>
      </c>
      <c r="R47">
        <f>'set A'!AD47</f>
        <v>506</v>
      </c>
      <c r="S47" s="69">
        <f>'set A'!AP47</f>
        <v>1.42</v>
      </c>
    </row>
    <row r="48" spans="5:19" x14ac:dyDescent="0.2">
      <c r="E48">
        <f>'set A'!D48</f>
        <v>2</v>
      </c>
      <c r="F48">
        <f>'set A'!E48</f>
        <v>30</v>
      </c>
      <c r="G48">
        <f>'set A'!F48</f>
        <v>10</v>
      </c>
      <c r="H48">
        <f>'set A'!G48</f>
        <v>2</v>
      </c>
      <c r="I48">
        <f>'set A'!H48</f>
        <v>508</v>
      </c>
      <c r="J48">
        <f>'set A'!O48</f>
        <v>508</v>
      </c>
      <c r="K48" s="69">
        <f>'set A'!P48</f>
        <v>0.7</v>
      </c>
      <c r="L48">
        <f>'set A'!U48</f>
        <v>508</v>
      </c>
      <c r="M48" s="69">
        <f>'set A'!V48</f>
        <v>0.53</v>
      </c>
      <c r="N48">
        <f>'set A'!X48</f>
        <v>507</v>
      </c>
      <c r="O48" s="69">
        <f>'set A'!AA48</f>
        <v>0.56999999999999995</v>
      </c>
      <c r="P48">
        <f>'set A'!AB48</f>
        <v>508</v>
      </c>
      <c r="Q48">
        <f>'set A'!AC48</f>
        <v>507</v>
      </c>
      <c r="R48">
        <f>'set A'!AD48</f>
        <v>508</v>
      </c>
      <c r="S48" s="69">
        <f>'set A'!AP48</f>
        <v>1.56</v>
      </c>
    </row>
    <row r="49" spans="5:19" x14ac:dyDescent="0.2">
      <c r="E49">
        <f>'set A'!D49</f>
        <v>3</v>
      </c>
      <c r="F49">
        <f>'set A'!E49</f>
        <v>30</v>
      </c>
      <c r="G49">
        <f>'set A'!F49</f>
        <v>10</v>
      </c>
      <c r="H49">
        <f>'set A'!G49</f>
        <v>2</v>
      </c>
      <c r="I49">
        <f>'set A'!H49</f>
        <v>507</v>
      </c>
      <c r="J49">
        <f>'set A'!O49</f>
        <v>507</v>
      </c>
      <c r="K49" s="69">
        <f>'set A'!P49</f>
        <v>0.8</v>
      </c>
      <c r="L49">
        <f>'set A'!U49</f>
        <v>507</v>
      </c>
      <c r="M49" s="69">
        <f>'set A'!V49</f>
        <v>0.5</v>
      </c>
      <c r="N49">
        <f>'set A'!X49</f>
        <v>506</v>
      </c>
      <c r="O49" s="69">
        <f>'set A'!AA49</f>
        <v>0.65</v>
      </c>
      <c r="P49">
        <f>'set A'!AB49</f>
        <v>507</v>
      </c>
      <c r="Q49">
        <f>'set A'!AC49</f>
        <v>506</v>
      </c>
      <c r="R49">
        <f>'set A'!AD49</f>
        <v>507</v>
      </c>
      <c r="S49" s="69">
        <f>'set A'!AP49</f>
        <v>1.52</v>
      </c>
    </row>
    <row r="50" spans="5:19" x14ac:dyDescent="0.2">
      <c r="E50">
        <f>'set A'!D50</f>
        <v>4</v>
      </c>
      <c r="F50">
        <f>'set A'!E50</f>
        <v>30</v>
      </c>
      <c r="G50">
        <f>'set A'!F50</f>
        <v>10</v>
      </c>
      <c r="H50">
        <f>'set A'!G50</f>
        <v>2</v>
      </c>
      <c r="I50">
        <f>'set A'!H50</f>
        <v>507</v>
      </c>
      <c r="J50">
        <f>'set A'!O50</f>
        <v>507</v>
      </c>
      <c r="K50" s="69">
        <f>'set A'!P50</f>
        <v>0.67</v>
      </c>
      <c r="L50">
        <f>'set A'!U50</f>
        <v>507</v>
      </c>
      <c r="M50" s="69">
        <f>'set A'!V50</f>
        <v>0.4</v>
      </c>
      <c r="N50">
        <f>'set A'!X50</f>
        <v>506</v>
      </c>
      <c r="O50" s="69">
        <f>'set A'!AA50</f>
        <v>0.46</v>
      </c>
      <c r="P50">
        <f>'set A'!AB50</f>
        <v>507</v>
      </c>
      <c r="Q50">
        <f>'set A'!AC50</f>
        <v>506</v>
      </c>
      <c r="R50">
        <f>'set A'!AD50</f>
        <v>507</v>
      </c>
      <c r="S50" s="69">
        <f>'set A'!AP50</f>
        <v>1.56</v>
      </c>
    </row>
    <row r="51" spans="5:19" x14ac:dyDescent="0.2">
      <c r="E51">
        <f>'set A'!D51</f>
        <v>5</v>
      </c>
      <c r="F51">
        <f>'set A'!E51</f>
        <v>30</v>
      </c>
      <c r="G51">
        <f>'set A'!F51</f>
        <v>10</v>
      </c>
      <c r="H51">
        <f>'set A'!G51</f>
        <v>2</v>
      </c>
      <c r="I51">
        <f>'set A'!H51</f>
        <v>507</v>
      </c>
      <c r="J51">
        <f>'set A'!O51</f>
        <v>507</v>
      </c>
      <c r="K51" s="69">
        <f>'set A'!P51</f>
        <v>0.03</v>
      </c>
      <c r="L51">
        <f>'set A'!U51</f>
        <v>508</v>
      </c>
      <c r="M51" s="69">
        <f>'set A'!V51</f>
        <v>0.51</v>
      </c>
      <c r="N51">
        <f>'set A'!X51</f>
        <v>506</v>
      </c>
      <c r="O51" s="69">
        <f>'set A'!AA51</f>
        <v>0.48</v>
      </c>
      <c r="P51">
        <f>'set A'!AB51</f>
        <v>506</v>
      </c>
      <c r="Q51">
        <f>'set A'!AC51</f>
        <v>506</v>
      </c>
      <c r="R51">
        <f>'set A'!AD51</f>
        <v>506</v>
      </c>
      <c r="S51" s="69">
        <f>'set A'!AP51</f>
        <v>0.62</v>
      </c>
    </row>
    <row r="52" spans="5:19" x14ac:dyDescent="0.2">
      <c r="E52">
        <f>'set A'!D52</f>
        <v>6</v>
      </c>
      <c r="F52">
        <f>'set A'!E52</f>
        <v>30</v>
      </c>
      <c r="G52">
        <f>'set A'!F52</f>
        <v>10</v>
      </c>
      <c r="H52">
        <f>'set A'!G52</f>
        <v>2</v>
      </c>
      <c r="I52">
        <f>'set A'!H52</f>
        <v>506</v>
      </c>
      <c r="J52">
        <f>'set A'!O52</f>
        <v>506</v>
      </c>
      <c r="K52" s="69">
        <f>'set A'!P52</f>
        <v>0.55000000000000004</v>
      </c>
      <c r="L52">
        <f>'set A'!U52</f>
        <v>506</v>
      </c>
      <c r="M52" s="69">
        <f>'set A'!V52</f>
        <v>0.4</v>
      </c>
      <c r="N52">
        <f>'set A'!X52</f>
        <v>505</v>
      </c>
      <c r="O52" s="69">
        <f>'set A'!AA52</f>
        <v>0.46</v>
      </c>
      <c r="P52">
        <f>'set A'!AB52</f>
        <v>506</v>
      </c>
      <c r="Q52">
        <f>'set A'!AC52</f>
        <v>505</v>
      </c>
      <c r="R52">
        <f>'set A'!AD52</f>
        <v>506</v>
      </c>
      <c r="S52" s="69">
        <f>'set A'!AP52</f>
        <v>1.29</v>
      </c>
    </row>
    <row r="53" spans="5:19" x14ac:dyDescent="0.2">
      <c r="E53">
        <f>'set A'!D53</f>
        <v>7</v>
      </c>
      <c r="F53">
        <f>'set A'!E53</f>
        <v>30</v>
      </c>
      <c r="G53">
        <f>'set A'!F53</f>
        <v>10</v>
      </c>
      <c r="H53">
        <f>'set A'!G53</f>
        <v>2</v>
      </c>
      <c r="I53">
        <f>'set A'!H53</f>
        <v>508</v>
      </c>
      <c r="J53">
        <f>'set A'!O53</f>
        <v>508</v>
      </c>
      <c r="K53" s="69">
        <f>'set A'!P53</f>
        <v>0.72</v>
      </c>
      <c r="L53">
        <f>'set A'!U53</f>
        <v>508</v>
      </c>
      <c r="M53" s="69">
        <f>'set A'!V53</f>
        <v>0.62</v>
      </c>
      <c r="N53">
        <f>'set A'!X53</f>
        <v>507</v>
      </c>
      <c r="O53" s="69">
        <f>'set A'!AA53</f>
        <v>0.5</v>
      </c>
      <c r="P53">
        <f>'set A'!AB53</f>
        <v>508</v>
      </c>
      <c r="Q53">
        <f>'set A'!AC53</f>
        <v>507</v>
      </c>
      <c r="R53">
        <f>'set A'!AD53</f>
        <v>508</v>
      </c>
      <c r="S53" s="69">
        <f>'set A'!AP53</f>
        <v>1.23</v>
      </c>
    </row>
    <row r="54" spans="5:19" x14ac:dyDescent="0.2">
      <c r="E54">
        <f>'set A'!D54</f>
        <v>8</v>
      </c>
      <c r="F54">
        <f>'set A'!E54</f>
        <v>30</v>
      </c>
      <c r="G54">
        <f>'set A'!F54</f>
        <v>10</v>
      </c>
      <c r="H54">
        <f>'set A'!G54</f>
        <v>2</v>
      </c>
      <c r="I54">
        <f>'set A'!H54</f>
        <v>508</v>
      </c>
      <c r="J54">
        <f>'set A'!O54</f>
        <v>508</v>
      </c>
      <c r="K54" s="69">
        <f>'set A'!P54</f>
        <v>0.69</v>
      </c>
      <c r="L54">
        <f>'set A'!U54</f>
        <v>508</v>
      </c>
      <c r="M54" s="69">
        <f>'set A'!V54</f>
        <v>0.43</v>
      </c>
      <c r="N54">
        <f>'set A'!X54</f>
        <v>506</v>
      </c>
      <c r="O54" s="69">
        <f>'set A'!AA54</f>
        <v>0.35</v>
      </c>
      <c r="P54">
        <f>'set A'!AB54</f>
        <v>508</v>
      </c>
      <c r="Q54">
        <f>'set A'!AC54</f>
        <v>506</v>
      </c>
      <c r="R54">
        <f>'set A'!AD54</f>
        <v>508</v>
      </c>
      <c r="S54" s="69">
        <f>'set A'!AP54</f>
        <v>1.23</v>
      </c>
    </row>
    <row r="55" spans="5:19" x14ac:dyDescent="0.2">
      <c r="E55">
        <f>'set A'!D55</f>
        <v>9</v>
      </c>
      <c r="F55">
        <f>'set A'!E55</f>
        <v>30</v>
      </c>
      <c r="G55">
        <f>'set A'!F55</f>
        <v>10</v>
      </c>
      <c r="H55">
        <f>'set A'!G55</f>
        <v>2</v>
      </c>
      <c r="I55">
        <f>'set A'!H55</f>
        <v>506</v>
      </c>
      <c r="J55">
        <f>'set A'!O55</f>
        <v>506</v>
      </c>
      <c r="K55" s="69">
        <f>'set A'!P55</f>
        <v>0.67</v>
      </c>
      <c r="L55">
        <f>'set A'!U55</f>
        <v>506</v>
      </c>
      <c r="M55" s="69">
        <f>'set A'!V55</f>
        <v>0.42</v>
      </c>
      <c r="N55">
        <f>'set A'!X55</f>
        <v>506</v>
      </c>
      <c r="O55" s="69">
        <f>'set A'!AA55</f>
        <v>0.44</v>
      </c>
      <c r="P55">
        <f>'set A'!AB55</f>
        <v>506</v>
      </c>
      <c r="Q55">
        <f>'set A'!AC55</f>
        <v>506</v>
      </c>
      <c r="R55">
        <f>'set A'!AD55</f>
        <v>506</v>
      </c>
      <c r="S55" s="69">
        <f>'set A'!AP55</f>
        <v>0.6</v>
      </c>
    </row>
    <row r="56" spans="5:19" x14ac:dyDescent="0.2">
      <c r="E56" s="40">
        <f>'set A'!D56</f>
        <v>10</v>
      </c>
      <c r="F56" s="40">
        <f>'set A'!E56</f>
        <v>30</v>
      </c>
      <c r="G56" s="40">
        <f>'set A'!F56</f>
        <v>10</v>
      </c>
      <c r="H56" s="40">
        <f>'set A'!G56</f>
        <v>2</v>
      </c>
      <c r="I56" s="40">
        <f>'set A'!H56</f>
        <v>506</v>
      </c>
      <c r="J56" s="40">
        <f>'set A'!O56</f>
        <v>506</v>
      </c>
      <c r="K56" s="77">
        <f>'set A'!P56</f>
        <v>0.61</v>
      </c>
      <c r="L56" s="40">
        <f>'set A'!U56</f>
        <v>506</v>
      </c>
      <c r="M56" s="77">
        <f>'set A'!V56</f>
        <v>0.54</v>
      </c>
      <c r="N56" s="40">
        <f>'set A'!X56</f>
        <v>506</v>
      </c>
      <c r="O56" s="77">
        <f>'set A'!AA56</f>
        <v>0.3</v>
      </c>
      <c r="P56" s="40">
        <f>'set A'!AB56</f>
        <v>506</v>
      </c>
      <c r="Q56" s="40">
        <f>'set A'!AC56</f>
        <v>506</v>
      </c>
      <c r="R56" s="40">
        <f>'set A'!AD56</f>
        <v>506</v>
      </c>
      <c r="S56" s="77">
        <f>'set A'!AP56</f>
        <v>0.55000000000000004</v>
      </c>
    </row>
    <row r="57" spans="5:19" x14ac:dyDescent="0.2">
      <c r="E57">
        <f>'set A'!D57</f>
        <v>1</v>
      </c>
      <c r="F57">
        <f>'set A'!E57</f>
        <v>35</v>
      </c>
      <c r="G57">
        <f>'set A'!F57</f>
        <v>10</v>
      </c>
      <c r="H57">
        <f>'set A'!G57</f>
        <v>2</v>
      </c>
      <c r="I57">
        <f>'set A'!H57</f>
        <v>506</v>
      </c>
      <c r="J57">
        <f>'set A'!O57</f>
        <v>506</v>
      </c>
      <c r="K57" s="69">
        <f>'set A'!P57</f>
        <v>0.6</v>
      </c>
      <c r="L57">
        <f>'set A'!U57</f>
        <v>506</v>
      </c>
      <c r="M57" s="69">
        <f>'set A'!V57</f>
        <v>0.52</v>
      </c>
      <c r="N57">
        <f>'set A'!X57</f>
        <v>506</v>
      </c>
      <c r="O57" s="69">
        <f>'set A'!AA57</f>
        <v>0.61</v>
      </c>
      <c r="P57">
        <f>'set A'!AB57</f>
        <v>506</v>
      </c>
      <c r="Q57">
        <f>'set A'!AC57</f>
        <v>506</v>
      </c>
      <c r="R57">
        <f>'set A'!AD57</f>
        <v>506</v>
      </c>
      <c r="S57" s="69">
        <f>'set A'!AP57</f>
        <v>0.9</v>
      </c>
    </row>
    <row r="58" spans="5:19" x14ac:dyDescent="0.2">
      <c r="E58">
        <f>'set A'!D58</f>
        <v>2</v>
      </c>
      <c r="F58">
        <f>'set A'!E58</f>
        <v>35</v>
      </c>
      <c r="G58">
        <f>'set A'!F58</f>
        <v>10</v>
      </c>
      <c r="H58">
        <f>'set A'!G58</f>
        <v>2</v>
      </c>
      <c r="I58">
        <f>'set A'!H58</f>
        <v>507</v>
      </c>
      <c r="J58">
        <f>'set A'!O58</f>
        <v>507</v>
      </c>
      <c r="K58" s="69">
        <f>'set A'!P58</f>
        <v>0.47</v>
      </c>
      <c r="L58">
        <f>'set A'!U58</f>
        <v>507</v>
      </c>
      <c r="M58" s="69">
        <f>'set A'!V58</f>
        <v>0.51</v>
      </c>
      <c r="N58">
        <f>'set A'!X58</f>
        <v>505</v>
      </c>
      <c r="O58" s="69">
        <f>'set A'!AA58</f>
        <v>0.66</v>
      </c>
      <c r="P58">
        <f>'set A'!AB58</f>
        <v>507</v>
      </c>
      <c r="Q58">
        <f>'set A'!AC58</f>
        <v>505</v>
      </c>
      <c r="R58">
        <f>'set A'!AD58</f>
        <v>507</v>
      </c>
      <c r="S58" s="69">
        <f>'set A'!AP58</f>
        <v>1.62</v>
      </c>
    </row>
    <row r="59" spans="5:19" x14ac:dyDescent="0.2">
      <c r="E59">
        <f>'set A'!D59</f>
        <v>3</v>
      </c>
      <c r="F59">
        <f>'set A'!E59</f>
        <v>35</v>
      </c>
      <c r="G59">
        <f>'set A'!F59</f>
        <v>10</v>
      </c>
      <c r="H59">
        <f>'set A'!G59</f>
        <v>2</v>
      </c>
      <c r="I59">
        <f>'set A'!H59</f>
        <v>506</v>
      </c>
      <c r="J59">
        <f>'set A'!O59</f>
        <v>506</v>
      </c>
      <c r="K59" s="69">
        <f>'set A'!P59</f>
        <v>0.65</v>
      </c>
      <c r="L59">
        <f>'set A'!U59</f>
        <v>506</v>
      </c>
      <c r="M59" s="69">
        <f>'set A'!V59</f>
        <v>0.54</v>
      </c>
      <c r="N59">
        <f>'set A'!X59</f>
        <v>506</v>
      </c>
      <c r="O59" s="69">
        <f>'set A'!AA59</f>
        <v>0.56000000000000005</v>
      </c>
      <c r="P59">
        <f>'set A'!AB59</f>
        <v>506</v>
      </c>
      <c r="Q59">
        <f>'set A'!AC59</f>
        <v>506</v>
      </c>
      <c r="R59">
        <f>'set A'!AD59</f>
        <v>506</v>
      </c>
      <c r="S59" s="69">
        <f>'set A'!AP59</f>
        <v>0.92</v>
      </c>
    </row>
    <row r="60" spans="5:19" x14ac:dyDescent="0.2">
      <c r="E60">
        <f>'set A'!D60</f>
        <v>4</v>
      </c>
      <c r="F60">
        <f>'set A'!E60</f>
        <v>35</v>
      </c>
      <c r="G60">
        <f>'set A'!F60</f>
        <v>10</v>
      </c>
      <c r="H60">
        <f>'set A'!G60</f>
        <v>2</v>
      </c>
      <c r="I60">
        <f>'set A'!H60</f>
        <v>507</v>
      </c>
      <c r="J60">
        <f>'set A'!O60</f>
        <v>507</v>
      </c>
      <c r="K60" s="69">
        <f>'set A'!P60</f>
        <v>0.55000000000000004</v>
      </c>
      <c r="L60">
        <f>'set A'!U60</f>
        <v>507</v>
      </c>
      <c r="M60" s="69">
        <f>'set A'!V60</f>
        <v>0.57999999999999996</v>
      </c>
      <c r="N60">
        <f>'set A'!X60</f>
        <v>506</v>
      </c>
      <c r="O60" s="69">
        <f>'set A'!AA60</f>
        <v>0.53</v>
      </c>
      <c r="P60">
        <f>'set A'!AB60</f>
        <v>507</v>
      </c>
      <c r="Q60">
        <f>'set A'!AC60</f>
        <v>506</v>
      </c>
      <c r="R60">
        <f>'set A'!AD60</f>
        <v>507</v>
      </c>
      <c r="S60" s="69">
        <f>'set A'!AP60</f>
        <v>1.22</v>
      </c>
    </row>
    <row r="61" spans="5:19" x14ac:dyDescent="0.2">
      <c r="E61">
        <f>'set A'!D61</f>
        <v>5</v>
      </c>
      <c r="F61">
        <f>'set A'!E61</f>
        <v>35</v>
      </c>
      <c r="G61">
        <f>'set A'!F61</f>
        <v>10</v>
      </c>
      <c r="H61">
        <f>'set A'!G61</f>
        <v>2</v>
      </c>
      <c r="I61">
        <f>'set A'!H61</f>
        <v>507</v>
      </c>
      <c r="J61">
        <f>'set A'!O61</f>
        <v>507</v>
      </c>
      <c r="K61" s="69">
        <f>'set A'!P61</f>
        <v>0.67</v>
      </c>
      <c r="L61">
        <f>'set A'!U61</f>
        <v>507</v>
      </c>
      <c r="M61" s="69">
        <f>'set A'!V61</f>
        <v>0.4</v>
      </c>
      <c r="N61">
        <f>'set A'!X61</f>
        <v>506</v>
      </c>
      <c r="O61" s="69">
        <f>'set A'!AA61</f>
        <v>0.36</v>
      </c>
      <c r="P61">
        <f>'set A'!AB61</f>
        <v>507</v>
      </c>
      <c r="Q61">
        <f>'set A'!AC61</f>
        <v>506</v>
      </c>
      <c r="R61">
        <f>'set A'!AD61</f>
        <v>507</v>
      </c>
      <c r="S61" s="69">
        <f>'set A'!AP61</f>
        <v>1.27</v>
      </c>
    </row>
    <row r="62" spans="5:19" x14ac:dyDescent="0.2">
      <c r="E62">
        <f>'set A'!D62</f>
        <v>6</v>
      </c>
      <c r="F62">
        <f>'set A'!E62</f>
        <v>35</v>
      </c>
      <c r="G62">
        <f>'set A'!F62</f>
        <v>10</v>
      </c>
      <c r="H62">
        <f>'set A'!G62</f>
        <v>2</v>
      </c>
      <c r="I62">
        <f>'set A'!H62</f>
        <v>509</v>
      </c>
      <c r="J62">
        <f>'set A'!O62</f>
        <v>511</v>
      </c>
      <c r="K62" s="69">
        <f>'set A'!P62</f>
        <v>0.88</v>
      </c>
      <c r="L62">
        <f>'set A'!U62</f>
        <v>509</v>
      </c>
      <c r="M62" s="69">
        <f>'set A'!V62</f>
        <v>1.05</v>
      </c>
      <c r="N62">
        <f>'set A'!X62</f>
        <v>505</v>
      </c>
      <c r="O62" s="69">
        <f>'set A'!AA62</f>
        <v>0.51</v>
      </c>
      <c r="P62">
        <f>'set A'!AB62</f>
        <v>509</v>
      </c>
      <c r="Q62">
        <f>'set A'!AC62</f>
        <v>505</v>
      </c>
      <c r="R62">
        <f>'set A'!AD62</f>
        <v>511</v>
      </c>
      <c r="S62" s="69">
        <f>'set A'!AP62</f>
        <v>4.17</v>
      </c>
    </row>
    <row r="63" spans="5:19" x14ac:dyDescent="0.2">
      <c r="E63">
        <f>'set A'!D63</f>
        <v>7</v>
      </c>
      <c r="F63">
        <f>'set A'!E63</f>
        <v>35</v>
      </c>
      <c r="G63">
        <f>'set A'!F63</f>
        <v>10</v>
      </c>
      <c r="H63">
        <f>'set A'!G63</f>
        <v>2</v>
      </c>
      <c r="I63">
        <f>'set A'!H63</f>
        <v>507</v>
      </c>
      <c r="J63">
        <f>'set A'!O63</f>
        <v>507</v>
      </c>
      <c r="K63" s="69">
        <f>'set A'!P63</f>
        <v>0.54</v>
      </c>
      <c r="L63">
        <f>'set A'!U63</f>
        <v>507</v>
      </c>
      <c r="M63" s="69">
        <f>'set A'!V63</f>
        <v>0.6</v>
      </c>
      <c r="N63">
        <f>'set A'!X63</f>
        <v>506</v>
      </c>
      <c r="O63" s="69">
        <f>'set A'!AA63</f>
        <v>0.28999999999999998</v>
      </c>
      <c r="P63">
        <f>'set A'!AB63</f>
        <v>507</v>
      </c>
      <c r="Q63">
        <f>'set A'!AC63</f>
        <v>506</v>
      </c>
      <c r="R63">
        <f>'set A'!AD63</f>
        <v>507</v>
      </c>
      <c r="S63" s="69">
        <f>'set A'!AP63</f>
        <v>0.9</v>
      </c>
    </row>
    <row r="64" spans="5:19" x14ac:dyDescent="0.2">
      <c r="E64">
        <f>'set A'!D64</f>
        <v>8</v>
      </c>
      <c r="F64">
        <f>'set A'!E64</f>
        <v>35</v>
      </c>
      <c r="G64">
        <f>'set A'!F64</f>
        <v>10</v>
      </c>
      <c r="H64">
        <f>'set A'!G64</f>
        <v>2</v>
      </c>
      <c r="I64">
        <f>'set A'!H64</f>
        <v>506</v>
      </c>
      <c r="J64">
        <f>'set A'!O64</f>
        <v>506</v>
      </c>
      <c r="K64" s="69">
        <f>'set A'!P64</f>
        <v>0.73</v>
      </c>
      <c r="L64">
        <f>'set A'!U64</f>
        <v>506</v>
      </c>
      <c r="M64" s="69">
        <f>'set A'!V64</f>
        <v>0.4</v>
      </c>
      <c r="N64">
        <f>'set A'!X64</f>
        <v>505</v>
      </c>
      <c r="O64" s="69">
        <f>'set A'!AA64</f>
        <v>0.28999999999999998</v>
      </c>
      <c r="P64">
        <f>'set A'!AB64</f>
        <v>506</v>
      </c>
      <c r="Q64">
        <f>'set A'!AC64</f>
        <v>505</v>
      </c>
      <c r="R64">
        <f>'set A'!AD64</f>
        <v>506</v>
      </c>
      <c r="S64" s="69">
        <f>'set A'!AP64</f>
        <v>1.17</v>
      </c>
    </row>
    <row r="65" spans="5:19" x14ac:dyDescent="0.2">
      <c r="E65">
        <f>'set A'!D65</f>
        <v>9</v>
      </c>
      <c r="F65">
        <f>'set A'!E65</f>
        <v>35</v>
      </c>
      <c r="G65">
        <f>'set A'!F65</f>
        <v>10</v>
      </c>
      <c r="H65">
        <f>'set A'!G65</f>
        <v>2</v>
      </c>
      <c r="I65">
        <f>'set A'!H65</f>
        <v>506</v>
      </c>
      <c r="J65">
        <f>'set A'!O65</f>
        <v>506</v>
      </c>
      <c r="K65" s="69">
        <f>'set A'!P65</f>
        <v>0.66</v>
      </c>
      <c r="L65">
        <f>'set A'!U65</f>
        <v>506</v>
      </c>
      <c r="M65" s="69">
        <f>'set A'!V65</f>
        <v>0.5</v>
      </c>
      <c r="N65">
        <f>'set A'!X65</f>
        <v>505</v>
      </c>
      <c r="O65" s="69">
        <f>'set A'!AA65</f>
        <v>0.28999999999999998</v>
      </c>
      <c r="P65">
        <f>'set A'!AB65</f>
        <v>506</v>
      </c>
      <c r="Q65">
        <f>'set A'!AC65</f>
        <v>505</v>
      </c>
      <c r="R65">
        <f>'set A'!AD65</f>
        <v>506</v>
      </c>
      <c r="S65" s="69">
        <f>'set A'!AP65</f>
        <v>1</v>
      </c>
    </row>
    <row r="66" spans="5:19" x14ac:dyDescent="0.2">
      <c r="E66" s="40">
        <f>'set A'!D66</f>
        <v>10</v>
      </c>
      <c r="F66" s="40">
        <f>'set A'!E66</f>
        <v>35</v>
      </c>
      <c r="G66" s="40">
        <f>'set A'!F66</f>
        <v>10</v>
      </c>
      <c r="H66" s="40">
        <f>'set A'!G66</f>
        <v>2</v>
      </c>
      <c r="I66" s="40">
        <f>'set A'!H66</f>
        <v>508</v>
      </c>
      <c r="J66" s="40">
        <f>'set A'!O66</f>
        <v>508</v>
      </c>
      <c r="K66" s="77">
        <f>'set A'!P66</f>
        <v>0.51</v>
      </c>
      <c r="L66" s="40">
        <f>'set A'!U66</f>
        <v>508</v>
      </c>
      <c r="M66" s="77">
        <f>'set A'!V66</f>
        <v>0.53</v>
      </c>
      <c r="N66" s="40">
        <f>'set A'!X66</f>
        <v>506</v>
      </c>
      <c r="O66" s="77">
        <f>'set A'!AA66</f>
        <v>0.35</v>
      </c>
      <c r="P66" s="40">
        <f>'set A'!AB66</f>
        <v>508</v>
      </c>
      <c r="Q66" s="40">
        <f>'set A'!AC66</f>
        <v>506</v>
      </c>
      <c r="R66" s="40">
        <f>'set A'!AD66</f>
        <v>508</v>
      </c>
      <c r="S66" s="77">
        <f>'set A'!AP66</f>
        <v>0.95</v>
      </c>
    </row>
    <row r="67" spans="5:19" x14ac:dyDescent="0.2">
      <c r="E67">
        <f>'set A'!D67</f>
        <v>1</v>
      </c>
      <c r="F67">
        <f>'set A'!E67</f>
        <v>40</v>
      </c>
      <c r="G67">
        <f>'set A'!F67</f>
        <v>10</v>
      </c>
      <c r="H67">
        <f>'set A'!G67</f>
        <v>2</v>
      </c>
      <c r="I67">
        <f>'set A'!H67</f>
        <v>506</v>
      </c>
      <c r="J67">
        <f>'set A'!O67</f>
        <v>506</v>
      </c>
      <c r="K67" s="69">
        <f>'set A'!P67</f>
        <v>0.66</v>
      </c>
      <c r="L67">
        <f>'set A'!U67</f>
        <v>506</v>
      </c>
      <c r="M67" s="69">
        <f>'set A'!V67</f>
        <v>0.47</v>
      </c>
      <c r="N67">
        <f>'set A'!X67</f>
        <v>505</v>
      </c>
      <c r="O67" s="69">
        <f>'set A'!AA67</f>
        <v>0.6</v>
      </c>
      <c r="P67">
        <f>'set A'!AB67</f>
        <v>506</v>
      </c>
      <c r="Q67">
        <f>'set A'!AC67</f>
        <v>505</v>
      </c>
      <c r="R67">
        <f>'set A'!AD67</f>
        <v>506</v>
      </c>
      <c r="S67" s="69">
        <f>'set A'!AP67</f>
        <v>1.42</v>
      </c>
    </row>
    <row r="68" spans="5:19" x14ac:dyDescent="0.2">
      <c r="E68">
        <f>'set A'!D68</f>
        <v>2</v>
      </c>
      <c r="F68">
        <f>'set A'!E68</f>
        <v>40</v>
      </c>
      <c r="G68">
        <f>'set A'!F68</f>
        <v>10</v>
      </c>
      <c r="H68">
        <f>'set A'!G68</f>
        <v>2</v>
      </c>
      <c r="I68">
        <f>'set A'!H68</f>
        <v>506</v>
      </c>
      <c r="J68">
        <f>'set A'!O68</f>
        <v>506</v>
      </c>
      <c r="K68" s="69">
        <f>'set A'!P68</f>
        <v>0.59</v>
      </c>
      <c r="L68">
        <f>'set A'!U68</f>
        <v>506</v>
      </c>
      <c r="M68" s="69">
        <f>'set A'!V68</f>
        <v>0.52</v>
      </c>
      <c r="N68">
        <f>'set A'!X68</f>
        <v>506</v>
      </c>
      <c r="O68" s="69">
        <f>'set A'!AA68</f>
        <v>0.4</v>
      </c>
      <c r="P68">
        <f>'set A'!AB68</f>
        <v>506</v>
      </c>
      <c r="Q68">
        <f>'set A'!AC68</f>
        <v>506</v>
      </c>
      <c r="R68">
        <f>'set A'!AD68</f>
        <v>506</v>
      </c>
      <c r="S68" s="69">
        <f>'set A'!AP68</f>
        <v>0.69</v>
      </c>
    </row>
    <row r="69" spans="5:19" x14ac:dyDescent="0.2">
      <c r="E69">
        <f>'set A'!D69</f>
        <v>3</v>
      </c>
      <c r="F69">
        <f>'set A'!E69</f>
        <v>40</v>
      </c>
      <c r="G69">
        <f>'set A'!F69</f>
        <v>10</v>
      </c>
      <c r="H69">
        <f>'set A'!G69</f>
        <v>2</v>
      </c>
      <c r="I69">
        <f>'set A'!H69</f>
        <v>505</v>
      </c>
      <c r="J69">
        <f>'set A'!O69</f>
        <v>505</v>
      </c>
      <c r="K69" s="69">
        <f>'set A'!P69</f>
        <v>0.73</v>
      </c>
      <c r="L69">
        <f>'set A'!U69</f>
        <v>505</v>
      </c>
      <c r="M69" s="69">
        <f>'set A'!V69</f>
        <v>0.56999999999999995</v>
      </c>
      <c r="N69">
        <f>'set A'!X69</f>
        <v>505</v>
      </c>
      <c r="O69" s="69">
        <f>'set A'!AA69</f>
        <v>0.48</v>
      </c>
      <c r="P69">
        <f>'set A'!AB69</f>
        <v>505</v>
      </c>
      <c r="Q69">
        <f>'set A'!AC69</f>
        <v>505</v>
      </c>
      <c r="R69">
        <f>'set A'!AD69</f>
        <v>505</v>
      </c>
      <c r="S69" s="69">
        <f>'set A'!AP69</f>
        <v>0.79</v>
      </c>
    </row>
    <row r="70" spans="5:19" x14ac:dyDescent="0.2">
      <c r="E70">
        <f>'set A'!D70</f>
        <v>4</v>
      </c>
      <c r="F70">
        <f>'set A'!E70</f>
        <v>40</v>
      </c>
      <c r="G70">
        <f>'set A'!F70</f>
        <v>10</v>
      </c>
      <c r="H70">
        <f>'set A'!G70</f>
        <v>2</v>
      </c>
      <c r="I70">
        <f>'set A'!H70</f>
        <v>505</v>
      </c>
      <c r="J70">
        <f>'set A'!O70</f>
        <v>505</v>
      </c>
      <c r="K70" s="69">
        <f>'set A'!P70</f>
        <v>0.66</v>
      </c>
      <c r="L70">
        <f>'set A'!U70</f>
        <v>505</v>
      </c>
      <c r="M70" s="69">
        <f>'set A'!V70</f>
        <v>0.51</v>
      </c>
      <c r="N70">
        <f>'set A'!X70</f>
        <v>505</v>
      </c>
      <c r="O70" s="69">
        <f>'set A'!AA70</f>
        <v>0.52</v>
      </c>
      <c r="P70">
        <f>'set A'!AB70</f>
        <v>507</v>
      </c>
      <c r="Q70">
        <f>'set A'!AC70</f>
        <v>506</v>
      </c>
      <c r="R70">
        <f>'set A'!AD70</f>
        <v>507</v>
      </c>
      <c r="S70" s="69">
        <f>'set A'!AP70</f>
        <v>1.18</v>
      </c>
    </row>
    <row r="71" spans="5:19" x14ac:dyDescent="0.2">
      <c r="E71">
        <f>'set A'!D71</f>
        <v>5</v>
      </c>
      <c r="F71">
        <f>'set A'!E71</f>
        <v>40</v>
      </c>
      <c r="G71">
        <f>'set A'!F71</f>
        <v>10</v>
      </c>
      <c r="H71">
        <f>'set A'!G71</f>
        <v>2</v>
      </c>
      <c r="I71">
        <f>'set A'!H71</f>
        <v>506</v>
      </c>
      <c r="J71">
        <f>'set A'!O71</f>
        <v>506</v>
      </c>
      <c r="K71" s="69">
        <f>'set A'!P71</f>
        <v>0.89</v>
      </c>
      <c r="L71">
        <f>'set A'!U71</f>
        <v>506</v>
      </c>
      <c r="M71" s="69">
        <f>'set A'!V71</f>
        <v>0.55000000000000004</v>
      </c>
      <c r="N71">
        <f>'set A'!X71</f>
        <v>506</v>
      </c>
      <c r="O71" s="69">
        <f>'set A'!AA71</f>
        <v>0.47</v>
      </c>
      <c r="P71">
        <f>'set A'!AB71</f>
        <v>506</v>
      </c>
      <c r="Q71">
        <f>'set A'!AC71</f>
        <v>506</v>
      </c>
      <c r="R71">
        <f>'set A'!AD71</f>
        <v>506</v>
      </c>
      <c r="S71" s="69">
        <f>'set A'!AP71</f>
        <v>0.82</v>
      </c>
    </row>
    <row r="72" spans="5:19" x14ac:dyDescent="0.2">
      <c r="E72">
        <f>'set A'!D72</f>
        <v>6</v>
      </c>
      <c r="F72">
        <f>'set A'!E72</f>
        <v>40</v>
      </c>
      <c r="G72">
        <f>'set A'!F72</f>
        <v>10</v>
      </c>
      <c r="H72">
        <f>'set A'!G72</f>
        <v>2</v>
      </c>
      <c r="I72">
        <f>'set A'!H72</f>
        <v>507</v>
      </c>
      <c r="J72">
        <f>'set A'!O72</f>
        <v>507</v>
      </c>
      <c r="K72" s="69">
        <f>'set A'!P72</f>
        <v>0.55000000000000004</v>
      </c>
      <c r="L72">
        <f>'set A'!U72</f>
        <v>507</v>
      </c>
      <c r="M72" s="69">
        <f>'set A'!V72</f>
        <v>0.49</v>
      </c>
      <c r="N72">
        <f>'set A'!X72</f>
        <v>505</v>
      </c>
      <c r="O72" s="69">
        <f>'set A'!AA72</f>
        <v>0.48</v>
      </c>
      <c r="P72">
        <f>'set A'!AB72</f>
        <v>507</v>
      </c>
      <c r="Q72">
        <f>'set A'!AC72</f>
        <v>505</v>
      </c>
      <c r="R72">
        <f>'set A'!AD72</f>
        <v>507</v>
      </c>
      <c r="S72" s="69">
        <f>'set A'!AP72</f>
        <v>1.29</v>
      </c>
    </row>
    <row r="73" spans="5:19" x14ac:dyDescent="0.2">
      <c r="E73">
        <f>'set A'!D73</f>
        <v>7</v>
      </c>
      <c r="F73">
        <f>'set A'!E73</f>
        <v>40</v>
      </c>
      <c r="G73">
        <f>'set A'!F73</f>
        <v>10</v>
      </c>
      <c r="H73">
        <f>'set A'!G73</f>
        <v>2</v>
      </c>
      <c r="I73">
        <f>'set A'!H73</f>
        <v>507</v>
      </c>
      <c r="J73">
        <f>'set A'!O73</f>
        <v>507</v>
      </c>
      <c r="K73" s="69">
        <f>'set A'!P73</f>
        <v>0.72</v>
      </c>
      <c r="L73">
        <f>'set A'!U73</f>
        <v>507</v>
      </c>
      <c r="M73" s="69">
        <f>'set A'!V73</f>
        <v>0.53</v>
      </c>
      <c r="N73">
        <f>'set A'!X73</f>
        <v>507</v>
      </c>
      <c r="O73" s="69">
        <f>'set A'!AA73</f>
        <v>0.52</v>
      </c>
      <c r="P73">
        <f>'set A'!AB73</f>
        <v>507</v>
      </c>
      <c r="Q73">
        <f>'set A'!AC73</f>
        <v>507</v>
      </c>
      <c r="R73">
        <f>'set A'!AD73</f>
        <v>507</v>
      </c>
      <c r="S73" s="69">
        <f>'set A'!AP73</f>
        <v>0.76</v>
      </c>
    </row>
    <row r="74" spans="5:19" x14ac:dyDescent="0.2">
      <c r="E74">
        <f>'set A'!D74</f>
        <v>8</v>
      </c>
      <c r="F74">
        <f>'set A'!E74</f>
        <v>40</v>
      </c>
      <c r="G74">
        <f>'set A'!F74</f>
        <v>10</v>
      </c>
      <c r="H74">
        <f>'set A'!G74</f>
        <v>2</v>
      </c>
      <c r="I74">
        <f>'set A'!H74</f>
        <v>506</v>
      </c>
      <c r="J74">
        <f>'set A'!O74</f>
        <v>506</v>
      </c>
      <c r="K74" s="69">
        <f>'set A'!P74</f>
        <v>0.66</v>
      </c>
      <c r="L74">
        <f>'set A'!U74</f>
        <v>506</v>
      </c>
      <c r="M74" s="69">
        <f>'set A'!V74</f>
        <v>0.44</v>
      </c>
      <c r="N74">
        <f>'set A'!X74</f>
        <v>506</v>
      </c>
      <c r="O74" s="69">
        <f>'set A'!AA74</f>
        <v>0.53</v>
      </c>
      <c r="P74">
        <f>'set A'!AB74</f>
        <v>506</v>
      </c>
      <c r="Q74">
        <f>'set A'!AC74</f>
        <v>506</v>
      </c>
      <c r="R74">
        <f>'set A'!AD74</f>
        <v>506</v>
      </c>
      <c r="S74" s="69">
        <f>'set A'!AP74</f>
        <v>0.63</v>
      </c>
    </row>
    <row r="75" spans="5:19" x14ac:dyDescent="0.2">
      <c r="E75">
        <f>'set A'!D75</f>
        <v>9</v>
      </c>
      <c r="F75">
        <f>'set A'!E75</f>
        <v>40</v>
      </c>
      <c r="G75">
        <f>'set A'!F75</f>
        <v>10</v>
      </c>
      <c r="H75">
        <f>'set A'!G75</f>
        <v>2</v>
      </c>
      <c r="I75">
        <f>'set A'!H75</f>
        <v>506</v>
      </c>
      <c r="J75">
        <f>'set A'!O75</f>
        <v>506</v>
      </c>
      <c r="K75" s="69">
        <f>'set A'!P75</f>
        <v>0.6</v>
      </c>
      <c r="L75">
        <f>'set A'!U75</f>
        <v>506</v>
      </c>
      <c r="M75" s="69">
        <f>'set A'!V75</f>
        <v>0.51</v>
      </c>
      <c r="N75">
        <f>'set A'!X75</f>
        <v>506</v>
      </c>
      <c r="O75" s="69">
        <f>'set A'!AA75</f>
        <v>0.38</v>
      </c>
      <c r="P75">
        <f>'set A'!AB75</f>
        <v>506</v>
      </c>
      <c r="Q75">
        <f>'set A'!AC75</f>
        <v>506</v>
      </c>
      <c r="R75">
        <f>'set A'!AD75</f>
        <v>506</v>
      </c>
      <c r="S75" s="69">
        <f>'set A'!AP75</f>
        <v>0.61</v>
      </c>
    </row>
    <row r="76" spans="5:19" x14ac:dyDescent="0.2">
      <c r="E76" s="40">
        <f>'set A'!D76</f>
        <v>10</v>
      </c>
      <c r="F76" s="40">
        <f>'set A'!E76</f>
        <v>40</v>
      </c>
      <c r="G76" s="40">
        <f>'set A'!F76</f>
        <v>10</v>
      </c>
      <c r="H76" s="40">
        <f>'set A'!G76</f>
        <v>2</v>
      </c>
      <c r="I76" s="40">
        <f>'set A'!H76</f>
        <v>507</v>
      </c>
      <c r="J76" s="40">
        <f>'set A'!O76</f>
        <v>507</v>
      </c>
      <c r="K76" s="77">
        <f>'set A'!P76</f>
        <v>0.82</v>
      </c>
      <c r="L76" s="40">
        <f>'set A'!U76</f>
        <v>507</v>
      </c>
      <c r="M76" s="77">
        <f>'set A'!V76</f>
        <v>0.6</v>
      </c>
      <c r="N76" s="40">
        <f>'set A'!X76</f>
        <v>506</v>
      </c>
      <c r="O76" s="77">
        <f>'set A'!AA76</f>
        <v>0.42</v>
      </c>
      <c r="P76" s="40">
        <f>'set A'!AB76</f>
        <v>507</v>
      </c>
      <c r="Q76" s="40">
        <f>'set A'!AC76</f>
        <v>506</v>
      </c>
      <c r="R76" s="40">
        <f>'set A'!AD76</f>
        <v>507</v>
      </c>
      <c r="S76" s="77">
        <f>'set A'!AP76</f>
        <v>1.0900000000000001</v>
      </c>
    </row>
    <row r="77" spans="5:19" x14ac:dyDescent="0.2">
      <c r="O77" s="69"/>
    </row>
    <row r="78" spans="5:19" x14ac:dyDescent="0.2">
      <c r="O78" s="69"/>
    </row>
    <row r="79" spans="5:19" x14ac:dyDescent="0.2">
      <c r="O79" s="69"/>
    </row>
    <row r="80" spans="5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5B53-1A51-48E4-A3C0-B08E9C07B0E9}">
  <dimension ref="E4:S89"/>
  <sheetViews>
    <sheetView workbookViewId="0"/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41"/>
      <c r="F5" s="41"/>
      <c r="G5" s="41"/>
      <c r="H5" s="41"/>
      <c r="I5" s="41"/>
      <c r="J5" s="41" t="str">
        <f>Master!I6</f>
        <v>$STBL$</v>
      </c>
      <c r="K5" s="41"/>
      <c r="L5" s="41" t="str">
        <f>Master!K6</f>
        <v>$F$</v>
      </c>
      <c r="M5" s="41"/>
      <c r="N5" s="41" t="str">
        <f>Master!M6</f>
        <v>$\lbf$</v>
      </c>
      <c r="O5" s="41"/>
      <c r="P5" s="41" t="str">
        <f>Master!O6</f>
        <v>\EXM</v>
      </c>
      <c r="Q5" s="41"/>
      <c r="R5" s="41"/>
      <c r="S5" s="41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B'!D7</f>
        <v>1</v>
      </c>
      <c r="F7">
        <f>'set B'!E7</f>
        <v>45</v>
      </c>
      <c r="G7">
        <f>'set B'!F7</f>
        <v>15</v>
      </c>
      <c r="H7">
        <f>'set B'!G7</f>
        <v>4</v>
      </c>
      <c r="I7">
        <f>'set B'!H7</f>
        <v>758</v>
      </c>
      <c r="J7">
        <f>'set B'!O7</f>
        <v>758</v>
      </c>
      <c r="K7" s="69">
        <f>'set B'!P7</f>
        <v>0.97</v>
      </c>
      <c r="L7">
        <f>'set B'!U7</f>
        <v>758</v>
      </c>
      <c r="M7" s="69">
        <f>'set B'!V7</f>
        <v>1.77</v>
      </c>
      <c r="N7">
        <f>'set B'!X7</f>
        <v>756</v>
      </c>
      <c r="O7" s="69">
        <f>'set B'!AA7</f>
        <v>0.44</v>
      </c>
      <c r="P7">
        <f>'set B'!AB7</f>
        <v>758</v>
      </c>
      <c r="Q7">
        <f>'set B'!AC7</f>
        <v>756</v>
      </c>
      <c r="R7">
        <f>'set B'!AD7</f>
        <v>758</v>
      </c>
      <c r="S7" s="69">
        <f>'set B'!AP7</f>
        <v>3.15</v>
      </c>
    </row>
    <row r="8" spans="5:19" x14ac:dyDescent="0.2">
      <c r="E8">
        <f>'set B'!D8</f>
        <v>2</v>
      </c>
      <c r="F8">
        <f>'set B'!E8</f>
        <v>45</v>
      </c>
      <c r="G8">
        <f>'set B'!F8</f>
        <v>15</v>
      </c>
      <c r="H8">
        <f>'set B'!G8</f>
        <v>4</v>
      </c>
      <c r="I8">
        <f>'set B'!H8</f>
        <v>759</v>
      </c>
      <c r="J8">
        <f>'set B'!O8</f>
        <v>759</v>
      </c>
      <c r="K8" s="69">
        <f>'set B'!P8</f>
        <v>0.63</v>
      </c>
      <c r="L8">
        <f>'set B'!U8</f>
        <v>759</v>
      </c>
      <c r="M8" s="69">
        <f>'set B'!V8</f>
        <v>0.91</v>
      </c>
      <c r="N8">
        <f>'set B'!X8</f>
        <v>759</v>
      </c>
      <c r="O8" s="69">
        <f>'set B'!AA8</f>
        <v>0.3</v>
      </c>
      <c r="P8">
        <f>'set B'!AB8</f>
        <v>759</v>
      </c>
      <c r="Q8">
        <f>'set B'!AC8</f>
        <v>759</v>
      </c>
      <c r="R8">
        <f>'set B'!AD8</f>
        <v>759</v>
      </c>
      <c r="S8" s="69">
        <f>'set B'!AP8</f>
        <v>0.94</v>
      </c>
    </row>
    <row r="9" spans="5:19" x14ac:dyDescent="0.2">
      <c r="E9">
        <f>'set B'!D9</f>
        <v>3</v>
      </c>
      <c r="F9">
        <f>'set B'!E9</f>
        <v>45</v>
      </c>
      <c r="G9">
        <f>'set B'!F9</f>
        <v>15</v>
      </c>
      <c r="H9">
        <f>'set B'!G9</f>
        <v>4</v>
      </c>
      <c r="I9">
        <f>'set B'!H9</f>
        <v>759</v>
      </c>
      <c r="J9">
        <f>'set B'!O9</f>
        <v>759</v>
      </c>
      <c r="K9" s="69">
        <f>'set B'!P9</f>
        <v>0.82</v>
      </c>
      <c r="L9">
        <f>'set B'!U9</f>
        <v>759</v>
      </c>
      <c r="M9" s="69">
        <f>'set B'!V9</f>
        <v>9.64</v>
      </c>
      <c r="N9">
        <f>'set B'!X9</f>
        <v>756</v>
      </c>
      <c r="O9" s="69">
        <f>'set B'!AA9</f>
        <v>0.42</v>
      </c>
      <c r="P9">
        <f>'set B'!AB9</f>
        <v>759</v>
      </c>
      <c r="Q9">
        <f>'set B'!AC9</f>
        <v>756</v>
      </c>
      <c r="R9">
        <f>'set B'!AD9</f>
        <v>759</v>
      </c>
      <c r="S9" s="69">
        <f>'set B'!AP9</f>
        <v>8</v>
      </c>
    </row>
    <row r="10" spans="5:19" x14ac:dyDescent="0.2">
      <c r="E10">
        <f>'set B'!D10</f>
        <v>4</v>
      </c>
      <c r="F10">
        <f>'set B'!E10</f>
        <v>45</v>
      </c>
      <c r="G10">
        <f>'set B'!F10</f>
        <v>15</v>
      </c>
      <c r="H10">
        <f>'set B'!G10</f>
        <v>4</v>
      </c>
      <c r="I10">
        <f>'set B'!H10</f>
        <v>788</v>
      </c>
      <c r="J10">
        <f>'set B'!O10</f>
        <v>789</v>
      </c>
      <c r="K10" s="69">
        <f>'set B'!P10</f>
        <v>0.69</v>
      </c>
      <c r="L10">
        <f>'set B'!U10</f>
        <v>788</v>
      </c>
      <c r="M10" s="69">
        <f>'set B'!V10</f>
        <v>6.92</v>
      </c>
      <c r="N10">
        <f>'set B'!X10</f>
        <v>788</v>
      </c>
      <c r="O10" s="69">
        <f>'set B'!AA10</f>
        <v>0.43</v>
      </c>
      <c r="P10">
        <f>'set B'!AB10</f>
        <v>788</v>
      </c>
      <c r="Q10">
        <f>'set B'!AC10</f>
        <v>788</v>
      </c>
      <c r="R10">
        <f>'set B'!AD10</f>
        <v>789</v>
      </c>
      <c r="S10" s="69">
        <f>'set B'!AP10</f>
        <v>9.33</v>
      </c>
    </row>
    <row r="11" spans="5:19" x14ac:dyDescent="0.2">
      <c r="E11">
        <f>'set B'!D11</f>
        <v>5</v>
      </c>
      <c r="F11">
        <f>'set B'!E11</f>
        <v>45</v>
      </c>
      <c r="G11">
        <f>'set B'!F11</f>
        <v>15</v>
      </c>
      <c r="H11">
        <f>'set B'!G11</f>
        <v>4</v>
      </c>
      <c r="I11">
        <f>'set B'!H11</f>
        <v>758</v>
      </c>
      <c r="J11">
        <f>'set B'!O11</f>
        <v>758</v>
      </c>
      <c r="K11" s="69">
        <f>'set B'!P11</f>
        <v>0.65</v>
      </c>
      <c r="L11">
        <f>'set B'!U11</f>
        <v>758</v>
      </c>
      <c r="M11" s="69">
        <f>'set B'!V11</f>
        <v>8.73</v>
      </c>
      <c r="N11">
        <f>'set B'!X11</f>
        <v>755</v>
      </c>
      <c r="O11" s="69">
        <f>'set B'!AA11</f>
        <v>0.36</v>
      </c>
      <c r="P11">
        <f>'set B'!AB11</f>
        <v>758</v>
      </c>
      <c r="Q11">
        <f>'set B'!AC11</f>
        <v>755</v>
      </c>
      <c r="R11">
        <f>'set B'!AD11</f>
        <v>758</v>
      </c>
      <c r="S11" s="69">
        <f>'set B'!AP11</f>
        <v>6.14</v>
      </c>
    </row>
    <row r="12" spans="5:19" x14ac:dyDescent="0.2">
      <c r="E12">
        <f>'set B'!D12</f>
        <v>6</v>
      </c>
      <c r="F12">
        <f>'set B'!E12</f>
        <v>45</v>
      </c>
      <c r="G12">
        <f>'set B'!F12</f>
        <v>15</v>
      </c>
      <c r="H12">
        <f>'set B'!G12</f>
        <v>4</v>
      </c>
      <c r="I12">
        <f>'set B'!H12</f>
        <v>770</v>
      </c>
      <c r="J12">
        <f>'set B'!O12</f>
        <v>789</v>
      </c>
      <c r="K12" s="69">
        <f>'set B'!P12</f>
        <v>0.87</v>
      </c>
      <c r="L12">
        <f>'set B'!U12</f>
        <v>770</v>
      </c>
      <c r="M12" s="69">
        <f>'set B'!V12</f>
        <v>3.51</v>
      </c>
      <c r="N12">
        <f>'set B'!X12</f>
        <v>767</v>
      </c>
      <c r="O12" s="69">
        <f>'set B'!AA12</f>
        <v>0.28000000000000003</v>
      </c>
      <c r="P12">
        <f>'set B'!AB12</f>
        <v>770</v>
      </c>
      <c r="Q12">
        <f>'set B'!AC12</f>
        <v>767</v>
      </c>
      <c r="R12">
        <f>'set B'!AD12</f>
        <v>789</v>
      </c>
      <c r="S12" s="69">
        <f>'set B'!AP12</f>
        <v>11.55</v>
      </c>
    </row>
    <row r="13" spans="5:19" x14ac:dyDescent="0.2">
      <c r="E13">
        <f>'set B'!D13</f>
        <v>7</v>
      </c>
      <c r="F13">
        <f>'set B'!E13</f>
        <v>45</v>
      </c>
      <c r="G13">
        <f>'set B'!F13</f>
        <v>15</v>
      </c>
      <c r="H13">
        <f>'set B'!G13</f>
        <v>4</v>
      </c>
      <c r="I13">
        <f>'set B'!H13</f>
        <v>798</v>
      </c>
      <c r="J13">
        <f>'set B'!O13</f>
        <v>798</v>
      </c>
      <c r="K13" s="69">
        <f>'set B'!P13</f>
        <v>0.72</v>
      </c>
      <c r="L13">
        <f>'set B'!U13</f>
        <v>798</v>
      </c>
      <c r="M13" s="69">
        <f>'set B'!V13</f>
        <v>10.84</v>
      </c>
      <c r="N13">
        <f>'set B'!X13</f>
        <v>798</v>
      </c>
      <c r="O13" s="69">
        <f>'set B'!AA13</f>
        <v>0.6</v>
      </c>
      <c r="P13">
        <f>'set B'!AB13</f>
        <v>798</v>
      </c>
      <c r="Q13">
        <f>'set B'!AC13</f>
        <v>798</v>
      </c>
      <c r="R13">
        <f>'set B'!AD13</f>
        <v>798</v>
      </c>
      <c r="S13" s="69">
        <f>'set B'!AP13</f>
        <v>1.33</v>
      </c>
    </row>
    <row r="14" spans="5:19" x14ac:dyDescent="0.2">
      <c r="E14">
        <f>'set B'!D14</f>
        <v>8</v>
      </c>
      <c r="F14">
        <f>'set B'!E14</f>
        <v>45</v>
      </c>
      <c r="G14">
        <f>'set B'!F14</f>
        <v>15</v>
      </c>
      <c r="H14">
        <f>'set B'!G14</f>
        <v>4</v>
      </c>
      <c r="I14">
        <f>'set B'!H14</f>
        <v>759</v>
      </c>
      <c r="J14">
        <f>'set B'!O14</f>
        <v>759</v>
      </c>
      <c r="K14" s="69">
        <f>'set B'!P14</f>
        <v>0.71</v>
      </c>
      <c r="L14">
        <f>'set B'!U14</f>
        <v>759</v>
      </c>
      <c r="M14" s="69">
        <f>'set B'!V14</f>
        <v>3.15</v>
      </c>
      <c r="N14">
        <f>'set B'!X14</f>
        <v>757</v>
      </c>
      <c r="O14" s="69">
        <f>'set B'!AA14</f>
        <v>0.32</v>
      </c>
      <c r="P14">
        <f>'set B'!AB14</f>
        <v>759</v>
      </c>
      <c r="Q14">
        <f>'set B'!AC14</f>
        <v>757</v>
      </c>
      <c r="R14">
        <f>'set B'!AD14</f>
        <v>759</v>
      </c>
      <c r="S14" s="69">
        <f>'set B'!AP14</f>
        <v>4.79</v>
      </c>
    </row>
    <row r="15" spans="5:19" x14ac:dyDescent="0.2">
      <c r="E15">
        <f>'set B'!D15</f>
        <v>9</v>
      </c>
      <c r="F15">
        <f>'set B'!E15</f>
        <v>45</v>
      </c>
      <c r="G15">
        <f>'set B'!F15</f>
        <v>15</v>
      </c>
      <c r="H15">
        <f>'set B'!G15</f>
        <v>4</v>
      </c>
      <c r="I15">
        <f>'set B'!H15</f>
        <v>797</v>
      </c>
      <c r="J15">
        <f>'set B'!O15</f>
        <v>797</v>
      </c>
      <c r="K15" s="69">
        <f>'set B'!P15</f>
        <v>0.55000000000000004</v>
      </c>
      <c r="L15">
        <f>'set B'!U15</f>
        <v>797</v>
      </c>
      <c r="M15" s="69">
        <f>'set B'!V15</f>
        <v>1.99</v>
      </c>
      <c r="N15">
        <f>'set B'!X15</f>
        <v>797</v>
      </c>
      <c r="O15" s="69">
        <f>'set B'!AA15</f>
        <v>0.28000000000000003</v>
      </c>
      <c r="P15">
        <f>'set B'!AB15</f>
        <v>797</v>
      </c>
      <c r="Q15">
        <f>'set B'!AC15</f>
        <v>797</v>
      </c>
      <c r="R15">
        <f>'set B'!AD15</f>
        <v>797</v>
      </c>
      <c r="S15" s="69">
        <f>'set B'!AP15</f>
        <v>0.83</v>
      </c>
    </row>
    <row r="16" spans="5:19" x14ac:dyDescent="0.2">
      <c r="E16" s="40">
        <f>'set B'!D16</f>
        <v>10</v>
      </c>
      <c r="F16" s="40">
        <f>'set B'!E16</f>
        <v>45</v>
      </c>
      <c r="G16" s="40">
        <f>'set B'!F16</f>
        <v>15</v>
      </c>
      <c r="H16" s="40">
        <f>'set B'!G16</f>
        <v>4</v>
      </c>
      <c r="I16" s="40">
        <f>'set B'!H16</f>
        <v>792</v>
      </c>
      <c r="J16" s="40">
        <f>'set B'!O16</f>
        <v>792</v>
      </c>
      <c r="K16" s="77">
        <f>'set B'!P16</f>
        <v>0.76</v>
      </c>
      <c r="L16" s="40">
        <f>'set B'!U16</f>
        <v>792</v>
      </c>
      <c r="M16" s="77">
        <f>'set B'!V16</f>
        <v>5.57</v>
      </c>
      <c r="N16" s="40">
        <f>'set B'!X16</f>
        <v>792</v>
      </c>
      <c r="O16" s="77">
        <f>'set B'!AA16</f>
        <v>0.23</v>
      </c>
      <c r="P16" s="40">
        <f>'set B'!AB16</f>
        <v>792</v>
      </c>
      <c r="Q16" s="40">
        <f>'set B'!AC16</f>
        <v>792</v>
      </c>
      <c r="R16" s="40">
        <f>'set B'!AD16</f>
        <v>792</v>
      </c>
      <c r="S16" s="77">
        <f>'set B'!AP16</f>
        <v>0.98</v>
      </c>
    </row>
    <row r="17" spans="5:19" x14ac:dyDescent="0.2">
      <c r="E17">
        <f>'set B'!D17</f>
        <v>1</v>
      </c>
      <c r="F17">
        <f>'set B'!E17</f>
        <v>50</v>
      </c>
      <c r="G17">
        <f>'set B'!F17</f>
        <v>15</v>
      </c>
      <c r="H17">
        <f>'set B'!G17</f>
        <v>4</v>
      </c>
      <c r="I17">
        <f>'set B'!H17</f>
        <v>763</v>
      </c>
      <c r="J17">
        <f>'set B'!O17</f>
        <v>774</v>
      </c>
      <c r="K17" s="69">
        <f>'set B'!P17</f>
        <v>0.88</v>
      </c>
      <c r="L17">
        <f>'set B'!U17</f>
        <v>763</v>
      </c>
      <c r="M17" s="69">
        <f>'set B'!V17</f>
        <v>9.61</v>
      </c>
      <c r="N17">
        <f>'set B'!X17</f>
        <v>758</v>
      </c>
      <c r="O17" s="69">
        <f>'set B'!AA17</f>
        <v>0.52</v>
      </c>
      <c r="P17">
        <f>'set B'!AB17</f>
        <v>763</v>
      </c>
      <c r="Q17">
        <f>'set B'!AC17</f>
        <v>758</v>
      </c>
      <c r="R17">
        <f>'set B'!AD17</f>
        <v>774</v>
      </c>
      <c r="S17" s="69">
        <f>'set B'!AP17</f>
        <v>9.17</v>
      </c>
    </row>
    <row r="18" spans="5:19" x14ac:dyDescent="0.2">
      <c r="E18">
        <f>'set B'!D18</f>
        <v>2</v>
      </c>
      <c r="F18">
        <f>'set B'!E18</f>
        <v>50</v>
      </c>
      <c r="G18">
        <f>'set B'!F18</f>
        <v>15</v>
      </c>
      <c r="H18">
        <f>'set B'!G18</f>
        <v>4</v>
      </c>
      <c r="I18">
        <f>'set B'!H18</f>
        <v>771</v>
      </c>
      <c r="J18">
        <f>'set B'!O18</f>
        <v>771</v>
      </c>
      <c r="K18" s="69">
        <f>'set B'!P18</f>
        <v>0.67</v>
      </c>
      <c r="L18">
        <f>'set B'!U18</f>
        <v>771</v>
      </c>
      <c r="M18" s="69">
        <f>'set B'!V18</f>
        <v>4.59</v>
      </c>
      <c r="N18">
        <f>'set B'!X18</f>
        <v>769</v>
      </c>
      <c r="O18" s="69">
        <f>'set B'!AA18</f>
        <v>0.24</v>
      </c>
      <c r="P18">
        <f>'set B'!AB18</f>
        <v>771</v>
      </c>
      <c r="Q18">
        <f>'set B'!AC18</f>
        <v>769</v>
      </c>
      <c r="R18">
        <f>'set B'!AD18</f>
        <v>771</v>
      </c>
      <c r="S18" s="69">
        <f>'set B'!AP18</f>
        <v>6.22</v>
      </c>
    </row>
    <row r="19" spans="5:19" x14ac:dyDescent="0.2">
      <c r="E19">
        <f>'set B'!D19</f>
        <v>3</v>
      </c>
      <c r="F19">
        <f>'set B'!E19</f>
        <v>50</v>
      </c>
      <c r="G19">
        <f>'set B'!F19</f>
        <v>15</v>
      </c>
      <c r="H19">
        <f>'set B'!G19</f>
        <v>4</v>
      </c>
      <c r="I19">
        <f>'set B'!H19</f>
        <v>772</v>
      </c>
      <c r="J19">
        <f>'set B'!O19</f>
        <v>772</v>
      </c>
      <c r="K19" s="69">
        <f>'set B'!P19</f>
        <v>0.82</v>
      </c>
      <c r="L19">
        <f>'set B'!U19</f>
        <v>772</v>
      </c>
      <c r="M19" s="69">
        <f>'set B'!V19</f>
        <v>12.94</v>
      </c>
      <c r="N19">
        <f>'set B'!X19</f>
        <v>772</v>
      </c>
      <c r="O19" s="69">
        <f>'set B'!AA19</f>
        <v>0.33</v>
      </c>
      <c r="P19">
        <f>'set B'!AB19</f>
        <v>772</v>
      </c>
      <c r="Q19">
        <f>'set B'!AC19</f>
        <v>772</v>
      </c>
      <c r="R19">
        <f>'set B'!AD19</f>
        <v>772</v>
      </c>
      <c r="S19" s="69">
        <f>'set B'!AP19</f>
        <v>1.1499999999999999</v>
      </c>
    </row>
    <row r="20" spans="5:19" x14ac:dyDescent="0.2">
      <c r="E20">
        <f>'set B'!D20</f>
        <v>4</v>
      </c>
      <c r="F20">
        <f>'set B'!E20</f>
        <v>50</v>
      </c>
      <c r="G20">
        <f>'set B'!F20</f>
        <v>15</v>
      </c>
      <c r="H20">
        <f>'set B'!G20</f>
        <v>4</v>
      </c>
      <c r="I20">
        <f>'set B'!H20</f>
        <v>764</v>
      </c>
      <c r="J20">
        <f>'set B'!O20</f>
        <v>765</v>
      </c>
      <c r="K20" s="69">
        <f>'set B'!P20</f>
        <v>1.01</v>
      </c>
      <c r="L20">
        <f>'set B'!U20</f>
        <v>764</v>
      </c>
      <c r="M20" s="69">
        <f>'set B'!V20</f>
        <v>61.1</v>
      </c>
      <c r="N20">
        <f>'set B'!X20</f>
        <v>757</v>
      </c>
      <c r="O20" s="69">
        <f>'set B'!AA20</f>
        <v>0.35</v>
      </c>
      <c r="P20">
        <f>'set B'!AB20</f>
        <v>764</v>
      </c>
      <c r="Q20">
        <f>'set B'!AC20</f>
        <v>757</v>
      </c>
      <c r="R20">
        <f>'set B'!AD20</f>
        <v>765</v>
      </c>
      <c r="S20" s="69">
        <f>'set B'!AP20</f>
        <v>10.050000000000001</v>
      </c>
    </row>
    <row r="21" spans="5:19" x14ac:dyDescent="0.2">
      <c r="E21">
        <f>'set B'!D21</f>
        <v>5</v>
      </c>
      <c r="F21">
        <f>'set B'!E21</f>
        <v>50</v>
      </c>
      <c r="G21">
        <f>'set B'!F21</f>
        <v>15</v>
      </c>
      <c r="H21">
        <f>'set B'!G21</f>
        <v>4</v>
      </c>
      <c r="I21">
        <f>'set B'!H21</f>
        <v>762</v>
      </c>
      <c r="J21">
        <f>'set B'!O21</f>
        <v>762</v>
      </c>
      <c r="K21" s="69">
        <f>'set B'!P21</f>
        <v>1.35</v>
      </c>
      <c r="L21">
        <f>'set B'!U21</f>
        <v>762</v>
      </c>
      <c r="M21" s="69">
        <f>'set B'!V21</f>
        <v>28.34</v>
      </c>
      <c r="N21">
        <f>'set B'!X21</f>
        <v>756</v>
      </c>
      <c r="O21" s="69">
        <f>'set B'!AA21</f>
        <v>0.49</v>
      </c>
      <c r="P21">
        <f>'set B'!AB21</f>
        <v>762</v>
      </c>
      <c r="Q21">
        <f>'set B'!AC21</f>
        <v>756</v>
      </c>
      <c r="R21">
        <f>'set B'!AD21</f>
        <v>762</v>
      </c>
      <c r="S21" s="69">
        <f>'set B'!AP21</f>
        <v>15.16</v>
      </c>
    </row>
    <row r="22" spans="5:19" x14ac:dyDescent="0.2">
      <c r="E22">
        <f>'set B'!D22</f>
        <v>6</v>
      </c>
      <c r="F22">
        <f>'set B'!E22</f>
        <v>50</v>
      </c>
      <c r="G22">
        <f>'set B'!F22</f>
        <v>15</v>
      </c>
      <c r="H22">
        <f>'set B'!G22</f>
        <v>4</v>
      </c>
      <c r="I22">
        <f>'set B'!H22</f>
        <v>765</v>
      </c>
      <c r="J22">
        <f>'set B'!O22</f>
        <v>765</v>
      </c>
      <c r="K22" s="69">
        <f>'set B'!P22</f>
        <v>1.86</v>
      </c>
      <c r="L22">
        <f>'set B'!U22</f>
        <v>765</v>
      </c>
      <c r="M22" s="69">
        <f>'set B'!V22</f>
        <v>10.81</v>
      </c>
      <c r="N22">
        <f>'set B'!X22</f>
        <v>756</v>
      </c>
      <c r="O22" s="69">
        <f>'set B'!AA22</f>
        <v>0.39</v>
      </c>
      <c r="P22">
        <f>'set B'!AB22</f>
        <v>765</v>
      </c>
      <c r="Q22">
        <f>'set B'!AC22</f>
        <v>756</v>
      </c>
      <c r="R22">
        <f>'set B'!AD22</f>
        <v>765</v>
      </c>
      <c r="S22" s="69">
        <f>'set B'!AP22</f>
        <v>16.02</v>
      </c>
    </row>
    <row r="23" spans="5:19" x14ac:dyDescent="0.2">
      <c r="E23">
        <f>'set B'!D23</f>
        <v>7</v>
      </c>
      <c r="F23">
        <f>'set B'!E23</f>
        <v>50</v>
      </c>
      <c r="G23">
        <f>'set B'!F23</f>
        <v>15</v>
      </c>
      <c r="H23">
        <f>'set B'!G23</f>
        <v>4</v>
      </c>
      <c r="I23">
        <f>'set B'!H23</f>
        <v>782</v>
      </c>
      <c r="J23">
        <f>'set B'!O23</f>
        <v>782</v>
      </c>
      <c r="K23" s="69">
        <f>'set B'!P23</f>
        <v>0.67</v>
      </c>
      <c r="L23">
        <f>'set B'!U23</f>
        <v>782</v>
      </c>
      <c r="M23" s="69">
        <f>'set B'!V23</f>
        <v>0.6</v>
      </c>
      <c r="N23">
        <f>'set B'!X23</f>
        <v>782</v>
      </c>
      <c r="O23" s="69">
        <f>'set B'!AA23</f>
        <v>0.44</v>
      </c>
      <c r="P23">
        <f>'set B'!AB23</f>
        <v>782</v>
      </c>
      <c r="Q23">
        <f>'set B'!AC23</f>
        <v>782</v>
      </c>
      <c r="R23">
        <f>'set B'!AD23</f>
        <v>782</v>
      </c>
      <c r="S23" s="69">
        <f>'set B'!AP23</f>
        <v>1.1100000000000001</v>
      </c>
    </row>
    <row r="24" spans="5:19" x14ac:dyDescent="0.2">
      <c r="E24">
        <f>'set B'!D24</f>
        <v>8</v>
      </c>
      <c r="F24">
        <f>'set B'!E24</f>
        <v>50</v>
      </c>
      <c r="G24">
        <f>'set B'!F24</f>
        <v>15</v>
      </c>
      <c r="H24">
        <f>'set B'!G24</f>
        <v>4</v>
      </c>
      <c r="I24">
        <f>'set B'!H24</f>
        <v>759</v>
      </c>
      <c r="J24">
        <f>'set B'!O24</f>
        <v>761</v>
      </c>
      <c r="K24" s="69">
        <f>'set B'!P24</f>
        <v>1.03</v>
      </c>
      <c r="L24">
        <f>'set B'!U24</f>
        <v>759</v>
      </c>
      <c r="M24" s="69">
        <f>'set B'!V24</f>
        <v>10.37</v>
      </c>
      <c r="N24">
        <f>'set B'!X24</f>
        <v>756</v>
      </c>
      <c r="O24" s="69">
        <f>'set B'!AA24</f>
        <v>0.45</v>
      </c>
      <c r="P24">
        <f>'set B'!AB24</f>
        <v>759</v>
      </c>
      <c r="Q24">
        <f>'set B'!AC24</f>
        <v>756</v>
      </c>
      <c r="R24">
        <f>'set B'!AD24</f>
        <v>761</v>
      </c>
      <c r="S24" s="69">
        <f>'set B'!AP24</f>
        <v>14.07</v>
      </c>
    </row>
    <row r="25" spans="5:19" x14ac:dyDescent="0.2">
      <c r="E25">
        <f>'set B'!D25</f>
        <v>9</v>
      </c>
      <c r="F25">
        <f>'set B'!E25</f>
        <v>50</v>
      </c>
      <c r="G25">
        <f>'set B'!F25</f>
        <v>15</v>
      </c>
      <c r="H25">
        <f>'set B'!G25</f>
        <v>4</v>
      </c>
      <c r="I25">
        <f>'set B'!H25</f>
        <v>798</v>
      </c>
      <c r="J25">
        <f>'set B'!O25</f>
        <v>798</v>
      </c>
      <c r="K25" s="69">
        <f>'set B'!P25</f>
        <v>0.6</v>
      </c>
      <c r="L25">
        <f>'set B'!U25</f>
        <v>798</v>
      </c>
      <c r="M25" s="69">
        <f>'set B'!V25</f>
        <v>1.1100000000000001</v>
      </c>
      <c r="N25">
        <f>'set B'!X25</f>
        <v>798</v>
      </c>
      <c r="O25" s="69">
        <f>'set B'!AA25</f>
        <v>0.28999999999999998</v>
      </c>
      <c r="P25">
        <f>'set B'!AB25</f>
        <v>798</v>
      </c>
      <c r="Q25">
        <f>'set B'!AC25</f>
        <v>798</v>
      </c>
      <c r="R25">
        <f>'set B'!AD25</f>
        <v>798</v>
      </c>
      <c r="S25" s="69">
        <f>'set B'!AP25</f>
        <v>0.89</v>
      </c>
    </row>
    <row r="26" spans="5:19" x14ac:dyDescent="0.2">
      <c r="E26" s="40">
        <f>'set B'!D26</f>
        <v>10</v>
      </c>
      <c r="F26" s="40">
        <f>'set B'!E26</f>
        <v>50</v>
      </c>
      <c r="G26" s="40">
        <f>'set B'!F26</f>
        <v>15</v>
      </c>
      <c r="H26" s="40">
        <f>'set B'!G26</f>
        <v>4</v>
      </c>
      <c r="I26" s="40">
        <f>'set B'!H26</f>
        <v>759</v>
      </c>
      <c r="J26" s="40">
        <f>'set B'!O26</f>
        <v>759</v>
      </c>
      <c r="K26" s="77">
        <f>'set B'!P26</f>
        <v>0.68</v>
      </c>
      <c r="L26" s="40">
        <f>'set B'!U26</f>
        <v>759</v>
      </c>
      <c r="M26" s="77">
        <f>'set B'!V26</f>
        <v>10.3</v>
      </c>
      <c r="N26" s="40">
        <f>'set B'!X26</f>
        <v>757</v>
      </c>
      <c r="O26" s="77">
        <f>'set B'!AA26</f>
        <v>0.45</v>
      </c>
      <c r="P26" s="40">
        <f>'set B'!AB26</f>
        <v>759</v>
      </c>
      <c r="Q26" s="40">
        <f>'set B'!AC26</f>
        <v>757</v>
      </c>
      <c r="R26" s="40">
        <f>'set B'!AD26</f>
        <v>759</v>
      </c>
      <c r="S26" s="77">
        <f>'set B'!AP26</f>
        <v>6.75</v>
      </c>
    </row>
    <row r="27" spans="5:19" x14ac:dyDescent="0.2">
      <c r="E27">
        <f>'set B'!D27</f>
        <v>1</v>
      </c>
      <c r="F27">
        <f>'set B'!E27</f>
        <v>55</v>
      </c>
      <c r="G27">
        <f>'set B'!F27</f>
        <v>15</v>
      </c>
      <c r="H27">
        <f>'set B'!G27</f>
        <v>4</v>
      </c>
      <c r="I27">
        <f>'set B'!H27</f>
        <v>758</v>
      </c>
      <c r="J27">
        <f>'set B'!O27</f>
        <v>758</v>
      </c>
      <c r="K27" s="69">
        <f>'set B'!P27</f>
        <v>1.56</v>
      </c>
      <c r="L27">
        <f>'set B'!U27</f>
        <v>758</v>
      </c>
      <c r="M27" s="69">
        <f>'set B'!V27</f>
        <v>25.02</v>
      </c>
      <c r="N27">
        <f>'set B'!X27</f>
        <v>756</v>
      </c>
      <c r="O27" s="69">
        <f>'set B'!AA27</f>
        <v>0.44</v>
      </c>
      <c r="P27">
        <f>'set B'!AB27</f>
        <v>758</v>
      </c>
      <c r="Q27">
        <f>'set B'!AC27</f>
        <v>756</v>
      </c>
      <c r="R27">
        <f>'set B'!AD27</f>
        <v>758</v>
      </c>
      <c r="S27" s="69">
        <f>'set B'!AP27</f>
        <v>8.66</v>
      </c>
    </row>
    <row r="28" spans="5:19" x14ac:dyDescent="0.2">
      <c r="E28">
        <f>'set B'!D28</f>
        <v>2</v>
      </c>
      <c r="F28">
        <f>'set B'!E28</f>
        <v>55</v>
      </c>
      <c r="G28">
        <f>'set B'!F28</f>
        <v>15</v>
      </c>
      <c r="H28">
        <f>'set B'!G28</f>
        <v>4</v>
      </c>
      <c r="I28">
        <f>'set B'!H28</f>
        <v>780</v>
      </c>
      <c r="J28">
        <f>'set B'!O28</f>
        <v>783</v>
      </c>
      <c r="K28" s="69">
        <f>'set B'!P28</f>
        <v>1.69</v>
      </c>
      <c r="L28">
        <f>'set B'!U28</f>
        <v>780</v>
      </c>
      <c r="M28" s="69">
        <f>'set B'!V28</f>
        <v>10.46</v>
      </c>
      <c r="N28">
        <f>'set B'!X28</f>
        <v>779</v>
      </c>
      <c r="O28" s="69">
        <f>'set B'!AA28</f>
        <v>0.36</v>
      </c>
      <c r="P28">
        <f>'set B'!AB28</f>
        <v>780</v>
      </c>
      <c r="Q28">
        <f>'set B'!AC28</f>
        <v>779</v>
      </c>
      <c r="R28">
        <f>'set B'!AD28</f>
        <v>783</v>
      </c>
      <c r="S28" s="69">
        <f>'set B'!AP28</f>
        <v>8.57</v>
      </c>
    </row>
    <row r="29" spans="5:19" x14ac:dyDescent="0.2">
      <c r="E29">
        <f>'set B'!D29</f>
        <v>3</v>
      </c>
      <c r="F29">
        <f>'set B'!E29</f>
        <v>55</v>
      </c>
      <c r="G29">
        <f>'set B'!F29</f>
        <v>15</v>
      </c>
      <c r="H29">
        <f>'set B'!G29</f>
        <v>4</v>
      </c>
      <c r="I29">
        <f>'set B'!H29</f>
        <v>779</v>
      </c>
      <c r="J29">
        <f>'set B'!O29</f>
        <v>779</v>
      </c>
      <c r="K29" s="69">
        <f>'set B'!P29</f>
        <v>1.1499999999999999</v>
      </c>
      <c r="L29">
        <f>'set B'!U29</f>
        <v>779</v>
      </c>
      <c r="M29" s="69">
        <f>'set B'!V29</f>
        <v>12.74</v>
      </c>
      <c r="N29">
        <f>'set B'!X29</f>
        <v>779</v>
      </c>
      <c r="O29" s="69">
        <f>'set B'!AA29</f>
        <v>0.38</v>
      </c>
      <c r="P29">
        <f>'set B'!AB29</f>
        <v>779</v>
      </c>
      <c r="Q29">
        <f>'set B'!AC29</f>
        <v>779</v>
      </c>
      <c r="R29">
        <f>'set B'!AD29</f>
        <v>779</v>
      </c>
      <c r="S29" s="69">
        <f>'set B'!AP29</f>
        <v>1.53</v>
      </c>
    </row>
    <row r="30" spans="5:19" x14ac:dyDescent="0.2">
      <c r="E30">
        <f>'set B'!D30</f>
        <v>4</v>
      </c>
      <c r="F30">
        <f>'set B'!E30</f>
        <v>55</v>
      </c>
      <c r="G30">
        <f>'set B'!F30</f>
        <v>15</v>
      </c>
      <c r="H30">
        <f>'set B'!G30</f>
        <v>4</v>
      </c>
      <c r="I30">
        <f>'set B'!H30</f>
        <v>759</v>
      </c>
      <c r="J30">
        <f>'set B'!O30</f>
        <v>759</v>
      </c>
      <c r="K30" s="69">
        <f>'set B'!P30</f>
        <v>1.5</v>
      </c>
      <c r="L30">
        <f>'set B'!U30</f>
        <v>759</v>
      </c>
      <c r="M30" s="69">
        <f>'set B'!V30</f>
        <v>18.3</v>
      </c>
      <c r="N30">
        <f>'set B'!X30</f>
        <v>757</v>
      </c>
      <c r="O30" s="69">
        <f>'set B'!AA30</f>
        <v>0.46</v>
      </c>
      <c r="P30">
        <f>'set B'!AB30</f>
        <v>759</v>
      </c>
      <c r="Q30">
        <f>'set B'!AC30</f>
        <v>757</v>
      </c>
      <c r="R30">
        <f>'set B'!AD30</f>
        <v>759</v>
      </c>
      <c r="S30" s="69">
        <f>'set B'!AP30</f>
        <v>7.97</v>
      </c>
    </row>
    <row r="31" spans="5:19" x14ac:dyDescent="0.2">
      <c r="E31">
        <f>'set B'!D31</f>
        <v>5</v>
      </c>
      <c r="F31">
        <f>'set B'!E31</f>
        <v>55</v>
      </c>
      <c r="G31">
        <f>'set B'!F31</f>
        <v>15</v>
      </c>
      <c r="H31">
        <f>'set B'!G31</f>
        <v>4</v>
      </c>
      <c r="I31">
        <f>'set B'!H31</f>
        <v>758</v>
      </c>
      <c r="J31">
        <f>'set B'!O31</f>
        <v>758</v>
      </c>
      <c r="K31" s="69">
        <f>'set B'!P31</f>
        <v>1.87</v>
      </c>
      <c r="L31">
        <f>'set B'!U31</f>
        <v>758</v>
      </c>
      <c r="M31" s="69">
        <f>'set B'!V31</f>
        <v>13.14</v>
      </c>
      <c r="N31">
        <f>'set B'!X31</f>
        <v>757</v>
      </c>
      <c r="O31" s="69">
        <f>'set B'!AA31</f>
        <v>0.56000000000000005</v>
      </c>
      <c r="P31">
        <f>'set B'!AB31</f>
        <v>758</v>
      </c>
      <c r="Q31">
        <f>'set B'!AC31</f>
        <v>757</v>
      </c>
      <c r="R31">
        <f>'set B'!AD31</f>
        <v>758</v>
      </c>
      <c r="S31" s="69">
        <f>'set B'!AP31</f>
        <v>5.41</v>
      </c>
    </row>
    <row r="32" spans="5:19" x14ac:dyDescent="0.2">
      <c r="E32">
        <f>'set B'!D32</f>
        <v>6</v>
      </c>
      <c r="F32">
        <f>'set B'!E32</f>
        <v>55</v>
      </c>
      <c r="G32">
        <f>'set B'!F32</f>
        <v>15</v>
      </c>
      <c r="H32">
        <f>'set B'!G32</f>
        <v>4</v>
      </c>
      <c r="I32">
        <f>'set B'!H32</f>
        <v>789</v>
      </c>
      <c r="J32">
        <f>'set B'!O32</f>
        <v>789</v>
      </c>
      <c r="K32" s="69">
        <f>'set B'!P32</f>
        <v>0.79</v>
      </c>
      <c r="L32">
        <f>'set B'!U32</f>
        <v>789</v>
      </c>
      <c r="M32" s="69">
        <f>'set B'!V32</f>
        <v>11.97</v>
      </c>
      <c r="N32">
        <f>'set B'!X32</f>
        <v>789</v>
      </c>
      <c r="O32" s="69">
        <f>'set B'!AA32</f>
        <v>0.65</v>
      </c>
      <c r="P32">
        <f>'set B'!AB32</f>
        <v>789</v>
      </c>
      <c r="Q32">
        <f>'set B'!AC32</f>
        <v>789</v>
      </c>
      <c r="R32">
        <f>'set B'!AD32</f>
        <v>789</v>
      </c>
      <c r="S32" s="69">
        <f>'set B'!AP32</f>
        <v>1.45</v>
      </c>
    </row>
    <row r="33" spans="5:19" x14ac:dyDescent="0.2">
      <c r="E33">
        <f>'set B'!D33</f>
        <v>7</v>
      </c>
      <c r="F33">
        <f>'set B'!E33</f>
        <v>55</v>
      </c>
      <c r="G33">
        <f>'set B'!F33</f>
        <v>15</v>
      </c>
      <c r="H33">
        <f>'set B'!G33</f>
        <v>4</v>
      </c>
      <c r="I33">
        <f>'set B'!H33</f>
        <v>768</v>
      </c>
      <c r="J33">
        <f>'set B'!O33</f>
        <v>768</v>
      </c>
      <c r="K33" s="69">
        <f>'set B'!P33</f>
        <v>0.9</v>
      </c>
      <c r="L33">
        <f>'set B'!U33</f>
        <v>768</v>
      </c>
      <c r="M33" s="69">
        <f>'set B'!V33</f>
        <v>17.78</v>
      </c>
      <c r="N33">
        <f>'set B'!X33</f>
        <v>768</v>
      </c>
      <c r="O33" s="69">
        <f>'set B'!AA33</f>
        <v>0.28999999999999998</v>
      </c>
      <c r="P33">
        <f>'set B'!AB33</f>
        <v>768</v>
      </c>
      <c r="Q33">
        <f>'set B'!AC33</f>
        <v>768</v>
      </c>
      <c r="R33">
        <f>'set B'!AD33</f>
        <v>768</v>
      </c>
      <c r="S33" s="69">
        <f>'set B'!AP33</f>
        <v>1.19</v>
      </c>
    </row>
    <row r="34" spans="5:19" x14ac:dyDescent="0.2">
      <c r="E34">
        <f>'set B'!D34</f>
        <v>8</v>
      </c>
      <c r="F34">
        <f>'set B'!E34</f>
        <v>55</v>
      </c>
      <c r="G34">
        <f>'set B'!F34</f>
        <v>15</v>
      </c>
      <c r="H34">
        <f>'set B'!G34</f>
        <v>4</v>
      </c>
      <c r="I34">
        <f>'set B'!H34</f>
        <v>765</v>
      </c>
      <c r="J34">
        <f>'set B'!O34</f>
        <v>767</v>
      </c>
      <c r="K34" s="69">
        <f>'set B'!P34</f>
        <v>0.81</v>
      </c>
      <c r="L34">
        <f>'set B'!U34</f>
        <v>765</v>
      </c>
      <c r="M34" s="69">
        <f>'set B'!V34</f>
        <v>7.76</v>
      </c>
      <c r="N34">
        <f>'set B'!X34</f>
        <v>757</v>
      </c>
      <c r="O34" s="69">
        <f>'set B'!AA34</f>
        <v>0.38</v>
      </c>
      <c r="P34">
        <f>'set B'!AB34</f>
        <v>765</v>
      </c>
      <c r="Q34">
        <f>'set B'!AC34</f>
        <v>757</v>
      </c>
      <c r="R34">
        <f>'set B'!AD34</f>
        <v>767</v>
      </c>
      <c r="S34" s="69">
        <f>'set B'!AP34</f>
        <v>12.55</v>
      </c>
    </row>
    <row r="35" spans="5:19" x14ac:dyDescent="0.2">
      <c r="E35">
        <f>'set B'!D35</f>
        <v>9</v>
      </c>
      <c r="F35">
        <f>'set B'!E35</f>
        <v>55</v>
      </c>
      <c r="G35">
        <f>'set B'!F35</f>
        <v>15</v>
      </c>
      <c r="H35">
        <f>'set B'!G35</f>
        <v>4</v>
      </c>
      <c r="I35">
        <f>'set B'!H35</f>
        <v>801</v>
      </c>
      <c r="J35">
        <f>'set B'!O35</f>
        <v>801</v>
      </c>
      <c r="K35" s="69">
        <f>'set B'!P35</f>
        <v>0.52</v>
      </c>
      <c r="L35">
        <f>'set B'!U35</f>
        <v>801</v>
      </c>
      <c r="M35" s="69">
        <f>'set B'!V35</f>
        <v>2.6</v>
      </c>
      <c r="N35">
        <f>'set B'!X35</f>
        <v>801</v>
      </c>
      <c r="O35" s="69">
        <f>'set B'!AA35</f>
        <v>0.27</v>
      </c>
      <c r="P35">
        <f>'set B'!AB35</f>
        <v>801</v>
      </c>
      <c r="Q35">
        <f>'set B'!AC35</f>
        <v>801</v>
      </c>
      <c r="R35">
        <f>'set B'!AD35</f>
        <v>801</v>
      </c>
      <c r="S35" s="69">
        <f>'set B'!AP35</f>
        <v>0.79</v>
      </c>
    </row>
    <row r="36" spans="5:19" x14ac:dyDescent="0.2">
      <c r="E36" s="40">
        <f>'set B'!D36</f>
        <v>10</v>
      </c>
      <c r="F36" s="40">
        <f>'set B'!E36</f>
        <v>55</v>
      </c>
      <c r="G36" s="40">
        <f>'set B'!F36</f>
        <v>15</v>
      </c>
      <c r="H36" s="40">
        <f>'set B'!G36</f>
        <v>4</v>
      </c>
      <c r="I36" s="40">
        <f>'set B'!H36</f>
        <v>757</v>
      </c>
      <c r="J36" s="40">
        <f>'set B'!O36</f>
        <v>757</v>
      </c>
      <c r="K36" s="77">
        <f>'set B'!P36</f>
        <v>1.06</v>
      </c>
      <c r="L36" s="40">
        <f>'set B'!U36</f>
        <v>757</v>
      </c>
      <c r="M36" s="77">
        <f>'set B'!V36</f>
        <v>1.76</v>
      </c>
      <c r="N36" s="40">
        <f>'set B'!X36</f>
        <v>756</v>
      </c>
      <c r="O36" s="77">
        <f>'set B'!AA36</f>
        <v>0.45</v>
      </c>
      <c r="P36" s="40">
        <f>'set B'!AB36</f>
        <v>757</v>
      </c>
      <c r="Q36" s="40">
        <f>'set B'!AC36</f>
        <v>756</v>
      </c>
      <c r="R36" s="40">
        <f>'set B'!AD36</f>
        <v>757</v>
      </c>
      <c r="S36" s="77">
        <f>'set B'!AP36</f>
        <v>3.46</v>
      </c>
    </row>
    <row r="37" spans="5:19" x14ac:dyDescent="0.2">
      <c r="E37">
        <f>'set B'!D37</f>
        <v>1</v>
      </c>
      <c r="F37">
        <f>'set B'!E37</f>
        <v>60</v>
      </c>
      <c r="G37">
        <f>'set B'!F37</f>
        <v>15</v>
      </c>
      <c r="H37">
        <f>'set B'!G37</f>
        <v>4</v>
      </c>
      <c r="I37">
        <f>'set B'!H37</f>
        <v>781</v>
      </c>
      <c r="J37">
        <f>'set B'!O37</f>
        <v>781</v>
      </c>
      <c r="K37" s="69">
        <f>'set B'!P37</f>
        <v>1.68</v>
      </c>
      <c r="L37">
        <f>'set B'!U37</f>
        <v>781</v>
      </c>
      <c r="M37" s="69">
        <f>'set B'!V37</f>
        <v>72.84</v>
      </c>
      <c r="N37">
        <f>'set B'!X37</f>
        <v>781</v>
      </c>
      <c r="O37" s="69">
        <f>'set B'!AA37</f>
        <v>0.44</v>
      </c>
      <c r="P37">
        <f>'set B'!AB37</f>
        <v>781</v>
      </c>
      <c r="Q37">
        <f>'set B'!AC37</f>
        <v>781</v>
      </c>
      <c r="R37">
        <f>'set B'!AD37</f>
        <v>781</v>
      </c>
      <c r="S37" s="69">
        <f>'set B'!AP37</f>
        <v>2.12</v>
      </c>
    </row>
    <row r="38" spans="5:19" x14ac:dyDescent="0.2">
      <c r="E38">
        <f>'set B'!D38</f>
        <v>2</v>
      </c>
      <c r="F38">
        <f>'set B'!E38</f>
        <v>60</v>
      </c>
      <c r="G38">
        <f>'set B'!F38</f>
        <v>15</v>
      </c>
      <c r="H38">
        <f>'set B'!G38</f>
        <v>4</v>
      </c>
      <c r="I38">
        <f>'set B'!H38</f>
        <v>756</v>
      </c>
      <c r="J38">
        <f>'set B'!O38</f>
        <v>756</v>
      </c>
      <c r="K38" s="69">
        <f>'set B'!P38</f>
        <v>1.1499999999999999</v>
      </c>
      <c r="L38">
        <f>'set B'!U38</f>
        <v>756</v>
      </c>
      <c r="M38" s="69">
        <f>'set B'!V38</f>
        <v>7.45</v>
      </c>
      <c r="N38">
        <f>'set B'!X38</f>
        <v>756</v>
      </c>
      <c r="O38" s="69">
        <f>'set B'!AA38</f>
        <v>0.61</v>
      </c>
      <c r="P38">
        <f>'set B'!AB38</f>
        <v>756</v>
      </c>
      <c r="Q38">
        <f>'set B'!AC38</f>
        <v>756</v>
      </c>
      <c r="R38">
        <f>'set B'!AD38</f>
        <v>756</v>
      </c>
      <c r="S38" s="69">
        <f>'set B'!AP38</f>
        <v>1.76</v>
      </c>
    </row>
    <row r="39" spans="5:19" x14ac:dyDescent="0.2">
      <c r="E39">
        <f>'set B'!D39</f>
        <v>3</v>
      </c>
      <c r="F39">
        <f>'set B'!E39</f>
        <v>60</v>
      </c>
      <c r="G39">
        <f>'set B'!F39</f>
        <v>15</v>
      </c>
      <c r="H39">
        <f>'set B'!G39</f>
        <v>4</v>
      </c>
      <c r="I39">
        <f>'set B'!H39</f>
        <v>758</v>
      </c>
      <c r="J39">
        <f>'set B'!O39</f>
        <v>758</v>
      </c>
      <c r="K39" s="69">
        <f>'set B'!P39</f>
        <v>1.23</v>
      </c>
      <c r="L39">
        <f>'set B'!U39</f>
        <v>758</v>
      </c>
      <c r="M39" s="69">
        <f>'set B'!V39</f>
        <v>15.94</v>
      </c>
      <c r="N39">
        <f>'set B'!X39</f>
        <v>756</v>
      </c>
      <c r="O39" s="69">
        <f>'set B'!AA39</f>
        <v>0.44</v>
      </c>
      <c r="P39">
        <f>'set B'!AB39</f>
        <v>758</v>
      </c>
      <c r="Q39">
        <f>'set B'!AC39</f>
        <v>756</v>
      </c>
      <c r="R39">
        <f>'set B'!AD39</f>
        <v>758</v>
      </c>
      <c r="S39" s="69">
        <f>'set B'!AP39</f>
        <v>8.26</v>
      </c>
    </row>
    <row r="40" spans="5:19" x14ac:dyDescent="0.2">
      <c r="E40">
        <f>'set B'!D40</f>
        <v>4</v>
      </c>
      <c r="F40">
        <f>'set B'!E40</f>
        <v>60</v>
      </c>
      <c r="G40">
        <f>'set B'!F40</f>
        <v>15</v>
      </c>
      <c r="H40">
        <f>'set B'!G40</f>
        <v>4</v>
      </c>
      <c r="I40">
        <f>'set B'!H40</f>
        <v>763</v>
      </c>
      <c r="J40">
        <f>'set B'!O40</f>
        <v>765</v>
      </c>
      <c r="K40" s="69">
        <f>'set B'!P40</f>
        <v>1.21</v>
      </c>
      <c r="L40">
        <f>'set B'!U40</f>
        <v>763</v>
      </c>
      <c r="M40" s="69">
        <f>'set B'!V40</f>
        <v>155.9</v>
      </c>
      <c r="N40">
        <f>'set B'!X40</f>
        <v>760</v>
      </c>
      <c r="O40" s="69">
        <f>'set B'!AA40</f>
        <v>0.53</v>
      </c>
      <c r="P40">
        <f>'set B'!AB40</f>
        <v>764</v>
      </c>
      <c r="Q40">
        <f>'set B'!AC40</f>
        <v>760</v>
      </c>
      <c r="R40">
        <f>'set B'!AD40</f>
        <v>765</v>
      </c>
      <c r="S40" s="69">
        <f>'set B'!AP40</f>
        <v>50.81</v>
      </c>
    </row>
    <row r="41" spans="5:19" x14ac:dyDescent="0.2">
      <c r="E41">
        <f>'set B'!D41</f>
        <v>5</v>
      </c>
      <c r="F41">
        <f>'set B'!E41</f>
        <v>60</v>
      </c>
      <c r="G41">
        <f>'set B'!F41</f>
        <v>15</v>
      </c>
      <c r="H41">
        <f>'set B'!G41</f>
        <v>4</v>
      </c>
      <c r="I41">
        <f>'set B'!H41</f>
        <v>759</v>
      </c>
      <c r="J41">
        <f>'set B'!O41</f>
        <v>760</v>
      </c>
      <c r="K41" s="69">
        <f>'set B'!P41</f>
        <v>1.01</v>
      </c>
      <c r="L41">
        <f>'set B'!U41</f>
        <v>759</v>
      </c>
      <c r="M41" s="69">
        <f>'set B'!V41</f>
        <v>9.42</v>
      </c>
      <c r="N41">
        <f>'set B'!X41</f>
        <v>756</v>
      </c>
      <c r="O41" s="69">
        <f>'set B'!AA41</f>
        <v>0.6</v>
      </c>
      <c r="P41">
        <f>'set B'!AB41</f>
        <v>759</v>
      </c>
      <c r="Q41">
        <f>'set B'!AC41</f>
        <v>756</v>
      </c>
      <c r="R41">
        <f>'set B'!AD41</f>
        <v>760</v>
      </c>
      <c r="S41" s="69">
        <f>'set B'!AP41</f>
        <v>13.24</v>
      </c>
    </row>
    <row r="42" spans="5:19" x14ac:dyDescent="0.2">
      <c r="E42">
        <f>'set B'!D42</f>
        <v>6</v>
      </c>
      <c r="F42">
        <f>'set B'!E42</f>
        <v>60</v>
      </c>
      <c r="G42">
        <f>'set B'!F42</f>
        <v>15</v>
      </c>
      <c r="H42">
        <f>'set B'!G42</f>
        <v>4</v>
      </c>
      <c r="I42">
        <f>'set B'!H42</f>
        <v>758</v>
      </c>
      <c r="J42">
        <f>'set B'!O42</f>
        <v>758</v>
      </c>
      <c r="K42" s="69">
        <f>'set B'!P42</f>
        <v>1.87</v>
      </c>
      <c r="L42">
        <f>'set B'!U42</f>
        <v>758</v>
      </c>
      <c r="M42" s="69">
        <f>'set B'!V42</f>
        <v>7.03</v>
      </c>
      <c r="N42">
        <f>'set B'!X42</f>
        <v>755</v>
      </c>
      <c r="O42" s="69">
        <f>'set B'!AA42</f>
        <v>0.43</v>
      </c>
      <c r="P42">
        <f>'set B'!AB42</f>
        <v>758</v>
      </c>
      <c r="Q42">
        <f>'set B'!AC42</f>
        <v>755</v>
      </c>
      <c r="R42">
        <f>'set B'!AD42</f>
        <v>758</v>
      </c>
      <c r="S42" s="69">
        <f>'set B'!AP42</f>
        <v>4.42</v>
      </c>
    </row>
    <row r="43" spans="5:19" x14ac:dyDescent="0.2">
      <c r="E43">
        <f>'set B'!D43</f>
        <v>7</v>
      </c>
      <c r="F43">
        <f>'set B'!E43</f>
        <v>60</v>
      </c>
      <c r="G43">
        <f>'set B'!F43</f>
        <v>15</v>
      </c>
      <c r="H43">
        <f>'set B'!G43</f>
        <v>4</v>
      </c>
      <c r="I43">
        <f>'set B'!H43</f>
        <v>786</v>
      </c>
      <c r="J43">
        <f>'set B'!O43</f>
        <v>786</v>
      </c>
      <c r="K43" s="69">
        <f>'set B'!P43</f>
        <v>1.02</v>
      </c>
      <c r="L43">
        <f>'set B'!U43</f>
        <v>786</v>
      </c>
      <c r="M43" s="69">
        <f>'set B'!V43</f>
        <v>2.06</v>
      </c>
      <c r="N43">
        <f>'set B'!X43</f>
        <v>786</v>
      </c>
      <c r="O43" s="69">
        <f>'set B'!AA43</f>
        <v>0.33</v>
      </c>
      <c r="P43">
        <f>'set B'!AB43</f>
        <v>786</v>
      </c>
      <c r="Q43">
        <f>'set B'!AC43</f>
        <v>786</v>
      </c>
      <c r="R43">
        <f>'set B'!AD43</f>
        <v>786</v>
      </c>
      <c r="S43" s="69">
        <f>'set B'!AP43</f>
        <v>1.36</v>
      </c>
    </row>
    <row r="44" spans="5:19" x14ac:dyDescent="0.2">
      <c r="E44">
        <f>'set B'!D44</f>
        <v>8</v>
      </c>
      <c r="F44">
        <f>'set B'!E44</f>
        <v>60</v>
      </c>
      <c r="G44">
        <f>'set B'!F44</f>
        <v>15</v>
      </c>
      <c r="H44">
        <f>'set B'!G44</f>
        <v>4</v>
      </c>
      <c r="I44">
        <f>'set B'!H44</f>
        <v>757</v>
      </c>
      <c r="J44">
        <f>'set B'!O44</f>
        <v>757</v>
      </c>
      <c r="K44" s="69">
        <f>'set B'!P44</f>
        <v>2.85</v>
      </c>
      <c r="L44">
        <f>'set B'!U44</f>
        <v>757</v>
      </c>
      <c r="M44" s="69">
        <f>'set B'!V44</f>
        <v>8.58</v>
      </c>
      <c r="N44">
        <f>'set B'!X44</f>
        <v>756</v>
      </c>
      <c r="O44" s="69">
        <f>'set B'!AA44</f>
        <v>1.03</v>
      </c>
      <c r="P44">
        <f>'set B'!AB44</f>
        <v>757</v>
      </c>
      <c r="Q44">
        <f>'set B'!AC44</f>
        <v>756</v>
      </c>
      <c r="R44">
        <f>'set B'!AD44</f>
        <v>757</v>
      </c>
      <c r="S44" s="69">
        <f>'set B'!AP44</f>
        <v>7.76</v>
      </c>
    </row>
    <row r="45" spans="5:19" x14ac:dyDescent="0.2">
      <c r="E45">
        <f>'set B'!D45</f>
        <v>9</v>
      </c>
      <c r="F45">
        <f>'set B'!E45</f>
        <v>60</v>
      </c>
      <c r="G45">
        <f>'set B'!F45</f>
        <v>15</v>
      </c>
      <c r="H45">
        <f>'set B'!G45</f>
        <v>4</v>
      </c>
      <c r="I45">
        <f>'set B'!H45</f>
        <v>785</v>
      </c>
      <c r="J45">
        <f>'set B'!O45</f>
        <v>785</v>
      </c>
      <c r="K45" s="69">
        <f>'set B'!P45</f>
        <v>1.56</v>
      </c>
      <c r="L45">
        <f>'set B'!U45</f>
        <v>785</v>
      </c>
      <c r="M45" s="69">
        <f>'set B'!V45</f>
        <v>1.03</v>
      </c>
      <c r="N45">
        <f>'set B'!X45</f>
        <v>785</v>
      </c>
      <c r="O45" s="69">
        <f>'set B'!AA45</f>
        <v>0.46</v>
      </c>
      <c r="P45">
        <f>'set B'!AB45</f>
        <v>785</v>
      </c>
      <c r="Q45">
        <f>'set B'!AC45</f>
        <v>785</v>
      </c>
      <c r="R45">
        <f>'set B'!AD45</f>
        <v>785</v>
      </c>
      <c r="S45" s="69">
        <f>'set B'!AP45</f>
        <v>2.02</v>
      </c>
    </row>
    <row r="46" spans="5:19" x14ac:dyDescent="0.2">
      <c r="E46" s="40">
        <f>'set B'!D46</f>
        <v>10</v>
      </c>
      <c r="F46" s="40">
        <f>'set B'!E46</f>
        <v>60</v>
      </c>
      <c r="G46" s="40">
        <f>'set B'!F46</f>
        <v>15</v>
      </c>
      <c r="H46" s="40">
        <f>'set B'!G46</f>
        <v>4</v>
      </c>
      <c r="I46" s="40">
        <f>'set B'!H46</f>
        <v>805</v>
      </c>
      <c r="J46" s="40">
        <f>'set B'!O46</f>
        <v>805</v>
      </c>
      <c r="K46" s="77">
        <f>'set B'!P46</f>
        <v>1.1599999999999999</v>
      </c>
      <c r="L46" s="40">
        <f>'set B'!U46</f>
        <v>805</v>
      </c>
      <c r="M46" s="77">
        <f>'set B'!V46</f>
        <v>8.76</v>
      </c>
      <c r="N46" s="40">
        <f>'set B'!X46</f>
        <v>805</v>
      </c>
      <c r="O46" s="77">
        <f>'set B'!AA46</f>
        <v>0.6</v>
      </c>
      <c r="P46" s="40">
        <f>'set B'!AB46</f>
        <v>805</v>
      </c>
      <c r="Q46" s="40">
        <f>'set B'!AC46</f>
        <v>805</v>
      </c>
      <c r="R46" s="40">
        <f>'set B'!AD46</f>
        <v>805</v>
      </c>
      <c r="S46" s="77">
        <f>'set B'!AP46</f>
        <v>1.76</v>
      </c>
    </row>
    <row r="47" spans="5:19" x14ac:dyDescent="0.2">
      <c r="E47">
        <f>'set B'!D47</f>
        <v>1</v>
      </c>
      <c r="F47">
        <f>'set B'!E47</f>
        <v>65</v>
      </c>
      <c r="G47">
        <f>'set B'!F47</f>
        <v>15</v>
      </c>
      <c r="H47">
        <f>'set B'!G47</f>
        <v>4</v>
      </c>
      <c r="I47">
        <f>'set B'!H47</f>
        <v>758</v>
      </c>
      <c r="J47">
        <f>'set B'!O47</f>
        <v>758</v>
      </c>
      <c r="K47" s="69">
        <f>'set B'!P47</f>
        <v>1.52</v>
      </c>
      <c r="L47">
        <f>'set B'!U47</f>
        <v>758</v>
      </c>
      <c r="M47" s="69">
        <f>'set B'!V47</f>
        <v>44.78</v>
      </c>
      <c r="N47">
        <f>'set B'!X47</f>
        <v>755</v>
      </c>
      <c r="O47" s="69">
        <f>'set B'!AA47</f>
        <v>0.65</v>
      </c>
      <c r="P47">
        <f>'set B'!AB47</f>
        <v>758</v>
      </c>
      <c r="Q47">
        <f>'set B'!AC47</f>
        <v>755</v>
      </c>
      <c r="R47">
        <f>'set B'!AD47</f>
        <v>758</v>
      </c>
      <c r="S47" s="69">
        <f>'set B'!AP47</f>
        <v>25.21</v>
      </c>
    </row>
    <row r="48" spans="5:19" x14ac:dyDescent="0.2">
      <c r="E48">
        <f>'set B'!D48</f>
        <v>2</v>
      </c>
      <c r="F48">
        <f>'set B'!E48</f>
        <v>65</v>
      </c>
      <c r="G48">
        <f>'set B'!F48</f>
        <v>15</v>
      </c>
      <c r="H48">
        <f>'set B'!G48</f>
        <v>4</v>
      </c>
      <c r="I48">
        <f>'set B'!H48</f>
        <v>799</v>
      </c>
      <c r="J48">
        <f>'set B'!O48</f>
        <v>799</v>
      </c>
      <c r="K48" s="69">
        <f>'set B'!P48</f>
        <v>0.86</v>
      </c>
      <c r="L48">
        <f>'set B'!U48</f>
        <v>799</v>
      </c>
      <c r="M48" s="69">
        <f>'set B'!V48</f>
        <v>0.81</v>
      </c>
      <c r="N48">
        <f>'set B'!X48</f>
        <v>799</v>
      </c>
      <c r="O48" s="69">
        <f>'set B'!AA48</f>
        <v>0.19</v>
      </c>
      <c r="P48">
        <f>'set B'!AB48</f>
        <v>799</v>
      </c>
      <c r="Q48">
        <f>'set B'!AC48</f>
        <v>799</v>
      </c>
      <c r="R48">
        <f>'set B'!AD48</f>
        <v>799</v>
      </c>
      <c r="S48" s="69">
        <f>'set B'!AP48</f>
        <v>1.05</v>
      </c>
    </row>
    <row r="49" spans="5:19" x14ac:dyDescent="0.2">
      <c r="E49">
        <f>'set B'!D49</f>
        <v>3</v>
      </c>
      <c r="F49">
        <f>'set B'!E49</f>
        <v>65</v>
      </c>
      <c r="G49">
        <f>'set B'!F49</f>
        <v>15</v>
      </c>
      <c r="H49">
        <f>'set B'!G49</f>
        <v>4</v>
      </c>
      <c r="I49">
        <f>'set B'!H49</f>
        <v>803</v>
      </c>
      <c r="J49">
        <f>'set B'!O49</f>
        <v>803</v>
      </c>
      <c r="K49" s="69">
        <f>'set B'!P49</f>
        <v>0.93</v>
      </c>
      <c r="L49">
        <f>'set B'!U49</f>
        <v>803</v>
      </c>
      <c r="M49" s="69">
        <f>'set B'!V49</f>
        <v>11.4</v>
      </c>
      <c r="N49">
        <f>'set B'!X49</f>
        <v>803</v>
      </c>
      <c r="O49" s="69">
        <f>'set B'!AA49</f>
        <v>0.43</v>
      </c>
      <c r="P49">
        <f>'set B'!AB49</f>
        <v>803</v>
      </c>
      <c r="Q49">
        <f>'set B'!AC49</f>
        <v>803</v>
      </c>
      <c r="R49">
        <f>'set B'!AD49</f>
        <v>803</v>
      </c>
      <c r="S49" s="69">
        <f>'set B'!AP49</f>
        <v>1.36</v>
      </c>
    </row>
    <row r="50" spans="5:19" x14ac:dyDescent="0.2">
      <c r="E50">
        <f>'set B'!D50</f>
        <v>4</v>
      </c>
      <c r="F50">
        <f>'set B'!E50</f>
        <v>65</v>
      </c>
      <c r="G50">
        <f>'set B'!F50</f>
        <v>15</v>
      </c>
      <c r="H50">
        <f>'set B'!G50</f>
        <v>4</v>
      </c>
      <c r="I50">
        <f>'set B'!H50</f>
        <v>758</v>
      </c>
      <c r="J50">
        <f>'set B'!O50</f>
        <v>758</v>
      </c>
      <c r="K50" s="69">
        <f>'set B'!P50</f>
        <v>2.52</v>
      </c>
      <c r="L50">
        <f>'set B'!U50</f>
        <v>758</v>
      </c>
      <c r="M50" s="69">
        <f>'set B'!V50</f>
        <v>60.42</v>
      </c>
      <c r="N50">
        <f>'set B'!X50</f>
        <v>757</v>
      </c>
      <c r="O50" s="69">
        <f>'set B'!AA50</f>
        <v>0.46</v>
      </c>
      <c r="P50">
        <f>'set B'!AB50</f>
        <v>758</v>
      </c>
      <c r="Q50">
        <f>'set B'!AC50</f>
        <v>757</v>
      </c>
      <c r="R50">
        <f>'set B'!AD50</f>
        <v>758</v>
      </c>
      <c r="S50" s="69">
        <f>'set B'!AP50</f>
        <v>37.36</v>
      </c>
    </row>
    <row r="51" spans="5:19" x14ac:dyDescent="0.2">
      <c r="E51">
        <f>'set B'!D51</f>
        <v>5</v>
      </c>
      <c r="F51">
        <f>'set B'!E51</f>
        <v>65</v>
      </c>
      <c r="G51">
        <f>'set B'!F51</f>
        <v>15</v>
      </c>
      <c r="H51">
        <f>'set B'!G51</f>
        <v>4</v>
      </c>
      <c r="I51">
        <f>'set B'!H51</f>
        <v>758</v>
      </c>
      <c r="J51">
        <f>'set B'!O51</f>
        <v>758</v>
      </c>
      <c r="K51" s="69">
        <f>'set B'!P51</f>
        <v>1.71</v>
      </c>
      <c r="L51">
        <f>'set B'!U51</f>
        <v>758</v>
      </c>
      <c r="M51" s="69">
        <f>'set B'!V51</f>
        <v>12.86</v>
      </c>
      <c r="N51">
        <f>'set B'!X51</f>
        <v>757</v>
      </c>
      <c r="O51" s="69">
        <f>'set B'!AA51</f>
        <v>0.36</v>
      </c>
      <c r="P51">
        <f>'set B'!AB51</f>
        <v>758</v>
      </c>
      <c r="Q51">
        <f>'set B'!AC51</f>
        <v>757</v>
      </c>
      <c r="R51">
        <f>'set B'!AD51</f>
        <v>758</v>
      </c>
      <c r="S51" s="69">
        <f>'set B'!AP51</f>
        <v>11.14</v>
      </c>
    </row>
    <row r="52" spans="5:19" x14ac:dyDescent="0.2">
      <c r="E52">
        <f>'set B'!D52</f>
        <v>6</v>
      </c>
      <c r="F52">
        <f>'set B'!E52</f>
        <v>65</v>
      </c>
      <c r="G52">
        <f>'set B'!F52</f>
        <v>15</v>
      </c>
      <c r="H52">
        <f>'set B'!G52</f>
        <v>4</v>
      </c>
      <c r="I52">
        <f>'set B'!H52</f>
        <v>757</v>
      </c>
      <c r="J52">
        <f>'set B'!O52</f>
        <v>757</v>
      </c>
      <c r="K52" s="69">
        <f>'set B'!P52</f>
        <v>1.05</v>
      </c>
      <c r="L52">
        <f>'set B'!U52</f>
        <v>757</v>
      </c>
      <c r="M52" s="69">
        <f>'set B'!V52</f>
        <v>20.61</v>
      </c>
      <c r="N52">
        <f>'set B'!X52</f>
        <v>756</v>
      </c>
      <c r="O52" s="69">
        <f>'set B'!AA52</f>
        <v>0.47</v>
      </c>
      <c r="P52">
        <f>'set B'!AB52</f>
        <v>757</v>
      </c>
      <c r="Q52">
        <f>'set B'!AC52</f>
        <v>756</v>
      </c>
      <c r="R52">
        <f>'set B'!AD52</f>
        <v>757</v>
      </c>
      <c r="S52" s="69">
        <f>'set B'!AP52</f>
        <v>7.67</v>
      </c>
    </row>
    <row r="53" spans="5:19" x14ac:dyDescent="0.2">
      <c r="E53">
        <f>'set B'!D53</f>
        <v>7</v>
      </c>
      <c r="F53">
        <f>'set B'!E53</f>
        <v>65</v>
      </c>
      <c r="G53">
        <f>'set B'!F53</f>
        <v>15</v>
      </c>
      <c r="H53">
        <f>'set B'!G53</f>
        <v>4</v>
      </c>
      <c r="I53">
        <f>'set B'!H53</f>
        <v>757</v>
      </c>
      <c r="J53">
        <f>'set B'!O53</f>
        <v>757</v>
      </c>
      <c r="K53" s="69">
        <f>'set B'!P53</f>
        <v>3.17</v>
      </c>
      <c r="L53">
        <f>'set B'!U53</f>
        <v>757</v>
      </c>
      <c r="M53" s="69">
        <f>'set B'!V53</f>
        <v>10.52</v>
      </c>
      <c r="N53">
        <f>'set B'!X53</f>
        <v>757</v>
      </c>
      <c r="O53" s="69">
        <f>'set B'!AA53</f>
        <v>0.35</v>
      </c>
      <c r="P53">
        <f>'set B'!AB53</f>
        <v>757</v>
      </c>
      <c r="Q53">
        <f>'set B'!AC53</f>
        <v>757</v>
      </c>
      <c r="R53">
        <f>'set B'!AD53</f>
        <v>757</v>
      </c>
      <c r="S53" s="69">
        <f>'set B'!AP53</f>
        <v>3.53</v>
      </c>
    </row>
    <row r="54" spans="5:19" x14ac:dyDescent="0.2">
      <c r="E54">
        <f>'set B'!D54</f>
        <v>8</v>
      </c>
      <c r="F54">
        <f>'set B'!E54</f>
        <v>65</v>
      </c>
      <c r="G54">
        <f>'set B'!F54</f>
        <v>15</v>
      </c>
      <c r="H54">
        <f>'set B'!G54</f>
        <v>4</v>
      </c>
      <c r="I54">
        <f>'set B'!H54</f>
        <v>756</v>
      </c>
      <c r="J54">
        <f>'set B'!O54</f>
        <v>756</v>
      </c>
      <c r="K54" s="69">
        <f>'set B'!P54</f>
        <v>0.67</v>
      </c>
      <c r="L54">
        <f>'set B'!U54</f>
        <v>756</v>
      </c>
      <c r="M54" s="69">
        <f>'set B'!V54</f>
        <v>6.35</v>
      </c>
      <c r="N54">
        <f>'set B'!X54</f>
        <v>756</v>
      </c>
      <c r="O54" s="69">
        <f>'set B'!AA54</f>
        <v>0.3</v>
      </c>
      <c r="P54">
        <f>'set B'!AB54</f>
        <v>756</v>
      </c>
      <c r="Q54">
        <f>'set B'!AC54</f>
        <v>756</v>
      </c>
      <c r="R54">
        <f>'set B'!AD54</f>
        <v>756</v>
      </c>
      <c r="S54" s="69">
        <f>'set B'!AP54</f>
        <v>0.97</v>
      </c>
    </row>
    <row r="55" spans="5:19" x14ac:dyDescent="0.2">
      <c r="E55">
        <f>'set B'!D55</f>
        <v>9</v>
      </c>
      <c r="F55">
        <f>'set B'!E55</f>
        <v>65</v>
      </c>
      <c r="G55">
        <f>'set B'!F55</f>
        <v>15</v>
      </c>
      <c r="H55">
        <f>'set B'!G55</f>
        <v>4</v>
      </c>
      <c r="I55">
        <f>'set B'!H55</f>
        <v>758</v>
      </c>
      <c r="J55">
        <f>'set B'!O55</f>
        <v>758</v>
      </c>
      <c r="K55" s="69">
        <f>'set B'!P55</f>
        <v>1.83</v>
      </c>
      <c r="L55">
        <f>'set B'!U55</f>
        <v>758</v>
      </c>
      <c r="M55" s="69">
        <f>'set B'!V55</f>
        <v>16.55</v>
      </c>
      <c r="N55">
        <f>'set B'!X55</f>
        <v>756</v>
      </c>
      <c r="O55" s="69">
        <f>'set B'!AA55</f>
        <v>0.59</v>
      </c>
      <c r="P55">
        <f>'set B'!AB55</f>
        <v>758</v>
      </c>
      <c r="Q55">
        <f>'set B'!AC55</f>
        <v>756</v>
      </c>
      <c r="R55">
        <f>'set B'!AD55</f>
        <v>758</v>
      </c>
      <c r="S55" s="69">
        <f>'set B'!AP55</f>
        <v>15.29</v>
      </c>
    </row>
    <row r="56" spans="5:19" x14ac:dyDescent="0.2">
      <c r="E56" s="40">
        <f>'set B'!D56</f>
        <v>10</v>
      </c>
      <c r="F56" s="40">
        <f>'set B'!E56</f>
        <v>65</v>
      </c>
      <c r="G56" s="40">
        <f>'set B'!F56</f>
        <v>15</v>
      </c>
      <c r="H56" s="40">
        <f>'set B'!G56</f>
        <v>4</v>
      </c>
      <c r="I56" s="40">
        <f>'set B'!H56</f>
        <v>786</v>
      </c>
      <c r="J56" s="40">
        <f>'set B'!O56</f>
        <v>786</v>
      </c>
      <c r="K56" s="77">
        <f>'set B'!P56</f>
        <v>0.79</v>
      </c>
      <c r="L56" s="40">
        <f>'set B'!U56</f>
        <v>786</v>
      </c>
      <c r="M56" s="77">
        <f>'set B'!V56</f>
        <v>14.53</v>
      </c>
      <c r="N56" s="40">
        <f>'set B'!X56</f>
        <v>786</v>
      </c>
      <c r="O56" s="77">
        <f>'set B'!AA56</f>
        <v>0.26</v>
      </c>
      <c r="P56" s="40">
        <f>'set B'!AB56</f>
        <v>786</v>
      </c>
      <c r="Q56" s="40">
        <f>'set B'!AC56</f>
        <v>786</v>
      </c>
      <c r="R56" s="40">
        <f>'set B'!AD56</f>
        <v>786</v>
      </c>
      <c r="S56" s="77">
        <f>'set B'!AP56</f>
        <v>1.05</v>
      </c>
    </row>
    <row r="57" spans="5:19" x14ac:dyDescent="0.2">
      <c r="E57">
        <f>'set B'!D57</f>
        <v>1</v>
      </c>
      <c r="F57">
        <f>'set B'!E57</f>
        <v>70</v>
      </c>
      <c r="G57">
        <f>'set B'!F57</f>
        <v>15</v>
      </c>
      <c r="H57">
        <f>'set B'!G57</f>
        <v>4</v>
      </c>
      <c r="I57">
        <f>'set B'!H57</f>
        <v>756</v>
      </c>
      <c r="J57">
        <f>'set B'!O57</f>
        <v>756</v>
      </c>
      <c r="K57" s="69">
        <f>'set B'!P57</f>
        <v>2.74</v>
      </c>
      <c r="L57">
        <f>'set B'!U57</f>
        <v>756</v>
      </c>
      <c r="M57" s="69">
        <f>'set B'!V57</f>
        <v>5.89</v>
      </c>
      <c r="N57">
        <f>'set B'!X57</f>
        <v>755</v>
      </c>
      <c r="O57" s="69">
        <f>'set B'!AA57</f>
        <v>0.61</v>
      </c>
      <c r="P57">
        <f>'set B'!AB57</f>
        <v>756</v>
      </c>
      <c r="Q57">
        <f>'set B'!AC57</f>
        <v>755</v>
      </c>
      <c r="R57">
        <f>'set B'!AD57</f>
        <v>756</v>
      </c>
      <c r="S57" s="69">
        <f>'set B'!AP57</f>
        <v>6.37</v>
      </c>
    </row>
    <row r="58" spans="5:19" x14ac:dyDescent="0.2">
      <c r="E58">
        <f>'set B'!D58</f>
        <v>2</v>
      </c>
      <c r="F58">
        <f>'set B'!E58</f>
        <v>70</v>
      </c>
      <c r="G58">
        <f>'set B'!F58</f>
        <v>15</v>
      </c>
      <c r="H58">
        <f>'set B'!G58</f>
        <v>4</v>
      </c>
      <c r="I58">
        <f>'set B'!H58</f>
        <v>764</v>
      </c>
      <c r="J58">
        <f>'set B'!O58</f>
        <v>764</v>
      </c>
      <c r="K58" s="69">
        <f>'set B'!P58</f>
        <v>1.02</v>
      </c>
      <c r="L58">
        <f>'set B'!U58</f>
        <v>763</v>
      </c>
      <c r="M58" s="69">
        <f>'set B'!V58</f>
        <v>4.07</v>
      </c>
      <c r="N58">
        <f>'set B'!X58</f>
        <v>763</v>
      </c>
      <c r="O58" s="69">
        <f>'set B'!AA58</f>
        <v>0.5</v>
      </c>
      <c r="P58">
        <f>'set B'!AB58</f>
        <v>764</v>
      </c>
      <c r="Q58">
        <f>'set B'!AC58</f>
        <v>763</v>
      </c>
      <c r="R58">
        <f>'set B'!AD58</f>
        <v>764</v>
      </c>
      <c r="S58" s="69">
        <f>'set B'!AP58</f>
        <v>3.15</v>
      </c>
    </row>
    <row r="59" spans="5:19" x14ac:dyDescent="0.2">
      <c r="E59">
        <f>'set B'!D59</f>
        <v>3</v>
      </c>
      <c r="F59">
        <f>'set B'!E59</f>
        <v>70</v>
      </c>
      <c r="G59">
        <f>'set B'!F59</f>
        <v>15</v>
      </c>
      <c r="H59">
        <f>'set B'!G59</f>
        <v>4</v>
      </c>
      <c r="I59">
        <f>'set B'!H59</f>
        <v>760</v>
      </c>
      <c r="J59">
        <f>'set B'!O59</f>
        <v>760</v>
      </c>
      <c r="K59" s="69">
        <f>'set B'!P59</f>
        <v>1.4</v>
      </c>
      <c r="L59">
        <f>'set B'!U59</f>
        <v>760</v>
      </c>
      <c r="M59" s="69">
        <f>'set B'!V59</f>
        <v>183.33</v>
      </c>
      <c r="N59">
        <f>'set B'!X59</f>
        <v>756</v>
      </c>
      <c r="O59" s="69">
        <f>'set B'!AA59</f>
        <v>0.62</v>
      </c>
      <c r="P59">
        <f>'set B'!AB59</f>
        <v>760</v>
      </c>
      <c r="Q59">
        <f>'set B'!AC59</f>
        <v>756</v>
      </c>
      <c r="R59">
        <f>'set B'!AD59</f>
        <v>760</v>
      </c>
      <c r="S59" s="69">
        <f>'set B'!AP59</f>
        <v>105.11</v>
      </c>
    </row>
    <row r="60" spans="5:19" x14ac:dyDescent="0.2">
      <c r="E60">
        <f>'set B'!D60</f>
        <v>4</v>
      </c>
      <c r="F60">
        <f>'set B'!E60</f>
        <v>70</v>
      </c>
      <c r="G60">
        <f>'set B'!F60</f>
        <v>15</v>
      </c>
      <c r="H60">
        <f>'set B'!G60</f>
        <v>4</v>
      </c>
      <c r="I60">
        <f>'set B'!H60</f>
        <v>760</v>
      </c>
      <c r="J60">
        <f>'set B'!O60</f>
        <v>760</v>
      </c>
      <c r="K60" s="69">
        <f>'set B'!P60</f>
        <v>2.54</v>
      </c>
      <c r="L60">
        <f>'set B'!U60</f>
        <v>760</v>
      </c>
      <c r="M60" s="69">
        <f>'set B'!V60</f>
        <v>80.22</v>
      </c>
      <c r="N60">
        <f>'set B'!X60</f>
        <v>757</v>
      </c>
      <c r="O60" s="69">
        <f>'set B'!AA60</f>
        <v>0.52</v>
      </c>
      <c r="P60">
        <f>'set B'!AB60</f>
        <v>760</v>
      </c>
      <c r="Q60">
        <f>'set B'!AC60</f>
        <v>757</v>
      </c>
      <c r="R60">
        <f>'set B'!AD60</f>
        <v>760</v>
      </c>
      <c r="S60" s="69">
        <f>'set B'!AP60</f>
        <v>75.88</v>
      </c>
    </row>
    <row r="61" spans="5:19" x14ac:dyDescent="0.2">
      <c r="E61">
        <f>'set B'!D61</f>
        <v>5</v>
      </c>
      <c r="F61">
        <f>'set B'!E61</f>
        <v>70</v>
      </c>
      <c r="G61">
        <f>'set B'!F61</f>
        <v>15</v>
      </c>
      <c r="H61">
        <f>'set B'!G61</f>
        <v>4</v>
      </c>
      <c r="I61">
        <f>'set B'!H61</f>
        <v>757</v>
      </c>
      <c r="J61">
        <f>'set B'!O61</f>
        <v>757</v>
      </c>
      <c r="K61" s="69">
        <f>'set B'!P61</f>
        <v>2.97</v>
      </c>
      <c r="L61">
        <f>'set B'!U61</f>
        <v>757</v>
      </c>
      <c r="M61" s="69">
        <f>'set B'!V61</f>
        <v>17.2</v>
      </c>
      <c r="N61">
        <f>'set B'!X61</f>
        <v>756</v>
      </c>
      <c r="O61" s="69">
        <f>'set B'!AA61</f>
        <v>1.71</v>
      </c>
      <c r="P61">
        <f>'set B'!AB61</f>
        <v>757</v>
      </c>
      <c r="Q61">
        <f>'set B'!AC61</f>
        <v>756</v>
      </c>
      <c r="R61">
        <f>'set B'!AD61</f>
        <v>757</v>
      </c>
      <c r="S61" s="69">
        <f>'set B'!AP61</f>
        <v>8.61</v>
      </c>
    </row>
    <row r="62" spans="5:19" x14ac:dyDescent="0.2">
      <c r="E62">
        <f>'set B'!D62</f>
        <v>6</v>
      </c>
      <c r="F62">
        <f>'set B'!E62</f>
        <v>70</v>
      </c>
      <c r="G62">
        <f>'set B'!F62</f>
        <v>15</v>
      </c>
      <c r="H62">
        <f>'set B'!G62</f>
        <v>4</v>
      </c>
      <c r="I62">
        <f>'set B'!H62</f>
        <v>761</v>
      </c>
      <c r="J62">
        <f>'set B'!O62</f>
        <v>761</v>
      </c>
      <c r="K62" s="69">
        <f>'set B'!P62</f>
        <v>1.19</v>
      </c>
      <c r="L62">
        <f>'set B'!U62</f>
        <v>761</v>
      </c>
      <c r="M62" s="69">
        <f>'set B'!V62</f>
        <v>1.17</v>
      </c>
      <c r="N62">
        <f>'set B'!X62</f>
        <v>761</v>
      </c>
      <c r="O62" s="69">
        <f>'set B'!AA62</f>
        <v>0.49</v>
      </c>
      <c r="P62">
        <f>'set B'!AB62</f>
        <v>761</v>
      </c>
      <c r="Q62">
        <f>'set B'!AC62</f>
        <v>761</v>
      </c>
      <c r="R62">
        <f>'set B'!AD62</f>
        <v>761</v>
      </c>
      <c r="S62" s="69">
        <f>'set B'!AP62</f>
        <v>1.68</v>
      </c>
    </row>
    <row r="63" spans="5:19" x14ac:dyDescent="0.2">
      <c r="E63">
        <f>'set B'!D63</f>
        <v>7</v>
      </c>
      <c r="F63">
        <f>'set B'!E63</f>
        <v>70</v>
      </c>
      <c r="G63">
        <f>'set B'!F63</f>
        <v>15</v>
      </c>
      <c r="H63">
        <f>'set B'!G63</f>
        <v>4</v>
      </c>
      <c r="I63">
        <f>'set B'!H63</f>
        <v>758</v>
      </c>
      <c r="J63">
        <f>'set B'!O63</f>
        <v>758</v>
      </c>
      <c r="K63" s="69">
        <f>'set B'!P63</f>
        <v>6.39</v>
      </c>
      <c r="L63">
        <f>'set B'!U63</f>
        <v>758</v>
      </c>
      <c r="M63" s="69">
        <f>'set B'!V63</f>
        <v>16</v>
      </c>
      <c r="N63">
        <f>'set B'!X63</f>
        <v>757</v>
      </c>
      <c r="O63" s="69">
        <f>'set B'!AA63</f>
        <v>1.0900000000000001</v>
      </c>
      <c r="P63">
        <f>'set B'!AB63</f>
        <v>758</v>
      </c>
      <c r="Q63">
        <f>'set B'!AC63</f>
        <v>757</v>
      </c>
      <c r="R63">
        <f>'set B'!AD63</f>
        <v>758</v>
      </c>
      <c r="S63" s="69">
        <f>'set B'!AP63</f>
        <v>8.5399999999999991</v>
      </c>
    </row>
    <row r="64" spans="5:19" x14ac:dyDescent="0.2">
      <c r="E64">
        <f>'set B'!D64</f>
        <v>8</v>
      </c>
      <c r="F64">
        <f>'set B'!E64</f>
        <v>70</v>
      </c>
      <c r="G64">
        <f>'set B'!F64</f>
        <v>15</v>
      </c>
      <c r="H64">
        <f>'set B'!G64</f>
        <v>4</v>
      </c>
      <c r="I64">
        <f>'set B'!H64</f>
        <v>757</v>
      </c>
      <c r="J64">
        <f>'set B'!O64</f>
        <v>757</v>
      </c>
      <c r="K64" s="69">
        <f>'set B'!P64</f>
        <v>1.66</v>
      </c>
      <c r="L64">
        <f>'set B'!U64</f>
        <v>757</v>
      </c>
      <c r="M64" s="69">
        <f>'set B'!V64</f>
        <v>11</v>
      </c>
      <c r="N64">
        <f>'set B'!X64</f>
        <v>756</v>
      </c>
      <c r="O64" s="69">
        <f>'set B'!AA64</f>
        <v>1.5</v>
      </c>
      <c r="P64">
        <f>'set B'!AB64</f>
        <v>757</v>
      </c>
      <c r="Q64">
        <f>'set B'!AC64</f>
        <v>756</v>
      </c>
      <c r="R64">
        <f>'set B'!AD64</f>
        <v>757</v>
      </c>
      <c r="S64" s="69">
        <f>'set B'!AP64</f>
        <v>9.69</v>
      </c>
    </row>
    <row r="65" spans="5:19" x14ac:dyDescent="0.2">
      <c r="E65">
        <f>'set B'!D65</f>
        <v>9</v>
      </c>
      <c r="F65">
        <f>'set B'!E65</f>
        <v>70</v>
      </c>
      <c r="G65">
        <f>'set B'!F65</f>
        <v>15</v>
      </c>
      <c r="H65">
        <f>'set B'!G65</f>
        <v>4</v>
      </c>
      <c r="I65">
        <f>'set B'!H65</f>
        <v>757</v>
      </c>
      <c r="J65">
        <f>'set B'!O65</f>
        <v>757</v>
      </c>
      <c r="K65" s="69">
        <f>'set B'!P65</f>
        <v>1.88</v>
      </c>
      <c r="L65">
        <f>'set B'!U65</f>
        <v>757</v>
      </c>
      <c r="M65" s="69">
        <f>'set B'!V65</f>
        <v>9.14</v>
      </c>
      <c r="N65">
        <f>'set B'!X65</f>
        <v>755</v>
      </c>
      <c r="O65" s="69">
        <f>'set B'!AA65</f>
        <v>0.69</v>
      </c>
      <c r="P65">
        <f>'set B'!AB65</f>
        <v>757</v>
      </c>
      <c r="Q65">
        <f>'set B'!AC65</f>
        <v>755</v>
      </c>
      <c r="R65">
        <f>'set B'!AD65</f>
        <v>757</v>
      </c>
      <c r="S65" s="69">
        <f>'set B'!AP65</f>
        <v>12.63</v>
      </c>
    </row>
    <row r="66" spans="5:19" x14ac:dyDescent="0.2">
      <c r="E66" s="40">
        <f>'set B'!D66</f>
        <v>10</v>
      </c>
      <c r="F66" s="40">
        <f>'set B'!E66</f>
        <v>70</v>
      </c>
      <c r="G66" s="40">
        <f>'set B'!F66</f>
        <v>15</v>
      </c>
      <c r="H66" s="40">
        <f>'set B'!G66</f>
        <v>4</v>
      </c>
      <c r="I66" s="40">
        <f>'set B'!H66</f>
        <v>779</v>
      </c>
      <c r="J66" s="40">
        <f>'set B'!O66</f>
        <v>779</v>
      </c>
      <c r="K66" s="77">
        <f>'set B'!P66</f>
        <v>1.89</v>
      </c>
      <c r="L66" s="40">
        <f>'set B'!U66</f>
        <v>779</v>
      </c>
      <c r="M66" s="77">
        <f>'set B'!V66</f>
        <v>12.88</v>
      </c>
      <c r="N66" s="40">
        <f>'set B'!X66</f>
        <v>777</v>
      </c>
      <c r="O66" s="77">
        <f>'set B'!AA66</f>
        <v>0.69</v>
      </c>
      <c r="P66" s="40">
        <f>'set B'!AB66</f>
        <v>779</v>
      </c>
      <c r="Q66" s="40">
        <f>'set B'!AC66</f>
        <v>777</v>
      </c>
      <c r="R66" s="40">
        <f>'set B'!AD66</f>
        <v>779</v>
      </c>
      <c r="S66" s="77">
        <f>'set B'!AP66</f>
        <v>10.92</v>
      </c>
    </row>
    <row r="67" spans="5:19" x14ac:dyDescent="0.2">
      <c r="K67" s="69"/>
      <c r="M67" s="69"/>
      <c r="O67" s="69"/>
      <c r="S67" s="69"/>
    </row>
    <row r="68" spans="5:19" x14ac:dyDescent="0.2">
      <c r="K68" s="69"/>
      <c r="M68" s="69"/>
      <c r="O68" s="69"/>
      <c r="S68" s="69"/>
    </row>
    <row r="69" spans="5:19" x14ac:dyDescent="0.2">
      <c r="K69" s="69"/>
      <c r="M69" s="69"/>
      <c r="O69" s="69"/>
      <c r="S69" s="69"/>
    </row>
    <row r="70" spans="5:19" x14ac:dyDescent="0.2">
      <c r="K70" s="69"/>
      <c r="M70" s="69"/>
      <c r="O70" s="69"/>
      <c r="S70" s="69"/>
    </row>
    <row r="71" spans="5:19" x14ac:dyDescent="0.2">
      <c r="K71" s="69"/>
      <c r="M71" s="69"/>
      <c r="O71" s="69"/>
      <c r="S71" s="69"/>
    </row>
    <row r="72" spans="5:19" x14ac:dyDescent="0.2">
      <c r="K72" s="69"/>
      <c r="M72" s="69"/>
      <c r="O72" s="69"/>
      <c r="S72" s="69"/>
    </row>
    <row r="73" spans="5:19" x14ac:dyDescent="0.2">
      <c r="K73" s="69"/>
      <c r="M73" s="69"/>
      <c r="O73" s="69"/>
      <c r="S73" s="69"/>
    </row>
    <row r="74" spans="5:19" x14ac:dyDescent="0.2">
      <c r="K74" s="69"/>
      <c r="M74" s="69"/>
      <c r="O74" s="69"/>
      <c r="S74" s="69"/>
    </row>
    <row r="75" spans="5:19" x14ac:dyDescent="0.2">
      <c r="K75" s="69"/>
      <c r="M75" s="69"/>
      <c r="O75" s="69"/>
      <c r="S75" s="69"/>
    </row>
    <row r="76" spans="5:19" x14ac:dyDescent="0.2">
      <c r="K76" s="69"/>
      <c r="M76" s="69"/>
      <c r="O76" s="69"/>
      <c r="S76" s="69"/>
    </row>
    <row r="77" spans="5:19" x14ac:dyDescent="0.2">
      <c r="O77" s="69"/>
    </row>
    <row r="78" spans="5:19" x14ac:dyDescent="0.2">
      <c r="O78" s="69"/>
    </row>
    <row r="79" spans="5:19" x14ac:dyDescent="0.2">
      <c r="O79" s="69"/>
    </row>
    <row r="80" spans="5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63B6-18A4-49BA-A1EE-0295710FA40D}">
  <sheetPr>
    <tabColor rgb="FF00B0F0"/>
  </sheetPr>
  <dimension ref="D5:S24"/>
  <sheetViews>
    <sheetView zoomScale="120" zoomScaleNormal="120" workbookViewId="0">
      <selection activeCell="L26" sqref="L26"/>
    </sheetView>
  </sheetViews>
  <sheetFormatPr defaultRowHeight="14.25" x14ac:dyDescent="0.2"/>
  <cols>
    <col min="4" max="4" width="16.75" bestFit="1" customWidth="1"/>
    <col min="5" max="5" width="3.875" bestFit="1" customWidth="1"/>
    <col min="6" max="6" width="8" bestFit="1" customWidth="1"/>
    <col min="7" max="7" width="7" bestFit="1" customWidth="1"/>
    <col min="8" max="8" width="8" bestFit="1" customWidth="1"/>
    <col min="9" max="9" width="7.375" bestFit="1" customWidth="1"/>
    <col min="10" max="10" width="7.875" customWidth="1"/>
    <col min="11" max="11" width="7.125" bestFit="1" customWidth="1"/>
    <col min="12" max="12" width="7.25" bestFit="1" customWidth="1"/>
    <col min="13" max="13" width="7.125" bestFit="1" customWidth="1"/>
    <col min="14" max="14" width="7.25" bestFit="1" customWidth="1"/>
    <col min="15" max="15" width="7.125" bestFit="1" customWidth="1"/>
    <col min="16" max="16" width="7.25" bestFit="1" customWidth="1"/>
    <col min="17" max="17" width="7.125" bestFit="1" customWidth="1"/>
    <col min="18" max="18" width="7.25" bestFit="1" customWidth="1"/>
    <col min="19" max="19" width="7.125" bestFit="1" customWidth="1"/>
  </cols>
  <sheetData>
    <row r="5" spans="4:19" x14ac:dyDescent="0.2"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4:19" x14ac:dyDescent="0.2">
      <c r="D6" s="52"/>
      <c r="E6" s="52"/>
      <c r="F6" s="55"/>
      <c r="G6" s="52"/>
      <c r="H6" s="52"/>
      <c r="I6" s="55"/>
      <c r="J6" s="94" t="s">
        <v>156</v>
      </c>
      <c r="K6" s="95"/>
      <c r="L6" s="94" t="s">
        <v>161</v>
      </c>
      <c r="M6" s="95"/>
      <c r="N6" s="94" t="s">
        <v>158</v>
      </c>
      <c r="O6" s="95"/>
      <c r="P6" s="94" t="s">
        <v>155</v>
      </c>
      <c r="Q6" s="95"/>
      <c r="R6" s="52" t="s">
        <v>160</v>
      </c>
      <c r="S6" s="52"/>
    </row>
    <row r="7" spans="4:19" x14ac:dyDescent="0.2">
      <c r="D7" s="40" t="str">
        <f>Instances!C7</f>
        <v>Source</v>
      </c>
      <c r="E7" s="40" t="str">
        <f>Instances!D7</f>
        <v>Set</v>
      </c>
      <c r="F7" s="56" t="str">
        <f>Instances!E7</f>
        <v>$#inst.$</v>
      </c>
      <c r="G7" s="40" t="s">
        <v>99</v>
      </c>
      <c r="H7" s="40" t="s">
        <v>108</v>
      </c>
      <c r="I7" s="56" t="s">
        <v>100</v>
      </c>
      <c r="J7" s="40" t="s">
        <v>97</v>
      </c>
      <c r="K7" s="56" t="s">
        <v>112</v>
      </c>
      <c r="L7" s="40" t="s">
        <v>98</v>
      </c>
      <c r="M7" s="56" t="s">
        <v>112</v>
      </c>
      <c r="N7" s="40" t="s">
        <v>98</v>
      </c>
      <c r="O7" s="56" t="s">
        <v>112</v>
      </c>
      <c r="P7" s="40" t="s">
        <v>98</v>
      </c>
      <c r="Q7" s="56" t="s">
        <v>112</v>
      </c>
      <c r="R7" s="40" t="s">
        <v>98</v>
      </c>
      <c r="S7" s="40" t="s">
        <v>112</v>
      </c>
    </row>
    <row r="8" spans="4:19" x14ac:dyDescent="0.2">
      <c r="D8" s="91" t="str">
        <f>Instances!C8</f>
        <v>\cite{Kim2004}</v>
      </c>
      <c r="E8" t="str">
        <f>Instances!D8</f>
        <v>A</v>
      </c>
      <c r="F8" s="57">
        <f>Instances!E8</f>
        <v>10</v>
      </c>
      <c r="G8">
        <f>'Kim &amp; Park-2004'!M2</f>
        <v>0</v>
      </c>
      <c r="H8" s="42">
        <v>0</v>
      </c>
      <c r="I8" s="57">
        <f>'Kim &amp; Park-2004'!Z2</f>
        <v>10</v>
      </c>
      <c r="J8" s="42">
        <f>'Kim &amp; Park-2004'!AA2</f>
        <v>100</v>
      </c>
      <c r="K8" s="58">
        <f>'Kim &amp; Park-2004'!AB2</f>
        <v>0.10200000000000001</v>
      </c>
      <c r="L8" s="43">
        <f>'Kim &amp; Park-2004'!R2</f>
        <v>10</v>
      </c>
      <c r="M8" s="58">
        <f>'Kim &amp; Park-2004'!Q2</f>
        <v>0.20999999999999996</v>
      </c>
      <c r="N8" s="43"/>
      <c r="O8" s="58"/>
      <c r="P8" s="43">
        <f>'Kim &amp; Park-2004'!X2</f>
        <v>10</v>
      </c>
      <c r="Q8" s="58">
        <f>'Kim &amp; Park-2004'!W2</f>
        <v>0.14700000000000002</v>
      </c>
      <c r="R8">
        <f>'Kim &amp; Park-2004'!AR2</f>
        <v>10</v>
      </c>
      <c r="S8" s="42">
        <f>'Kim &amp; Park-2004'!AQ2</f>
        <v>0.31100000000000005</v>
      </c>
    </row>
    <row r="9" spans="4:19" x14ac:dyDescent="0.2">
      <c r="D9" s="92"/>
      <c r="E9" t="str">
        <f>Instances!D9</f>
        <v>B</v>
      </c>
      <c r="F9" s="57">
        <f>Instances!E9</f>
        <v>10</v>
      </c>
      <c r="G9">
        <f>'Kim &amp; Park-2004'!M3</f>
        <v>0</v>
      </c>
      <c r="H9" s="42">
        <v>0</v>
      </c>
      <c r="I9" s="57">
        <f>'Kim &amp; Park-2004'!Z3</f>
        <v>9</v>
      </c>
      <c r="J9" s="42">
        <f>'Kim &amp; Park-2004'!AA3</f>
        <v>99.878048780487802</v>
      </c>
      <c r="K9" s="58">
        <f>'Kim &amp; Park-2004'!AB3</f>
        <v>0.11900000000000004</v>
      </c>
      <c r="L9" s="43">
        <f>'Kim &amp; Park-2004'!R3</f>
        <v>10</v>
      </c>
      <c r="M9" s="58">
        <f>'Kim &amp; Park-2004'!Q3</f>
        <v>0.23500000000000001</v>
      </c>
      <c r="N9" s="43"/>
      <c r="O9" s="58"/>
      <c r="P9" s="43">
        <f>'Kim &amp; Park-2004'!X3</f>
        <v>10</v>
      </c>
      <c r="Q9" s="58">
        <f>'Kim &amp; Park-2004'!W3</f>
        <v>0.19999999999999998</v>
      </c>
      <c r="R9">
        <f>'Kim &amp; Park-2004'!AR3</f>
        <v>10</v>
      </c>
      <c r="S9" s="42">
        <f>'Kim &amp; Park-2004'!AQ3</f>
        <v>0.42600000000000005</v>
      </c>
    </row>
    <row r="10" spans="4:19" x14ac:dyDescent="0.2">
      <c r="D10" s="92"/>
      <c r="E10" t="str">
        <f>Instances!D10</f>
        <v>C</v>
      </c>
      <c r="F10" s="57">
        <f>Instances!E10</f>
        <v>10</v>
      </c>
      <c r="G10">
        <f>'Kim &amp; Park-2004'!M4</f>
        <v>0</v>
      </c>
      <c r="H10" s="42">
        <v>0</v>
      </c>
      <c r="I10" s="57">
        <f>'Kim &amp; Park-2004'!Z4</f>
        <v>6</v>
      </c>
      <c r="J10" s="42">
        <f>'Kim &amp; Park-2004'!AA4</f>
        <v>99.735573391629202</v>
      </c>
      <c r="K10" s="58">
        <f>'Kim &amp; Park-2004'!AB4</f>
        <v>0.19399999999999998</v>
      </c>
      <c r="L10" s="43">
        <f>'Kim &amp; Park-2004'!R4</f>
        <v>10</v>
      </c>
      <c r="M10" s="58">
        <f>'Kim &amp; Park-2004'!Q4</f>
        <v>0.39500000000000002</v>
      </c>
      <c r="N10" s="43">
        <f>'Kim &amp; Park-2004'!U4</f>
        <v>7</v>
      </c>
      <c r="O10" s="58">
        <f>'Kim &amp; Park-2004'!T4</f>
        <v>879.98857142857139</v>
      </c>
      <c r="P10" s="43">
        <f>'Kim &amp; Park-2004'!X4</f>
        <v>10</v>
      </c>
      <c r="Q10" s="58">
        <f>'Kim &amp; Park-2004'!W4</f>
        <v>1.3320000000000001</v>
      </c>
      <c r="R10">
        <f>'Kim &amp; Park-2004'!AR4</f>
        <v>10</v>
      </c>
      <c r="S10" s="42">
        <f>'Kim &amp; Park-2004'!AQ4</f>
        <v>1.389</v>
      </c>
    </row>
    <row r="11" spans="4:19" x14ac:dyDescent="0.2">
      <c r="D11" s="92"/>
      <c r="E11" t="str">
        <f>Instances!D11</f>
        <v>D</v>
      </c>
      <c r="F11" s="57">
        <f>Instances!E11</f>
        <v>10</v>
      </c>
      <c r="G11">
        <f>'Kim &amp; Park-2004'!M5</f>
        <v>0</v>
      </c>
      <c r="H11" s="42">
        <v>0</v>
      </c>
      <c r="I11" s="57">
        <f>'Kim &amp; Park-2004'!Z5</f>
        <v>3</v>
      </c>
      <c r="J11" s="42">
        <f>'Kim &amp; Park-2004'!AA5</f>
        <v>99.644882840198875</v>
      </c>
      <c r="K11" s="58">
        <f>'Kim &amp; Park-2004'!AB5</f>
        <v>0.23599999999999999</v>
      </c>
      <c r="L11" s="43">
        <f>'Kim &amp; Park-2004'!R5</f>
        <v>10</v>
      </c>
      <c r="M11" s="58">
        <f>'Kim &amp; Park-2004'!Q5</f>
        <v>0.42899999999999994</v>
      </c>
      <c r="N11" s="43">
        <f>'Kim &amp; Park-2004'!U5</f>
        <v>3</v>
      </c>
      <c r="O11" s="58">
        <f>'Kim &amp; Park-2004'!T5</f>
        <v>208.17999999999998</v>
      </c>
      <c r="P11" s="43">
        <f>'Kim &amp; Park-2004'!X5</f>
        <v>10</v>
      </c>
      <c r="Q11" s="58">
        <f>'Kim &amp; Park-2004'!W5</f>
        <v>4.2240000000000002</v>
      </c>
      <c r="R11">
        <f>'Kim &amp; Park-2004'!AR5</f>
        <v>10</v>
      </c>
      <c r="S11" s="42">
        <f>'Kim &amp; Park-2004'!AQ5</f>
        <v>2.306</v>
      </c>
    </row>
    <row r="12" spans="4:19" x14ac:dyDescent="0.2">
      <c r="D12" s="92"/>
      <c r="E12" t="str">
        <f>Instances!D12</f>
        <v>E</v>
      </c>
      <c r="F12" s="57">
        <f>Instances!E12</f>
        <v>10</v>
      </c>
      <c r="G12">
        <f>'Kim &amp; Park-2004'!M6</f>
        <v>0</v>
      </c>
      <c r="H12" s="42">
        <v>0</v>
      </c>
      <c r="I12" s="57">
        <f>'Kim &amp; Park-2004'!Z6</f>
        <v>7</v>
      </c>
      <c r="J12" s="42">
        <f>'Kim &amp; Park-2004'!AA6</f>
        <v>99.836517738997102</v>
      </c>
      <c r="K12" s="58">
        <f>'Kim &amp; Park-2004'!AB6</f>
        <v>1.2010000000000001</v>
      </c>
      <c r="L12" s="43">
        <f>'Kim &amp; Park-2004'!R6</f>
        <v>10</v>
      </c>
      <c r="M12" s="58">
        <f>'Kim &amp; Park-2004'!Q6</f>
        <v>1.855</v>
      </c>
      <c r="N12" s="43"/>
      <c r="O12" s="58"/>
      <c r="P12" s="43">
        <f>'Kim &amp; Park-2004'!X6</f>
        <v>10</v>
      </c>
      <c r="Q12" s="58">
        <f>'Kim &amp; Park-2004'!W6</f>
        <v>44.271000000000001</v>
      </c>
      <c r="R12">
        <f>'Kim &amp; Park-2004'!AR6</f>
        <v>10</v>
      </c>
      <c r="S12" s="42">
        <f>'Kim &amp; Park-2004'!AQ6</f>
        <v>5.9079999999999995</v>
      </c>
    </row>
    <row r="13" spans="4:19" x14ac:dyDescent="0.2">
      <c r="D13" s="92"/>
      <c r="E13" t="str">
        <f>Instances!D13</f>
        <v>F</v>
      </c>
      <c r="F13" s="57">
        <f>Instances!E13</f>
        <v>10</v>
      </c>
      <c r="G13">
        <f>'Kim &amp; Park-2004'!M7</f>
        <v>0</v>
      </c>
      <c r="H13" s="42">
        <v>0</v>
      </c>
      <c r="I13" s="57">
        <f>'Kim &amp; Park-2004'!Z7</f>
        <v>6</v>
      </c>
      <c r="J13" s="42">
        <f>'Kim &amp; Park-2004'!AA7</f>
        <v>99.813989657321372</v>
      </c>
      <c r="K13" s="58">
        <f>'Kim &amp; Park-2004'!AB7</f>
        <v>1.827</v>
      </c>
      <c r="L13" s="43">
        <f>'Kim &amp; Park-2004'!R7</f>
        <v>10</v>
      </c>
      <c r="M13" s="58">
        <f>'Kim &amp; Park-2004'!Q7</f>
        <v>3.0809999999999995</v>
      </c>
      <c r="N13" s="43"/>
      <c r="O13" s="58"/>
      <c r="P13" s="43">
        <f>'Kim &amp; Park-2004'!X7</f>
        <v>10</v>
      </c>
      <c r="Q13" s="58">
        <f>'Kim &amp; Park-2004'!W7</f>
        <v>41.248999999999995</v>
      </c>
      <c r="R13">
        <f>'Kim &amp; Park-2004'!AR7</f>
        <v>10</v>
      </c>
      <c r="S13" s="42">
        <f>'Kim &amp; Park-2004'!AQ7</f>
        <v>11.788</v>
      </c>
    </row>
    <row r="14" spans="4:19" x14ac:dyDescent="0.2">
      <c r="D14" s="92"/>
      <c r="E14" t="str">
        <f>Instances!D14</f>
        <v>G</v>
      </c>
      <c r="F14" s="57">
        <f>Instances!E14</f>
        <v>10</v>
      </c>
      <c r="G14">
        <f>'Kim &amp; Park-2004'!M8</f>
        <v>0</v>
      </c>
      <c r="H14" s="42">
        <v>0</v>
      </c>
      <c r="I14" s="57">
        <f>'Kim &amp; Park-2004'!Z8</f>
        <v>5</v>
      </c>
      <c r="J14" s="42">
        <f>'Kim &amp; Park-2004'!AA8</f>
        <v>99.73187843270685</v>
      </c>
      <c r="K14" s="58">
        <f>'Kim &amp; Park-2004'!AB8</f>
        <v>16.62</v>
      </c>
      <c r="L14" s="43">
        <f>'Kim &amp; Park-2004'!R8</f>
        <v>10</v>
      </c>
      <c r="M14" s="58">
        <f>'Kim &amp; Park-2004'!Q8</f>
        <v>27.084000000000003</v>
      </c>
      <c r="N14" s="43"/>
      <c r="O14" s="58"/>
      <c r="P14" s="43">
        <f>'Kim &amp; Park-2004'!X8</f>
        <v>5</v>
      </c>
      <c r="Q14" s="58">
        <f>'Kim &amp; Park-2004'!W8</f>
        <v>1132.2170000000001</v>
      </c>
      <c r="R14">
        <f>'Kim &amp; Park-2004'!AR8</f>
        <v>10</v>
      </c>
      <c r="S14" s="42">
        <f>'Kim &amp; Park-2004'!AQ8</f>
        <v>78.724000000000004</v>
      </c>
    </row>
    <row r="15" spans="4:19" x14ac:dyDescent="0.2">
      <c r="D15" s="92"/>
      <c r="E15" t="str">
        <f>Instances!D15</f>
        <v>H</v>
      </c>
      <c r="F15" s="57">
        <f>Instances!E15</f>
        <v>10</v>
      </c>
      <c r="G15">
        <f>'Kim &amp; Park-2004'!M9</f>
        <v>0</v>
      </c>
      <c r="H15" s="42">
        <v>0</v>
      </c>
      <c r="I15" s="57">
        <f>'Kim &amp; Park-2004'!Z9</f>
        <v>4</v>
      </c>
      <c r="J15" s="42">
        <f>'Kim &amp; Park-2004'!AA9</f>
        <v>99.723929828034017</v>
      </c>
      <c r="K15" s="58">
        <f>'Kim &amp; Park-2004'!AB9</f>
        <v>16.071999999999999</v>
      </c>
      <c r="L15" s="43">
        <f>'Kim &amp; Park-2004'!R9</f>
        <v>10</v>
      </c>
      <c r="M15" s="58">
        <f>'Kim &amp; Park-2004'!Q9</f>
        <v>45.296000000000006</v>
      </c>
      <c r="N15" s="43"/>
      <c r="O15" s="58"/>
      <c r="P15" s="43">
        <f>'Kim &amp; Park-2004'!X9</f>
        <v>1</v>
      </c>
      <c r="Q15" s="58">
        <f>'Kim &amp; Park-2004'!W9</f>
        <v>1662.94</v>
      </c>
      <c r="R15">
        <f>'Kim &amp; Park-2004'!AR9</f>
        <v>10</v>
      </c>
      <c r="S15" s="42">
        <f>'Kim &amp; Park-2004'!AQ9</f>
        <v>92.828000000000017</v>
      </c>
    </row>
    <row r="16" spans="4:19" x14ac:dyDescent="0.2">
      <c r="D16" s="93"/>
      <c r="E16" s="40" t="str">
        <f>Instances!D16</f>
        <v>I</v>
      </c>
      <c r="F16" s="56">
        <f>Instances!E16</f>
        <v>10</v>
      </c>
      <c r="G16" s="40">
        <f>'Kim &amp; Park-2004'!M10</f>
        <v>0</v>
      </c>
      <c r="H16" s="53">
        <v>0</v>
      </c>
      <c r="I16" s="56">
        <f>'Kim &amp; Park-2004'!Z10</f>
        <v>4</v>
      </c>
      <c r="J16" s="53">
        <f>'Kim &amp; Park-2004'!AA10</f>
        <v>99.631465539824248</v>
      </c>
      <c r="K16" s="59">
        <f>'Kim &amp; Park-2004'!AB10</f>
        <v>69.043000000000006</v>
      </c>
      <c r="L16" s="54">
        <f>'Kim &amp; Park-2004'!R10</f>
        <v>10</v>
      </c>
      <c r="M16" s="59">
        <f>'Kim &amp; Park-2004'!Q10</f>
        <v>132.56300000000002</v>
      </c>
      <c r="N16" s="54"/>
      <c r="O16" s="59"/>
      <c r="P16" s="54">
        <f>'Kim &amp; Park-2004'!X10</f>
        <v>0</v>
      </c>
      <c r="Q16" s="59">
        <f>'Kim &amp; Park-2004'!W10</f>
        <v>1800</v>
      </c>
      <c r="R16" s="40">
        <f>'Kim &amp; Park-2004'!AR10</f>
        <v>10</v>
      </c>
      <c r="S16" s="53">
        <f>'Kim &amp; Park-2004'!AQ10</f>
        <v>432.37299999999993</v>
      </c>
    </row>
    <row r="17" spans="4:19" x14ac:dyDescent="0.2">
      <c r="D17" s="91" t="str">
        <f>Instances!C17</f>
        <v>\cite{Meisel2011}</v>
      </c>
      <c r="E17" t="str">
        <f>Instances!D17</f>
        <v>A1</v>
      </c>
      <c r="F17" s="57">
        <f>Instances!E17</f>
        <v>70</v>
      </c>
      <c r="G17">
        <f>'set A'!$L$2</f>
        <v>4</v>
      </c>
      <c r="H17" s="42">
        <f>'set A'!I2</f>
        <v>0.2921165583782156</v>
      </c>
      <c r="I17" s="57">
        <f>'set A'!$Y$2</f>
        <v>29</v>
      </c>
      <c r="J17" s="42">
        <f>'set A'!$Z$2</f>
        <v>99.781309275802982</v>
      </c>
      <c r="K17" s="58">
        <f>'set A'!$AA$2</f>
        <v>0.44842857142857157</v>
      </c>
      <c r="L17">
        <f>'set A'!$Q$2</f>
        <v>70</v>
      </c>
      <c r="M17" s="58">
        <f>'set A'!$P$2</f>
        <v>0.60514285714285698</v>
      </c>
      <c r="O17" s="57"/>
      <c r="P17">
        <f>'set A'!$W$2</f>
        <v>70</v>
      </c>
      <c r="Q17" s="58">
        <f>'set A'!$V$2</f>
        <v>0.47171428571428575</v>
      </c>
      <c r="R17">
        <f>'set A'!$AQ$2</f>
        <v>70</v>
      </c>
      <c r="S17" s="42">
        <f>'set A'!$AP$2</f>
        <v>1.1448571428571432</v>
      </c>
    </row>
    <row r="18" spans="4:19" x14ac:dyDescent="0.2">
      <c r="D18" s="92"/>
      <c r="E18" t="str">
        <f>Instances!D18</f>
        <v>B1</v>
      </c>
      <c r="F18" s="57">
        <f>Instances!E18</f>
        <v>60</v>
      </c>
      <c r="G18">
        <f>'set B'!$L$2</f>
        <v>9</v>
      </c>
      <c r="H18" s="42">
        <f>'set B'!I2</f>
        <v>0.59849874791701529</v>
      </c>
      <c r="I18" s="57">
        <f>'set B'!$Y$2</f>
        <v>23</v>
      </c>
      <c r="J18" s="42">
        <f>'set B'!$Z$2</f>
        <v>99.785600683686667</v>
      </c>
      <c r="K18" s="58">
        <f>'set B'!$AA$2</f>
        <v>0.49666666666666676</v>
      </c>
      <c r="L18">
        <f>'set B'!$Q$2</f>
        <v>60</v>
      </c>
      <c r="M18" s="58">
        <f>'set B'!$P$2</f>
        <v>1.3709999999999998</v>
      </c>
      <c r="O18" s="57"/>
      <c r="P18">
        <f>'set B'!$W$2</f>
        <v>60</v>
      </c>
      <c r="Q18" s="58">
        <f>'set B'!$V$2</f>
        <v>19.217833333333335</v>
      </c>
      <c r="R18">
        <f>'set B'!$AQ$2</f>
        <v>60</v>
      </c>
      <c r="S18" s="42">
        <f>'set B'!$AP$2</f>
        <v>10.332166666666666</v>
      </c>
    </row>
    <row r="19" spans="4:19" x14ac:dyDescent="0.2">
      <c r="D19" s="92"/>
      <c r="E19" t="str">
        <f>Instances!D19</f>
        <v>C1</v>
      </c>
      <c r="F19" s="57">
        <f>Instances!E19</f>
        <v>60</v>
      </c>
      <c r="G19">
        <f>'set C'!$L$2</f>
        <v>7</v>
      </c>
      <c r="H19" s="42">
        <f>'set C'!I2</f>
        <v>0.41707964772977341</v>
      </c>
      <c r="I19" s="57">
        <f>'set C'!$Y$2</f>
        <v>43</v>
      </c>
      <c r="J19" s="42">
        <f>'set C'!$Z$2</f>
        <v>99.89471669149485</v>
      </c>
      <c r="K19" s="58">
        <f>'set C'!$AA$2</f>
        <v>1.4063333333333332</v>
      </c>
      <c r="L19">
        <f>'set C'!$Q$2</f>
        <v>60</v>
      </c>
      <c r="M19" s="58">
        <f>'set C'!$P$2</f>
        <v>5.8043333333333331</v>
      </c>
      <c r="O19" s="57"/>
      <c r="P19">
        <f>'set C'!$W$2</f>
        <v>51</v>
      </c>
      <c r="Q19" s="58">
        <f>'set C'!$V$2</f>
        <v>198.70254901960783</v>
      </c>
      <c r="R19">
        <f>'set C'!$AQ$2</f>
        <v>60</v>
      </c>
      <c r="S19" s="42">
        <f>'set C'!$AP$2</f>
        <v>74.710999999999984</v>
      </c>
    </row>
    <row r="20" spans="4:19" x14ac:dyDescent="0.2">
      <c r="D20" s="92"/>
      <c r="E20" t="str">
        <f>Instances!D20</f>
        <v>D1</v>
      </c>
      <c r="F20" s="57">
        <f>Instances!E20</f>
        <v>60</v>
      </c>
      <c r="G20">
        <f>'set D'!$L$2</f>
        <v>7</v>
      </c>
      <c r="H20" s="42">
        <f>'set D'!I2</f>
        <v>0.33874078611572905</v>
      </c>
      <c r="I20" s="57">
        <f>'set D'!$Y$2</f>
        <v>25</v>
      </c>
      <c r="J20" s="42">
        <f>'set D'!$Z$2</f>
        <v>99.819460361899871</v>
      </c>
      <c r="K20" s="58">
        <f>'set D'!$AA$2</f>
        <v>0.49550000000000011</v>
      </c>
      <c r="L20">
        <f>'set D'!$Q$2</f>
        <v>60</v>
      </c>
      <c r="M20" s="58">
        <f>'set D'!$P$2</f>
        <v>1.0886666666666662</v>
      </c>
      <c r="O20" s="57"/>
      <c r="P20">
        <f>'set D'!$W$2</f>
        <v>60</v>
      </c>
      <c r="Q20" s="58">
        <f>'set D'!$V$2</f>
        <v>35.256</v>
      </c>
      <c r="R20">
        <f>'set D'!$AQ$2</f>
        <v>60</v>
      </c>
      <c r="S20" s="42">
        <f>'set D'!$AP$2</f>
        <v>13.875166666666665</v>
      </c>
    </row>
    <row r="21" spans="4:19" x14ac:dyDescent="0.2">
      <c r="D21" s="92"/>
      <c r="E21" t="str">
        <f>Instances!D21</f>
        <v>E1</v>
      </c>
      <c r="F21" s="57">
        <f>Instances!E21</f>
        <v>50</v>
      </c>
      <c r="G21">
        <f>'set E'!$L$2</f>
        <v>9</v>
      </c>
      <c r="H21" s="42">
        <f>'set E'!I2</f>
        <v>0.89167759719683082</v>
      </c>
      <c r="I21" s="57">
        <f>'set E'!$Y$2</f>
        <v>15</v>
      </c>
      <c r="J21" s="42">
        <f>'set E'!$Z$2</f>
        <v>99.687778672109545</v>
      </c>
      <c r="K21" s="58">
        <f>'set E'!$AA$2</f>
        <v>0.36279999999999984</v>
      </c>
      <c r="L21">
        <f>'set E'!$Q$2</f>
        <v>50</v>
      </c>
      <c r="M21" s="58">
        <f>'set E'!$P$2</f>
        <v>0.77720000000000022</v>
      </c>
      <c r="O21" s="57"/>
      <c r="P21">
        <f>'set E'!$W$2</f>
        <v>50</v>
      </c>
      <c r="Q21" s="58">
        <f>'set E'!$V$2</f>
        <v>13.983000000000002</v>
      </c>
      <c r="R21">
        <f>'set E'!$AQ$2</f>
        <v>50</v>
      </c>
      <c r="S21" s="42">
        <f>'set E'!$AP$2</f>
        <v>6.4314000000000009</v>
      </c>
    </row>
    <row r="22" spans="4:19" x14ac:dyDescent="0.2">
      <c r="D22" s="92"/>
      <c r="E22" t="str">
        <f>Instances!D22</f>
        <v>F1</v>
      </c>
      <c r="F22" s="57">
        <f>Instances!E22</f>
        <v>50</v>
      </c>
      <c r="G22">
        <f>'set F'!$L$2</f>
        <v>3</v>
      </c>
      <c r="H22" s="42">
        <f>'set F'!I2</f>
        <v>0.60490655803181081</v>
      </c>
      <c r="I22" s="57">
        <f>'set F'!$Y$2</f>
        <v>32</v>
      </c>
      <c r="J22" s="42">
        <f>'set F'!$Z$2</f>
        <v>99.868368076997342</v>
      </c>
      <c r="K22" s="58">
        <f>'set F'!$AA$2</f>
        <v>0.92460000000000009</v>
      </c>
      <c r="L22">
        <f>'set F'!$Q$2</f>
        <v>50</v>
      </c>
      <c r="M22" s="58">
        <f>'set F'!$P$2</f>
        <v>0.80440000000000011</v>
      </c>
      <c r="O22" s="57"/>
      <c r="P22">
        <f>'set F'!$W$2</f>
        <v>50</v>
      </c>
      <c r="Q22" s="58">
        <f>'set F'!$V$2</f>
        <v>4.9974000000000007</v>
      </c>
      <c r="R22">
        <f>'set F'!$AQ$2</f>
        <v>50</v>
      </c>
      <c r="S22" s="42">
        <f>'set F'!$AP$2</f>
        <v>3.7830000000000008</v>
      </c>
    </row>
    <row r="23" spans="4:19" x14ac:dyDescent="0.2">
      <c r="D23" s="93"/>
      <c r="E23" s="40" t="str">
        <f>Instances!D23</f>
        <v>G1</v>
      </c>
      <c r="F23" s="56">
        <f>Instances!E23</f>
        <v>50</v>
      </c>
      <c r="G23" s="40">
        <f>'set G'!$L$2</f>
        <v>3</v>
      </c>
      <c r="H23" s="53">
        <f>'set G'!I2</f>
        <v>0.60490655803181081</v>
      </c>
      <c r="I23" s="56">
        <f>'set G'!$Y$2</f>
        <v>33</v>
      </c>
      <c r="J23" s="53">
        <f>'set G'!$Z$2</f>
        <v>99.852919191704856</v>
      </c>
      <c r="K23" s="59">
        <f>'set G'!$AA$2</f>
        <v>0.56499999999999995</v>
      </c>
      <c r="L23" s="40">
        <f>'set G'!$Q$2</f>
        <v>50</v>
      </c>
      <c r="M23" s="59">
        <f>'set G'!$P$2</f>
        <v>1.6277999999999995</v>
      </c>
      <c r="N23" s="40"/>
      <c r="O23" s="56"/>
      <c r="P23" s="40">
        <f>'set G'!$W$2</f>
        <v>50</v>
      </c>
      <c r="Q23" s="59">
        <f>'set G'!$V$2</f>
        <v>52.055800000000019</v>
      </c>
      <c r="R23" s="40">
        <f>'set G'!$AQ$2</f>
        <v>50</v>
      </c>
      <c r="S23" s="53">
        <f>'set G'!$AP$2</f>
        <v>10.3842</v>
      </c>
    </row>
    <row r="24" spans="4:19" x14ac:dyDescent="0.2">
      <c r="D24" s="60"/>
      <c r="E24" s="60"/>
      <c r="F24" s="61">
        <f>SUM(F8:F23)</f>
        <v>490</v>
      </c>
      <c r="G24" s="60">
        <f>SUM(G8:G23)</f>
        <v>42</v>
      </c>
      <c r="H24" s="60"/>
      <c r="I24" s="61">
        <f>SUM(I8:I23)</f>
        <v>254</v>
      </c>
      <c r="J24" s="60"/>
      <c r="K24" s="61"/>
      <c r="L24" s="60">
        <f>SUM(L8:L23)</f>
        <v>490</v>
      </c>
      <c r="M24" s="61"/>
      <c r="N24" s="60">
        <f>SUM(N8:N23)</f>
        <v>10</v>
      </c>
      <c r="O24" s="61"/>
      <c r="P24" s="60">
        <f>SUM(P8:P23)</f>
        <v>457</v>
      </c>
      <c r="Q24" s="61"/>
      <c r="R24" s="60">
        <f>SUM(R8:R23)</f>
        <v>490</v>
      </c>
      <c r="S24" s="60"/>
    </row>
  </sheetData>
  <mergeCells count="6">
    <mergeCell ref="D17:D23"/>
    <mergeCell ref="P6:Q6"/>
    <mergeCell ref="J6:K6"/>
    <mergeCell ref="L6:M6"/>
    <mergeCell ref="N6:O6"/>
    <mergeCell ref="D8:D16"/>
  </mergeCells>
  <phoneticPr fontId="3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ED01-4056-48BF-B26C-9EF78B5C9456}">
  <dimension ref="E4:S89"/>
  <sheetViews>
    <sheetView topLeftCell="A25" workbookViewId="0">
      <selection activeCell="E7" sqref="E7:S66"/>
    </sheetView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39"/>
      <c r="F5" s="39"/>
      <c r="G5" s="39"/>
      <c r="H5" s="39"/>
      <c r="I5" s="39"/>
      <c r="J5" s="39" t="str">
        <f>Master!I6</f>
        <v>$STBL$</v>
      </c>
      <c r="K5" s="39"/>
      <c r="L5" s="39" t="str">
        <f>Master!K6</f>
        <v>$F$</v>
      </c>
      <c r="M5" s="39"/>
      <c r="N5" s="39" t="str">
        <f>Master!M6</f>
        <v>$\lbf$</v>
      </c>
      <c r="O5" s="39"/>
      <c r="P5" s="39" t="str">
        <f>Master!O6</f>
        <v>\EXM</v>
      </c>
      <c r="Q5" s="39"/>
      <c r="R5" s="39"/>
      <c r="S5" s="39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C'!D7</f>
        <v>1</v>
      </c>
      <c r="F7">
        <f>'set C'!E7</f>
        <v>75</v>
      </c>
      <c r="G7">
        <f>'set C'!F7</f>
        <v>20</v>
      </c>
      <c r="H7">
        <f>'set C'!G7</f>
        <v>6</v>
      </c>
      <c r="I7">
        <f>'set C'!H7</f>
        <v>1178</v>
      </c>
      <c r="J7">
        <f>'set C'!O7</f>
        <v>1178</v>
      </c>
      <c r="K7" s="69">
        <f>'set C'!P7</f>
        <v>3.57</v>
      </c>
      <c r="L7">
        <f>'set C'!U7</f>
        <v>1178</v>
      </c>
      <c r="M7" s="69">
        <f>'set C'!V7</f>
        <v>56.55</v>
      </c>
      <c r="N7">
        <f>'set C'!X7</f>
        <v>1178</v>
      </c>
      <c r="O7" s="69">
        <f>'set C'!AA7</f>
        <v>0.5</v>
      </c>
      <c r="P7">
        <f>'set C'!AB7</f>
        <v>1178</v>
      </c>
      <c r="Q7">
        <f>'set C'!AC7</f>
        <v>1178</v>
      </c>
      <c r="R7">
        <f>'set C'!AD7</f>
        <v>1178</v>
      </c>
      <c r="S7" s="69">
        <f>'set C'!AP7</f>
        <v>4.07</v>
      </c>
    </row>
    <row r="8" spans="5:19" x14ac:dyDescent="0.2">
      <c r="E8">
        <f>'set C'!D8</f>
        <v>2</v>
      </c>
      <c r="F8">
        <f>'set C'!E8</f>
        <v>75</v>
      </c>
      <c r="G8">
        <f>'set C'!F8</f>
        <v>20</v>
      </c>
      <c r="H8">
        <f>'set C'!G8</f>
        <v>6</v>
      </c>
      <c r="I8">
        <f>'set C'!H8</f>
        <v>1011</v>
      </c>
      <c r="J8">
        <f>'set C'!O8</f>
        <v>1011</v>
      </c>
      <c r="K8" s="69">
        <f>'set C'!P8</f>
        <v>2.06</v>
      </c>
      <c r="L8">
        <f>'set C'!U8</f>
        <v>1011</v>
      </c>
      <c r="M8" s="69">
        <f>'set C'!V8</f>
        <v>898.62</v>
      </c>
      <c r="N8">
        <f>'set C'!X8</f>
        <v>1008</v>
      </c>
      <c r="O8" s="69">
        <f>'set C'!AA8</f>
        <v>0.81</v>
      </c>
      <c r="P8">
        <f>'set C'!AB8</f>
        <v>1011</v>
      </c>
      <c r="Q8">
        <f>'set C'!AC8</f>
        <v>1008</v>
      </c>
      <c r="R8">
        <f>'set C'!AD8</f>
        <v>1011</v>
      </c>
      <c r="S8" s="69">
        <f>'set C'!AP8</f>
        <v>70.97</v>
      </c>
    </row>
    <row r="9" spans="5:19" x14ac:dyDescent="0.2">
      <c r="E9">
        <f>'set C'!D9</f>
        <v>3</v>
      </c>
      <c r="F9">
        <f>'set C'!E9</f>
        <v>75</v>
      </c>
      <c r="G9">
        <f>'set C'!F9</f>
        <v>20</v>
      </c>
      <c r="H9">
        <f>'set C'!G9</f>
        <v>6</v>
      </c>
      <c r="I9">
        <f>'set C'!H9</f>
        <v>1182</v>
      </c>
      <c r="J9">
        <f>'set C'!O9</f>
        <v>1182</v>
      </c>
      <c r="K9" s="69">
        <f>'set C'!P9</f>
        <v>1.82</v>
      </c>
      <c r="L9">
        <f>'set C'!U9</f>
        <v>1182</v>
      </c>
      <c r="M9" s="69">
        <f>'set C'!V9</f>
        <v>31.74</v>
      </c>
      <c r="N9">
        <f>'set C'!X9</f>
        <v>1182</v>
      </c>
      <c r="O9" s="69">
        <f>'set C'!AA9</f>
        <v>0.48</v>
      </c>
      <c r="P9">
        <f>'set C'!AB9</f>
        <v>1182</v>
      </c>
      <c r="Q9">
        <f>'set C'!AC9</f>
        <v>1182</v>
      </c>
      <c r="R9">
        <f>'set C'!AD9</f>
        <v>1182</v>
      </c>
      <c r="S9" s="69">
        <f>'set C'!AP9</f>
        <v>2.2999999999999998</v>
      </c>
    </row>
    <row r="10" spans="5:19" x14ac:dyDescent="0.2">
      <c r="E10">
        <f>'set C'!D10</f>
        <v>4</v>
      </c>
      <c r="F10">
        <f>'set C'!E10</f>
        <v>75</v>
      </c>
      <c r="G10">
        <f>'set C'!F10</f>
        <v>20</v>
      </c>
      <c r="H10">
        <f>'set C'!G10</f>
        <v>6</v>
      </c>
      <c r="I10">
        <f>'set C'!H10</f>
        <v>1107</v>
      </c>
      <c r="J10">
        <f>'set C'!O10</f>
        <v>1107</v>
      </c>
      <c r="K10" s="69">
        <f>'set C'!P10</f>
        <v>10.42</v>
      </c>
      <c r="L10">
        <f>'set C'!U10</f>
        <v>1107</v>
      </c>
      <c r="M10" s="69">
        <f>'set C'!V10</f>
        <v>190.75</v>
      </c>
      <c r="N10">
        <f>'set C'!X10</f>
        <v>1107</v>
      </c>
      <c r="O10" s="69">
        <f>'set C'!AA10</f>
        <v>1.65</v>
      </c>
      <c r="P10">
        <f>'set C'!AB10</f>
        <v>1107</v>
      </c>
      <c r="Q10">
        <f>'set C'!AC10</f>
        <v>1107</v>
      </c>
      <c r="R10">
        <f>'set C'!AD10</f>
        <v>1107</v>
      </c>
      <c r="S10" s="69">
        <f>'set C'!AP10</f>
        <v>12.07</v>
      </c>
    </row>
    <row r="11" spans="5:19" x14ac:dyDescent="0.2">
      <c r="E11">
        <f>'set C'!D11</f>
        <v>5</v>
      </c>
      <c r="F11">
        <f>'set C'!E11</f>
        <v>75</v>
      </c>
      <c r="G11">
        <f>'set C'!F11</f>
        <v>20</v>
      </c>
      <c r="H11">
        <f>'set C'!G11</f>
        <v>6</v>
      </c>
      <c r="I11">
        <f>'set C'!H11</f>
        <v>1192</v>
      </c>
      <c r="J11">
        <f>'set C'!O11</f>
        <v>1192</v>
      </c>
      <c r="K11" s="69">
        <f>'set C'!P11</f>
        <v>1.22</v>
      </c>
      <c r="L11">
        <f>'set C'!U11</f>
        <v>1192</v>
      </c>
      <c r="M11" s="69">
        <f>'set C'!V11</f>
        <v>8.39</v>
      </c>
      <c r="N11">
        <f>'set C'!X11</f>
        <v>1192</v>
      </c>
      <c r="O11" s="69">
        <f>'set C'!AA11</f>
        <v>0.43</v>
      </c>
      <c r="P11">
        <f>'set C'!AB11</f>
        <v>1192</v>
      </c>
      <c r="Q11">
        <f>'set C'!AC11</f>
        <v>1192</v>
      </c>
      <c r="R11">
        <f>'set C'!AD11</f>
        <v>1192</v>
      </c>
      <c r="S11" s="69">
        <f>'set C'!AP11</f>
        <v>1.65</v>
      </c>
    </row>
    <row r="12" spans="5:19" x14ac:dyDescent="0.2">
      <c r="E12">
        <f>'set C'!D12</f>
        <v>6</v>
      </c>
      <c r="F12">
        <f>'set C'!E12</f>
        <v>75</v>
      </c>
      <c r="G12">
        <f>'set C'!F12</f>
        <v>20</v>
      </c>
      <c r="H12">
        <f>'set C'!G12</f>
        <v>6</v>
      </c>
      <c r="I12">
        <f>'set C'!H12</f>
        <v>1123</v>
      </c>
      <c r="J12">
        <f>'set C'!O12</f>
        <v>1123</v>
      </c>
      <c r="K12" s="69">
        <f>'set C'!P12</f>
        <v>3.9</v>
      </c>
      <c r="L12">
        <f>'set C'!U12</f>
        <v>1123</v>
      </c>
      <c r="M12" s="69">
        <f>'set C'!V12</f>
        <v>261.74</v>
      </c>
      <c r="N12">
        <f>'set C'!X12</f>
        <v>1123</v>
      </c>
      <c r="O12" s="69">
        <f>'set C'!AA12</f>
        <v>1.3</v>
      </c>
      <c r="P12">
        <f>'set C'!AB12</f>
        <v>1123</v>
      </c>
      <c r="Q12">
        <f>'set C'!AC12</f>
        <v>1123</v>
      </c>
      <c r="R12">
        <f>'set C'!AD12</f>
        <v>1123</v>
      </c>
      <c r="S12" s="69">
        <f>'set C'!AP12</f>
        <v>5.21</v>
      </c>
    </row>
    <row r="13" spans="5:19" x14ac:dyDescent="0.2">
      <c r="E13">
        <f>'set C'!D13</f>
        <v>7</v>
      </c>
      <c r="F13">
        <f>'set C'!E13</f>
        <v>75</v>
      </c>
      <c r="G13">
        <f>'set C'!F13</f>
        <v>20</v>
      </c>
      <c r="H13">
        <f>'set C'!G13</f>
        <v>6</v>
      </c>
      <c r="I13">
        <f>'set C'!H13</f>
        <v>1200</v>
      </c>
      <c r="J13">
        <f>'set C'!O13</f>
        <v>1200</v>
      </c>
      <c r="K13" s="69">
        <f>'set C'!P13</f>
        <v>1.1200000000000001</v>
      </c>
      <c r="L13">
        <f>'set C'!U13</f>
        <v>1200</v>
      </c>
      <c r="M13" s="69">
        <f>'set C'!V13</f>
        <v>1.98</v>
      </c>
      <c r="N13">
        <f>'set C'!X13</f>
        <v>1200</v>
      </c>
      <c r="O13" s="69">
        <f>'set C'!AA13</f>
        <v>0.47</v>
      </c>
      <c r="P13">
        <f>'set C'!AB13</f>
        <v>1200</v>
      </c>
      <c r="Q13">
        <f>'set C'!AC13</f>
        <v>1200</v>
      </c>
      <c r="R13">
        <f>'set C'!AD13</f>
        <v>1200</v>
      </c>
      <c r="S13" s="69">
        <f>'set C'!AP13</f>
        <v>1.59</v>
      </c>
    </row>
    <row r="14" spans="5:19" x14ac:dyDescent="0.2">
      <c r="E14">
        <f>'set C'!D14</f>
        <v>8</v>
      </c>
      <c r="F14">
        <f>'set C'!E14</f>
        <v>75</v>
      </c>
      <c r="G14">
        <f>'set C'!F14</f>
        <v>20</v>
      </c>
      <c r="H14">
        <f>'set C'!G14</f>
        <v>6</v>
      </c>
      <c r="I14">
        <f>'set C'!H14</f>
        <v>1174</v>
      </c>
      <c r="J14">
        <f>'set C'!O14</f>
        <v>1174</v>
      </c>
      <c r="K14" s="69">
        <f>'set C'!P14</f>
        <v>1.1599999999999999</v>
      </c>
      <c r="L14">
        <f>'set C'!U14</f>
        <v>1174</v>
      </c>
      <c r="M14" s="69">
        <f>'set C'!V14</f>
        <v>1.42</v>
      </c>
      <c r="N14">
        <f>'set C'!X14</f>
        <v>1174</v>
      </c>
      <c r="O14" s="69">
        <f>'set C'!AA14</f>
        <v>0.46</v>
      </c>
      <c r="P14">
        <f>'set C'!AB14</f>
        <v>1174</v>
      </c>
      <c r="Q14">
        <f>'set C'!AC14</f>
        <v>1174</v>
      </c>
      <c r="R14">
        <f>'set C'!AD14</f>
        <v>1174</v>
      </c>
      <c r="S14" s="69">
        <f>'set C'!AP14</f>
        <v>1.62</v>
      </c>
    </row>
    <row r="15" spans="5:19" x14ac:dyDescent="0.2">
      <c r="E15">
        <f>'set C'!D15</f>
        <v>9</v>
      </c>
      <c r="F15">
        <f>'set C'!E15</f>
        <v>75</v>
      </c>
      <c r="G15">
        <f>'set C'!F15</f>
        <v>20</v>
      </c>
      <c r="H15">
        <f>'set C'!G15</f>
        <v>6</v>
      </c>
      <c r="I15">
        <f>'set C'!H15</f>
        <v>1074</v>
      </c>
      <c r="J15">
        <f>'set C'!O15</f>
        <v>1074</v>
      </c>
      <c r="K15" s="69">
        <f>'set C'!P15</f>
        <v>7.68</v>
      </c>
      <c r="L15">
        <f>'set C'!U15</f>
        <v>1074</v>
      </c>
      <c r="M15" s="69">
        <f>'set C'!V15</f>
        <v>499.8</v>
      </c>
      <c r="N15">
        <f>'set C'!X15</f>
        <v>1074</v>
      </c>
      <c r="O15" s="69">
        <f>'set C'!AA15</f>
        <v>1.23</v>
      </c>
      <c r="P15">
        <f>'set C'!AB15</f>
        <v>1074</v>
      </c>
      <c r="Q15">
        <f>'set C'!AC15</f>
        <v>1074</v>
      </c>
      <c r="R15">
        <f>'set C'!AD15</f>
        <v>1074</v>
      </c>
      <c r="S15" s="69">
        <f>'set C'!AP15</f>
        <v>8.91</v>
      </c>
    </row>
    <row r="16" spans="5:19" x14ac:dyDescent="0.2">
      <c r="E16" s="40">
        <f>'set C'!D16</f>
        <v>10</v>
      </c>
      <c r="F16" s="40">
        <f>'set C'!E16</f>
        <v>75</v>
      </c>
      <c r="G16" s="40">
        <f>'set C'!F16</f>
        <v>20</v>
      </c>
      <c r="H16" s="40">
        <f>'set C'!G16</f>
        <v>6</v>
      </c>
      <c r="I16" s="40">
        <f>'set C'!H16</f>
        <v>1188</v>
      </c>
      <c r="J16" s="40">
        <f>'set C'!O16</f>
        <v>1188</v>
      </c>
      <c r="K16" s="77">
        <f>'set C'!P16</f>
        <v>1.0900000000000001</v>
      </c>
      <c r="L16" s="40">
        <f>'set C'!U16</f>
        <v>1188</v>
      </c>
      <c r="M16" s="77">
        <f>'set C'!V16</f>
        <v>2.04</v>
      </c>
      <c r="N16" s="40">
        <f>'set C'!X16</f>
        <v>1188</v>
      </c>
      <c r="O16" s="77">
        <f>'set C'!AA16</f>
        <v>0.45</v>
      </c>
      <c r="P16" s="40">
        <f>'set C'!AB16</f>
        <v>1188</v>
      </c>
      <c r="Q16" s="40">
        <f>'set C'!AC16</f>
        <v>1188</v>
      </c>
      <c r="R16" s="40">
        <f>'set C'!AD16</f>
        <v>1188</v>
      </c>
      <c r="S16" s="77">
        <f>'set C'!AP16</f>
        <v>1.54</v>
      </c>
    </row>
    <row r="17" spans="5:19" x14ac:dyDescent="0.2">
      <c r="E17">
        <f>'set C'!D17</f>
        <v>1</v>
      </c>
      <c r="F17">
        <f>'set C'!E17</f>
        <v>80</v>
      </c>
      <c r="G17">
        <f>'set C'!F17</f>
        <v>20</v>
      </c>
      <c r="H17">
        <f>'set C'!G17</f>
        <v>6</v>
      </c>
      <c r="I17">
        <f>'set C'!H17</f>
        <v>1173</v>
      </c>
      <c r="J17">
        <f>'set C'!O17</f>
        <v>1173</v>
      </c>
      <c r="K17" s="69">
        <f>'set C'!P17</f>
        <v>2.2200000000000002</v>
      </c>
      <c r="L17">
        <f>'set C'!U17</f>
        <v>1173</v>
      </c>
      <c r="M17" s="69">
        <f>'set C'!V17</f>
        <v>74.709999999999994</v>
      </c>
      <c r="N17">
        <f>'set C'!X17</f>
        <v>1173</v>
      </c>
      <c r="O17" s="69">
        <f>'set C'!AA17</f>
        <v>1.41</v>
      </c>
      <c r="P17">
        <f>'set C'!AB17</f>
        <v>1173</v>
      </c>
      <c r="Q17">
        <f>'set C'!AC17</f>
        <v>1173</v>
      </c>
      <c r="R17">
        <f>'set C'!AD17</f>
        <v>1173</v>
      </c>
      <c r="S17" s="69">
        <f>'set C'!AP17</f>
        <v>3.66</v>
      </c>
    </row>
    <row r="18" spans="5:19" x14ac:dyDescent="0.2">
      <c r="E18">
        <f>'set C'!D18</f>
        <v>2</v>
      </c>
      <c r="F18">
        <f>'set C'!E18</f>
        <v>80</v>
      </c>
      <c r="G18">
        <f>'set C'!F18</f>
        <v>20</v>
      </c>
      <c r="H18">
        <f>'set C'!G18</f>
        <v>6</v>
      </c>
      <c r="I18">
        <f>'set C'!H18</f>
        <v>1018</v>
      </c>
      <c r="J18">
        <f>'set C'!O18</f>
        <v>1023</v>
      </c>
      <c r="K18" s="69">
        <f>'set C'!P18</f>
        <v>4.0999999999999996</v>
      </c>
      <c r="L18">
        <f>'set C'!U18</f>
        <v>1018</v>
      </c>
      <c r="M18" s="69">
        <f>'set C'!V18</f>
        <v>365.27</v>
      </c>
      <c r="N18">
        <f>'set C'!X18</f>
        <v>1012</v>
      </c>
      <c r="O18" s="69">
        <f>'set C'!AA18</f>
        <v>1.01</v>
      </c>
      <c r="P18">
        <f>'set C'!AB18</f>
        <v>1018</v>
      </c>
      <c r="Q18">
        <f>'set C'!AC18</f>
        <v>1012</v>
      </c>
      <c r="R18">
        <f>'set C'!AD18</f>
        <v>1023</v>
      </c>
      <c r="S18" s="69">
        <f>'set C'!AP18</f>
        <v>307.87</v>
      </c>
    </row>
    <row r="19" spans="5:19" x14ac:dyDescent="0.2">
      <c r="E19">
        <f>'set C'!D19</f>
        <v>3</v>
      </c>
      <c r="F19">
        <f>'set C'!E19</f>
        <v>80</v>
      </c>
      <c r="G19">
        <f>'set C'!F19</f>
        <v>20</v>
      </c>
      <c r="H19">
        <f>'set C'!G19</f>
        <v>6</v>
      </c>
      <c r="I19">
        <f>'set C'!H19</f>
        <v>1012</v>
      </c>
      <c r="J19">
        <f>'set C'!O19</f>
        <v>1013</v>
      </c>
      <c r="K19" s="69">
        <f>'set C'!P19</f>
        <v>5.95</v>
      </c>
      <c r="L19">
        <f>'set C'!U19</f>
        <v>1012</v>
      </c>
      <c r="M19" s="69">
        <f>'set C'!V19</f>
        <v>426.1</v>
      </c>
      <c r="N19">
        <f>'set C'!X19</f>
        <v>1006</v>
      </c>
      <c r="O19" s="69">
        <f>'set C'!AA19</f>
        <v>2.21</v>
      </c>
      <c r="P19">
        <f>'set C'!AB19</f>
        <v>1012</v>
      </c>
      <c r="Q19">
        <f>'set C'!AC19</f>
        <v>1006</v>
      </c>
      <c r="R19">
        <f>'set C'!AD19</f>
        <v>1013</v>
      </c>
      <c r="S19" s="69">
        <f>'set C'!AP19</f>
        <v>128.36000000000001</v>
      </c>
    </row>
    <row r="20" spans="5:19" x14ac:dyDescent="0.2">
      <c r="E20">
        <f>'set C'!D20</f>
        <v>4</v>
      </c>
      <c r="F20">
        <f>'set C'!E20</f>
        <v>80</v>
      </c>
      <c r="G20">
        <f>'set C'!F20</f>
        <v>20</v>
      </c>
      <c r="H20">
        <f>'set C'!G20</f>
        <v>6</v>
      </c>
      <c r="I20">
        <f>'set C'!H20</f>
        <v>1202</v>
      </c>
      <c r="J20">
        <f>'set C'!O20</f>
        <v>1202</v>
      </c>
      <c r="K20" s="69">
        <f>'set C'!P20</f>
        <v>3.82</v>
      </c>
      <c r="L20">
        <f>'set C'!U20</f>
        <v>1202</v>
      </c>
      <c r="M20" s="69">
        <f>'set C'!V20</f>
        <v>88.25</v>
      </c>
      <c r="N20">
        <f>'set C'!X20</f>
        <v>1202</v>
      </c>
      <c r="O20" s="69">
        <f>'set C'!AA20</f>
        <v>1.79</v>
      </c>
      <c r="P20">
        <f>'set C'!AB20</f>
        <v>1202</v>
      </c>
      <c r="Q20">
        <f>'set C'!AC20</f>
        <v>1202</v>
      </c>
      <c r="R20">
        <f>'set C'!AD20</f>
        <v>1202</v>
      </c>
      <c r="S20" s="69">
        <f>'set C'!AP20</f>
        <v>5.62</v>
      </c>
    </row>
    <row r="21" spans="5:19" x14ac:dyDescent="0.2">
      <c r="E21">
        <f>'set C'!D21</f>
        <v>5</v>
      </c>
      <c r="F21">
        <f>'set C'!E21</f>
        <v>80</v>
      </c>
      <c r="G21">
        <f>'set C'!F21</f>
        <v>20</v>
      </c>
      <c r="H21">
        <f>'set C'!G21</f>
        <v>6</v>
      </c>
      <c r="I21">
        <f>'set C'!H21</f>
        <v>1036</v>
      </c>
      <c r="J21">
        <f>'set C'!O21</f>
        <v>1036</v>
      </c>
      <c r="K21" s="69">
        <f>'set C'!P21</f>
        <v>1.55</v>
      </c>
      <c r="L21">
        <f>'set C'!U21</f>
        <v>1036</v>
      </c>
      <c r="M21" s="69">
        <f>'set C'!V21</f>
        <v>21.01</v>
      </c>
      <c r="N21">
        <f>'set C'!X21</f>
        <v>1036</v>
      </c>
      <c r="O21" s="69">
        <f>'set C'!AA21</f>
        <v>1.1599999999999999</v>
      </c>
      <c r="P21">
        <f>'set C'!AB21</f>
        <v>1036</v>
      </c>
      <c r="Q21">
        <f>'set C'!AC21</f>
        <v>1036</v>
      </c>
      <c r="R21">
        <f>'set C'!AD21</f>
        <v>1036</v>
      </c>
      <c r="S21" s="69">
        <f>'set C'!AP21</f>
        <v>2.71</v>
      </c>
    </row>
    <row r="22" spans="5:19" x14ac:dyDescent="0.2">
      <c r="E22">
        <f>'set C'!D22</f>
        <v>6</v>
      </c>
      <c r="F22">
        <f>'set C'!E22</f>
        <v>80</v>
      </c>
      <c r="G22">
        <f>'set C'!F22</f>
        <v>20</v>
      </c>
      <c r="H22">
        <f>'set C'!G22</f>
        <v>6</v>
      </c>
      <c r="I22">
        <f>'set C'!H22</f>
        <v>1117</v>
      </c>
      <c r="J22">
        <f>'set C'!O22</f>
        <v>1117</v>
      </c>
      <c r="K22" s="69">
        <f>'set C'!P22</f>
        <v>1.1299999999999999</v>
      </c>
      <c r="L22">
        <f>'set C'!U22</f>
        <v>1117</v>
      </c>
      <c r="M22" s="69">
        <f>'set C'!V22</f>
        <v>20.89</v>
      </c>
      <c r="N22">
        <f>'set C'!X22</f>
        <v>1117</v>
      </c>
      <c r="O22" s="69">
        <f>'set C'!AA22</f>
        <v>0.63</v>
      </c>
      <c r="P22">
        <f>'set C'!AB22</f>
        <v>1117</v>
      </c>
      <c r="Q22">
        <f>'set C'!AC22</f>
        <v>1117</v>
      </c>
      <c r="R22">
        <f>'set C'!AD22</f>
        <v>1117</v>
      </c>
      <c r="S22" s="69">
        <f>'set C'!AP22</f>
        <v>1.76</v>
      </c>
    </row>
    <row r="23" spans="5:19" x14ac:dyDescent="0.2">
      <c r="E23">
        <f>'set C'!D23</f>
        <v>7</v>
      </c>
      <c r="F23">
        <f>'set C'!E23</f>
        <v>80</v>
      </c>
      <c r="G23">
        <f>'set C'!F23</f>
        <v>20</v>
      </c>
      <c r="H23">
        <f>'set C'!G23</f>
        <v>6</v>
      </c>
      <c r="I23">
        <f>'set C'!H23</f>
        <v>1201</v>
      </c>
      <c r="J23">
        <f>'set C'!O23</f>
        <v>1201</v>
      </c>
      <c r="K23" s="69">
        <f>'set C'!P23</f>
        <v>1.22</v>
      </c>
      <c r="L23">
        <f>'set C'!U23</f>
        <v>1201</v>
      </c>
      <c r="M23" s="69">
        <f>'set C'!V23</f>
        <v>1.86</v>
      </c>
      <c r="N23">
        <f>'set C'!X23</f>
        <v>1201</v>
      </c>
      <c r="O23" s="69">
        <f>'set C'!AA23</f>
        <v>0.5</v>
      </c>
      <c r="P23">
        <f>'set C'!AB23</f>
        <v>1201</v>
      </c>
      <c r="Q23">
        <f>'set C'!AC23</f>
        <v>1201</v>
      </c>
      <c r="R23">
        <f>'set C'!AD23</f>
        <v>1201</v>
      </c>
      <c r="S23" s="69">
        <f>'set C'!AP23</f>
        <v>3.08</v>
      </c>
    </row>
    <row r="24" spans="5:19" x14ac:dyDescent="0.2">
      <c r="E24">
        <f>'set C'!D24</f>
        <v>8</v>
      </c>
      <c r="F24">
        <f>'set C'!E24</f>
        <v>80</v>
      </c>
      <c r="G24">
        <f>'set C'!F24</f>
        <v>20</v>
      </c>
      <c r="H24">
        <f>'set C'!G24</f>
        <v>6</v>
      </c>
      <c r="I24">
        <f>'set C'!H24</f>
        <v>1023</v>
      </c>
      <c r="J24">
        <f>'set C'!O24</f>
        <v>1038</v>
      </c>
      <c r="K24" s="69">
        <f>'set C'!P24</f>
        <v>6.71</v>
      </c>
      <c r="L24">
        <f>'set C'!U24</f>
        <v>1023</v>
      </c>
      <c r="M24" s="69">
        <f>'set C'!V24</f>
        <v>91.54</v>
      </c>
      <c r="N24">
        <f>'set C'!X24</f>
        <v>1017</v>
      </c>
      <c r="O24" s="69">
        <f>'set C'!AA24</f>
        <v>2.66</v>
      </c>
      <c r="P24">
        <f>'set C'!AB24</f>
        <v>1023</v>
      </c>
      <c r="Q24">
        <f>'set C'!AC24</f>
        <v>1017</v>
      </c>
      <c r="R24">
        <f>'set C'!AD24</f>
        <v>1038</v>
      </c>
      <c r="S24" s="69">
        <f>'set C'!AP24</f>
        <v>78.53</v>
      </c>
    </row>
    <row r="25" spans="5:19" x14ac:dyDescent="0.2">
      <c r="E25">
        <f>'set C'!D25</f>
        <v>9</v>
      </c>
      <c r="F25">
        <f>'set C'!E25</f>
        <v>80</v>
      </c>
      <c r="G25">
        <f>'set C'!F25</f>
        <v>20</v>
      </c>
      <c r="H25">
        <f>'set C'!G25</f>
        <v>6</v>
      </c>
      <c r="I25">
        <f>'set C'!H25</f>
        <v>1192</v>
      </c>
      <c r="J25">
        <f>'set C'!O25</f>
        <v>1192</v>
      </c>
      <c r="K25" s="69">
        <f>'set C'!P25</f>
        <v>1.02</v>
      </c>
      <c r="L25">
        <f>'set C'!U25</f>
        <v>1192</v>
      </c>
      <c r="M25" s="69">
        <f>'set C'!V25</f>
        <v>1.95</v>
      </c>
      <c r="N25">
        <f>'set C'!X25</f>
        <v>1192</v>
      </c>
      <c r="O25" s="69">
        <f>'set C'!AA25</f>
        <v>0.94</v>
      </c>
      <c r="P25">
        <f>'set C'!AB25</f>
        <v>1192</v>
      </c>
      <c r="Q25">
        <f>'set C'!AC25</f>
        <v>1192</v>
      </c>
      <c r="R25">
        <f>'set C'!AD25</f>
        <v>1192</v>
      </c>
      <c r="S25" s="69">
        <f>'set C'!AP25</f>
        <v>2.97</v>
      </c>
    </row>
    <row r="26" spans="5:19" x14ac:dyDescent="0.2">
      <c r="E26" s="40">
        <f>'set C'!D26</f>
        <v>10</v>
      </c>
      <c r="F26" s="40">
        <f>'set C'!E26</f>
        <v>80</v>
      </c>
      <c r="G26" s="40">
        <f>'set C'!F26</f>
        <v>20</v>
      </c>
      <c r="H26" s="40">
        <f>'set C'!G26</f>
        <v>6</v>
      </c>
      <c r="I26" s="40">
        <f>'set C'!H26</f>
        <v>1206</v>
      </c>
      <c r="J26" s="40">
        <f>'set C'!O26</f>
        <v>1206</v>
      </c>
      <c r="K26" s="77">
        <f>'set C'!P26</f>
        <v>2.35</v>
      </c>
      <c r="L26" s="40">
        <f>'set C'!U26</f>
        <v>1206</v>
      </c>
      <c r="M26" s="77">
        <f>'set C'!V26</f>
        <v>75.569999999999993</v>
      </c>
      <c r="N26" s="40">
        <f>'set C'!X26</f>
        <v>1206</v>
      </c>
      <c r="O26" s="77">
        <f>'set C'!AA26</f>
        <v>1.26</v>
      </c>
      <c r="P26" s="40">
        <f>'set C'!AB26</f>
        <v>1206</v>
      </c>
      <c r="Q26" s="40">
        <f>'set C'!AC26</f>
        <v>1206</v>
      </c>
      <c r="R26" s="40">
        <f>'set C'!AD26</f>
        <v>1206</v>
      </c>
      <c r="S26" s="77">
        <f>'set C'!AP26</f>
        <v>3.61</v>
      </c>
    </row>
    <row r="27" spans="5:19" x14ac:dyDescent="0.2">
      <c r="E27">
        <f>'set C'!D27</f>
        <v>1</v>
      </c>
      <c r="F27">
        <f>'set C'!E27</f>
        <v>85</v>
      </c>
      <c r="G27">
        <f>'set C'!F27</f>
        <v>20</v>
      </c>
      <c r="H27">
        <f>'set C'!G27</f>
        <v>6</v>
      </c>
      <c r="I27">
        <f>'set C'!H27</f>
        <v>1049</v>
      </c>
      <c r="J27">
        <f>'set C'!O27</f>
        <v>1049</v>
      </c>
      <c r="K27" s="69">
        <f>'set C'!P27</f>
        <v>3.71</v>
      </c>
      <c r="L27">
        <f>'set C'!U27</f>
        <v>1049</v>
      </c>
      <c r="M27" s="69">
        <f>'set C'!V27</f>
        <v>89.44</v>
      </c>
      <c r="N27">
        <f>'set C'!X27</f>
        <v>1049</v>
      </c>
      <c r="O27" s="69">
        <f>'set C'!AA27</f>
        <v>0.82</v>
      </c>
      <c r="P27">
        <f>'set C'!AB27</f>
        <v>1049</v>
      </c>
      <c r="Q27">
        <f>'set C'!AC27</f>
        <v>1049</v>
      </c>
      <c r="R27">
        <f>'set C'!AD27</f>
        <v>1049</v>
      </c>
      <c r="S27" s="69">
        <f>'set C'!AP27</f>
        <v>4.54</v>
      </c>
    </row>
    <row r="28" spans="5:19" x14ac:dyDescent="0.2">
      <c r="E28">
        <f>'set C'!D28</f>
        <v>2</v>
      </c>
      <c r="F28">
        <f>'set C'!E28</f>
        <v>85</v>
      </c>
      <c r="G28">
        <f>'set C'!F28</f>
        <v>20</v>
      </c>
      <c r="H28">
        <f>'set C'!G28</f>
        <v>6</v>
      </c>
      <c r="I28">
        <f>'set C'!H28</f>
        <v>1013</v>
      </c>
      <c r="J28">
        <f>'set C'!O28</f>
        <v>1017</v>
      </c>
      <c r="K28" s="69">
        <f>'set C'!P28</f>
        <v>11.58</v>
      </c>
      <c r="L28">
        <f>'set C'!U28</f>
        <v>1013</v>
      </c>
      <c r="M28" s="69">
        <f>'set C'!V28</f>
        <v>1800</v>
      </c>
      <c r="N28">
        <f>'set C'!X28</f>
        <v>1007</v>
      </c>
      <c r="O28" s="69">
        <f>'set C'!AA28</f>
        <v>3.84</v>
      </c>
      <c r="P28">
        <f>'set C'!AB28</f>
        <v>1013</v>
      </c>
      <c r="Q28">
        <f>'set C'!AC28</f>
        <v>1007</v>
      </c>
      <c r="R28">
        <f>'set C'!AD28</f>
        <v>1017</v>
      </c>
      <c r="S28" s="69">
        <f>'set C'!AP28</f>
        <v>155.53</v>
      </c>
    </row>
    <row r="29" spans="5:19" x14ac:dyDescent="0.2">
      <c r="E29">
        <f>'set C'!D29</f>
        <v>3</v>
      </c>
      <c r="F29">
        <f>'set C'!E29</f>
        <v>85</v>
      </c>
      <c r="G29">
        <f>'set C'!F29</f>
        <v>20</v>
      </c>
      <c r="H29">
        <f>'set C'!G29</f>
        <v>6</v>
      </c>
      <c r="I29">
        <f>'set C'!H29</f>
        <v>1027</v>
      </c>
      <c r="J29">
        <f>'set C'!O29</f>
        <v>1027</v>
      </c>
      <c r="K29" s="69">
        <f>'set C'!P29</f>
        <v>4.97</v>
      </c>
      <c r="L29">
        <f>'set C'!U29</f>
        <v>1027</v>
      </c>
      <c r="M29" s="69">
        <f>'set C'!V29</f>
        <v>202.74</v>
      </c>
      <c r="N29">
        <f>'set C'!X29</f>
        <v>1027</v>
      </c>
      <c r="O29" s="69">
        <f>'set C'!AA29</f>
        <v>0.89</v>
      </c>
      <c r="P29">
        <f>'set C'!AB29</f>
        <v>1027</v>
      </c>
      <c r="Q29">
        <f>'set C'!AC29</f>
        <v>1027</v>
      </c>
      <c r="R29">
        <f>'set C'!AD29</f>
        <v>1027</v>
      </c>
      <c r="S29" s="69">
        <f>'set C'!AP29</f>
        <v>5.86</v>
      </c>
    </row>
    <row r="30" spans="5:19" x14ac:dyDescent="0.2">
      <c r="E30">
        <f>'set C'!D30</f>
        <v>4</v>
      </c>
      <c r="F30">
        <f>'set C'!E30</f>
        <v>85</v>
      </c>
      <c r="G30">
        <f>'set C'!F30</f>
        <v>20</v>
      </c>
      <c r="H30">
        <f>'set C'!G30</f>
        <v>6</v>
      </c>
      <c r="I30">
        <f>'set C'!H30</f>
        <v>1186</v>
      </c>
      <c r="J30">
        <f>'set C'!O30</f>
        <v>1186</v>
      </c>
      <c r="K30" s="69">
        <f>'set C'!P30</f>
        <v>3.96</v>
      </c>
      <c r="L30">
        <f>'set C'!U30</f>
        <v>1186</v>
      </c>
      <c r="M30" s="69">
        <f>'set C'!V30</f>
        <v>78.8</v>
      </c>
      <c r="N30">
        <f>'set C'!X30</f>
        <v>1186</v>
      </c>
      <c r="O30" s="69">
        <f>'set C'!AA30</f>
        <v>0.64</v>
      </c>
      <c r="P30">
        <f>'set C'!AB30</f>
        <v>1186</v>
      </c>
      <c r="Q30">
        <f>'set C'!AC30</f>
        <v>1186</v>
      </c>
      <c r="R30">
        <f>'set C'!AD30</f>
        <v>1186</v>
      </c>
      <c r="S30" s="69">
        <f>'set C'!AP30</f>
        <v>4.5999999999999996</v>
      </c>
    </row>
    <row r="31" spans="5:19" x14ac:dyDescent="0.2">
      <c r="E31">
        <f>'set C'!D31</f>
        <v>5</v>
      </c>
      <c r="F31">
        <f>'set C'!E31</f>
        <v>85</v>
      </c>
      <c r="G31">
        <f>'set C'!F31</f>
        <v>20</v>
      </c>
      <c r="H31">
        <f>'set C'!G31</f>
        <v>6</v>
      </c>
      <c r="I31">
        <f>'set C'!H31</f>
        <v>1082</v>
      </c>
      <c r="J31">
        <f>'set C'!O31</f>
        <v>1082</v>
      </c>
      <c r="K31" s="69">
        <f>'set C'!P31</f>
        <v>3.01</v>
      </c>
      <c r="L31">
        <f>'set C'!U31</f>
        <v>1082</v>
      </c>
      <c r="M31" s="69">
        <f>'set C'!V31</f>
        <v>169.17</v>
      </c>
      <c r="N31">
        <f>'set C'!X31</f>
        <v>1082</v>
      </c>
      <c r="O31" s="69">
        <f>'set C'!AA31</f>
        <v>0.57999999999999996</v>
      </c>
      <c r="P31">
        <f>'set C'!AB31</f>
        <v>1082</v>
      </c>
      <c r="Q31">
        <f>'set C'!AC31</f>
        <v>1082</v>
      </c>
      <c r="R31">
        <f>'set C'!AD31</f>
        <v>1082</v>
      </c>
      <c r="S31" s="69">
        <f>'set C'!AP31</f>
        <v>3.59</v>
      </c>
    </row>
    <row r="32" spans="5:19" x14ac:dyDescent="0.2">
      <c r="E32">
        <f>'set C'!D32</f>
        <v>6</v>
      </c>
      <c r="F32">
        <f>'set C'!E32</f>
        <v>85</v>
      </c>
      <c r="G32">
        <f>'set C'!F32</f>
        <v>20</v>
      </c>
      <c r="H32">
        <f>'set C'!G32</f>
        <v>6</v>
      </c>
      <c r="I32">
        <f>'set C'!H32</f>
        <v>1009</v>
      </c>
      <c r="J32">
        <f>'set C'!O32</f>
        <v>1009</v>
      </c>
      <c r="K32" s="69">
        <f>'set C'!P32</f>
        <v>9.67</v>
      </c>
      <c r="L32">
        <f>'set C'!U32</f>
        <v>1009</v>
      </c>
      <c r="M32" s="69">
        <f>'set C'!V32</f>
        <v>1801.3</v>
      </c>
      <c r="N32">
        <f>'set C'!X32</f>
        <v>1007</v>
      </c>
      <c r="O32" s="69">
        <f>'set C'!AA32</f>
        <v>1.44</v>
      </c>
      <c r="P32">
        <f>'set C'!AB32</f>
        <v>1009</v>
      </c>
      <c r="Q32">
        <f>'set C'!AC32</f>
        <v>1007</v>
      </c>
      <c r="R32">
        <f>'set C'!AD32</f>
        <v>1009</v>
      </c>
      <c r="S32" s="69">
        <f>'set C'!AP32</f>
        <v>211.22</v>
      </c>
    </row>
    <row r="33" spans="5:19" x14ac:dyDescent="0.2">
      <c r="E33">
        <f>'set C'!D33</f>
        <v>7</v>
      </c>
      <c r="F33">
        <f>'set C'!E33</f>
        <v>85</v>
      </c>
      <c r="G33">
        <f>'set C'!F33</f>
        <v>20</v>
      </c>
      <c r="H33">
        <f>'set C'!G33</f>
        <v>6</v>
      </c>
      <c r="I33">
        <f>'set C'!H33</f>
        <v>1195</v>
      </c>
      <c r="J33">
        <f>'set C'!O33</f>
        <v>1195</v>
      </c>
      <c r="K33" s="69">
        <f>'set C'!P33</f>
        <v>2.8</v>
      </c>
      <c r="L33">
        <f>'set C'!U33</f>
        <v>1195</v>
      </c>
      <c r="M33" s="69">
        <f>'set C'!V33</f>
        <v>276.85000000000002</v>
      </c>
      <c r="N33">
        <f>'set C'!X33</f>
        <v>1195</v>
      </c>
      <c r="O33" s="69">
        <f>'set C'!AA33</f>
        <v>0.56999999999999995</v>
      </c>
      <c r="P33">
        <f>'set C'!AB33</f>
        <v>1195</v>
      </c>
      <c r="Q33">
        <f>'set C'!AC33</f>
        <v>1195</v>
      </c>
      <c r="R33">
        <f>'set C'!AD33</f>
        <v>1195</v>
      </c>
      <c r="S33" s="69">
        <f>'set C'!AP33</f>
        <v>3.37</v>
      </c>
    </row>
    <row r="34" spans="5:19" x14ac:dyDescent="0.2">
      <c r="E34">
        <f>'set C'!D34</f>
        <v>8</v>
      </c>
      <c r="F34">
        <f>'set C'!E34</f>
        <v>85</v>
      </c>
      <c r="G34">
        <f>'set C'!F34</f>
        <v>20</v>
      </c>
      <c r="H34">
        <f>'set C'!G34</f>
        <v>6</v>
      </c>
      <c r="I34">
        <f>'set C'!H34</f>
        <v>1105</v>
      </c>
      <c r="J34">
        <f>'set C'!O34</f>
        <v>1105</v>
      </c>
      <c r="K34" s="69">
        <f>'set C'!P34</f>
        <v>0.73</v>
      </c>
      <c r="L34">
        <f>'set C'!U34</f>
        <v>1105</v>
      </c>
      <c r="M34" s="69">
        <f>'set C'!V34</f>
        <v>7.1</v>
      </c>
      <c r="N34">
        <f>'set C'!X34</f>
        <v>1105</v>
      </c>
      <c r="O34" s="69">
        <f>'set C'!AA34</f>
        <v>0.36</v>
      </c>
      <c r="P34">
        <f>'set C'!AB34</f>
        <v>1105</v>
      </c>
      <c r="Q34">
        <f>'set C'!AC34</f>
        <v>1105</v>
      </c>
      <c r="R34">
        <f>'set C'!AD34</f>
        <v>1105</v>
      </c>
      <c r="S34" s="69">
        <f>'set C'!AP34</f>
        <v>1.0900000000000001</v>
      </c>
    </row>
    <row r="35" spans="5:19" x14ac:dyDescent="0.2">
      <c r="E35">
        <f>'set C'!D35</f>
        <v>9</v>
      </c>
      <c r="F35">
        <f>'set C'!E35</f>
        <v>85</v>
      </c>
      <c r="G35">
        <f>'set C'!F35</f>
        <v>20</v>
      </c>
      <c r="H35">
        <f>'set C'!G35</f>
        <v>6</v>
      </c>
      <c r="I35">
        <f>'set C'!H35</f>
        <v>1010</v>
      </c>
      <c r="J35">
        <f>'set C'!O35</f>
        <v>1010</v>
      </c>
      <c r="K35" s="69">
        <f>'set C'!P35</f>
        <v>16.84</v>
      </c>
      <c r="L35">
        <f>'set C'!U35</f>
        <v>1010</v>
      </c>
      <c r="M35" s="69">
        <f>'set C'!V35</f>
        <v>1800</v>
      </c>
      <c r="N35">
        <f>'set C'!X35</f>
        <v>1007</v>
      </c>
      <c r="O35" s="69">
        <f>'set C'!AA35</f>
        <v>4.12</v>
      </c>
      <c r="P35">
        <f>'set C'!AB35</f>
        <v>1010</v>
      </c>
      <c r="Q35">
        <f>'set C'!AC35</f>
        <v>1007</v>
      </c>
      <c r="R35">
        <f>'set C'!AD35</f>
        <v>1010</v>
      </c>
      <c r="S35" s="69">
        <f>'set C'!AP35</f>
        <v>191.05</v>
      </c>
    </row>
    <row r="36" spans="5:19" x14ac:dyDescent="0.2">
      <c r="E36" s="40">
        <f>'set C'!D36</f>
        <v>10</v>
      </c>
      <c r="F36" s="40">
        <f>'set C'!E36</f>
        <v>85</v>
      </c>
      <c r="G36" s="40">
        <f>'set C'!F36</f>
        <v>20</v>
      </c>
      <c r="H36" s="40">
        <f>'set C'!G36</f>
        <v>6</v>
      </c>
      <c r="I36" s="40">
        <f>'set C'!H36</f>
        <v>1166</v>
      </c>
      <c r="J36" s="40">
        <f>'set C'!O36</f>
        <v>1166</v>
      </c>
      <c r="K36" s="77">
        <f>'set C'!P36</f>
        <v>0.61</v>
      </c>
      <c r="L36" s="40">
        <f>'set C'!U36</f>
        <v>1166</v>
      </c>
      <c r="M36" s="77">
        <f>'set C'!V36</f>
        <v>1.22</v>
      </c>
      <c r="N36" s="40">
        <f>'set C'!X36</f>
        <v>1166</v>
      </c>
      <c r="O36" s="77">
        <f>'set C'!AA36</f>
        <v>0.26</v>
      </c>
      <c r="P36" s="40">
        <f>'set C'!AB36</f>
        <v>1166</v>
      </c>
      <c r="Q36" s="40">
        <f>'set C'!AC36</f>
        <v>1166</v>
      </c>
      <c r="R36" s="40">
        <f>'set C'!AD36</f>
        <v>1166</v>
      </c>
      <c r="S36" s="77">
        <f>'set C'!AP36</f>
        <v>0.86</v>
      </c>
    </row>
    <row r="37" spans="5:19" x14ac:dyDescent="0.2">
      <c r="E37">
        <f>'set C'!D37</f>
        <v>1</v>
      </c>
      <c r="F37">
        <f>'set C'!E37</f>
        <v>90</v>
      </c>
      <c r="G37">
        <f>'set C'!F37</f>
        <v>20</v>
      </c>
      <c r="H37">
        <f>'set C'!G37</f>
        <v>6</v>
      </c>
      <c r="I37">
        <f>'set C'!H37</f>
        <v>1008</v>
      </c>
      <c r="J37">
        <f>'set C'!O37</f>
        <v>1008</v>
      </c>
      <c r="K37" s="69">
        <f>'set C'!P37</f>
        <v>24.48</v>
      </c>
      <c r="L37">
        <f>'set C'!U37</f>
        <v>1008</v>
      </c>
      <c r="M37" s="69">
        <f>'set C'!V37</f>
        <v>1224.03</v>
      </c>
      <c r="N37">
        <f>'set C'!X37</f>
        <v>1007</v>
      </c>
      <c r="O37" s="69">
        <f>'set C'!AA37</f>
        <v>3.47</v>
      </c>
      <c r="P37">
        <f>'set C'!AB37</f>
        <v>1008</v>
      </c>
      <c r="Q37">
        <f>'set C'!AC37</f>
        <v>1007</v>
      </c>
      <c r="R37">
        <f>'set C'!AD37</f>
        <v>1008</v>
      </c>
      <c r="S37" s="69">
        <f>'set C'!AP37</f>
        <v>128.16</v>
      </c>
    </row>
    <row r="38" spans="5:19" x14ac:dyDescent="0.2">
      <c r="E38">
        <f>'set C'!D38</f>
        <v>2</v>
      </c>
      <c r="F38">
        <f>'set C'!E38</f>
        <v>90</v>
      </c>
      <c r="G38">
        <f>'set C'!F38</f>
        <v>20</v>
      </c>
      <c r="H38">
        <f>'set C'!G38</f>
        <v>6</v>
      </c>
      <c r="I38">
        <f>'set C'!H38</f>
        <v>1015</v>
      </c>
      <c r="J38">
        <f>'set C'!O38</f>
        <v>1015</v>
      </c>
      <c r="K38" s="69">
        <f>'set C'!P38</f>
        <v>10.18</v>
      </c>
      <c r="L38">
        <f>'set C'!U38</f>
        <v>1015</v>
      </c>
      <c r="M38" s="69">
        <f>'set C'!V38</f>
        <v>1800</v>
      </c>
      <c r="N38">
        <f>'set C'!X38</f>
        <v>1006</v>
      </c>
      <c r="O38" s="69">
        <f>'set C'!AA38</f>
        <v>1.42</v>
      </c>
      <c r="P38">
        <f>'set C'!AB38</f>
        <v>1015</v>
      </c>
      <c r="Q38">
        <f>'set C'!AC38</f>
        <v>1006</v>
      </c>
      <c r="R38">
        <f>'set C'!AD38</f>
        <v>1015</v>
      </c>
      <c r="S38" s="69">
        <f>'set C'!AP38</f>
        <v>1211.71</v>
      </c>
    </row>
    <row r="39" spans="5:19" x14ac:dyDescent="0.2">
      <c r="E39">
        <f>'set C'!D39</f>
        <v>3</v>
      </c>
      <c r="F39">
        <f>'set C'!E39</f>
        <v>90</v>
      </c>
      <c r="G39">
        <f>'set C'!F39</f>
        <v>20</v>
      </c>
      <c r="H39">
        <f>'set C'!G39</f>
        <v>6</v>
      </c>
      <c r="I39">
        <f>'set C'!H39</f>
        <v>1010</v>
      </c>
      <c r="J39">
        <f>'set C'!O39</f>
        <v>1011</v>
      </c>
      <c r="K39" s="69">
        <f>'set C'!P39</f>
        <v>8.09</v>
      </c>
      <c r="L39">
        <f>'set C'!U39</f>
        <v>1010</v>
      </c>
      <c r="M39" s="69">
        <f>'set C'!V39</f>
        <v>1800</v>
      </c>
      <c r="N39">
        <f>'set C'!X39</f>
        <v>1006</v>
      </c>
      <c r="O39" s="69">
        <f>'set C'!AA39</f>
        <v>3.89</v>
      </c>
      <c r="P39">
        <f>'set C'!AB39</f>
        <v>1010</v>
      </c>
      <c r="Q39">
        <f>'set C'!AC39</f>
        <v>1006</v>
      </c>
      <c r="R39">
        <f>'set C'!AD39</f>
        <v>1011</v>
      </c>
      <c r="S39" s="69">
        <f>'set C'!AP39</f>
        <v>1112.0999999999999</v>
      </c>
    </row>
    <row r="40" spans="5:19" x14ac:dyDescent="0.2">
      <c r="E40">
        <f>'set C'!D40</f>
        <v>4</v>
      </c>
      <c r="F40">
        <f>'set C'!E40</f>
        <v>90</v>
      </c>
      <c r="G40">
        <f>'set C'!F40</f>
        <v>20</v>
      </c>
      <c r="H40">
        <f>'set C'!G40</f>
        <v>6</v>
      </c>
      <c r="I40">
        <f>'set C'!H40</f>
        <v>1063</v>
      </c>
      <c r="J40">
        <f>'set C'!O40</f>
        <v>1063</v>
      </c>
      <c r="K40" s="69">
        <f>'set C'!P40</f>
        <v>4.53</v>
      </c>
      <c r="L40">
        <f>'set C'!U40</f>
        <v>1063</v>
      </c>
      <c r="M40" s="69">
        <f>'set C'!V40</f>
        <v>117.14</v>
      </c>
      <c r="N40">
        <f>'set C'!X40</f>
        <v>1063</v>
      </c>
      <c r="O40" s="69">
        <f>'set C'!AA40</f>
        <v>0.68</v>
      </c>
      <c r="P40">
        <f>'set C'!AB40</f>
        <v>1063</v>
      </c>
      <c r="Q40">
        <f>'set C'!AC40</f>
        <v>1063</v>
      </c>
      <c r="R40">
        <f>'set C'!AD40</f>
        <v>1063</v>
      </c>
      <c r="S40" s="69">
        <f>'set C'!AP40</f>
        <v>5.21</v>
      </c>
    </row>
    <row r="41" spans="5:19" x14ac:dyDescent="0.2">
      <c r="E41">
        <f>'set C'!D41</f>
        <v>5</v>
      </c>
      <c r="F41">
        <f>'set C'!E41</f>
        <v>90</v>
      </c>
      <c r="G41">
        <f>'set C'!F41</f>
        <v>20</v>
      </c>
      <c r="H41">
        <f>'set C'!G41</f>
        <v>6</v>
      </c>
      <c r="I41">
        <f>'set C'!H41</f>
        <v>1062</v>
      </c>
      <c r="J41">
        <f>'set C'!O41</f>
        <v>1062</v>
      </c>
      <c r="K41" s="69">
        <f>'set C'!P41</f>
        <v>1.03</v>
      </c>
      <c r="L41">
        <f>'set C'!U41</f>
        <v>1062</v>
      </c>
      <c r="M41" s="69">
        <f>'set C'!V41</f>
        <v>2.4</v>
      </c>
      <c r="N41">
        <f>'set C'!X41</f>
        <v>1062</v>
      </c>
      <c r="O41" s="69">
        <f>'set C'!AA41</f>
        <v>0.28000000000000003</v>
      </c>
      <c r="P41">
        <f>'set C'!AB41</f>
        <v>1062</v>
      </c>
      <c r="Q41">
        <f>'set C'!AC41</f>
        <v>1062</v>
      </c>
      <c r="R41">
        <f>'set C'!AD41</f>
        <v>1062</v>
      </c>
      <c r="S41" s="69">
        <f>'set C'!AP41</f>
        <v>1.3</v>
      </c>
    </row>
    <row r="42" spans="5:19" x14ac:dyDescent="0.2">
      <c r="E42">
        <f>'set C'!D42</f>
        <v>6</v>
      </c>
      <c r="F42">
        <f>'set C'!E42</f>
        <v>90</v>
      </c>
      <c r="G42">
        <f>'set C'!F42</f>
        <v>20</v>
      </c>
      <c r="H42">
        <f>'set C'!G42</f>
        <v>6</v>
      </c>
      <c r="I42">
        <f>'set C'!H42</f>
        <v>1193</v>
      </c>
      <c r="J42">
        <f>'set C'!O42</f>
        <v>1193</v>
      </c>
      <c r="K42" s="69">
        <f>'set C'!P42</f>
        <v>1.4</v>
      </c>
      <c r="L42">
        <f>'set C'!U42</f>
        <v>1193</v>
      </c>
      <c r="M42" s="69">
        <f>'set C'!V42</f>
        <v>33.26</v>
      </c>
      <c r="N42">
        <f>'set C'!X42</f>
        <v>1193</v>
      </c>
      <c r="O42" s="69">
        <f>'set C'!AA42</f>
        <v>0.31</v>
      </c>
      <c r="P42">
        <f>'set C'!AB42</f>
        <v>1193</v>
      </c>
      <c r="Q42">
        <f>'set C'!AC42</f>
        <v>1193</v>
      </c>
      <c r="R42">
        <f>'set C'!AD42</f>
        <v>1193</v>
      </c>
      <c r="S42" s="69">
        <f>'set C'!AP42</f>
        <v>1.7</v>
      </c>
    </row>
    <row r="43" spans="5:19" x14ac:dyDescent="0.2">
      <c r="E43">
        <f>'set C'!D43</f>
        <v>7</v>
      </c>
      <c r="F43">
        <f>'set C'!E43</f>
        <v>90</v>
      </c>
      <c r="G43">
        <f>'set C'!F43</f>
        <v>20</v>
      </c>
      <c r="H43">
        <f>'set C'!G43</f>
        <v>6</v>
      </c>
      <c r="I43">
        <f>'set C'!H43</f>
        <v>1108</v>
      </c>
      <c r="J43">
        <f>'set C'!O43</f>
        <v>1108</v>
      </c>
      <c r="K43" s="69">
        <f>'set C'!P43</f>
        <v>6.21</v>
      </c>
      <c r="L43">
        <f>'set C'!U43</f>
        <v>1108</v>
      </c>
      <c r="M43" s="69">
        <f>'set C'!V43</f>
        <v>265.38</v>
      </c>
      <c r="N43">
        <f>'set C'!X43</f>
        <v>1108</v>
      </c>
      <c r="O43" s="69">
        <f>'set C'!AA43</f>
        <v>0.99</v>
      </c>
      <c r="P43">
        <f>'set C'!AB43</f>
        <v>1108</v>
      </c>
      <c r="Q43">
        <f>'set C'!AC43</f>
        <v>1108</v>
      </c>
      <c r="R43">
        <f>'set C'!AD43</f>
        <v>1108</v>
      </c>
      <c r="S43" s="69">
        <f>'set C'!AP43</f>
        <v>7.2</v>
      </c>
    </row>
    <row r="44" spans="5:19" x14ac:dyDescent="0.2">
      <c r="E44">
        <f>'set C'!D44</f>
        <v>8</v>
      </c>
      <c r="F44">
        <f>'set C'!E44</f>
        <v>90</v>
      </c>
      <c r="G44">
        <f>'set C'!F44</f>
        <v>20</v>
      </c>
      <c r="H44">
        <f>'set C'!G44</f>
        <v>6</v>
      </c>
      <c r="I44">
        <f>'set C'!H44</f>
        <v>1094</v>
      </c>
      <c r="J44">
        <f>'set C'!O44</f>
        <v>1094</v>
      </c>
      <c r="K44" s="69">
        <f>'set C'!P44</f>
        <v>0.91</v>
      </c>
      <c r="L44">
        <f>'set C'!U44</f>
        <v>1094</v>
      </c>
      <c r="M44" s="69">
        <f>'set C'!V44</f>
        <v>1.78</v>
      </c>
      <c r="N44">
        <f>'set C'!X44</f>
        <v>1094</v>
      </c>
      <c r="O44" s="69">
        <f>'set C'!AA44</f>
        <v>0.33</v>
      </c>
      <c r="P44">
        <f>'set C'!AB44</f>
        <v>1094</v>
      </c>
      <c r="Q44">
        <f>'set C'!AC44</f>
        <v>1094</v>
      </c>
      <c r="R44">
        <f>'set C'!AD44</f>
        <v>1094</v>
      </c>
      <c r="S44" s="69">
        <f>'set C'!AP44</f>
        <v>1.24</v>
      </c>
    </row>
    <row r="45" spans="5:19" x14ac:dyDescent="0.2">
      <c r="E45">
        <f>'set C'!D45</f>
        <v>9</v>
      </c>
      <c r="F45">
        <f>'set C'!E45</f>
        <v>90</v>
      </c>
      <c r="G45">
        <f>'set C'!F45</f>
        <v>20</v>
      </c>
      <c r="H45">
        <f>'set C'!G45</f>
        <v>6</v>
      </c>
      <c r="I45">
        <f>'set C'!H45</f>
        <v>1075</v>
      </c>
      <c r="J45">
        <f>'set C'!O45</f>
        <v>1075</v>
      </c>
      <c r="K45" s="69">
        <f>'set C'!P45</f>
        <v>6.85</v>
      </c>
      <c r="L45">
        <f>'set C'!U45</f>
        <v>1075</v>
      </c>
      <c r="M45" s="69">
        <f>'set C'!V45</f>
        <v>305.97000000000003</v>
      </c>
      <c r="N45">
        <f>'set C'!X45</f>
        <v>1075</v>
      </c>
      <c r="O45" s="69">
        <f>'set C'!AA45</f>
        <v>1.1599999999999999</v>
      </c>
      <c r="P45">
        <f>'set C'!AB45</f>
        <v>1075</v>
      </c>
      <c r="Q45">
        <f>'set C'!AC45</f>
        <v>1075</v>
      </c>
      <c r="R45">
        <f>'set C'!AD45</f>
        <v>1075</v>
      </c>
      <c r="S45" s="69">
        <f>'set C'!AP45</f>
        <v>8.02</v>
      </c>
    </row>
    <row r="46" spans="5:19" x14ac:dyDescent="0.2">
      <c r="E46" s="40">
        <f>'set C'!D46</f>
        <v>10</v>
      </c>
      <c r="F46" s="40">
        <f>'set C'!E46</f>
        <v>90</v>
      </c>
      <c r="G46" s="40">
        <f>'set C'!F46</f>
        <v>20</v>
      </c>
      <c r="H46" s="40">
        <f>'set C'!G46</f>
        <v>6</v>
      </c>
      <c r="I46" s="40">
        <f>'set C'!H46</f>
        <v>1049</v>
      </c>
      <c r="J46" s="40">
        <f>'set C'!O46</f>
        <v>1049</v>
      </c>
      <c r="K46" s="77">
        <f>'set C'!P46</f>
        <v>1.64</v>
      </c>
      <c r="L46" s="40">
        <f>'set C'!U46</f>
        <v>1049</v>
      </c>
      <c r="M46" s="77">
        <f>'set C'!V46</f>
        <v>5.45</v>
      </c>
      <c r="N46" s="40">
        <f>'set C'!X46</f>
        <v>1049</v>
      </c>
      <c r="O46" s="77">
        <f>'set C'!AA46</f>
        <v>0.4</v>
      </c>
      <c r="P46" s="40">
        <f>'set C'!AB46</f>
        <v>1049</v>
      </c>
      <c r="Q46" s="40">
        <f>'set C'!AC46</f>
        <v>1049</v>
      </c>
      <c r="R46" s="40">
        <f>'set C'!AD46</f>
        <v>1049</v>
      </c>
      <c r="S46" s="77">
        <f>'set C'!AP46</f>
        <v>2.04</v>
      </c>
    </row>
    <row r="47" spans="5:19" x14ac:dyDescent="0.2">
      <c r="E47">
        <f>'set C'!D47</f>
        <v>1</v>
      </c>
      <c r="F47">
        <f>'set C'!E47</f>
        <v>95</v>
      </c>
      <c r="G47">
        <f>'set C'!F47</f>
        <v>20</v>
      </c>
      <c r="H47">
        <f>'set C'!G47</f>
        <v>6</v>
      </c>
      <c r="I47">
        <f>'set C'!H47</f>
        <v>1174</v>
      </c>
      <c r="J47">
        <f>'set C'!O47</f>
        <v>1174</v>
      </c>
      <c r="K47" s="69">
        <f>'set C'!P47</f>
        <v>2.4</v>
      </c>
      <c r="L47">
        <f>'set C'!U47</f>
        <v>1174</v>
      </c>
      <c r="M47" s="69">
        <f>'set C'!V47</f>
        <v>137.56</v>
      </c>
      <c r="N47">
        <f>'set C'!X47</f>
        <v>1174</v>
      </c>
      <c r="O47" s="69">
        <f>'set C'!AA47</f>
        <v>0.83</v>
      </c>
      <c r="P47">
        <f>'set C'!AB47</f>
        <v>1174</v>
      </c>
      <c r="Q47">
        <f>'set C'!AC47</f>
        <v>1174</v>
      </c>
      <c r="R47">
        <f>'set C'!AD47</f>
        <v>1174</v>
      </c>
      <c r="S47" s="69">
        <f>'set C'!AP47</f>
        <v>3.22</v>
      </c>
    </row>
    <row r="48" spans="5:19" x14ac:dyDescent="0.2">
      <c r="E48">
        <f>'set C'!D48</f>
        <v>2</v>
      </c>
      <c r="F48">
        <f>'set C'!E48</f>
        <v>95</v>
      </c>
      <c r="G48">
        <f>'set C'!F48</f>
        <v>20</v>
      </c>
      <c r="H48">
        <f>'set C'!G48</f>
        <v>6</v>
      </c>
      <c r="I48">
        <f>'set C'!H48</f>
        <v>1090</v>
      </c>
      <c r="J48">
        <f>'set C'!O48</f>
        <v>1090</v>
      </c>
      <c r="K48" s="69">
        <f>'set C'!P48</f>
        <v>6.13</v>
      </c>
      <c r="L48">
        <f>'set C'!U48</f>
        <v>1090</v>
      </c>
      <c r="M48" s="69">
        <f>'set C'!V48</f>
        <v>282.75</v>
      </c>
      <c r="N48">
        <f>'set C'!X48</f>
        <v>1090</v>
      </c>
      <c r="O48" s="69">
        <f>'set C'!AA48</f>
        <v>0.92</v>
      </c>
      <c r="P48">
        <f>'set C'!AB48</f>
        <v>1090</v>
      </c>
      <c r="Q48">
        <f>'set C'!AC48</f>
        <v>1090</v>
      </c>
      <c r="R48">
        <f>'set C'!AD48</f>
        <v>1090</v>
      </c>
      <c r="S48" s="69">
        <f>'set C'!AP48</f>
        <v>7.05</v>
      </c>
    </row>
    <row r="49" spans="5:19" x14ac:dyDescent="0.2">
      <c r="E49">
        <f>'set C'!D49</f>
        <v>3</v>
      </c>
      <c r="F49">
        <f>'set C'!E49</f>
        <v>95</v>
      </c>
      <c r="G49">
        <f>'set C'!F49</f>
        <v>20</v>
      </c>
      <c r="H49">
        <f>'set C'!G49</f>
        <v>6</v>
      </c>
      <c r="I49">
        <f>'set C'!H49</f>
        <v>1010</v>
      </c>
      <c r="J49">
        <f>'set C'!O49</f>
        <v>1010</v>
      </c>
      <c r="K49" s="69">
        <f>'set C'!P49</f>
        <v>14.32</v>
      </c>
      <c r="L49">
        <f>'set C'!U49</f>
        <v>1011</v>
      </c>
      <c r="M49" s="69">
        <f>'set C'!V49</f>
        <v>1802.4</v>
      </c>
      <c r="N49">
        <f>'set C'!X49</f>
        <v>1007</v>
      </c>
      <c r="O49" s="69">
        <f>'set C'!AA49</f>
        <v>2.09</v>
      </c>
      <c r="P49">
        <f>'set C'!AB49</f>
        <v>1011</v>
      </c>
      <c r="Q49">
        <f>'set C'!AC49</f>
        <v>1007</v>
      </c>
      <c r="R49">
        <f>'set C'!AD49</f>
        <v>1010</v>
      </c>
      <c r="S49" s="69">
        <f>'set C'!AP49</f>
        <v>216.76</v>
      </c>
    </row>
    <row r="50" spans="5:19" x14ac:dyDescent="0.2">
      <c r="E50">
        <f>'set C'!D50</f>
        <v>4</v>
      </c>
      <c r="F50">
        <f>'set C'!E50</f>
        <v>95</v>
      </c>
      <c r="G50">
        <f>'set C'!F50</f>
        <v>20</v>
      </c>
      <c r="H50">
        <f>'set C'!G50</f>
        <v>6</v>
      </c>
      <c r="I50">
        <f>'set C'!H50</f>
        <v>1138</v>
      </c>
      <c r="J50">
        <f>'set C'!O50</f>
        <v>1138</v>
      </c>
      <c r="K50" s="69">
        <f>'set C'!P50</f>
        <v>8.66</v>
      </c>
      <c r="L50">
        <f>'set C'!U50</f>
        <v>1138</v>
      </c>
      <c r="M50" s="69">
        <f>'set C'!V50</f>
        <v>567.59</v>
      </c>
      <c r="N50">
        <f>'set C'!X50</f>
        <v>1138</v>
      </c>
      <c r="O50" s="69">
        <f>'set C'!AA50</f>
        <v>1.63</v>
      </c>
      <c r="P50">
        <f>'set C'!AB50</f>
        <v>1138</v>
      </c>
      <c r="Q50">
        <f>'set C'!AC50</f>
        <v>1138</v>
      </c>
      <c r="R50">
        <f>'set C'!AD50</f>
        <v>1138</v>
      </c>
      <c r="S50" s="69">
        <f>'set C'!AP50</f>
        <v>10.29</v>
      </c>
    </row>
    <row r="51" spans="5:19" x14ac:dyDescent="0.2">
      <c r="E51">
        <f>'set C'!D51</f>
        <v>5</v>
      </c>
      <c r="F51">
        <f>'set C'!E51</f>
        <v>95</v>
      </c>
      <c r="G51">
        <f>'set C'!F51</f>
        <v>20</v>
      </c>
      <c r="H51">
        <f>'set C'!G51</f>
        <v>6</v>
      </c>
      <c r="I51">
        <f>'set C'!H51</f>
        <v>1143</v>
      </c>
      <c r="J51">
        <f>'set C'!O51</f>
        <v>1143</v>
      </c>
      <c r="K51" s="69">
        <f>'set C'!P51</f>
        <v>1.54</v>
      </c>
      <c r="L51">
        <f>'set C'!U51</f>
        <v>1143</v>
      </c>
      <c r="M51" s="69">
        <f>'set C'!V51</f>
        <v>170.35</v>
      </c>
      <c r="N51">
        <f>'set C'!X51</f>
        <v>1143</v>
      </c>
      <c r="O51" s="69">
        <f>'set C'!AA51</f>
        <v>0.42</v>
      </c>
      <c r="P51">
        <f>'set C'!AB51</f>
        <v>1143</v>
      </c>
      <c r="Q51">
        <f>'set C'!AC51</f>
        <v>1143</v>
      </c>
      <c r="R51">
        <f>'set C'!AD51</f>
        <v>1143</v>
      </c>
      <c r="S51" s="69">
        <f>'set C'!AP51</f>
        <v>1.96</v>
      </c>
    </row>
    <row r="52" spans="5:19" x14ac:dyDescent="0.2">
      <c r="E52">
        <f>'set C'!D52</f>
        <v>6</v>
      </c>
      <c r="F52">
        <f>'set C'!E52</f>
        <v>95</v>
      </c>
      <c r="G52">
        <f>'set C'!F52</f>
        <v>20</v>
      </c>
      <c r="H52">
        <f>'set C'!G52</f>
        <v>6</v>
      </c>
      <c r="I52">
        <f>'set C'!H52</f>
        <v>1055</v>
      </c>
      <c r="J52">
        <f>'set C'!O52</f>
        <v>1055</v>
      </c>
      <c r="K52" s="69">
        <f>'set C'!P52</f>
        <v>6.3</v>
      </c>
      <c r="L52">
        <f>'set C'!U52</f>
        <v>1055</v>
      </c>
      <c r="M52" s="69">
        <f>'set C'!V52</f>
        <v>834.14</v>
      </c>
      <c r="N52">
        <f>'set C'!X52</f>
        <v>1055</v>
      </c>
      <c r="O52" s="69">
        <f>'set C'!AA52</f>
        <v>0.93</v>
      </c>
      <c r="P52">
        <f>'set C'!AB52</f>
        <v>1055</v>
      </c>
      <c r="Q52">
        <f>'set C'!AC52</f>
        <v>1055</v>
      </c>
      <c r="R52">
        <f>'set C'!AD52</f>
        <v>1055</v>
      </c>
      <c r="S52" s="69">
        <f>'set C'!AP52</f>
        <v>7.23</v>
      </c>
    </row>
    <row r="53" spans="5:19" x14ac:dyDescent="0.2">
      <c r="E53">
        <f>'set C'!D53</f>
        <v>7</v>
      </c>
      <c r="F53">
        <f>'set C'!E53</f>
        <v>95</v>
      </c>
      <c r="G53">
        <f>'set C'!F53</f>
        <v>20</v>
      </c>
      <c r="H53">
        <f>'set C'!G53</f>
        <v>6</v>
      </c>
      <c r="I53">
        <f>'set C'!H53</f>
        <v>1172</v>
      </c>
      <c r="J53">
        <f>'set C'!O53</f>
        <v>1172</v>
      </c>
      <c r="K53" s="69">
        <f>'set C'!P53</f>
        <v>1.05</v>
      </c>
      <c r="L53">
        <f>'set C'!U53</f>
        <v>1172</v>
      </c>
      <c r="M53" s="69">
        <f>'set C'!V53</f>
        <v>2.0699999999999998</v>
      </c>
      <c r="N53">
        <f>'set C'!X53</f>
        <v>1172</v>
      </c>
      <c r="O53" s="69">
        <f>'set C'!AA53</f>
        <v>0.42</v>
      </c>
      <c r="P53">
        <f>'set C'!AB53</f>
        <v>1172</v>
      </c>
      <c r="Q53">
        <f>'set C'!AC53</f>
        <v>1172</v>
      </c>
      <c r="R53">
        <f>'set C'!AD53</f>
        <v>1172</v>
      </c>
      <c r="S53" s="69">
        <f>'set C'!AP53</f>
        <v>1.47</v>
      </c>
    </row>
    <row r="54" spans="5:19" x14ac:dyDescent="0.2">
      <c r="E54">
        <f>'set C'!D54</f>
        <v>8</v>
      </c>
      <c r="F54">
        <f>'set C'!E54</f>
        <v>95</v>
      </c>
      <c r="G54">
        <f>'set C'!F54</f>
        <v>20</v>
      </c>
      <c r="H54">
        <f>'set C'!G54</f>
        <v>6</v>
      </c>
      <c r="I54">
        <f>'set C'!H54</f>
        <v>1011</v>
      </c>
      <c r="J54">
        <f>'set C'!O54</f>
        <v>1014</v>
      </c>
      <c r="K54" s="69">
        <f>'set C'!P54</f>
        <v>10.93</v>
      </c>
      <c r="L54">
        <f>'set C'!U54</f>
        <v>1011</v>
      </c>
      <c r="M54" s="69">
        <f>'set C'!V54</f>
        <v>1800</v>
      </c>
      <c r="N54">
        <f>'set C'!X54</f>
        <v>1006</v>
      </c>
      <c r="O54" s="69">
        <f>'set C'!AA54</f>
        <v>1.01</v>
      </c>
      <c r="P54">
        <f>'set C'!AB54</f>
        <v>1011</v>
      </c>
      <c r="Q54">
        <f>'set C'!AC54</f>
        <v>1006</v>
      </c>
      <c r="R54">
        <f>'set C'!AD54</f>
        <v>1014</v>
      </c>
      <c r="S54" s="69">
        <f>'set C'!AP54</f>
        <v>212.05</v>
      </c>
    </row>
    <row r="55" spans="5:19" x14ac:dyDescent="0.2">
      <c r="E55">
        <f>'set C'!D55</f>
        <v>9</v>
      </c>
      <c r="F55">
        <f>'set C'!E55</f>
        <v>95</v>
      </c>
      <c r="G55">
        <f>'set C'!F55</f>
        <v>20</v>
      </c>
      <c r="H55">
        <f>'set C'!G55</f>
        <v>6</v>
      </c>
      <c r="I55">
        <f>'set C'!H55</f>
        <v>1019</v>
      </c>
      <c r="J55">
        <f>'set C'!O55</f>
        <v>1019</v>
      </c>
      <c r="K55" s="69">
        <f>'set C'!P55</f>
        <v>6.65</v>
      </c>
      <c r="L55">
        <f>'set C'!U55</f>
        <v>1019</v>
      </c>
      <c r="M55" s="69">
        <f>'set C'!V55</f>
        <v>4</v>
      </c>
      <c r="N55">
        <f>'set C'!X55</f>
        <v>1019</v>
      </c>
      <c r="O55" s="69">
        <f>'set C'!AA55</f>
        <v>1.28</v>
      </c>
      <c r="P55">
        <f>'set C'!AB55</f>
        <v>1019</v>
      </c>
      <c r="Q55">
        <f>'set C'!AC55</f>
        <v>1019</v>
      </c>
      <c r="R55">
        <f>'set C'!AD55</f>
        <v>1019</v>
      </c>
      <c r="S55" s="69">
        <f>'set C'!AP55</f>
        <v>7.93</v>
      </c>
    </row>
    <row r="56" spans="5:19" x14ac:dyDescent="0.2">
      <c r="E56" s="40">
        <f>'set C'!D56</f>
        <v>10</v>
      </c>
      <c r="F56" s="40">
        <f>'set C'!E56</f>
        <v>95</v>
      </c>
      <c r="G56" s="40">
        <f>'set C'!F56</f>
        <v>20</v>
      </c>
      <c r="H56" s="40">
        <f>'set C'!G56</f>
        <v>6</v>
      </c>
      <c r="I56" s="40">
        <f>'set C'!H56</f>
        <v>1007</v>
      </c>
      <c r="J56" s="40">
        <f>'set C'!O56</f>
        <v>1007</v>
      </c>
      <c r="K56" s="77">
        <f>'set C'!P56</f>
        <v>25.5</v>
      </c>
      <c r="L56" s="40">
        <f>'set C'!U56</f>
        <v>1007</v>
      </c>
      <c r="M56" s="77">
        <f>'set C'!V56</f>
        <v>19.100000000000001</v>
      </c>
      <c r="N56" s="40">
        <f>'set C'!X56</f>
        <v>1006</v>
      </c>
      <c r="O56" s="77">
        <f>'set C'!AA56</f>
        <v>4.46</v>
      </c>
      <c r="P56" s="40">
        <f>'set C'!AB56</f>
        <v>1007</v>
      </c>
      <c r="Q56" s="40">
        <f>'set C'!AC56</f>
        <v>1006</v>
      </c>
      <c r="R56" s="40">
        <f>'set C'!AD56</f>
        <v>1007</v>
      </c>
      <c r="S56" s="77">
        <f>'set C'!AP56</f>
        <v>60.02</v>
      </c>
    </row>
    <row r="57" spans="5:19" x14ac:dyDescent="0.2">
      <c r="E57">
        <f>'set C'!D57</f>
        <v>1</v>
      </c>
      <c r="F57">
        <f>'set C'!E57</f>
        <v>100</v>
      </c>
      <c r="G57">
        <f>'set C'!F57</f>
        <v>20</v>
      </c>
      <c r="H57">
        <f>'set C'!G57</f>
        <v>6</v>
      </c>
      <c r="I57">
        <f>'set C'!H57</f>
        <v>1008</v>
      </c>
      <c r="J57">
        <f>'set C'!O57</f>
        <v>1008</v>
      </c>
      <c r="K57" s="69">
        <f>'set C'!P57</f>
        <v>6.31</v>
      </c>
      <c r="L57">
        <f>'set C'!U57</f>
        <v>1008</v>
      </c>
      <c r="M57" s="69">
        <f>'set C'!V57</f>
        <v>1201.05</v>
      </c>
      <c r="N57">
        <f>'set C'!X57</f>
        <v>1007</v>
      </c>
      <c r="O57" s="69">
        <f>'set C'!AA57</f>
        <v>2.06</v>
      </c>
      <c r="P57">
        <f>'set C'!AB57</f>
        <v>1008</v>
      </c>
      <c r="Q57">
        <f>'set C'!AC57</f>
        <v>1007</v>
      </c>
      <c r="R57">
        <f>'set C'!AD57</f>
        <v>1008</v>
      </c>
      <c r="S57" s="69">
        <f>'set C'!AP57</f>
        <v>21.98</v>
      </c>
    </row>
    <row r="58" spans="5:19" x14ac:dyDescent="0.2">
      <c r="E58">
        <f>'set C'!D58</f>
        <v>2</v>
      </c>
      <c r="F58">
        <f>'set C'!E58</f>
        <v>100</v>
      </c>
      <c r="G58">
        <f>'set C'!F58</f>
        <v>20</v>
      </c>
      <c r="H58">
        <f>'set C'!G58</f>
        <v>6</v>
      </c>
      <c r="I58">
        <f>'set C'!H58</f>
        <v>1104</v>
      </c>
      <c r="J58">
        <f>'set C'!O58</f>
        <v>1104</v>
      </c>
      <c r="K58" s="69">
        <f>'set C'!P58</f>
        <v>5.27</v>
      </c>
      <c r="L58">
        <f>'set C'!U58</f>
        <v>1104</v>
      </c>
      <c r="M58" s="69">
        <f>'set C'!V58</f>
        <v>70.63</v>
      </c>
      <c r="N58">
        <f>'set C'!X58</f>
        <v>1104</v>
      </c>
      <c r="O58" s="69">
        <f>'set C'!AA58</f>
        <v>1.93</v>
      </c>
      <c r="P58">
        <f>'set C'!AB58</f>
        <v>1104</v>
      </c>
      <c r="Q58">
        <f>'set C'!AC58</f>
        <v>1104</v>
      </c>
      <c r="R58">
        <f>'set C'!AD58</f>
        <v>1104</v>
      </c>
      <c r="S58" s="69">
        <f>'set C'!AP58</f>
        <v>7.2</v>
      </c>
    </row>
    <row r="59" spans="5:19" x14ac:dyDescent="0.2">
      <c r="E59">
        <f>'set C'!D59</f>
        <v>3</v>
      </c>
      <c r="F59">
        <f>'set C'!E59</f>
        <v>100</v>
      </c>
      <c r="G59">
        <f>'set C'!F59</f>
        <v>20</v>
      </c>
      <c r="H59">
        <f>'set C'!G59</f>
        <v>6</v>
      </c>
      <c r="I59">
        <f>'set C'!H59</f>
        <v>1107</v>
      </c>
      <c r="J59">
        <f>'set C'!O59</f>
        <v>1107</v>
      </c>
      <c r="K59" s="69">
        <f>'set C'!P59</f>
        <v>3.57</v>
      </c>
      <c r="L59">
        <f>'set C'!U59</f>
        <v>1107</v>
      </c>
      <c r="M59" s="69">
        <f>'set C'!V59</f>
        <v>24.47</v>
      </c>
      <c r="N59">
        <f>'set C'!X59</f>
        <v>1107</v>
      </c>
      <c r="O59" s="69">
        <f>'set C'!AA59</f>
        <v>1.69</v>
      </c>
      <c r="P59">
        <f>'set C'!AB59</f>
        <v>1107</v>
      </c>
      <c r="Q59">
        <f>'set C'!AC59</f>
        <v>1107</v>
      </c>
      <c r="R59">
        <f>'set C'!AD59</f>
        <v>1107</v>
      </c>
      <c r="S59" s="69">
        <f>'set C'!AP59</f>
        <v>5.26</v>
      </c>
    </row>
    <row r="60" spans="5:19" x14ac:dyDescent="0.2">
      <c r="E60">
        <f>'set C'!D60</f>
        <v>4</v>
      </c>
      <c r="F60">
        <f>'set C'!E60</f>
        <v>100</v>
      </c>
      <c r="G60">
        <f>'set C'!F60</f>
        <v>20</v>
      </c>
      <c r="H60">
        <f>'set C'!G60</f>
        <v>6</v>
      </c>
      <c r="I60">
        <f>'set C'!H60</f>
        <v>1202</v>
      </c>
      <c r="J60">
        <f>'set C'!O60</f>
        <v>1202</v>
      </c>
      <c r="K60" s="69">
        <f>'set C'!P60</f>
        <v>10.62</v>
      </c>
      <c r="L60">
        <f>'set C'!U60</f>
        <v>1202</v>
      </c>
      <c r="M60" s="69">
        <f>'set C'!V60</f>
        <v>120.53</v>
      </c>
      <c r="N60">
        <f>'set C'!X60</f>
        <v>1202</v>
      </c>
      <c r="O60" s="69">
        <f>'set C'!AA60</f>
        <v>3.07</v>
      </c>
      <c r="P60">
        <f>'set C'!AB60</f>
        <v>1202</v>
      </c>
      <c r="Q60">
        <f>'set C'!AC60</f>
        <v>1202</v>
      </c>
      <c r="R60">
        <f>'set C'!AD60</f>
        <v>1202</v>
      </c>
      <c r="S60" s="69">
        <f>'set C'!AP60</f>
        <v>13.69</v>
      </c>
    </row>
    <row r="61" spans="5:19" x14ac:dyDescent="0.2">
      <c r="E61">
        <f>'set C'!D61</f>
        <v>5</v>
      </c>
      <c r="F61">
        <f>'set C'!E61</f>
        <v>100</v>
      </c>
      <c r="G61">
        <f>'set C'!F61</f>
        <v>20</v>
      </c>
      <c r="H61">
        <f>'set C'!G61</f>
        <v>6</v>
      </c>
      <c r="I61">
        <f>'set C'!H61</f>
        <v>1008</v>
      </c>
      <c r="J61">
        <f>'set C'!O61</f>
        <v>1008</v>
      </c>
      <c r="K61" s="69">
        <f>'set C'!P61</f>
        <v>4.29</v>
      </c>
      <c r="L61">
        <f>'set C'!U61</f>
        <v>1008</v>
      </c>
      <c r="M61" s="69">
        <f>'set C'!V61</f>
        <v>638.80999999999995</v>
      </c>
      <c r="N61">
        <f>'set C'!X61</f>
        <v>1007</v>
      </c>
      <c r="O61" s="69">
        <f>'set C'!AA61</f>
        <v>2.71</v>
      </c>
      <c r="P61">
        <f>'set C'!AB61</f>
        <v>1008</v>
      </c>
      <c r="Q61">
        <f>'set C'!AC61</f>
        <v>1007</v>
      </c>
      <c r="R61">
        <f>'set C'!AD61</f>
        <v>1008</v>
      </c>
      <c r="S61" s="69">
        <f>'set C'!AP61</f>
        <v>15.61</v>
      </c>
    </row>
    <row r="62" spans="5:19" x14ac:dyDescent="0.2">
      <c r="E62">
        <f>'set C'!D62</f>
        <v>6</v>
      </c>
      <c r="F62">
        <f>'set C'!E62</f>
        <v>100</v>
      </c>
      <c r="G62">
        <f>'set C'!F62</f>
        <v>20</v>
      </c>
      <c r="H62">
        <f>'set C'!G62</f>
        <v>6</v>
      </c>
      <c r="I62">
        <f>'set C'!H62</f>
        <v>1136</v>
      </c>
      <c r="J62">
        <f>'set C'!O62</f>
        <v>1136</v>
      </c>
      <c r="K62" s="69">
        <f>'set C'!P62</f>
        <v>6.33</v>
      </c>
      <c r="L62">
        <f>'set C'!U62</f>
        <v>1136</v>
      </c>
      <c r="M62" s="69">
        <f>'set C'!V62</f>
        <v>32.57</v>
      </c>
      <c r="N62">
        <f>'set C'!X62</f>
        <v>1136</v>
      </c>
      <c r="O62" s="69">
        <f>'set C'!AA62</f>
        <v>1.85</v>
      </c>
      <c r="P62">
        <f>'set C'!AB62</f>
        <v>1136</v>
      </c>
      <c r="Q62">
        <f>'set C'!AC62</f>
        <v>1136</v>
      </c>
      <c r="R62">
        <f>'set C'!AD62</f>
        <v>1136</v>
      </c>
      <c r="S62" s="69">
        <f>'set C'!AP62</f>
        <v>8.18</v>
      </c>
    </row>
    <row r="63" spans="5:19" x14ac:dyDescent="0.2">
      <c r="E63">
        <f>'set C'!D63</f>
        <v>7</v>
      </c>
      <c r="F63">
        <f>'set C'!E63</f>
        <v>100</v>
      </c>
      <c r="G63">
        <f>'set C'!F63</f>
        <v>20</v>
      </c>
      <c r="H63">
        <f>'set C'!G63</f>
        <v>6</v>
      </c>
      <c r="I63">
        <f>'set C'!H63</f>
        <v>1098</v>
      </c>
      <c r="J63">
        <f>'set C'!O63</f>
        <v>1098</v>
      </c>
      <c r="K63" s="69">
        <f>'set C'!P63</f>
        <v>12.52</v>
      </c>
      <c r="L63">
        <f>'set C'!U63</f>
        <v>1098</v>
      </c>
      <c r="M63" s="69">
        <f>'set C'!V63</f>
        <v>124.06</v>
      </c>
      <c r="N63">
        <f>'set C'!X63</f>
        <v>1098</v>
      </c>
      <c r="O63" s="69">
        <f>'set C'!AA63</f>
        <v>2.88</v>
      </c>
      <c r="P63">
        <f>'set C'!AB63</f>
        <v>1098</v>
      </c>
      <c r="Q63">
        <f>'set C'!AC63</f>
        <v>1098</v>
      </c>
      <c r="R63">
        <f>'set C'!AD63</f>
        <v>1098</v>
      </c>
      <c r="S63" s="69">
        <f>'set C'!AP63</f>
        <v>15.4</v>
      </c>
    </row>
    <row r="64" spans="5:19" x14ac:dyDescent="0.2">
      <c r="E64">
        <f>'set C'!D64</f>
        <v>8</v>
      </c>
      <c r="F64">
        <f>'set C'!E64</f>
        <v>100</v>
      </c>
      <c r="G64">
        <f>'set C'!F64</f>
        <v>20</v>
      </c>
      <c r="H64">
        <f>'set C'!G64</f>
        <v>6</v>
      </c>
      <c r="I64">
        <f>'set C'!H64</f>
        <v>1151</v>
      </c>
      <c r="J64">
        <f>'set C'!O64</f>
        <v>1151</v>
      </c>
      <c r="K64" s="69">
        <f>'set C'!P64</f>
        <v>3.19</v>
      </c>
      <c r="L64">
        <f>'set C'!U64</f>
        <v>1151</v>
      </c>
      <c r="M64" s="69">
        <f>'set C'!V64</f>
        <v>3.24</v>
      </c>
      <c r="N64">
        <f>'set C'!X64</f>
        <v>1151</v>
      </c>
      <c r="O64" s="69">
        <f>'set C'!AA64</f>
        <v>1.56</v>
      </c>
      <c r="P64">
        <f>'set C'!AB64</f>
        <v>1151</v>
      </c>
      <c r="Q64">
        <f>'set C'!AC64</f>
        <v>1151</v>
      </c>
      <c r="R64">
        <f>'set C'!AD64</f>
        <v>1151</v>
      </c>
      <c r="S64" s="69">
        <f>'set C'!AP64</f>
        <v>4.75</v>
      </c>
    </row>
    <row r="65" spans="5:19" x14ac:dyDescent="0.2">
      <c r="E65">
        <f>'set C'!D65</f>
        <v>9</v>
      </c>
      <c r="F65">
        <f>'set C'!E65</f>
        <v>100</v>
      </c>
      <c r="G65">
        <f>'set C'!F65</f>
        <v>20</v>
      </c>
      <c r="H65">
        <f>'set C'!G65</f>
        <v>6</v>
      </c>
      <c r="I65">
        <f>'set C'!H65</f>
        <v>1010</v>
      </c>
      <c r="J65">
        <f>'set C'!O65</f>
        <v>1011</v>
      </c>
      <c r="K65" s="69">
        <f>'set C'!P65</f>
        <v>14.32</v>
      </c>
      <c r="L65">
        <f>'set C'!U65</f>
        <v>1010</v>
      </c>
      <c r="M65" s="69">
        <f>'set C'!V65</f>
        <v>1800</v>
      </c>
      <c r="N65">
        <f>'set C'!X65</f>
        <v>1007</v>
      </c>
      <c r="O65" s="69">
        <f>'set C'!AA65</f>
        <v>3.22</v>
      </c>
      <c r="P65">
        <f>'set C'!AB65</f>
        <v>1010</v>
      </c>
      <c r="Q65">
        <f>'set C'!AC65</f>
        <v>1007</v>
      </c>
      <c r="R65">
        <f>'set C'!AD65</f>
        <v>1010</v>
      </c>
      <c r="S65" s="69">
        <f>'set C'!AP65</f>
        <v>92.44</v>
      </c>
    </row>
    <row r="66" spans="5:19" x14ac:dyDescent="0.2">
      <c r="E66" s="40">
        <f>'set C'!D66</f>
        <v>10</v>
      </c>
      <c r="F66" s="40">
        <f>'set C'!E66</f>
        <v>100</v>
      </c>
      <c r="G66" s="40">
        <f>'set C'!F66</f>
        <v>20</v>
      </c>
      <c r="H66" s="40">
        <f>'set C'!G66</f>
        <v>6</v>
      </c>
      <c r="I66" s="40">
        <f>'set C'!H66</f>
        <v>1011</v>
      </c>
      <c r="J66" s="40">
        <f>'set C'!O66</f>
        <v>1011</v>
      </c>
      <c r="K66" s="77">
        <f>'set C'!P66</f>
        <v>11.05</v>
      </c>
      <c r="L66" s="40">
        <f>'set C'!U66</f>
        <v>1011</v>
      </c>
      <c r="M66" s="77">
        <f>'set C'!V66</f>
        <v>1800</v>
      </c>
      <c r="N66" s="40">
        <f>'set C'!X66</f>
        <v>1007</v>
      </c>
      <c r="O66" s="77">
        <f>'set C'!AA66</f>
        <v>1.62</v>
      </c>
      <c r="P66" s="40">
        <f>'set C'!AB66</f>
        <v>1011</v>
      </c>
      <c r="Q66" s="40">
        <f>'set C'!AC66</f>
        <v>1007</v>
      </c>
      <c r="R66" s="40">
        <f>'set C'!AD66</f>
        <v>1011</v>
      </c>
      <c r="S66" s="77">
        <f>'set C'!AP66</f>
        <v>61.68</v>
      </c>
    </row>
    <row r="67" spans="5:19" x14ac:dyDescent="0.2">
      <c r="K67" s="69"/>
      <c r="M67" s="69"/>
      <c r="O67" s="69"/>
      <c r="S67" s="69"/>
    </row>
    <row r="68" spans="5:19" x14ac:dyDescent="0.2">
      <c r="K68" s="69"/>
      <c r="M68" s="69"/>
      <c r="O68" s="69"/>
      <c r="S68" s="69"/>
    </row>
    <row r="69" spans="5:19" x14ac:dyDescent="0.2">
      <c r="K69" s="69"/>
      <c r="M69" s="69"/>
      <c r="O69" s="69"/>
      <c r="S69" s="69"/>
    </row>
    <row r="70" spans="5:19" x14ac:dyDescent="0.2">
      <c r="K70" s="69"/>
      <c r="M70" s="69"/>
      <c r="O70" s="69"/>
      <c r="S70" s="69"/>
    </row>
    <row r="71" spans="5:19" x14ac:dyDescent="0.2">
      <c r="K71" s="69"/>
      <c r="M71" s="69"/>
      <c r="O71" s="69"/>
      <c r="S71" s="69"/>
    </row>
    <row r="72" spans="5:19" x14ac:dyDescent="0.2">
      <c r="K72" s="69"/>
      <c r="M72" s="69"/>
      <c r="O72" s="69"/>
      <c r="S72" s="69"/>
    </row>
    <row r="73" spans="5:19" x14ac:dyDescent="0.2">
      <c r="K73" s="69"/>
      <c r="M73" s="69"/>
      <c r="O73" s="69"/>
      <c r="S73" s="69"/>
    </row>
    <row r="74" spans="5:19" x14ac:dyDescent="0.2">
      <c r="K74" s="69"/>
      <c r="M74" s="69"/>
      <c r="O74" s="69"/>
      <c r="S74" s="69"/>
    </row>
    <row r="75" spans="5:19" x14ac:dyDescent="0.2">
      <c r="K75" s="69"/>
      <c r="M75" s="69"/>
      <c r="O75" s="69"/>
      <c r="S75" s="69"/>
    </row>
    <row r="76" spans="5:19" x14ac:dyDescent="0.2">
      <c r="K76" s="69"/>
      <c r="M76" s="69"/>
      <c r="O76" s="69"/>
      <c r="S76" s="69"/>
    </row>
    <row r="77" spans="5:19" x14ac:dyDescent="0.2">
      <c r="O77" s="69"/>
    </row>
    <row r="78" spans="5:19" x14ac:dyDescent="0.2">
      <c r="O78" s="69"/>
    </row>
    <row r="79" spans="5:19" x14ac:dyDescent="0.2">
      <c r="O79" s="69"/>
    </row>
    <row r="80" spans="5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FCDD-0DD9-46B5-812A-FF9AB25C9877}">
  <dimension ref="E4:S89"/>
  <sheetViews>
    <sheetView topLeftCell="A24" workbookViewId="0">
      <selection activeCell="E7" sqref="E7:S66"/>
    </sheetView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39"/>
      <c r="F5" s="39"/>
      <c r="G5" s="39"/>
      <c r="H5" s="39"/>
      <c r="I5" s="39"/>
      <c r="J5" s="39" t="str">
        <f>Master!I6</f>
        <v>$STBL$</v>
      </c>
      <c r="K5" s="39"/>
      <c r="L5" s="39" t="str">
        <f>Master!K6</f>
        <v>$F$</v>
      </c>
      <c r="M5" s="39"/>
      <c r="N5" s="39" t="str">
        <f>Master!M6</f>
        <v>$\lbf$</v>
      </c>
      <c r="O5" s="39"/>
      <c r="P5" s="39" t="str">
        <f>Master!O6</f>
        <v>\EXM</v>
      </c>
      <c r="Q5" s="39"/>
      <c r="R5" s="39"/>
      <c r="S5" s="39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D'!D7</f>
        <v>1</v>
      </c>
      <c r="F7">
        <f>'set D'!E7</f>
        <v>50</v>
      </c>
      <c r="G7">
        <f>'set D'!F7</f>
        <v>15</v>
      </c>
      <c r="H7">
        <f>'set D'!G7</f>
        <v>4</v>
      </c>
      <c r="I7">
        <f>'set D'!H7</f>
        <v>543</v>
      </c>
      <c r="J7">
        <f>'set D'!O7</f>
        <v>543</v>
      </c>
      <c r="K7" s="69">
        <f>'set D'!P7</f>
        <v>0.89</v>
      </c>
      <c r="L7">
        <f>'set D'!U7</f>
        <v>543</v>
      </c>
      <c r="M7" s="69">
        <f>'set D'!V7</f>
        <v>1.48</v>
      </c>
      <c r="N7">
        <f>'set D'!X7</f>
        <v>543</v>
      </c>
      <c r="O7" s="69">
        <f>'set D'!AA7</f>
        <v>0.48</v>
      </c>
      <c r="P7">
        <f>'set D'!AB7</f>
        <v>543</v>
      </c>
      <c r="Q7">
        <f>'set D'!AC7</f>
        <v>543</v>
      </c>
      <c r="R7">
        <f>'set D'!AD7</f>
        <v>543</v>
      </c>
      <c r="S7" s="69">
        <f>'set D'!AP7</f>
        <v>1.37</v>
      </c>
    </row>
    <row r="8" spans="5:19" x14ac:dyDescent="0.2">
      <c r="E8">
        <f>'set D'!D8</f>
        <v>2</v>
      </c>
      <c r="F8">
        <f>'set D'!E8</f>
        <v>50</v>
      </c>
      <c r="G8">
        <f>'set D'!F8</f>
        <v>15</v>
      </c>
      <c r="H8">
        <f>'set D'!G8</f>
        <v>4</v>
      </c>
      <c r="I8">
        <f>'set D'!H8</f>
        <v>555</v>
      </c>
      <c r="J8">
        <f>'set D'!O8</f>
        <v>555</v>
      </c>
      <c r="K8" s="69">
        <f>'set D'!P8</f>
        <v>0.54</v>
      </c>
      <c r="L8">
        <f>'set D'!U8</f>
        <v>555</v>
      </c>
      <c r="M8" s="69">
        <f>'set D'!V8</f>
        <v>0.47</v>
      </c>
      <c r="N8">
        <f>'set D'!X8</f>
        <v>555</v>
      </c>
      <c r="O8" s="69">
        <f>'set D'!AA8</f>
        <v>0.24</v>
      </c>
      <c r="P8">
        <f>'set D'!AB8</f>
        <v>555</v>
      </c>
      <c r="Q8">
        <f>'set D'!AC8</f>
        <v>555</v>
      </c>
      <c r="R8">
        <f>'set D'!AD8</f>
        <v>555</v>
      </c>
      <c r="S8" s="69">
        <f>'set D'!AP8</f>
        <v>0.78</v>
      </c>
    </row>
    <row r="9" spans="5:19" x14ac:dyDescent="0.2">
      <c r="E9">
        <f>'set D'!D9</f>
        <v>3</v>
      </c>
      <c r="F9">
        <f>'set D'!E9</f>
        <v>50</v>
      </c>
      <c r="G9">
        <f>'set D'!F9</f>
        <v>15</v>
      </c>
      <c r="H9">
        <f>'set D'!G9</f>
        <v>4</v>
      </c>
      <c r="I9">
        <f>'set D'!H9</f>
        <v>680</v>
      </c>
      <c r="J9">
        <f>'set D'!O9</f>
        <v>680</v>
      </c>
      <c r="K9" s="69">
        <f>'set D'!P9</f>
        <v>0.72</v>
      </c>
      <c r="L9">
        <f>'set D'!U9</f>
        <v>680</v>
      </c>
      <c r="M9" s="69">
        <f>'set D'!V9</f>
        <v>0.85</v>
      </c>
      <c r="N9">
        <f>'set D'!X9</f>
        <v>680</v>
      </c>
      <c r="O9" s="69">
        <f>'set D'!AA9</f>
        <v>0.19</v>
      </c>
      <c r="P9">
        <f>'set D'!AB9</f>
        <v>680</v>
      </c>
      <c r="Q9">
        <f>'set D'!AC9</f>
        <v>680</v>
      </c>
      <c r="R9">
        <f>'set D'!AD9</f>
        <v>680</v>
      </c>
      <c r="S9" s="69">
        <f>'set D'!AP9</f>
        <v>0.91</v>
      </c>
    </row>
    <row r="10" spans="5:19" x14ac:dyDescent="0.2">
      <c r="E10">
        <f>'set D'!D10</f>
        <v>4</v>
      </c>
      <c r="F10">
        <f>'set D'!E10</f>
        <v>50</v>
      </c>
      <c r="G10">
        <f>'set D'!F10</f>
        <v>15</v>
      </c>
      <c r="H10">
        <f>'set D'!G10</f>
        <v>4</v>
      </c>
      <c r="I10">
        <f>'set D'!H10</f>
        <v>578</v>
      </c>
      <c r="J10">
        <f>'set D'!O10</f>
        <v>578</v>
      </c>
      <c r="K10" s="69">
        <f>'set D'!P10</f>
        <v>0.6</v>
      </c>
      <c r="L10">
        <f>'set D'!U10</f>
        <v>578</v>
      </c>
      <c r="M10" s="69">
        <f>'set D'!V10</f>
        <v>0.59</v>
      </c>
      <c r="N10">
        <f>'set D'!X10</f>
        <v>578</v>
      </c>
      <c r="O10" s="69">
        <f>'set D'!AA10</f>
        <v>0.23</v>
      </c>
      <c r="P10">
        <f>'set D'!AB10</f>
        <v>578</v>
      </c>
      <c r="Q10">
        <f>'set D'!AC10</f>
        <v>578</v>
      </c>
      <c r="R10">
        <f>'set D'!AD10</f>
        <v>578</v>
      </c>
      <c r="S10" s="69">
        <f>'set D'!AP10</f>
        <v>0.83</v>
      </c>
    </row>
    <row r="11" spans="5:19" x14ac:dyDescent="0.2">
      <c r="E11">
        <f>'set D'!D11</f>
        <v>5</v>
      </c>
      <c r="F11">
        <f>'set D'!E11</f>
        <v>50</v>
      </c>
      <c r="G11">
        <f>'set D'!F11</f>
        <v>15</v>
      </c>
      <c r="H11">
        <f>'set D'!G11</f>
        <v>4</v>
      </c>
      <c r="I11">
        <f>'set D'!H11</f>
        <v>356</v>
      </c>
      <c r="J11">
        <f>'set D'!O11</f>
        <v>356</v>
      </c>
      <c r="K11" s="69">
        <f>'set D'!P11</f>
        <v>2.0499999999999998</v>
      </c>
      <c r="L11">
        <f>'set D'!U11</f>
        <v>356</v>
      </c>
      <c r="M11" s="69">
        <f>'set D'!V11</f>
        <v>21.26</v>
      </c>
      <c r="N11">
        <f>'set D'!X11</f>
        <v>356</v>
      </c>
      <c r="O11" s="69">
        <f>'set D'!AA11</f>
        <v>0.56000000000000005</v>
      </c>
      <c r="P11">
        <f>'set D'!AB11</f>
        <v>356</v>
      </c>
      <c r="Q11">
        <f>'set D'!AC11</f>
        <v>356</v>
      </c>
      <c r="R11">
        <f>'set D'!AD11</f>
        <v>356</v>
      </c>
      <c r="S11" s="69">
        <f>'set D'!AP11</f>
        <v>2.61</v>
      </c>
    </row>
    <row r="12" spans="5:19" x14ac:dyDescent="0.2">
      <c r="E12">
        <f>'set D'!D12</f>
        <v>6</v>
      </c>
      <c r="F12">
        <f>'set D'!E12</f>
        <v>50</v>
      </c>
      <c r="G12">
        <f>'set D'!F12</f>
        <v>15</v>
      </c>
      <c r="H12">
        <f>'set D'!G12</f>
        <v>4</v>
      </c>
      <c r="I12">
        <f>'set D'!H12</f>
        <v>414</v>
      </c>
      <c r="J12">
        <f>'set D'!O12</f>
        <v>414</v>
      </c>
      <c r="K12" s="69">
        <f>'set D'!P12</f>
        <v>0.65</v>
      </c>
      <c r="L12">
        <f>'set D'!U12</f>
        <v>414</v>
      </c>
      <c r="M12" s="69">
        <f>'set D'!V12</f>
        <v>1.08</v>
      </c>
      <c r="N12">
        <f>'set D'!X12</f>
        <v>414</v>
      </c>
      <c r="O12" s="69">
        <f>'set D'!AA12</f>
        <v>0.35</v>
      </c>
      <c r="P12">
        <f>'set D'!AB12</f>
        <v>414</v>
      </c>
      <c r="Q12">
        <f>'set D'!AC12</f>
        <v>414</v>
      </c>
      <c r="R12">
        <f>'set D'!AD12</f>
        <v>414</v>
      </c>
      <c r="S12" s="69">
        <f>'set D'!AP12</f>
        <v>1</v>
      </c>
    </row>
    <row r="13" spans="5:19" x14ac:dyDescent="0.2">
      <c r="E13">
        <f>'set D'!D13</f>
        <v>7</v>
      </c>
      <c r="F13">
        <f>'set D'!E13</f>
        <v>50</v>
      </c>
      <c r="G13">
        <f>'set D'!F13</f>
        <v>15</v>
      </c>
      <c r="H13">
        <f>'set D'!G13</f>
        <v>4</v>
      </c>
      <c r="I13">
        <f>'set D'!H13</f>
        <v>439</v>
      </c>
      <c r="J13">
        <f>'set D'!O13</f>
        <v>439</v>
      </c>
      <c r="K13" s="69">
        <f>'set D'!P13</f>
        <v>0.77</v>
      </c>
      <c r="L13">
        <f>'set D'!U13</f>
        <v>439</v>
      </c>
      <c r="M13" s="69">
        <f>'set D'!V13</f>
        <v>0.56999999999999995</v>
      </c>
      <c r="N13">
        <f>'set D'!X13</f>
        <v>439</v>
      </c>
      <c r="O13" s="69">
        <f>'set D'!AA13</f>
        <v>0.18</v>
      </c>
      <c r="P13">
        <f>'set D'!AB13</f>
        <v>439</v>
      </c>
      <c r="Q13">
        <f>'set D'!AC13</f>
        <v>439</v>
      </c>
      <c r="R13">
        <f>'set D'!AD13</f>
        <v>439</v>
      </c>
      <c r="S13" s="69">
        <f>'set D'!AP13</f>
        <v>0.95</v>
      </c>
    </row>
    <row r="14" spans="5:19" x14ac:dyDescent="0.2">
      <c r="E14">
        <f>'set D'!D14</f>
        <v>8</v>
      </c>
      <c r="F14">
        <f>'set D'!E14</f>
        <v>50</v>
      </c>
      <c r="G14">
        <f>'set D'!F14</f>
        <v>15</v>
      </c>
      <c r="H14">
        <f>'set D'!G14</f>
        <v>4</v>
      </c>
      <c r="I14">
        <f>'set D'!H14</f>
        <v>383</v>
      </c>
      <c r="J14">
        <f>'set D'!O14</f>
        <v>383</v>
      </c>
      <c r="K14" s="69">
        <f>'set D'!P14</f>
        <v>0.81</v>
      </c>
      <c r="L14">
        <f>'set D'!U14</f>
        <v>383</v>
      </c>
      <c r="M14" s="69">
        <f>'set D'!V14</f>
        <v>15.56</v>
      </c>
      <c r="N14">
        <f>'set D'!X14</f>
        <v>383</v>
      </c>
      <c r="O14" s="69">
        <f>'set D'!AA14</f>
        <v>0.48</v>
      </c>
      <c r="P14">
        <f>'set D'!AB14</f>
        <v>383</v>
      </c>
      <c r="Q14">
        <f>'set D'!AC14</f>
        <v>383</v>
      </c>
      <c r="R14">
        <f>'set D'!AD14</f>
        <v>383</v>
      </c>
      <c r="S14" s="69">
        <f>'set D'!AP14</f>
        <v>1.29</v>
      </c>
    </row>
    <row r="15" spans="5:19" x14ac:dyDescent="0.2">
      <c r="E15">
        <f>'set D'!D15</f>
        <v>9</v>
      </c>
      <c r="F15">
        <f>'set D'!E15</f>
        <v>50</v>
      </c>
      <c r="G15">
        <f>'set D'!F15</f>
        <v>15</v>
      </c>
      <c r="H15">
        <f>'set D'!G15</f>
        <v>4</v>
      </c>
      <c r="I15">
        <f>'set D'!H15</f>
        <v>420</v>
      </c>
      <c r="J15">
        <f>'set D'!O15</f>
        <v>420</v>
      </c>
      <c r="K15" s="69">
        <f>'set D'!P15</f>
        <v>1.28</v>
      </c>
      <c r="L15">
        <f>'set D'!U15</f>
        <v>420</v>
      </c>
      <c r="M15" s="69">
        <f>'set D'!V15</f>
        <v>38.200000000000003</v>
      </c>
      <c r="N15">
        <f>'set D'!X15</f>
        <v>420</v>
      </c>
      <c r="O15" s="69">
        <f>'set D'!AA15</f>
        <v>0.48</v>
      </c>
      <c r="P15">
        <f>'set D'!AB15</f>
        <v>420</v>
      </c>
      <c r="Q15">
        <f>'set D'!AC15</f>
        <v>420</v>
      </c>
      <c r="R15">
        <f>'set D'!AD15</f>
        <v>420</v>
      </c>
      <c r="S15" s="69">
        <f>'set D'!AP15</f>
        <v>1.76</v>
      </c>
    </row>
    <row r="16" spans="5:19" x14ac:dyDescent="0.2">
      <c r="E16" s="40">
        <f>'set D'!D16</f>
        <v>10</v>
      </c>
      <c r="F16" s="40">
        <f>'set D'!E16</f>
        <v>50</v>
      </c>
      <c r="G16" s="40">
        <f>'set D'!F16</f>
        <v>15</v>
      </c>
      <c r="H16" s="40">
        <f>'set D'!G16</f>
        <v>4</v>
      </c>
      <c r="I16" s="40">
        <f>'set D'!H16</f>
        <v>380</v>
      </c>
      <c r="J16" s="40">
        <f>'set D'!O16</f>
        <v>380</v>
      </c>
      <c r="K16" s="77">
        <f>'set D'!P16</f>
        <v>0.78</v>
      </c>
      <c r="L16" s="40">
        <f>'set D'!U16</f>
        <v>380</v>
      </c>
      <c r="M16" s="77">
        <f>'set D'!V16</f>
        <v>3.57</v>
      </c>
      <c r="N16" s="40">
        <f>'set D'!X16</f>
        <v>380</v>
      </c>
      <c r="O16" s="77">
        <f>'set D'!AA16</f>
        <v>0.26</v>
      </c>
      <c r="P16" s="40">
        <f>'set D'!AB16</f>
        <v>380</v>
      </c>
      <c r="Q16" s="40">
        <f>'set D'!AC16</f>
        <v>380</v>
      </c>
      <c r="R16" s="40">
        <f>'set D'!AD16</f>
        <v>380</v>
      </c>
      <c r="S16" s="77">
        <f>'set D'!AP16</f>
        <v>1.04</v>
      </c>
    </row>
    <row r="17" spans="5:19" x14ac:dyDescent="0.2">
      <c r="E17">
        <f>'set D'!D17</f>
        <v>1</v>
      </c>
      <c r="F17">
        <f>'set D'!E17</f>
        <v>50</v>
      </c>
      <c r="G17">
        <f>'set D'!F17</f>
        <v>15</v>
      </c>
      <c r="H17">
        <f>'set D'!G17</f>
        <v>4</v>
      </c>
      <c r="I17">
        <f>'set D'!H17</f>
        <v>453</v>
      </c>
      <c r="J17">
        <f>'set D'!O17</f>
        <v>453</v>
      </c>
      <c r="K17" s="69">
        <f>'set D'!P17</f>
        <v>0.75</v>
      </c>
      <c r="L17">
        <f>'set D'!U17</f>
        <v>453</v>
      </c>
      <c r="M17" s="69">
        <f>'set D'!V17</f>
        <v>0.65</v>
      </c>
      <c r="N17">
        <f>'set D'!X17</f>
        <v>453</v>
      </c>
      <c r="O17" s="69">
        <f>'set D'!AA17</f>
        <v>0.23</v>
      </c>
      <c r="P17">
        <f>'set D'!AB17</f>
        <v>453</v>
      </c>
      <c r="Q17">
        <f>'set D'!AC17</f>
        <v>453</v>
      </c>
      <c r="R17">
        <f>'set D'!AD17</f>
        <v>453</v>
      </c>
      <c r="S17" s="69">
        <f>'set D'!AP17</f>
        <v>0.98</v>
      </c>
    </row>
    <row r="18" spans="5:19" x14ac:dyDescent="0.2">
      <c r="E18">
        <f>'set D'!D18</f>
        <v>2</v>
      </c>
      <c r="F18">
        <f>'set D'!E18</f>
        <v>50</v>
      </c>
      <c r="G18">
        <f>'set D'!F18</f>
        <v>15</v>
      </c>
      <c r="H18">
        <f>'set D'!G18</f>
        <v>4</v>
      </c>
      <c r="I18">
        <f>'set D'!H18</f>
        <v>430</v>
      </c>
      <c r="J18">
        <f>'set D'!O18</f>
        <v>430</v>
      </c>
      <c r="K18" s="69">
        <f>'set D'!P18</f>
        <v>0.73</v>
      </c>
      <c r="L18">
        <f>'set D'!U18</f>
        <v>430</v>
      </c>
      <c r="M18" s="69">
        <f>'set D'!V18</f>
        <v>1.36</v>
      </c>
      <c r="N18">
        <f>'set D'!X18</f>
        <v>430</v>
      </c>
      <c r="O18" s="69">
        <f>'set D'!AA18</f>
        <v>0.5</v>
      </c>
      <c r="P18">
        <f>'set D'!AB18</f>
        <v>430</v>
      </c>
      <c r="Q18">
        <f>'set D'!AC18</f>
        <v>430</v>
      </c>
      <c r="R18">
        <f>'set D'!AD18</f>
        <v>430</v>
      </c>
      <c r="S18" s="69">
        <f>'set D'!AP18</f>
        <v>1.23</v>
      </c>
    </row>
    <row r="19" spans="5:19" x14ac:dyDescent="0.2">
      <c r="E19">
        <f>'set D'!D19</f>
        <v>3</v>
      </c>
      <c r="F19">
        <f>'set D'!E19</f>
        <v>50</v>
      </c>
      <c r="G19">
        <f>'set D'!F19</f>
        <v>15</v>
      </c>
      <c r="H19">
        <f>'set D'!G19</f>
        <v>4</v>
      </c>
      <c r="I19">
        <f>'set D'!H19</f>
        <v>439</v>
      </c>
      <c r="J19">
        <f>'set D'!O19</f>
        <v>439</v>
      </c>
      <c r="K19" s="69">
        <f>'set D'!P19</f>
        <v>0.79</v>
      </c>
      <c r="L19">
        <f>'set D'!U19</f>
        <v>439</v>
      </c>
      <c r="M19" s="69">
        <f>'set D'!V19</f>
        <v>3.21</v>
      </c>
      <c r="N19">
        <f>'set D'!X19</f>
        <v>439</v>
      </c>
      <c r="O19" s="69">
        <f>'set D'!AA19</f>
        <v>0.38</v>
      </c>
      <c r="P19">
        <f>'set D'!AB19</f>
        <v>439</v>
      </c>
      <c r="Q19">
        <f>'set D'!AC19</f>
        <v>439</v>
      </c>
      <c r="R19">
        <f>'set D'!AD19</f>
        <v>439</v>
      </c>
      <c r="S19" s="69">
        <f>'set D'!AP19</f>
        <v>1.17</v>
      </c>
    </row>
    <row r="20" spans="5:19" x14ac:dyDescent="0.2">
      <c r="E20">
        <f>'set D'!D20</f>
        <v>4</v>
      </c>
      <c r="F20">
        <f>'set D'!E20</f>
        <v>50</v>
      </c>
      <c r="G20">
        <f>'set D'!F20</f>
        <v>15</v>
      </c>
      <c r="H20">
        <f>'set D'!G20</f>
        <v>4</v>
      </c>
      <c r="I20">
        <f>'set D'!H20</f>
        <v>311</v>
      </c>
      <c r="J20">
        <f>'set D'!O20</f>
        <v>312</v>
      </c>
      <c r="K20" s="69">
        <f>'set D'!P20</f>
        <v>0.87</v>
      </c>
      <c r="L20">
        <f>'set D'!U20</f>
        <v>311</v>
      </c>
      <c r="M20" s="69">
        <f>'set D'!V20</f>
        <v>19.36</v>
      </c>
      <c r="N20">
        <f>'set D'!X20</f>
        <v>307</v>
      </c>
      <c r="O20" s="69">
        <f>'set D'!AA20</f>
        <v>0.45</v>
      </c>
      <c r="P20">
        <f>'set D'!AB20</f>
        <v>311</v>
      </c>
      <c r="Q20">
        <f>'set D'!AC20</f>
        <v>307</v>
      </c>
      <c r="R20">
        <f>'set D'!AD20</f>
        <v>312</v>
      </c>
      <c r="S20" s="69">
        <f>'set D'!AP20</f>
        <v>8.4700000000000006</v>
      </c>
    </row>
    <row r="21" spans="5:19" x14ac:dyDescent="0.2">
      <c r="E21">
        <f>'set D'!D21</f>
        <v>5</v>
      </c>
      <c r="F21">
        <f>'set D'!E21</f>
        <v>50</v>
      </c>
      <c r="G21">
        <f>'set D'!F21</f>
        <v>15</v>
      </c>
      <c r="H21">
        <f>'set D'!G21</f>
        <v>4</v>
      </c>
      <c r="I21">
        <f>'set D'!H21</f>
        <v>349</v>
      </c>
      <c r="J21">
        <f>'set D'!O21</f>
        <v>349</v>
      </c>
      <c r="K21" s="69">
        <f>'set D'!P21</f>
        <v>0.61</v>
      </c>
      <c r="L21">
        <f>'set D'!U21</f>
        <v>349</v>
      </c>
      <c r="M21" s="69">
        <f>'set D'!V21</f>
        <v>5.79</v>
      </c>
      <c r="N21">
        <f>'set D'!X21</f>
        <v>349</v>
      </c>
      <c r="O21" s="69">
        <f>'set D'!AA21</f>
        <v>0.27</v>
      </c>
      <c r="P21">
        <f>'set D'!AB21</f>
        <v>349</v>
      </c>
      <c r="Q21">
        <f>'set D'!AC21</f>
        <v>349</v>
      </c>
      <c r="R21">
        <f>'set D'!AD21</f>
        <v>349</v>
      </c>
      <c r="S21" s="69">
        <f>'set D'!AP21</f>
        <v>0.87</v>
      </c>
    </row>
    <row r="22" spans="5:19" x14ac:dyDescent="0.2">
      <c r="E22">
        <f>'set D'!D22</f>
        <v>6</v>
      </c>
      <c r="F22">
        <f>'set D'!E22</f>
        <v>50</v>
      </c>
      <c r="G22">
        <f>'set D'!F22</f>
        <v>15</v>
      </c>
      <c r="H22">
        <f>'set D'!G22</f>
        <v>4</v>
      </c>
      <c r="I22">
        <f>'set D'!H22</f>
        <v>307</v>
      </c>
      <c r="J22">
        <f>'set D'!O22</f>
        <v>307</v>
      </c>
      <c r="K22" s="69">
        <f>'set D'!P22</f>
        <v>0.64</v>
      </c>
      <c r="L22">
        <f>'set D'!U22</f>
        <v>307</v>
      </c>
      <c r="M22" s="69">
        <f>'set D'!V22</f>
        <v>1.7</v>
      </c>
      <c r="N22">
        <f>'set D'!X22</f>
        <v>307</v>
      </c>
      <c r="O22" s="69">
        <f>'set D'!AA22</f>
        <v>0.33</v>
      </c>
      <c r="P22">
        <f>'set D'!AB22</f>
        <v>307</v>
      </c>
      <c r="Q22">
        <f>'set D'!AC22</f>
        <v>307</v>
      </c>
      <c r="R22">
        <f>'set D'!AD22</f>
        <v>307</v>
      </c>
      <c r="S22" s="69">
        <f>'set D'!AP22</f>
        <v>0.97</v>
      </c>
    </row>
    <row r="23" spans="5:19" x14ac:dyDescent="0.2">
      <c r="E23">
        <f>'set D'!D23</f>
        <v>7</v>
      </c>
      <c r="F23">
        <f>'set D'!E23</f>
        <v>50</v>
      </c>
      <c r="G23">
        <f>'set D'!F23</f>
        <v>15</v>
      </c>
      <c r="H23">
        <f>'set D'!G23</f>
        <v>4</v>
      </c>
      <c r="I23">
        <f>'set D'!H23</f>
        <v>373</v>
      </c>
      <c r="J23">
        <f>'set D'!O23</f>
        <v>373</v>
      </c>
      <c r="K23" s="69">
        <f>'set D'!P23</f>
        <v>0.56999999999999995</v>
      </c>
      <c r="L23">
        <f>'set D'!U23</f>
        <v>373</v>
      </c>
      <c r="M23" s="69">
        <f>'set D'!V23</f>
        <v>0.79</v>
      </c>
      <c r="N23">
        <f>'set D'!X23</f>
        <v>373</v>
      </c>
      <c r="O23" s="69">
        <f>'set D'!AA23</f>
        <v>0.13</v>
      </c>
      <c r="P23">
        <f>'set D'!AB23</f>
        <v>373</v>
      </c>
      <c r="Q23">
        <f>'set D'!AC23</f>
        <v>373</v>
      </c>
      <c r="R23">
        <f>'set D'!AD23</f>
        <v>373</v>
      </c>
      <c r="S23" s="69">
        <f>'set D'!AP23</f>
        <v>0.7</v>
      </c>
    </row>
    <row r="24" spans="5:19" x14ac:dyDescent="0.2">
      <c r="E24">
        <f>'set D'!D24</f>
        <v>8</v>
      </c>
      <c r="F24">
        <f>'set D'!E24</f>
        <v>50</v>
      </c>
      <c r="G24">
        <f>'set D'!F24</f>
        <v>15</v>
      </c>
      <c r="H24">
        <f>'set D'!G24</f>
        <v>4</v>
      </c>
      <c r="I24">
        <f>'set D'!H24</f>
        <v>308</v>
      </c>
      <c r="J24">
        <f>'set D'!O24</f>
        <v>308</v>
      </c>
      <c r="K24" s="69">
        <f>'set D'!P24</f>
        <v>0.61</v>
      </c>
      <c r="L24">
        <f>'set D'!U24</f>
        <v>308</v>
      </c>
      <c r="M24" s="69">
        <f>'set D'!V24</f>
        <v>0.69</v>
      </c>
      <c r="N24">
        <f>'set D'!X24</f>
        <v>308</v>
      </c>
      <c r="O24" s="69">
        <f>'set D'!AA24</f>
        <v>0.28000000000000003</v>
      </c>
      <c r="P24">
        <f>'set D'!AB24</f>
        <v>308</v>
      </c>
      <c r="Q24">
        <f>'set D'!AC24</f>
        <v>308</v>
      </c>
      <c r="R24">
        <f>'set D'!AD24</f>
        <v>308</v>
      </c>
      <c r="S24" s="69">
        <f>'set D'!AP24</f>
        <v>0.89</v>
      </c>
    </row>
    <row r="25" spans="5:19" x14ac:dyDescent="0.2">
      <c r="E25">
        <f>'set D'!D25</f>
        <v>9</v>
      </c>
      <c r="F25">
        <f>'set D'!E25</f>
        <v>50</v>
      </c>
      <c r="G25">
        <f>'set D'!F25</f>
        <v>15</v>
      </c>
      <c r="H25">
        <f>'set D'!G25</f>
        <v>4</v>
      </c>
      <c r="I25">
        <f>'set D'!H25</f>
        <v>308</v>
      </c>
      <c r="J25">
        <f>'set D'!O25</f>
        <v>308</v>
      </c>
      <c r="K25" s="69">
        <f>'set D'!P25</f>
        <v>0.87</v>
      </c>
      <c r="L25">
        <f>'set D'!U25</f>
        <v>308</v>
      </c>
      <c r="M25" s="69">
        <f>'set D'!V25</f>
        <v>15.46</v>
      </c>
      <c r="N25">
        <f>'set D'!X25</f>
        <v>306</v>
      </c>
      <c r="O25" s="69">
        <f>'set D'!AA25</f>
        <v>0.27</v>
      </c>
      <c r="P25">
        <f>'set D'!AB25</f>
        <v>308</v>
      </c>
      <c r="Q25">
        <f>'set D'!AC25</f>
        <v>306</v>
      </c>
      <c r="R25">
        <f>'set D'!AD25</f>
        <v>308</v>
      </c>
      <c r="S25" s="69">
        <f>'set D'!AP25</f>
        <v>9.15</v>
      </c>
    </row>
    <row r="26" spans="5:19" x14ac:dyDescent="0.2">
      <c r="E26" s="40">
        <f>'set D'!D26</f>
        <v>10</v>
      </c>
      <c r="F26" s="40">
        <f>'set D'!E26</f>
        <v>50</v>
      </c>
      <c r="G26" s="40">
        <f>'set D'!F26</f>
        <v>15</v>
      </c>
      <c r="H26" s="40">
        <f>'set D'!G26</f>
        <v>4</v>
      </c>
      <c r="I26" s="40">
        <f>'set D'!H26</f>
        <v>397</v>
      </c>
      <c r="J26" s="40">
        <f>'set D'!O26</f>
        <v>397</v>
      </c>
      <c r="K26" s="77">
        <f>'set D'!P26</f>
        <v>0.66</v>
      </c>
      <c r="L26" s="40">
        <f>'set D'!U26</f>
        <v>397</v>
      </c>
      <c r="M26" s="77">
        <f>'set D'!V26</f>
        <v>12.21</v>
      </c>
      <c r="N26" s="40">
        <f>'set D'!X26</f>
        <v>397</v>
      </c>
      <c r="O26" s="77">
        <f>'set D'!AA26</f>
        <v>0.33</v>
      </c>
      <c r="P26" s="40">
        <f>'set D'!AB26</f>
        <v>397</v>
      </c>
      <c r="Q26" s="40">
        <f>'set D'!AC26</f>
        <v>397</v>
      </c>
      <c r="R26" s="40">
        <f>'set D'!AD26</f>
        <v>397</v>
      </c>
      <c r="S26" s="77">
        <f>'set D'!AP26</f>
        <v>0.99</v>
      </c>
    </row>
    <row r="27" spans="5:19" x14ac:dyDescent="0.2">
      <c r="E27">
        <f>'set D'!D27</f>
        <v>1</v>
      </c>
      <c r="F27">
        <f>'set D'!E27</f>
        <v>50</v>
      </c>
      <c r="G27">
        <f>'set D'!F27</f>
        <v>15</v>
      </c>
      <c r="H27">
        <f>'set D'!G27</f>
        <v>4</v>
      </c>
      <c r="I27">
        <f>'set D'!H27</f>
        <v>415</v>
      </c>
      <c r="J27">
        <f>'set D'!O27</f>
        <v>415</v>
      </c>
      <c r="K27" s="69">
        <f>'set D'!P27</f>
        <v>0.81</v>
      </c>
      <c r="L27">
        <f>'set D'!U27</f>
        <v>415</v>
      </c>
      <c r="M27" s="69">
        <f>'set D'!V27</f>
        <v>3.71</v>
      </c>
      <c r="N27">
        <f>'set D'!X27</f>
        <v>415</v>
      </c>
      <c r="O27" s="69">
        <f>'set D'!AA27</f>
        <v>0.28000000000000003</v>
      </c>
      <c r="P27">
        <f>'set D'!AB27</f>
        <v>415</v>
      </c>
      <c r="Q27">
        <f>'set D'!AC27</f>
        <v>415</v>
      </c>
      <c r="R27">
        <f>'set D'!AD27</f>
        <v>415</v>
      </c>
      <c r="S27" s="69">
        <f>'set D'!AP27</f>
        <v>1.1000000000000001</v>
      </c>
    </row>
    <row r="28" spans="5:19" x14ac:dyDescent="0.2">
      <c r="E28">
        <f>'set D'!D28</f>
        <v>2</v>
      </c>
      <c r="F28">
        <f>'set D'!E28</f>
        <v>50</v>
      </c>
      <c r="G28">
        <f>'set D'!F28</f>
        <v>15</v>
      </c>
      <c r="H28">
        <f>'set D'!G28</f>
        <v>4</v>
      </c>
      <c r="I28">
        <f>'set D'!H28</f>
        <v>307</v>
      </c>
      <c r="J28">
        <f>'set D'!O28</f>
        <v>307</v>
      </c>
      <c r="K28" s="69">
        <f>'set D'!P28</f>
        <v>0.97</v>
      </c>
      <c r="L28">
        <f>'set D'!U28</f>
        <v>307</v>
      </c>
      <c r="M28" s="69">
        <f>'set D'!V28</f>
        <v>4.5599999999999996</v>
      </c>
      <c r="N28">
        <f>'set D'!X28</f>
        <v>305</v>
      </c>
      <c r="O28" s="69">
        <f>'set D'!AA28</f>
        <v>0.45</v>
      </c>
      <c r="P28">
        <f>'set D'!AB28</f>
        <v>307</v>
      </c>
      <c r="Q28">
        <f>'set D'!AC28</f>
        <v>305</v>
      </c>
      <c r="R28">
        <f>'set D'!AD28</f>
        <v>307</v>
      </c>
      <c r="S28" s="69">
        <f>'set D'!AP28</f>
        <v>3.96</v>
      </c>
    </row>
    <row r="29" spans="5:19" x14ac:dyDescent="0.2">
      <c r="E29">
        <f>'set D'!D29</f>
        <v>3</v>
      </c>
      <c r="F29">
        <f>'set D'!E29</f>
        <v>50</v>
      </c>
      <c r="G29">
        <f>'set D'!F29</f>
        <v>15</v>
      </c>
      <c r="H29">
        <f>'set D'!G29</f>
        <v>4</v>
      </c>
      <c r="I29">
        <f>'set D'!H29</f>
        <v>426</v>
      </c>
      <c r="J29">
        <f>'set D'!O29</f>
        <v>426</v>
      </c>
      <c r="K29" s="69">
        <f>'set D'!P29</f>
        <v>0.83</v>
      </c>
      <c r="L29">
        <f>'set D'!U29</f>
        <v>426</v>
      </c>
      <c r="M29" s="69">
        <f>'set D'!V29</f>
        <v>11.96</v>
      </c>
      <c r="N29">
        <f>'set D'!X29</f>
        <v>426</v>
      </c>
      <c r="O29" s="69">
        <f>'set D'!AA29</f>
        <v>0.37</v>
      </c>
      <c r="P29">
        <f>'set D'!AB29</f>
        <v>426</v>
      </c>
      <c r="Q29">
        <f>'set D'!AC29</f>
        <v>426</v>
      </c>
      <c r="R29">
        <f>'set D'!AD29</f>
        <v>426</v>
      </c>
      <c r="S29" s="69">
        <f>'set D'!AP29</f>
        <v>1.2</v>
      </c>
    </row>
    <row r="30" spans="5:19" x14ac:dyDescent="0.2">
      <c r="E30">
        <f>'set D'!D30</f>
        <v>4</v>
      </c>
      <c r="F30">
        <f>'set D'!E30</f>
        <v>50</v>
      </c>
      <c r="G30">
        <f>'set D'!F30</f>
        <v>15</v>
      </c>
      <c r="H30">
        <f>'set D'!G30</f>
        <v>4</v>
      </c>
      <c r="I30">
        <f>'set D'!H30</f>
        <v>324</v>
      </c>
      <c r="J30">
        <f>'set D'!O30</f>
        <v>324</v>
      </c>
      <c r="K30" s="69">
        <f>'set D'!P30</f>
        <v>1.5</v>
      </c>
      <c r="L30">
        <f>'set D'!U30</f>
        <v>324</v>
      </c>
      <c r="M30" s="69">
        <f>'set D'!V30</f>
        <v>21.81</v>
      </c>
      <c r="N30">
        <f>'set D'!X30</f>
        <v>324</v>
      </c>
      <c r="O30" s="69">
        <f>'set D'!AA30</f>
        <v>0.59</v>
      </c>
      <c r="P30">
        <f>'set D'!AB30</f>
        <v>324</v>
      </c>
      <c r="Q30">
        <f>'set D'!AC30</f>
        <v>324</v>
      </c>
      <c r="R30">
        <f>'set D'!AD30</f>
        <v>324</v>
      </c>
      <c r="S30" s="69">
        <f>'set D'!AP30</f>
        <v>2.09</v>
      </c>
    </row>
    <row r="31" spans="5:19" x14ac:dyDescent="0.2">
      <c r="E31">
        <f>'set D'!D31</f>
        <v>5</v>
      </c>
      <c r="F31">
        <f>'set D'!E31</f>
        <v>50</v>
      </c>
      <c r="G31">
        <f>'set D'!F31</f>
        <v>15</v>
      </c>
      <c r="H31">
        <f>'set D'!G31</f>
        <v>4</v>
      </c>
      <c r="I31">
        <f>'set D'!H31</f>
        <v>309</v>
      </c>
      <c r="J31">
        <f>'set D'!O31</f>
        <v>309</v>
      </c>
      <c r="K31" s="69">
        <f>'set D'!P31</f>
        <v>0.89</v>
      </c>
      <c r="L31">
        <f>'set D'!U31</f>
        <v>309</v>
      </c>
      <c r="M31" s="69">
        <f>'set D'!V31</f>
        <v>3.77</v>
      </c>
      <c r="N31">
        <f>'set D'!X31</f>
        <v>308</v>
      </c>
      <c r="O31" s="69">
        <f>'set D'!AA31</f>
        <v>0.36</v>
      </c>
      <c r="P31">
        <f>'set D'!AB31</f>
        <v>309</v>
      </c>
      <c r="Q31">
        <f>'set D'!AC31</f>
        <v>308</v>
      </c>
      <c r="R31">
        <f>'set D'!AD31</f>
        <v>309</v>
      </c>
      <c r="S31" s="69">
        <f>'set D'!AP31</f>
        <v>2.86</v>
      </c>
    </row>
    <row r="32" spans="5:19" x14ac:dyDescent="0.2">
      <c r="E32">
        <f>'set D'!D32</f>
        <v>6</v>
      </c>
      <c r="F32">
        <f>'set D'!E32</f>
        <v>50</v>
      </c>
      <c r="G32">
        <f>'set D'!F32</f>
        <v>15</v>
      </c>
      <c r="H32">
        <f>'set D'!G32</f>
        <v>4</v>
      </c>
      <c r="I32">
        <f>'set D'!H32</f>
        <v>307</v>
      </c>
      <c r="J32">
        <f>'set D'!O32</f>
        <v>307</v>
      </c>
      <c r="K32" s="69">
        <f>'set D'!P32</f>
        <v>0.72</v>
      </c>
      <c r="L32">
        <f>'set D'!U32</f>
        <v>307</v>
      </c>
      <c r="M32" s="69">
        <f>'set D'!V32</f>
        <v>2.5099999999999998</v>
      </c>
      <c r="N32">
        <f>'set D'!X32</f>
        <v>306</v>
      </c>
      <c r="O32" s="69">
        <f>'set D'!AA32</f>
        <v>0.37</v>
      </c>
      <c r="P32">
        <f>'set D'!AB32</f>
        <v>307</v>
      </c>
      <c r="Q32">
        <f>'set D'!AC32</f>
        <v>306</v>
      </c>
      <c r="R32">
        <f>'set D'!AD32</f>
        <v>307</v>
      </c>
      <c r="S32" s="69">
        <f>'set D'!AP32</f>
        <v>2.8</v>
      </c>
    </row>
    <row r="33" spans="5:19" x14ac:dyDescent="0.2">
      <c r="E33">
        <f>'set D'!D33</f>
        <v>7</v>
      </c>
      <c r="F33">
        <f>'set D'!E33</f>
        <v>50</v>
      </c>
      <c r="G33">
        <f>'set D'!F33</f>
        <v>15</v>
      </c>
      <c r="H33">
        <f>'set D'!G33</f>
        <v>4</v>
      </c>
      <c r="I33">
        <f>'set D'!H33</f>
        <v>325</v>
      </c>
      <c r="J33">
        <f>'set D'!O33</f>
        <v>325</v>
      </c>
      <c r="K33" s="69">
        <f>'set D'!P33</f>
        <v>0.57999999999999996</v>
      </c>
      <c r="L33">
        <f>'set D'!U33</f>
        <v>325</v>
      </c>
      <c r="M33" s="69">
        <f>'set D'!V33</f>
        <v>2.1</v>
      </c>
      <c r="N33">
        <f>'set D'!X33</f>
        <v>325</v>
      </c>
      <c r="O33" s="69">
        <f>'set D'!AA33</f>
        <v>0.28999999999999998</v>
      </c>
      <c r="P33">
        <f>'set D'!AB33</f>
        <v>325</v>
      </c>
      <c r="Q33">
        <f>'set D'!AC33</f>
        <v>325</v>
      </c>
      <c r="R33">
        <f>'set D'!AD33</f>
        <v>325</v>
      </c>
      <c r="S33" s="69">
        <f>'set D'!AP33</f>
        <v>0.88</v>
      </c>
    </row>
    <row r="34" spans="5:19" x14ac:dyDescent="0.2">
      <c r="E34">
        <f>'set D'!D34</f>
        <v>8</v>
      </c>
      <c r="F34">
        <f>'set D'!E34</f>
        <v>50</v>
      </c>
      <c r="G34">
        <f>'set D'!F34</f>
        <v>15</v>
      </c>
      <c r="H34">
        <f>'set D'!G34</f>
        <v>4</v>
      </c>
      <c r="I34">
        <f>'set D'!H34</f>
        <v>349</v>
      </c>
      <c r="J34">
        <f>'set D'!O34</f>
        <v>349</v>
      </c>
      <c r="K34" s="69">
        <f>'set D'!P34</f>
        <v>0.49</v>
      </c>
      <c r="L34">
        <f>'set D'!U34</f>
        <v>349</v>
      </c>
      <c r="M34" s="69">
        <f>'set D'!V34</f>
        <v>0.59</v>
      </c>
      <c r="N34">
        <f>'set D'!X34</f>
        <v>349</v>
      </c>
      <c r="O34" s="69">
        <f>'set D'!AA34</f>
        <v>0.15</v>
      </c>
      <c r="P34">
        <f>'set D'!AB34</f>
        <v>349</v>
      </c>
      <c r="Q34">
        <f>'set D'!AC34</f>
        <v>349</v>
      </c>
      <c r="R34">
        <f>'set D'!AD34</f>
        <v>349</v>
      </c>
      <c r="S34" s="69">
        <f>'set D'!AP34</f>
        <v>0.64</v>
      </c>
    </row>
    <row r="35" spans="5:19" x14ac:dyDescent="0.2">
      <c r="E35">
        <f>'set D'!D35</f>
        <v>9</v>
      </c>
      <c r="F35">
        <f>'set D'!E35</f>
        <v>50</v>
      </c>
      <c r="G35">
        <f>'set D'!F35</f>
        <v>15</v>
      </c>
      <c r="H35">
        <f>'set D'!G35</f>
        <v>4</v>
      </c>
      <c r="I35">
        <f>'set D'!H35</f>
        <v>387</v>
      </c>
      <c r="J35">
        <f>'set D'!O35</f>
        <v>387</v>
      </c>
      <c r="K35" s="69">
        <f>'set D'!P35</f>
        <v>0.65</v>
      </c>
      <c r="L35">
        <f>'set D'!U35</f>
        <v>387</v>
      </c>
      <c r="M35" s="69">
        <f>'set D'!V35</f>
        <v>2.97</v>
      </c>
      <c r="N35">
        <f>'set D'!X35</f>
        <v>387</v>
      </c>
      <c r="O35" s="69">
        <f>'set D'!AA35</f>
        <v>0.16</v>
      </c>
      <c r="P35">
        <f>'set D'!AB35</f>
        <v>387</v>
      </c>
      <c r="Q35">
        <f>'set D'!AC35</f>
        <v>387</v>
      </c>
      <c r="R35">
        <f>'set D'!AD35</f>
        <v>387</v>
      </c>
      <c r="S35" s="69">
        <f>'set D'!AP35</f>
        <v>0.81</v>
      </c>
    </row>
    <row r="36" spans="5:19" x14ac:dyDescent="0.2">
      <c r="E36" s="40">
        <f>'set D'!D36</f>
        <v>10</v>
      </c>
      <c r="F36" s="40">
        <f>'set D'!E36</f>
        <v>50</v>
      </c>
      <c r="G36" s="40">
        <f>'set D'!F36</f>
        <v>15</v>
      </c>
      <c r="H36" s="40">
        <f>'set D'!G36</f>
        <v>4</v>
      </c>
      <c r="I36" s="40">
        <f>'set D'!H36</f>
        <v>346</v>
      </c>
      <c r="J36" s="40">
        <f>'set D'!O36</f>
        <v>346</v>
      </c>
      <c r="K36" s="77">
        <f>'set D'!P36</f>
        <v>0.55000000000000004</v>
      </c>
      <c r="L36" s="40">
        <f>'set D'!U36</f>
        <v>346</v>
      </c>
      <c r="M36" s="77">
        <f>'set D'!V36</f>
        <v>2.4500000000000002</v>
      </c>
      <c r="N36" s="40">
        <f>'set D'!X36</f>
        <v>344</v>
      </c>
      <c r="O36" s="77">
        <f>'set D'!AA36</f>
        <v>0.19</v>
      </c>
      <c r="P36" s="40">
        <f>'set D'!AB36</f>
        <v>346</v>
      </c>
      <c r="Q36" s="40">
        <f>'set D'!AC36</f>
        <v>344</v>
      </c>
      <c r="R36" s="40">
        <f>'set D'!AD36</f>
        <v>346</v>
      </c>
      <c r="S36" s="77">
        <f>'set D'!AP36</f>
        <v>15.1</v>
      </c>
    </row>
    <row r="37" spans="5:19" x14ac:dyDescent="0.2">
      <c r="E37">
        <f>'set D'!D37</f>
        <v>1</v>
      </c>
      <c r="F37">
        <f>'set D'!E37</f>
        <v>50</v>
      </c>
      <c r="G37">
        <f>'set D'!F37</f>
        <v>15</v>
      </c>
      <c r="H37">
        <f>'set D'!G37</f>
        <v>4</v>
      </c>
      <c r="I37">
        <f>'set D'!H37</f>
        <v>1212</v>
      </c>
      <c r="J37">
        <f>'set D'!O37</f>
        <v>1214</v>
      </c>
      <c r="K37" s="69">
        <f>'set D'!P37</f>
        <v>1.42</v>
      </c>
      <c r="L37">
        <f>'set D'!U37</f>
        <v>1212</v>
      </c>
      <c r="M37" s="69">
        <f>'set D'!V37</f>
        <v>56.95</v>
      </c>
      <c r="N37">
        <f>'set D'!X37</f>
        <v>1208</v>
      </c>
      <c r="O37" s="69">
        <f>'set D'!AA37</f>
        <v>0.72</v>
      </c>
      <c r="P37">
        <f>'set D'!AB37</f>
        <v>1212</v>
      </c>
      <c r="Q37">
        <f>'set D'!AC37</f>
        <v>1208</v>
      </c>
      <c r="R37">
        <f>'set D'!AD37</f>
        <v>1214</v>
      </c>
      <c r="S37" s="69">
        <f>'set D'!AP37</f>
        <v>22.83</v>
      </c>
    </row>
    <row r="38" spans="5:19" x14ac:dyDescent="0.2">
      <c r="E38">
        <f>'set D'!D38</f>
        <v>2</v>
      </c>
      <c r="F38">
        <f>'set D'!E38</f>
        <v>50</v>
      </c>
      <c r="G38">
        <f>'set D'!F38</f>
        <v>15</v>
      </c>
      <c r="H38">
        <f>'set D'!G38</f>
        <v>4</v>
      </c>
      <c r="I38">
        <f>'set D'!H38</f>
        <v>1206</v>
      </c>
      <c r="J38">
        <f>'set D'!O38</f>
        <v>1206</v>
      </c>
      <c r="K38" s="69">
        <f>'set D'!P38</f>
        <v>1.68</v>
      </c>
      <c r="L38">
        <f>'set D'!U38</f>
        <v>1206</v>
      </c>
      <c r="M38" s="69">
        <f>'set D'!V38</f>
        <v>14.43</v>
      </c>
      <c r="N38">
        <f>'set D'!X38</f>
        <v>1205</v>
      </c>
      <c r="O38" s="69">
        <f>'set D'!AA38</f>
        <v>0.4</v>
      </c>
      <c r="P38">
        <f>'set D'!AB38</f>
        <v>1206</v>
      </c>
      <c r="Q38">
        <f>'set D'!AC38</f>
        <v>1205</v>
      </c>
      <c r="R38">
        <f>'set D'!AD38</f>
        <v>1206</v>
      </c>
      <c r="S38" s="69">
        <f>'set D'!AP38</f>
        <v>6.02</v>
      </c>
    </row>
    <row r="39" spans="5:19" x14ac:dyDescent="0.2">
      <c r="E39">
        <f>'set D'!D39</f>
        <v>3</v>
      </c>
      <c r="F39">
        <f>'set D'!E39</f>
        <v>50</v>
      </c>
      <c r="G39">
        <f>'set D'!F39</f>
        <v>15</v>
      </c>
      <c r="H39">
        <f>'set D'!G39</f>
        <v>4</v>
      </c>
      <c r="I39">
        <f>'set D'!H39</f>
        <v>1214</v>
      </c>
      <c r="J39">
        <f>'set D'!O39</f>
        <v>1222</v>
      </c>
      <c r="K39" s="69">
        <f>'set D'!P39</f>
        <v>0.76</v>
      </c>
      <c r="L39">
        <f>'set D'!U39</f>
        <v>1214</v>
      </c>
      <c r="M39" s="69">
        <f>'set D'!V39</f>
        <v>14.89</v>
      </c>
      <c r="N39">
        <f>'set D'!X39</f>
        <v>1206</v>
      </c>
      <c r="O39" s="69">
        <f>'set D'!AA39</f>
        <v>0.35</v>
      </c>
      <c r="P39">
        <f>'set D'!AB39</f>
        <v>1214</v>
      </c>
      <c r="Q39">
        <f>'set D'!AC39</f>
        <v>1206</v>
      </c>
      <c r="R39">
        <f>'set D'!AD39</f>
        <v>1222</v>
      </c>
      <c r="S39" s="69">
        <f>'set D'!AP39</f>
        <v>22.12</v>
      </c>
    </row>
    <row r="40" spans="5:19" x14ac:dyDescent="0.2">
      <c r="E40">
        <f>'set D'!D40</f>
        <v>4</v>
      </c>
      <c r="F40">
        <f>'set D'!E40</f>
        <v>50</v>
      </c>
      <c r="G40">
        <f>'set D'!F40</f>
        <v>15</v>
      </c>
      <c r="H40">
        <f>'set D'!G40</f>
        <v>4</v>
      </c>
      <c r="I40">
        <f>'set D'!H40</f>
        <v>1214</v>
      </c>
      <c r="J40">
        <f>'set D'!O40</f>
        <v>1221</v>
      </c>
      <c r="K40" s="69">
        <f>'set D'!P40</f>
        <v>0.57999999999999996</v>
      </c>
      <c r="L40">
        <f>'set D'!U40</f>
        <v>1214</v>
      </c>
      <c r="M40" s="69">
        <f>'set D'!V40</f>
        <v>62.73</v>
      </c>
      <c r="N40">
        <f>'set D'!X40</f>
        <v>1208</v>
      </c>
      <c r="O40" s="69">
        <f>'set D'!AA40</f>
        <v>0.63</v>
      </c>
      <c r="P40">
        <f>'set D'!AB40</f>
        <v>1214</v>
      </c>
      <c r="Q40">
        <f>'set D'!AC40</f>
        <v>1208</v>
      </c>
      <c r="R40">
        <f>'set D'!AD40</f>
        <v>1221</v>
      </c>
      <c r="S40" s="69">
        <f>'set D'!AP40</f>
        <v>45.04</v>
      </c>
    </row>
    <row r="41" spans="5:19" x14ac:dyDescent="0.2">
      <c r="E41">
        <f>'set D'!D41</f>
        <v>5</v>
      </c>
      <c r="F41">
        <f>'set D'!E41</f>
        <v>50</v>
      </c>
      <c r="G41">
        <f>'set D'!F41</f>
        <v>15</v>
      </c>
      <c r="H41">
        <f>'set D'!G41</f>
        <v>4</v>
      </c>
      <c r="I41">
        <f>'set D'!H41</f>
        <v>1210</v>
      </c>
      <c r="J41">
        <f>'set D'!O41</f>
        <v>1210</v>
      </c>
      <c r="K41" s="69">
        <f>'set D'!P41</f>
        <v>1.1499999999999999</v>
      </c>
      <c r="L41">
        <f>'set D'!U41</f>
        <v>1210</v>
      </c>
      <c r="M41" s="69">
        <f>'set D'!V41</f>
        <v>36.93</v>
      </c>
      <c r="N41">
        <f>'set D'!X41</f>
        <v>1208</v>
      </c>
      <c r="O41" s="69">
        <f>'set D'!AA41</f>
        <v>0.59</v>
      </c>
      <c r="P41">
        <f>'set D'!AB41</f>
        <v>1210</v>
      </c>
      <c r="Q41">
        <f>'set D'!AC41</f>
        <v>1208</v>
      </c>
      <c r="R41">
        <f>'set D'!AD41</f>
        <v>1210</v>
      </c>
      <c r="S41" s="69">
        <f>'set D'!AP41</f>
        <v>25.82</v>
      </c>
    </row>
    <row r="42" spans="5:19" x14ac:dyDescent="0.2">
      <c r="E42">
        <f>'set D'!D42</f>
        <v>6</v>
      </c>
      <c r="F42">
        <f>'set D'!E42</f>
        <v>50</v>
      </c>
      <c r="G42">
        <f>'set D'!F42</f>
        <v>15</v>
      </c>
      <c r="H42">
        <f>'set D'!G42</f>
        <v>4</v>
      </c>
      <c r="I42">
        <f>'set D'!H42</f>
        <v>1213</v>
      </c>
      <c r="J42">
        <f>'set D'!O42</f>
        <v>1213</v>
      </c>
      <c r="K42" s="69">
        <f>'set D'!P42</f>
        <v>0.84</v>
      </c>
      <c r="L42">
        <f>'set D'!U42</f>
        <v>1213</v>
      </c>
      <c r="M42" s="69">
        <f>'set D'!V42</f>
        <v>23.91</v>
      </c>
      <c r="N42">
        <f>'set D'!X42</f>
        <v>1207</v>
      </c>
      <c r="O42" s="69">
        <f>'set D'!AA42</f>
        <v>1.36</v>
      </c>
      <c r="P42">
        <f>'set D'!AB42</f>
        <v>1213</v>
      </c>
      <c r="Q42">
        <f>'set D'!AC42</f>
        <v>1207</v>
      </c>
      <c r="R42">
        <f>'set D'!AD42</f>
        <v>1213</v>
      </c>
      <c r="S42" s="69">
        <f>'set D'!AP42</f>
        <v>22.34</v>
      </c>
    </row>
    <row r="43" spans="5:19" x14ac:dyDescent="0.2">
      <c r="E43">
        <f>'set D'!D43</f>
        <v>7</v>
      </c>
      <c r="F43">
        <f>'set D'!E43</f>
        <v>50</v>
      </c>
      <c r="G43">
        <f>'set D'!F43</f>
        <v>15</v>
      </c>
      <c r="H43">
        <f>'set D'!G43</f>
        <v>4</v>
      </c>
      <c r="I43">
        <f>'set D'!H43</f>
        <v>1215</v>
      </c>
      <c r="J43">
        <f>'set D'!O43</f>
        <v>1217</v>
      </c>
      <c r="K43" s="69">
        <f>'set D'!P43</f>
        <v>1</v>
      </c>
      <c r="L43">
        <f>'set D'!U43</f>
        <v>1215</v>
      </c>
      <c r="M43" s="69">
        <f>'set D'!V43</f>
        <v>47.11</v>
      </c>
      <c r="N43">
        <f>'set D'!X43</f>
        <v>1209</v>
      </c>
      <c r="O43" s="69">
        <f>'set D'!AA43</f>
        <v>0.55000000000000004</v>
      </c>
      <c r="P43">
        <f>'set D'!AB43</f>
        <v>1215</v>
      </c>
      <c r="Q43">
        <f>'set D'!AC43</f>
        <v>1209</v>
      </c>
      <c r="R43">
        <f>'set D'!AD43</f>
        <v>1217</v>
      </c>
      <c r="S43" s="69">
        <f>'set D'!AP43</f>
        <v>48.55</v>
      </c>
    </row>
    <row r="44" spans="5:19" x14ac:dyDescent="0.2">
      <c r="E44">
        <f>'set D'!D44</f>
        <v>8</v>
      </c>
      <c r="F44">
        <f>'set D'!E44</f>
        <v>50</v>
      </c>
      <c r="G44">
        <f>'set D'!F44</f>
        <v>15</v>
      </c>
      <c r="H44">
        <f>'set D'!G44</f>
        <v>4</v>
      </c>
      <c r="I44">
        <f>'set D'!H44</f>
        <v>1212</v>
      </c>
      <c r="J44">
        <f>'set D'!O44</f>
        <v>1213</v>
      </c>
      <c r="K44" s="69">
        <f>'set D'!P44</f>
        <v>1</v>
      </c>
      <c r="L44">
        <f>'set D'!U44</f>
        <v>1212</v>
      </c>
      <c r="M44" s="69">
        <f>'set D'!V44</f>
        <v>53.43</v>
      </c>
      <c r="N44">
        <f>'set D'!X44</f>
        <v>1209</v>
      </c>
      <c r="O44" s="69">
        <f>'set D'!AA44</f>
        <v>1.27</v>
      </c>
      <c r="P44">
        <f>'set D'!AB44</f>
        <v>1212</v>
      </c>
      <c r="Q44">
        <f>'set D'!AC44</f>
        <v>1209</v>
      </c>
      <c r="R44">
        <f>'set D'!AD44</f>
        <v>1213</v>
      </c>
      <c r="S44" s="69">
        <f>'set D'!AP44</f>
        <v>62.03</v>
      </c>
    </row>
    <row r="45" spans="5:19" x14ac:dyDescent="0.2">
      <c r="E45">
        <f>'set D'!D45</f>
        <v>9</v>
      </c>
      <c r="F45">
        <f>'set D'!E45</f>
        <v>50</v>
      </c>
      <c r="G45">
        <f>'set D'!F45</f>
        <v>15</v>
      </c>
      <c r="H45">
        <f>'set D'!G45</f>
        <v>4</v>
      </c>
      <c r="I45">
        <f>'set D'!H45</f>
        <v>1209</v>
      </c>
      <c r="J45">
        <f>'set D'!O45</f>
        <v>1209</v>
      </c>
      <c r="K45" s="69">
        <f>'set D'!P45</f>
        <v>2.3199999999999998</v>
      </c>
      <c r="L45">
        <f>'set D'!U45</f>
        <v>1209</v>
      </c>
      <c r="M45" s="69">
        <f>'set D'!V45</f>
        <v>181.5</v>
      </c>
      <c r="N45">
        <f>'set D'!X45</f>
        <v>1206</v>
      </c>
      <c r="O45" s="69">
        <f>'set D'!AA45</f>
        <v>1.08</v>
      </c>
      <c r="P45">
        <f>'set D'!AB45</f>
        <v>1209</v>
      </c>
      <c r="Q45">
        <f>'set D'!AC45</f>
        <v>1206</v>
      </c>
      <c r="R45">
        <f>'set D'!AD45</f>
        <v>1209</v>
      </c>
      <c r="S45" s="69">
        <f>'set D'!AP45</f>
        <v>72.61</v>
      </c>
    </row>
    <row r="46" spans="5:19" x14ac:dyDescent="0.2">
      <c r="E46" s="40">
        <f>'set D'!D46</f>
        <v>10</v>
      </c>
      <c r="F46" s="40">
        <f>'set D'!E46</f>
        <v>50</v>
      </c>
      <c r="G46" s="40">
        <f>'set D'!F46</f>
        <v>15</v>
      </c>
      <c r="H46" s="40">
        <f>'set D'!G46</f>
        <v>4</v>
      </c>
      <c r="I46" s="40">
        <f>'set D'!H46</f>
        <v>1211</v>
      </c>
      <c r="J46" s="40">
        <f>'set D'!O46</f>
        <v>1211</v>
      </c>
      <c r="K46" s="77">
        <f>'set D'!P46</f>
        <v>2.5499999999999998</v>
      </c>
      <c r="L46" s="40">
        <f>'set D'!U46</f>
        <v>1212</v>
      </c>
      <c r="M46" s="77">
        <f>'set D'!V46</f>
        <v>71.489999999999995</v>
      </c>
      <c r="N46" s="40">
        <f>'set D'!X46</f>
        <v>1208</v>
      </c>
      <c r="O46" s="77">
        <f>'set D'!AA46</f>
        <v>0.86</v>
      </c>
      <c r="P46" s="40">
        <f>'set D'!AB46</f>
        <v>1212</v>
      </c>
      <c r="Q46" s="40">
        <f>'set D'!AC46</f>
        <v>1208</v>
      </c>
      <c r="R46" s="40">
        <f>'set D'!AD46</f>
        <v>1211</v>
      </c>
      <c r="S46" s="77">
        <f>'set D'!AP46</f>
        <v>33.909999999999997</v>
      </c>
    </row>
    <row r="47" spans="5:19" x14ac:dyDescent="0.2">
      <c r="E47">
        <f>'set D'!D47</f>
        <v>1</v>
      </c>
      <c r="F47">
        <f>'set D'!E47</f>
        <v>50</v>
      </c>
      <c r="G47">
        <f>'set D'!F47</f>
        <v>15</v>
      </c>
      <c r="H47">
        <f>'set D'!G47</f>
        <v>4</v>
      </c>
      <c r="I47">
        <f>'set D'!H47</f>
        <v>1207</v>
      </c>
      <c r="J47">
        <f>'set D'!O47</f>
        <v>1207</v>
      </c>
      <c r="K47" s="69">
        <f>'set D'!P47</f>
        <v>3.08</v>
      </c>
      <c r="L47">
        <f>'set D'!U47</f>
        <v>1207</v>
      </c>
      <c r="M47" s="69">
        <f>'set D'!V47</f>
        <v>31.92</v>
      </c>
      <c r="N47">
        <f>'set D'!X47</f>
        <v>1206</v>
      </c>
      <c r="O47" s="69">
        <f>'set D'!AA47</f>
        <v>0.4</v>
      </c>
      <c r="P47">
        <f>'set D'!AB47</f>
        <v>1207</v>
      </c>
      <c r="Q47">
        <f>'set D'!AC47</f>
        <v>1206</v>
      </c>
      <c r="R47">
        <f>'set D'!AD47</f>
        <v>1207</v>
      </c>
      <c r="S47" s="69">
        <f>'set D'!AP47</f>
        <v>11.25</v>
      </c>
    </row>
    <row r="48" spans="5:19" x14ac:dyDescent="0.2">
      <c r="E48">
        <f>'set D'!D48</f>
        <v>2</v>
      </c>
      <c r="F48">
        <f>'set D'!E48</f>
        <v>50</v>
      </c>
      <c r="G48">
        <f>'set D'!F48</f>
        <v>15</v>
      </c>
      <c r="H48">
        <f>'set D'!G48</f>
        <v>4</v>
      </c>
      <c r="I48">
        <f>'set D'!H48</f>
        <v>1208</v>
      </c>
      <c r="J48">
        <f>'set D'!O48</f>
        <v>1208</v>
      </c>
      <c r="K48" s="69">
        <f>'set D'!P48</f>
        <v>1.63</v>
      </c>
      <c r="L48">
        <f>'set D'!U48</f>
        <v>1208</v>
      </c>
      <c r="M48" s="69">
        <f>'set D'!V48</f>
        <v>41.82</v>
      </c>
      <c r="N48">
        <f>'set D'!X48</f>
        <v>1206</v>
      </c>
      <c r="O48" s="69">
        <f>'set D'!AA48</f>
        <v>1</v>
      </c>
      <c r="P48">
        <f>'set D'!AB48</f>
        <v>1208</v>
      </c>
      <c r="Q48">
        <f>'set D'!AC48</f>
        <v>1206</v>
      </c>
      <c r="R48">
        <f>'set D'!AD48</f>
        <v>1208</v>
      </c>
      <c r="S48" s="69">
        <f>'set D'!AP48</f>
        <v>46.81</v>
      </c>
    </row>
    <row r="49" spans="5:19" x14ac:dyDescent="0.2">
      <c r="E49">
        <f>'set D'!D49</f>
        <v>3</v>
      </c>
      <c r="F49">
        <f>'set D'!E49</f>
        <v>50</v>
      </c>
      <c r="G49">
        <f>'set D'!F49</f>
        <v>15</v>
      </c>
      <c r="H49">
        <f>'set D'!G49</f>
        <v>4</v>
      </c>
      <c r="I49">
        <f>'set D'!H49</f>
        <v>1211</v>
      </c>
      <c r="J49">
        <f>'set D'!O49</f>
        <v>1211</v>
      </c>
      <c r="K49" s="69">
        <f>'set D'!P49</f>
        <v>0.98</v>
      </c>
      <c r="L49">
        <f>'set D'!U49</f>
        <v>1211</v>
      </c>
      <c r="M49" s="69">
        <f>'set D'!V49</f>
        <v>80.22</v>
      </c>
      <c r="N49">
        <f>'set D'!X49</f>
        <v>1208</v>
      </c>
      <c r="O49" s="69">
        <f>'set D'!AA49</f>
        <v>0.68</v>
      </c>
      <c r="P49">
        <f>'set D'!AB49</f>
        <v>1211</v>
      </c>
      <c r="Q49">
        <f>'set D'!AC49</f>
        <v>1208</v>
      </c>
      <c r="R49">
        <f>'set D'!AD49</f>
        <v>1211</v>
      </c>
      <c r="S49" s="69">
        <f>'set D'!AP49</f>
        <v>10.81</v>
      </c>
    </row>
    <row r="50" spans="5:19" x14ac:dyDescent="0.2">
      <c r="E50">
        <f>'set D'!D50</f>
        <v>4</v>
      </c>
      <c r="F50">
        <f>'set D'!E50</f>
        <v>50</v>
      </c>
      <c r="G50">
        <f>'set D'!F50</f>
        <v>15</v>
      </c>
      <c r="H50">
        <f>'set D'!G50</f>
        <v>4</v>
      </c>
      <c r="I50">
        <f>'set D'!H50</f>
        <v>1209</v>
      </c>
      <c r="J50">
        <f>'set D'!O50</f>
        <v>1209</v>
      </c>
      <c r="K50" s="69">
        <f>'set D'!P50</f>
        <v>1.0900000000000001</v>
      </c>
      <c r="L50">
        <f>'set D'!U50</f>
        <v>1209</v>
      </c>
      <c r="M50" s="69">
        <f>'set D'!V50</f>
        <v>344.09</v>
      </c>
      <c r="N50">
        <f>'set D'!X50</f>
        <v>1206</v>
      </c>
      <c r="O50" s="69">
        <f>'set D'!AA50</f>
        <v>0.41</v>
      </c>
      <c r="P50">
        <f>'set D'!AB50</f>
        <v>1209</v>
      </c>
      <c r="Q50">
        <f>'set D'!AC50</f>
        <v>1206</v>
      </c>
      <c r="R50">
        <f>'set D'!AD50</f>
        <v>1209</v>
      </c>
      <c r="S50" s="69">
        <f>'set D'!AP50</f>
        <v>14.11</v>
      </c>
    </row>
    <row r="51" spans="5:19" x14ac:dyDescent="0.2">
      <c r="E51">
        <f>'set D'!D51</f>
        <v>5</v>
      </c>
      <c r="F51">
        <f>'set D'!E51</f>
        <v>50</v>
      </c>
      <c r="G51">
        <f>'set D'!F51</f>
        <v>15</v>
      </c>
      <c r="H51">
        <f>'set D'!G51</f>
        <v>4</v>
      </c>
      <c r="I51">
        <f>'set D'!H51</f>
        <v>1210</v>
      </c>
      <c r="J51">
        <f>'set D'!O51</f>
        <v>1210</v>
      </c>
      <c r="K51" s="69">
        <f>'set D'!P51</f>
        <v>1.4</v>
      </c>
      <c r="L51">
        <f>'set D'!U51</f>
        <v>1210</v>
      </c>
      <c r="M51" s="69">
        <f>'set D'!V51</f>
        <v>33.39</v>
      </c>
      <c r="N51">
        <f>'set D'!X51</f>
        <v>1207</v>
      </c>
      <c r="O51" s="69">
        <f>'set D'!AA51</f>
        <v>0.43</v>
      </c>
      <c r="P51">
        <f>'set D'!AB51</f>
        <v>1210</v>
      </c>
      <c r="Q51">
        <f>'set D'!AC51</f>
        <v>1207</v>
      </c>
      <c r="R51">
        <f>'set D'!AD51</f>
        <v>1210</v>
      </c>
      <c r="S51" s="69">
        <f>'set D'!AP51</f>
        <v>36.97</v>
      </c>
    </row>
    <row r="52" spans="5:19" x14ac:dyDescent="0.2">
      <c r="E52">
        <f>'set D'!D52</f>
        <v>6</v>
      </c>
      <c r="F52">
        <f>'set D'!E52</f>
        <v>50</v>
      </c>
      <c r="G52">
        <f>'set D'!F52</f>
        <v>15</v>
      </c>
      <c r="H52">
        <f>'set D'!G52</f>
        <v>4</v>
      </c>
      <c r="I52">
        <f>'set D'!H52</f>
        <v>1212</v>
      </c>
      <c r="J52">
        <f>'set D'!O52</f>
        <v>1212</v>
      </c>
      <c r="K52" s="69">
        <f>'set D'!P52</f>
        <v>0.71</v>
      </c>
      <c r="L52">
        <f>'set D'!U52</f>
        <v>1212</v>
      </c>
      <c r="M52" s="69">
        <f>'set D'!V52</f>
        <v>19.93</v>
      </c>
      <c r="N52">
        <f>'set D'!X52</f>
        <v>1207</v>
      </c>
      <c r="O52" s="69">
        <f>'set D'!AA52</f>
        <v>0.51</v>
      </c>
      <c r="P52">
        <f>'set D'!AB52</f>
        <v>1212</v>
      </c>
      <c r="Q52">
        <f>'set D'!AC52</f>
        <v>1207</v>
      </c>
      <c r="R52">
        <f>'set D'!AD52</f>
        <v>1212</v>
      </c>
      <c r="S52" s="69">
        <f>'set D'!AP52</f>
        <v>17.170000000000002</v>
      </c>
    </row>
    <row r="53" spans="5:19" x14ac:dyDescent="0.2">
      <c r="E53">
        <f>'set D'!D53</f>
        <v>7</v>
      </c>
      <c r="F53">
        <f>'set D'!E53</f>
        <v>50</v>
      </c>
      <c r="G53">
        <f>'set D'!F53</f>
        <v>15</v>
      </c>
      <c r="H53">
        <f>'set D'!G53</f>
        <v>4</v>
      </c>
      <c r="I53">
        <f>'set D'!H53</f>
        <v>1211</v>
      </c>
      <c r="J53">
        <f>'set D'!O53</f>
        <v>1211</v>
      </c>
      <c r="K53" s="69">
        <f>'set D'!P53</f>
        <v>1.17</v>
      </c>
      <c r="L53">
        <f>'set D'!U53</f>
        <v>1211</v>
      </c>
      <c r="M53" s="69">
        <f>'set D'!V53</f>
        <v>16.989999999999998</v>
      </c>
      <c r="N53">
        <f>'set D'!X53</f>
        <v>1209</v>
      </c>
      <c r="O53" s="69">
        <f>'set D'!AA53</f>
        <v>0.88</v>
      </c>
      <c r="P53">
        <f>'set D'!AB53</f>
        <v>1211</v>
      </c>
      <c r="Q53">
        <f>'set D'!AC53</f>
        <v>1209</v>
      </c>
      <c r="R53">
        <f>'set D'!AD53</f>
        <v>1211</v>
      </c>
      <c r="S53" s="69">
        <f>'set D'!AP53</f>
        <v>16.25</v>
      </c>
    </row>
    <row r="54" spans="5:19" x14ac:dyDescent="0.2">
      <c r="E54">
        <f>'set D'!D54</f>
        <v>8</v>
      </c>
      <c r="F54">
        <f>'set D'!E54</f>
        <v>50</v>
      </c>
      <c r="G54">
        <f>'set D'!F54</f>
        <v>15</v>
      </c>
      <c r="H54">
        <f>'set D'!G54</f>
        <v>4</v>
      </c>
      <c r="I54">
        <f>'set D'!H54</f>
        <v>1208</v>
      </c>
      <c r="J54">
        <f>'set D'!O54</f>
        <v>1208</v>
      </c>
      <c r="K54" s="69">
        <f>'set D'!P54</f>
        <v>1.1499999999999999</v>
      </c>
      <c r="L54">
        <f>'set D'!U54</f>
        <v>1208</v>
      </c>
      <c r="M54" s="69">
        <f>'set D'!V54</f>
        <v>8.58</v>
      </c>
      <c r="N54">
        <f>'set D'!X54</f>
        <v>1207</v>
      </c>
      <c r="O54" s="69">
        <f>'set D'!AA54</f>
        <v>0.45</v>
      </c>
      <c r="P54">
        <f>'set D'!AB54</f>
        <v>1208</v>
      </c>
      <c r="Q54">
        <f>'set D'!AC54</f>
        <v>1207</v>
      </c>
      <c r="R54">
        <f>'set D'!AD54</f>
        <v>1208</v>
      </c>
      <c r="S54" s="69">
        <f>'set D'!AP54</f>
        <v>8.76</v>
      </c>
    </row>
    <row r="55" spans="5:19" x14ac:dyDescent="0.2">
      <c r="E55">
        <f>'set D'!D55</f>
        <v>9</v>
      </c>
      <c r="F55">
        <f>'set D'!E55</f>
        <v>50</v>
      </c>
      <c r="G55">
        <f>'set D'!F55</f>
        <v>15</v>
      </c>
      <c r="H55">
        <f>'set D'!G55</f>
        <v>4</v>
      </c>
      <c r="I55">
        <f>'set D'!H55</f>
        <v>1207</v>
      </c>
      <c r="J55">
        <f>'set D'!O55</f>
        <v>1207</v>
      </c>
      <c r="K55" s="69">
        <f>'set D'!P55</f>
        <v>0.56000000000000005</v>
      </c>
      <c r="L55">
        <f>'set D'!U55</f>
        <v>1207</v>
      </c>
      <c r="M55" s="69">
        <f>'set D'!V55</f>
        <v>5.25</v>
      </c>
      <c r="N55">
        <f>'set D'!X55</f>
        <v>1206</v>
      </c>
      <c r="O55" s="69">
        <f>'set D'!AA55</f>
        <v>0.34</v>
      </c>
      <c r="P55">
        <f>'set D'!AB55</f>
        <v>1207</v>
      </c>
      <c r="Q55">
        <f>'set D'!AC55</f>
        <v>1206</v>
      </c>
      <c r="R55">
        <f>'set D'!AD55</f>
        <v>1207</v>
      </c>
      <c r="S55" s="69">
        <f>'set D'!AP55</f>
        <v>3.31</v>
      </c>
    </row>
    <row r="56" spans="5:19" x14ac:dyDescent="0.2">
      <c r="E56" s="40">
        <f>'set D'!D56</f>
        <v>10</v>
      </c>
      <c r="F56" s="40">
        <f>'set D'!E56</f>
        <v>50</v>
      </c>
      <c r="G56" s="40">
        <f>'set D'!F56</f>
        <v>15</v>
      </c>
      <c r="H56" s="40">
        <f>'set D'!G56</f>
        <v>4</v>
      </c>
      <c r="I56" s="40">
        <f>'set D'!H56</f>
        <v>1208</v>
      </c>
      <c r="J56" s="40">
        <f>'set D'!O56</f>
        <v>1208</v>
      </c>
      <c r="K56" s="77">
        <f>'set D'!P56</f>
        <v>1.07</v>
      </c>
      <c r="L56" s="40">
        <f>'set D'!U56</f>
        <v>1208</v>
      </c>
      <c r="M56" s="77">
        <f>'set D'!V56</f>
        <v>13.68</v>
      </c>
      <c r="N56" s="40">
        <f>'set D'!X56</f>
        <v>1207</v>
      </c>
      <c r="O56" s="77">
        <f>'set D'!AA56</f>
        <v>0.47</v>
      </c>
      <c r="P56" s="40">
        <f>'set D'!AB56</f>
        <v>1208</v>
      </c>
      <c r="Q56" s="40">
        <f>'set D'!AC56</f>
        <v>1207</v>
      </c>
      <c r="R56" s="40">
        <f>'set D'!AD56</f>
        <v>1208</v>
      </c>
      <c r="S56" s="77">
        <f>'set D'!AP56</f>
        <v>16.190000000000001</v>
      </c>
    </row>
    <row r="57" spans="5:19" x14ac:dyDescent="0.2">
      <c r="E57">
        <f>'set D'!D57</f>
        <v>1</v>
      </c>
      <c r="F57">
        <f>'set D'!E57</f>
        <v>50</v>
      </c>
      <c r="G57">
        <f>'set D'!F57</f>
        <v>15</v>
      </c>
      <c r="H57">
        <f>'set D'!G57</f>
        <v>4</v>
      </c>
      <c r="I57">
        <f>'set D'!H57</f>
        <v>1206</v>
      </c>
      <c r="J57">
        <f>'set D'!O57</f>
        <v>1206</v>
      </c>
      <c r="K57" s="69">
        <f>'set D'!P57</f>
        <v>1.76</v>
      </c>
      <c r="L57">
        <f>'set D'!U57</f>
        <v>1207</v>
      </c>
      <c r="M57" s="69">
        <f>'set D'!V57</f>
        <v>16.72</v>
      </c>
      <c r="N57">
        <f>'set D'!X57</f>
        <v>1206</v>
      </c>
      <c r="O57" s="69">
        <f>'set D'!AA57</f>
        <v>0.87</v>
      </c>
      <c r="P57">
        <f>'set D'!AB57</f>
        <v>1207</v>
      </c>
      <c r="Q57">
        <f>'set D'!AC57</f>
        <v>1206</v>
      </c>
      <c r="R57">
        <f>'set D'!AD57</f>
        <v>1206</v>
      </c>
      <c r="S57" s="69">
        <f>'set D'!AP57</f>
        <v>2.63</v>
      </c>
    </row>
    <row r="58" spans="5:19" x14ac:dyDescent="0.2">
      <c r="E58">
        <f>'set D'!D58</f>
        <v>2</v>
      </c>
      <c r="F58">
        <f>'set D'!E58</f>
        <v>50</v>
      </c>
      <c r="G58">
        <f>'set D'!F58</f>
        <v>15</v>
      </c>
      <c r="H58">
        <f>'set D'!G58</f>
        <v>4</v>
      </c>
      <c r="I58">
        <f>'set D'!H58</f>
        <v>1209</v>
      </c>
      <c r="J58">
        <f>'set D'!O58</f>
        <v>1209</v>
      </c>
      <c r="K58" s="69">
        <f>'set D'!P58</f>
        <v>1.74</v>
      </c>
      <c r="L58">
        <f>'set D'!U58</f>
        <v>1209</v>
      </c>
      <c r="M58" s="69">
        <f>'set D'!V58</f>
        <v>579.9</v>
      </c>
      <c r="N58">
        <f>'set D'!X58</f>
        <v>1206</v>
      </c>
      <c r="O58" s="69">
        <f>'set D'!AA58</f>
        <v>0.46</v>
      </c>
      <c r="P58">
        <f>'set D'!AB58</f>
        <v>1209</v>
      </c>
      <c r="Q58">
        <f>'set D'!AC58</f>
        <v>1206</v>
      </c>
      <c r="R58">
        <f>'set D'!AD58</f>
        <v>1209</v>
      </c>
      <c r="S58" s="69">
        <f>'set D'!AP58</f>
        <v>28.46</v>
      </c>
    </row>
    <row r="59" spans="5:19" x14ac:dyDescent="0.2">
      <c r="E59">
        <f>'set D'!D59</f>
        <v>3</v>
      </c>
      <c r="F59">
        <f>'set D'!E59</f>
        <v>50</v>
      </c>
      <c r="G59">
        <f>'set D'!F59</f>
        <v>15</v>
      </c>
      <c r="H59">
        <f>'set D'!G59</f>
        <v>4</v>
      </c>
      <c r="I59">
        <f>'set D'!H59</f>
        <v>1211</v>
      </c>
      <c r="J59">
        <f>'set D'!O59</f>
        <v>1216</v>
      </c>
      <c r="K59" s="69">
        <f>'set D'!P59</f>
        <v>1.01</v>
      </c>
      <c r="L59">
        <f>'set D'!U59</f>
        <v>1211</v>
      </c>
      <c r="M59" s="69">
        <f>'set D'!V59</f>
        <v>42.48</v>
      </c>
      <c r="N59">
        <f>'set D'!X59</f>
        <v>1206</v>
      </c>
      <c r="O59" s="69">
        <f>'set D'!AA59</f>
        <v>1.44</v>
      </c>
      <c r="P59">
        <f>'set D'!AB59</f>
        <v>1211</v>
      </c>
      <c r="Q59">
        <f>'set D'!AC59</f>
        <v>1206</v>
      </c>
      <c r="R59">
        <f>'set D'!AD59</f>
        <v>1216</v>
      </c>
      <c r="S59" s="69">
        <f>'set D'!AP59</f>
        <v>72.03</v>
      </c>
    </row>
    <row r="60" spans="5:19" x14ac:dyDescent="0.2">
      <c r="E60">
        <f>'set D'!D60</f>
        <v>4</v>
      </c>
      <c r="F60">
        <f>'set D'!E60</f>
        <v>50</v>
      </c>
      <c r="G60">
        <f>'set D'!F60</f>
        <v>15</v>
      </c>
      <c r="H60">
        <f>'set D'!G60</f>
        <v>4</v>
      </c>
      <c r="I60">
        <f>'set D'!H60</f>
        <v>1210</v>
      </c>
      <c r="J60">
        <f>'set D'!O60</f>
        <v>1210</v>
      </c>
      <c r="K60" s="69">
        <f>'set D'!P60</f>
        <v>0.77</v>
      </c>
      <c r="L60">
        <f>'set D'!U60</f>
        <v>1210</v>
      </c>
      <c r="M60" s="69">
        <f>'set D'!V60</f>
        <v>22.59</v>
      </c>
      <c r="N60">
        <f>'set D'!X60</f>
        <v>1206</v>
      </c>
      <c r="O60" s="69">
        <f>'set D'!AA60</f>
        <v>0.37</v>
      </c>
      <c r="P60">
        <f>'set D'!AB60</f>
        <v>1210</v>
      </c>
      <c r="Q60">
        <f>'set D'!AC60</f>
        <v>1206</v>
      </c>
      <c r="R60">
        <f>'set D'!AD60</f>
        <v>1210</v>
      </c>
      <c r="S60" s="69">
        <f>'set D'!AP60</f>
        <v>43.6</v>
      </c>
    </row>
    <row r="61" spans="5:19" x14ac:dyDescent="0.2">
      <c r="E61">
        <f>'set D'!D61</f>
        <v>5</v>
      </c>
      <c r="F61">
        <f>'set D'!E61</f>
        <v>50</v>
      </c>
      <c r="G61">
        <f>'set D'!F61</f>
        <v>15</v>
      </c>
      <c r="H61">
        <f>'set D'!G61</f>
        <v>4</v>
      </c>
      <c r="I61">
        <f>'set D'!H61</f>
        <v>1207</v>
      </c>
      <c r="J61">
        <f>'set D'!O61</f>
        <v>1207</v>
      </c>
      <c r="K61" s="69">
        <f>'set D'!P61</f>
        <v>1.78</v>
      </c>
      <c r="L61">
        <f>'set D'!U61</f>
        <v>1207</v>
      </c>
      <c r="M61" s="69">
        <f>'set D'!V61</f>
        <v>8.39</v>
      </c>
      <c r="N61">
        <f>'set D'!X61</f>
        <v>1206</v>
      </c>
      <c r="O61" s="69">
        <f>'set D'!AA61</f>
        <v>0.44</v>
      </c>
      <c r="P61">
        <f>'set D'!AB61</f>
        <v>1207</v>
      </c>
      <c r="Q61">
        <f>'set D'!AC61</f>
        <v>1206</v>
      </c>
      <c r="R61">
        <f>'set D'!AD61</f>
        <v>1207</v>
      </c>
      <c r="S61" s="69">
        <f>'set D'!AP61</f>
        <v>8.0399999999999991</v>
      </c>
    </row>
    <row r="62" spans="5:19" x14ac:dyDescent="0.2">
      <c r="E62">
        <f>'set D'!D62</f>
        <v>6</v>
      </c>
      <c r="F62">
        <f>'set D'!E62</f>
        <v>50</v>
      </c>
      <c r="G62">
        <f>'set D'!F62</f>
        <v>15</v>
      </c>
      <c r="H62">
        <f>'set D'!G62</f>
        <v>4</v>
      </c>
      <c r="I62">
        <f>'set D'!H62</f>
        <v>1207</v>
      </c>
      <c r="J62">
        <f>'set D'!O62</f>
        <v>1207</v>
      </c>
      <c r="K62" s="69">
        <f>'set D'!P62</f>
        <v>1.72</v>
      </c>
      <c r="L62">
        <f>'set D'!U62</f>
        <v>1207</v>
      </c>
      <c r="M62" s="69">
        <f>'set D'!V62</f>
        <v>16.420000000000002</v>
      </c>
      <c r="N62">
        <f>'set D'!X62</f>
        <v>1206</v>
      </c>
      <c r="O62" s="69">
        <f>'set D'!AA62</f>
        <v>0.69</v>
      </c>
      <c r="P62">
        <f>'set D'!AB62</f>
        <v>1207</v>
      </c>
      <c r="Q62">
        <f>'set D'!AC62</f>
        <v>1206</v>
      </c>
      <c r="R62">
        <f>'set D'!AD62</f>
        <v>1207</v>
      </c>
      <c r="S62" s="69">
        <f>'set D'!AP62</f>
        <v>6.89</v>
      </c>
    </row>
    <row r="63" spans="5:19" x14ac:dyDescent="0.2">
      <c r="E63">
        <f>'set D'!D63</f>
        <v>7</v>
      </c>
      <c r="F63">
        <f>'set D'!E63</f>
        <v>50</v>
      </c>
      <c r="G63">
        <f>'set D'!F63</f>
        <v>15</v>
      </c>
      <c r="H63">
        <f>'set D'!G63</f>
        <v>4</v>
      </c>
      <c r="I63">
        <f>'set D'!H63</f>
        <v>1208</v>
      </c>
      <c r="J63">
        <f>'set D'!O63</f>
        <v>1208</v>
      </c>
      <c r="K63" s="69">
        <f>'set D'!P63</f>
        <v>1.64</v>
      </c>
      <c r="L63">
        <f>'set D'!U63</f>
        <v>1208</v>
      </c>
      <c r="M63" s="69">
        <f>'set D'!V63</f>
        <v>5.68</v>
      </c>
      <c r="N63">
        <f>'set D'!X63</f>
        <v>1207</v>
      </c>
      <c r="O63" s="69">
        <f>'set D'!AA63</f>
        <v>0.34</v>
      </c>
      <c r="P63">
        <f>'set D'!AB63</f>
        <v>1208</v>
      </c>
      <c r="Q63">
        <f>'set D'!AC63</f>
        <v>1207</v>
      </c>
      <c r="R63">
        <f>'set D'!AD63</f>
        <v>1208</v>
      </c>
      <c r="S63" s="69">
        <f>'set D'!AP63</f>
        <v>15.29</v>
      </c>
    </row>
    <row r="64" spans="5:19" x14ac:dyDescent="0.2">
      <c r="E64">
        <f>'set D'!D64</f>
        <v>8</v>
      </c>
      <c r="F64">
        <f>'set D'!E64</f>
        <v>50</v>
      </c>
      <c r="G64">
        <f>'set D'!F64</f>
        <v>15</v>
      </c>
      <c r="H64">
        <f>'set D'!G64</f>
        <v>4</v>
      </c>
      <c r="I64">
        <f>'set D'!H64</f>
        <v>1208</v>
      </c>
      <c r="J64">
        <f>'set D'!O64</f>
        <v>1208</v>
      </c>
      <c r="K64" s="69">
        <f>'set D'!P64</f>
        <v>1.51</v>
      </c>
      <c r="L64">
        <f>'set D'!U64</f>
        <v>1208</v>
      </c>
      <c r="M64" s="69">
        <f>'set D'!V64</f>
        <v>21</v>
      </c>
      <c r="N64">
        <f>'set D'!X64</f>
        <v>1206</v>
      </c>
      <c r="O64" s="69">
        <f>'set D'!AA64</f>
        <v>0.56999999999999995</v>
      </c>
      <c r="P64">
        <f>'set D'!AB64</f>
        <v>1208</v>
      </c>
      <c r="Q64">
        <f>'set D'!AC64</f>
        <v>1206</v>
      </c>
      <c r="R64">
        <f>'set D'!AD64</f>
        <v>1208</v>
      </c>
      <c r="S64" s="69">
        <f>'set D'!AP64</f>
        <v>10.91</v>
      </c>
    </row>
    <row r="65" spans="5:19" x14ac:dyDescent="0.2">
      <c r="E65">
        <f>'set D'!D65</f>
        <v>9</v>
      </c>
      <c r="F65">
        <f>'set D'!E65</f>
        <v>50</v>
      </c>
      <c r="G65">
        <f>'set D'!F65</f>
        <v>15</v>
      </c>
      <c r="H65">
        <f>'set D'!G65</f>
        <v>4</v>
      </c>
      <c r="I65">
        <f>'set D'!H65</f>
        <v>1208</v>
      </c>
      <c r="J65">
        <f>'set D'!O65</f>
        <v>1208</v>
      </c>
      <c r="K65" s="69">
        <f>'set D'!P65</f>
        <v>1.82</v>
      </c>
      <c r="L65">
        <f>'set D'!U65</f>
        <v>1208</v>
      </c>
      <c r="M65" s="69">
        <f>'set D'!V65</f>
        <v>24.58</v>
      </c>
      <c r="N65">
        <f>'set D'!X65</f>
        <v>1207</v>
      </c>
      <c r="O65" s="69">
        <f>'set D'!AA65</f>
        <v>0.67</v>
      </c>
      <c r="P65">
        <f>'set D'!AB65</f>
        <v>1208</v>
      </c>
      <c r="Q65">
        <f>'set D'!AC65</f>
        <v>1207</v>
      </c>
      <c r="R65">
        <f>'set D'!AD65</f>
        <v>1208</v>
      </c>
      <c r="S65" s="69">
        <f>'set D'!AP65</f>
        <v>19.48</v>
      </c>
    </row>
    <row r="66" spans="5:19" x14ac:dyDescent="0.2">
      <c r="E66" s="40">
        <f>'set D'!D66</f>
        <v>10</v>
      </c>
      <c r="F66" s="40">
        <f>'set D'!E66</f>
        <v>50</v>
      </c>
      <c r="G66" s="40">
        <f>'set D'!F66</f>
        <v>15</v>
      </c>
      <c r="H66" s="40">
        <f>'set D'!G66</f>
        <v>4</v>
      </c>
      <c r="I66" s="40">
        <f>'set D'!H66</f>
        <v>1210</v>
      </c>
      <c r="J66" s="40">
        <f>'set D'!O66</f>
        <v>1210</v>
      </c>
      <c r="K66" s="77">
        <f>'set D'!P66</f>
        <v>1.25</v>
      </c>
      <c r="L66" s="40">
        <f>'set D'!U66</f>
        <v>1210</v>
      </c>
      <c r="M66" s="77">
        <f>'set D'!V66</f>
        <v>17.079999999999998</v>
      </c>
      <c r="N66" s="40">
        <f>'set D'!X66</f>
        <v>1207</v>
      </c>
      <c r="O66" s="77">
        <f>'set D'!AA66</f>
        <v>0.67</v>
      </c>
      <c r="P66" s="40">
        <f>'set D'!AB66</f>
        <v>1210</v>
      </c>
      <c r="Q66" s="40">
        <f>'set D'!AC66</f>
        <v>1207</v>
      </c>
      <c r="R66" s="40">
        <f>'set D'!AD66</f>
        <v>1210</v>
      </c>
      <c r="S66" s="77">
        <f>'set D'!AP66</f>
        <v>12.88</v>
      </c>
    </row>
    <row r="67" spans="5:19" x14ac:dyDescent="0.2">
      <c r="K67" s="69"/>
      <c r="M67" s="69"/>
      <c r="O67" s="69"/>
      <c r="S67" s="69"/>
    </row>
    <row r="68" spans="5:19" x14ac:dyDescent="0.2">
      <c r="K68" s="69"/>
      <c r="M68" s="69"/>
      <c r="O68" s="69"/>
      <c r="S68" s="69"/>
    </row>
    <row r="69" spans="5:19" x14ac:dyDescent="0.2">
      <c r="K69" s="69"/>
      <c r="M69" s="69"/>
      <c r="O69" s="69"/>
      <c r="S69" s="69"/>
    </row>
    <row r="70" spans="5:19" x14ac:dyDescent="0.2">
      <c r="K70" s="69"/>
      <c r="M70" s="69"/>
      <c r="O70" s="69"/>
      <c r="S70" s="69"/>
    </row>
    <row r="71" spans="5:19" x14ac:dyDescent="0.2">
      <c r="K71" s="69"/>
      <c r="M71" s="69"/>
      <c r="O71" s="69"/>
      <c r="S71" s="69"/>
    </row>
    <row r="72" spans="5:19" x14ac:dyDescent="0.2">
      <c r="K72" s="69"/>
      <c r="M72" s="69"/>
      <c r="O72" s="69"/>
      <c r="S72" s="69"/>
    </row>
    <row r="73" spans="5:19" x14ac:dyDescent="0.2">
      <c r="K73" s="69"/>
      <c r="M73" s="69"/>
      <c r="O73" s="69"/>
      <c r="S73" s="69"/>
    </row>
    <row r="74" spans="5:19" x14ac:dyDescent="0.2">
      <c r="K74" s="69"/>
      <c r="M74" s="69"/>
      <c r="O74" s="69"/>
      <c r="S74" s="69"/>
    </row>
    <row r="75" spans="5:19" x14ac:dyDescent="0.2">
      <c r="K75" s="69"/>
      <c r="M75" s="69"/>
      <c r="O75" s="69"/>
      <c r="S75" s="69"/>
    </row>
    <row r="76" spans="5:19" x14ac:dyDescent="0.2">
      <c r="K76" s="69"/>
      <c r="M76" s="69"/>
      <c r="O76" s="69"/>
      <c r="S76" s="69"/>
    </row>
    <row r="77" spans="5:19" x14ac:dyDescent="0.2">
      <c r="O77" s="69"/>
    </row>
    <row r="78" spans="5:19" x14ac:dyDescent="0.2">
      <c r="O78" s="69"/>
    </row>
    <row r="79" spans="5:19" x14ac:dyDescent="0.2">
      <c r="O79" s="69"/>
    </row>
    <row r="80" spans="5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4429-A74E-469D-9730-A7B176869966}">
  <dimension ref="E4:S89"/>
  <sheetViews>
    <sheetView topLeftCell="A15" workbookViewId="0">
      <selection activeCell="E7" sqref="E7:S56"/>
    </sheetView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39"/>
      <c r="F5" s="39"/>
      <c r="G5" s="39"/>
      <c r="H5" s="39"/>
      <c r="I5" s="39"/>
      <c r="J5" s="39" t="str">
        <f>Master!I6</f>
        <v>$STBL$</v>
      </c>
      <c r="K5" s="39"/>
      <c r="L5" s="39" t="str">
        <f>Master!K6</f>
        <v>$F$</v>
      </c>
      <c r="M5" s="39"/>
      <c r="N5" s="39" t="str">
        <f>Master!M6</f>
        <v>$\lbf$</v>
      </c>
      <c r="O5" s="39"/>
      <c r="P5" s="39" t="str">
        <f>Master!O6</f>
        <v>\EXM</v>
      </c>
      <c r="Q5" s="39"/>
      <c r="R5" s="39"/>
      <c r="S5" s="39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E'!D7</f>
        <v>1</v>
      </c>
      <c r="F7">
        <f>'set E'!E7</f>
        <v>50</v>
      </c>
      <c r="G7">
        <f>'set E'!F7</f>
        <v>15</v>
      </c>
      <c r="H7">
        <f>'set E'!G7</f>
        <v>4</v>
      </c>
      <c r="I7">
        <f>'set E'!H7</f>
        <v>763</v>
      </c>
      <c r="J7">
        <f>'set E'!O7</f>
        <v>774</v>
      </c>
      <c r="K7" s="69">
        <f>'set E'!P7</f>
        <v>0.93</v>
      </c>
      <c r="L7">
        <f>'set E'!U7</f>
        <v>763</v>
      </c>
      <c r="M7" s="69">
        <f>'set E'!V7</f>
        <v>10.17</v>
      </c>
      <c r="N7">
        <f>'set E'!X7</f>
        <v>758</v>
      </c>
      <c r="O7" s="69">
        <f>'set E'!AA7</f>
        <v>0.47</v>
      </c>
      <c r="P7">
        <f>'set E'!AB7</f>
        <v>763</v>
      </c>
      <c r="Q7">
        <f>'set E'!AC7</f>
        <v>758</v>
      </c>
      <c r="R7">
        <f>'set E'!AD7</f>
        <v>774</v>
      </c>
      <c r="S7" s="69">
        <f>'set E'!AP7</f>
        <v>13.91</v>
      </c>
    </row>
    <row r="8" spans="5:19" x14ac:dyDescent="0.2">
      <c r="E8">
        <f>'set E'!D8</f>
        <v>2</v>
      </c>
      <c r="F8">
        <f>'set E'!E8</f>
        <v>50</v>
      </c>
      <c r="G8">
        <f>'set E'!F8</f>
        <v>15</v>
      </c>
      <c r="H8">
        <f>'set E'!G8</f>
        <v>4</v>
      </c>
      <c r="I8">
        <f>'set E'!H8</f>
        <v>771</v>
      </c>
      <c r="J8">
        <f>'set E'!O8</f>
        <v>771</v>
      </c>
      <c r="K8" s="69">
        <f>'set E'!P8</f>
        <v>0.71</v>
      </c>
      <c r="L8">
        <f>'set E'!U8</f>
        <v>771</v>
      </c>
      <c r="M8" s="69">
        <f>'set E'!V8</f>
        <v>4.54</v>
      </c>
      <c r="N8">
        <f>'set E'!X8</f>
        <v>769</v>
      </c>
      <c r="O8" s="69">
        <f>'set E'!AA8</f>
        <v>0.26</v>
      </c>
      <c r="P8">
        <f>'set E'!AB8</f>
        <v>771</v>
      </c>
      <c r="Q8">
        <f>'set E'!AC8</f>
        <v>769</v>
      </c>
      <c r="R8">
        <f>'set E'!AD8</f>
        <v>771</v>
      </c>
      <c r="S8" s="69">
        <f>'set E'!AP8</f>
        <v>7.33</v>
      </c>
    </row>
    <row r="9" spans="5:19" x14ac:dyDescent="0.2">
      <c r="E9">
        <f>'set E'!D9</f>
        <v>3</v>
      </c>
      <c r="F9">
        <f>'set E'!E9</f>
        <v>50</v>
      </c>
      <c r="G9">
        <f>'set E'!F9</f>
        <v>15</v>
      </c>
      <c r="H9">
        <f>'set E'!G9</f>
        <v>4</v>
      </c>
      <c r="I9">
        <f>'set E'!H9</f>
        <v>772</v>
      </c>
      <c r="J9">
        <f>'set E'!O9</f>
        <v>772</v>
      </c>
      <c r="K9" s="69">
        <f>'set E'!P9</f>
        <v>1.1000000000000001</v>
      </c>
      <c r="L9">
        <f>'set E'!U9</f>
        <v>772</v>
      </c>
      <c r="M9" s="69">
        <f>'set E'!V9</f>
        <v>56.2</v>
      </c>
      <c r="N9">
        <f>'set E'!X9</f>
        <v>772</v>
      </c>
      <c r="O9" s="69">
        <f>'set E'!AA9</f>
        <v>0.34</v>
      </c>
      <c r="P9">
        <f>'set E'!AB9</f>
        <v>772</v>
      </c>
      <c r="Q9">
        <f>'set E'!AC9</f>
        <v>772</v>
      </c>
      <c r="R9">
        <f>'set E'!AD9</f>
        <v>772</v>
      </c>
      <c r="S9" s="69">
        <f>'set E'!AP9</f>
        <v>1.43</v>
      </c>
    </row>
    <row r="10" spans="5:19" x14ac:dyDescent="0.2">
      <c r="E10">
        <f>'set E'!D10</f>
        <v>4</v>
      </c>
      <c r="F10">
        <f>'set E'!E10</f>
        <v>50</v>
      </c>
      <c r="G10">
        <f>'set E'!F10</f>
        <v>15</v>
      </c>
      <c r="H10">
        <f>'set E'!G10</f>
        <v>4</v>
      </c>
      <c r="I10">
        <f>'set E'!H10</f>
        <v>758</v>
      </c>
      <c r="J10">
        <f>'set E'!O10</f>
        <v>758</v>
      </c>
      <c r="K10" s="69">
        <f>'set E'!P10</f>
        <v>1.27</v>
      </c>
      <c r="L10">
        <f>'set E'!U10</f>
        <v>758</v>
      </c>
      <c r="M10" s="69">
        <f>'set E'!V10</f>
        <v>8.66</v>
      </c>
      <c r="N10">
        <f>'set E'!X10</f>
        <v>757</v>
      </c>
      <c r="O10" s="69">
        <f>'set E'!AA10</f>
        <v>0.35</v>
      </c>
      <c r="P10">
        <f>'set E'!AB10</f>
        <v>758</v>
      </c>
      <c r="Q10">
        <f>'set E'!AC10</f>
        <v>757</v>
      </c>
      <c r="R10">
        <f>'set E'!AD10</f>
        <v>758</v>
      </c>
      <c r="S10" s="69">
        <f>'set E'!AP10</f>
        <v>4.16</v>
      </c>
    </row>
    <row r="11" spans="5:19" x14ac:dyDescent="0.2">
      <c r="E11">
        <f>'set E'!D11</f>
        <v>5</v>
      </c>
      <c r="F11">
        <f>'set E'!E11</f>
        <v>50</v>
      </c>
      <c r="G11">
        <f>'set E'!F11</f>
        <v>15</v>
      </c>
      <c r="H11">
        <f>'set E'!G11</f>
        <v>4</v>
      </c>
      <c r="I11">
        <f>'set E'!H11</f>
        <v>761</v>
      </c>
      <c r="J11">
        <f>'set E'!O11</f>
        <v>761</v>
      </c>
      <c r="K11" s="69">
        <f>'set E'!P11</f>
        <v>0.66</v>
      </c>
      <c r="L11">
        <f>'set E'!U11</f>
        <v>761</v>
      </c>
      <c r="M11" s="69">
        <f>'set E'!V11</f>
        <v>10.18</v>
      </c>
      <c r="N11">
        <f>'set E'!X11</f>
        <v>756</v>
      </c>
      <c r="O11" s="69">
        <f>'set E'!AA11</f>
        <v>0.37</v>
      </c>
      <c r="P11">
        <f>'set E'!AB11</f>
        <v>761</v>
      </c>
      <c r="Q11">
        <f>'set E'!AC11</f>
        <v>756</v>
      </c>
      <c r="R11">
        <f>'set E'!AD11</f>
        <v>761</v>
      </c>
      <c r="S11" s="69">
        <f>'set E'!AP11</f>
        <v>8.2799999999999994</v>
      </c>
    </row>
    <row r="12" spans="5:19" x14ac:dyDescent="0.2">
      <c r="E12">
        <f>'set E'!D12</f>
        <v>6</v>
      </c>
      <c r="F12">
        <f>'set E'!E12</f>
        <v>50</v>
      </c>
      <c r="G12">
        <f>'set E'!F12</f>
        <v>15</v>
      </c>
      <c r="H12">
        <f>'set E'!G12</f>
        <v>4</v>
      </c>
      <c r="I12">
        <f>'set E'!H12</f>
        <v>757</v>
      </c>
      <c r="J12">
        <f>'set E'!O12</f>
        <v>757</v>
      </c>
      <c r="K12" s="69">
        <f>'set E'!P12</f>
        <v>0.65</v>
      </c>
      <c r="L12">
        <f>'set E'!U12</f>
        <v>757</v>
      </c>
      <c r="M12" s="69">
        <f>'set E'!V12</f>
        <v>5.94</v>
      </c>
      <c r="N12">
        <f>'set E'!X12</f>
        <v>756</v>
      </c>
      <c r="O12" s="69">
        <f>'set E'!AA12</f>
        <v>0.56999999999999995</v>
      </c>
      <c r="P12">
        <f>'set E'!AB12</f>
        <v>757</v>
      </c>
      <c r="Q12">
        <f>'set E'!AC12</f>
        <v>756</v>
      </c>
      <c r="R12">
        <f>'set E'!AD12</f>
        <v>757</v>
      </c>
      <c r="S12" s="69">
        <f>'set E'!AP12</f>
        <v>2.35</v>
      </c>
    </row>
    <row r="13" spans="5:19" x14ac:dyDescent="0.2">
      <c r="E13">
        <f>'set E'!D13</f>
        <v>7</v>
      </c>
      <c r="F13">
        <f>'set E'!E13</f>
        <v>50</v>
      </c>
      <c r="G13">
        <f>'set E'!F13</f>
        <v>15</v>
      </c>
      <c r="H13">
        <f>'set E'!G13</f>
        <v>4</v>
      </c>
      <c r="I13">
        <f>'set E'!H13</f>
        <v>782</v>
      </c>
      <c r="J13">
        <f>'set E'!O13</f>
        <v>782</v>
      </c>
      <c r="K13" s="69">
        <f>'set E'!P13</f>
        <v>0.36</v>
      </c>
      <c r="L13">
        <f>'set E'!U13</f>
        <v>782</v>
      </c>
      <c r="M13" s="69">
        <f>'set E'!V13</f>
        <v>0.75</v>
      </c>
      <c r="N13">
        <f>'set E'!X13</f>
        <v>782</v>
      </c>
      <c r="O13" s="69">
        <f>'set E'!AA13</f>
        <v>0.25</v>
      </c>
      <c r="P13">
        <f>'set E'!AB13</f>
        <v>782</v>
      </c>
      <c r="Q13">
        <f>'set E'!AC13</f>
        <v>782</v>
      </c>
      <c r="R13">
        <f>'set E'!AD13</f>
        <v>782</v>
      </c>
      <c r="S13" s="69">
        <f>'set E'!AP13</f>
        <v>0.61</v>
      </c>
    </row>
    <row r="14" spans="5:19" x14ac:dyDescent="0.2">
      <c r="E14">
        <f>'set E'!D14</f>
        <v>8</v>
      </c>
      <c r="F14">
        <f>'set E'!E14</f>
        <v>50</v>
      </c>
      <c r="G14">
        <f>'set E'!F14</f>
        <v>15</v>
      </c>
      <c r="H14">
        <f>'set E'!G14</f>
        <v>4</v>
      </c>
      <c r="I14">
        <f>'set E'!H14</f>
        <v>758</v>
      </c>
      <c r="J14">
        <f>'set E'!O14</f>
        <v>758</v>
      </c>
      <c r="K14" s="69">
        <f>'set E'!P14</f>
        <v>0.57999999999999996</v>
      </c>
      <c r="L14">
        <f>'set E'!U14</f>
        <v>758</v>
      </c>
      <c r="M14" s="69">
        <f>'set E'!V14</f>
        <v>14.28</v>
      </c>
      <c r="N14">
        <f>'set E'!X14</f>
        <v>756</v>
      </c>
      <c r="O14" s="69">
        <f>'set E'!AA14</f>
        <v>0.28999999999999998</v>
      </c>
      <c r="P14">
        <f>'set E'!AB14</f>
        <v>758</v>
      </c>
      <c r="Q14">
        <f>'set E'!AC14</f>
        <v>756</v>
      </c>
      <c r="R14">
        <f>'set E'!AD14</f>
        <v>758</v>
      </c>
      <c r="S14" s="69">
        <f>'set E'!AP14</f>
        <v>4.22</v>
      </c>
    </row>
    <row r="15" spans="5:19" x14ac:dyDescent="0.2">
      <c r="E15">
        <f>'set E'!D15</f>
        <v>9</v>
      </c>
      <c r="F15">
        <f>'set E'!E15</f>
        <v>50</v>
      </c>
      <c r="G15">
        <f>'set E'!F15</f>
        <v>15</v>
      </c>
      <c r="H15">
        <f>'set E'!G15</f>
        <v>4</v>
      </c>
      <c r="I15">
        <f>'set E'!H15</f>
        <v>798</v>
      </c>
      <c r="J15">
        <f>'set E'!O15</f>
        <v>798</v>
      </c>
      <c r="K15" s="69">
        <f>'set E'!P15</f>
        <v>0.52</v>
      </c>
      <c r="L15">
        <f>'set E'!U15</f>
        <v>798</v>
      </c>
      <c r="M15" s="69">
        <f>'set E'!V15</f>
        <v>0.79</v>
      </c>
      <c r="N15">
        <f>'set E'!X15</f>
        <v>798</v>
      </c>
      <c r="O15" s="69">
        <f>'set E'!AA15</f>
        <v>0.19</v>
      </c>
      <c r="P15">
        <f>'set E'!AB15</f>
        <v>798</v>
      </c>
      <c r="Q15">
        <f>'set E'!AC15</f>
        <v>798</v>
      </c>
      <c r="R15">
        <f>'set E'!AD15</f>
        <v>798</v>
      </c>
      <c r="S15" s="69">
        <f>'set E'!AP15</f>
        <v>0.7</v>
      </c>
    </row>
    <row r="16" spans="5:19" x14ac:dyDescent="0.2">
      <c r="E16" s="40">
        <f>'set E'!D16</f>
        <v>10</v>
      </c>
      <c r="F16" s="40">
        <f>'set E'!E16</f>
        <v>50</v>
      </c>
      <c r="G16" s="40">
        <f>'set E'!F16</f>
        <v>15</v>
      </c>
      <c r="H16" s="40">
        <f>'set E'!G16</f>
        <v>4</v>
      </c>
      <c r="I16" s="40">
        <f>'set E'!H16</f>
        <v>759</v>
      </c>
      <c r="J16" s="40">
        <f>'set E'!O16</f>
        <v>759</v>
      </c>
      <c r="K16" s="77">
        <f>'set E'!P16</f>
        <v>0.67</v>
      </c>
      <c r="L16" s="40">
        <f>'set E'!U16</f>
        <v>759</v>
      </c>
      <c r="M16" s="77">
        <f>'set E'!V16</f>
        <v>9.69</v>
      </c>
      <c r="N16" s="40">
        <f>'set E'!X16</f>
        <v>757</v>
      </c>
      <c r="O16" s="77">
        <f>'set E'!AA16</f>
        <v>0.36</v>
      </c>
      <c r="P16" s="40">
        <f>'set E'!AB16</f>
        <v>759</v>
      </c>
      <c r="Q16" s="40">
        <f>'set E'!AC16</f>
        <v>757</v>
      </c>
      <c r="R16" s="40">
        <f>'set E'!AD16</f>
        <v>759</v>
      </c>
      <c r="S16" s="77">
        <f>'set E'!AP16</f>
        <v>8.31</v>
      </c>
    </row>
    <row r="17" spans="5:19" x14ac:dyDescent="0.2">
      <c r="E17">
        <f>'set E'!D17</f>
        <v>1</v>
      </c>
      <c r="F17">
        <f>'set E'!E17</f>
        <v>50</v>
      </c>
      <c r="G17">
        <f>'set E'!F17</f>
        <v>15</v>
      </c>
      <c r="H17">
        <f>'set E'!G17</f>
        <v>4</v>
      </c>
      <c r="I17">
        <f>'set E'!H17</f>
        <v>763</v>
      </c>
      <c r="J17">
        <f>'set E'!O17</f>
        <v>774</v>
      </c>
      <c r="K17" s="69">
        <f>'set E'!P17</f>
        <v>0.99</v>
      </c>
      <c r="L17">
        <f>'set E'!U17</f>
        <v>763</v>
      </c>
      <c r="M17" s="69">
        <f>'set E'!V17</f>
        <v>8.1300000000000008</v>
      </c>
      <c r="N17">
        <f>'set E'!X17</f>
        <v>758</v>
      </c>
      <c r="O17" s="69">
        <f>'set E'!AA17</f>
        <v>0.41</v>
      </c>
      <c r="P17">
        <f>'set E'!AB17</f>
        <v>763</v>
      </c>
      <c r="Q17">
        <f>'set E'!AC17</f>
        <v>758</v>
      </c>
      <c r="R17">
        <f>'set E'!AD17</f>
        <v>774</v>
      </c>
      <c r="S17" s="69">
        <f>'set E'!AP17</f>
        <v>13.54</v>
      </c>
    </row>
    <row r="18" spans="5:19" x14ac:dyDescent="0.2">
      <c r="E18">
        <f>'set E'!D18</f>
        <v>2</v>
      </c>
      <c r="F18">
        <f>'set E'!E18</f>
        <v>50</v>
      </c>
      <c r="G18">
        <f>'set E'!F18</f>
        <v>15</v>
      </c>
      <c r="H18">
        <f>'set E'!G18</f>
        <v>4</v>
      </c>
      <c r="I18">
        <f>'set E'!H18</f>
        <v>771</v>
      </c>
      <c r="J18">
        <f>'set E'!O18</f>
        <v>771</v>
      </c>
      <c r="K18" s="69">
        <f>'set E'!P18</f>
        <v>0.66</v>
      </c>
      <c r="L18">
        <f>'set E'!U18</f>
        <v>771</v>
      </c>
      <c r="M18" s="69">
        <f>'set E'!V18</f>
        <v>2.9</v>
      </c>
      <c r="N18">
        <f>'set E'!X18</f>
        <v>769</v>
      </c>
      <c r="O18" s="69">
        <f>'set E'!AA18</f>
        <v>0.27</v>
      </c>
      <c r="P18">
        <f>'set E'!AB18</f>
        <v>771</v>
      </c>
      <c r="Q18">
        <f>'set E'!AC18</f>
        <v>769</v>
      </c>
      <c r="R18">
        <f>'set E'!AD18</f>
        <v>771</v>
      </c>
      <c r="S18" s="69">
        <f>'set E'!AP18</f>
        <v>6.66</v>
      </c>
    </row>
    <row r="19" spans="5:19" x14ac:dyDescent="0.2">
      <c r="E19">
        <f>'set E'!D19</f>
        <v>3</v>
      </c>
      <c r="F19">
        <f>'set E'!E19</f>
        <v>50</v>
      </c>
      <c r="G19">
        <f>'set E'!F19</f>
        <v>15</v>
      </c>
      <c r="H19">
        <f>'set E'!G19</f>
        <v>4</v>
      </c>
      <c r="I19">
        <f>'set E'!H19</f>
        <v>772</v>
      </c>
      <c r="J19">
        <f>'set E'!O19</f>
        <v>772</v>
      </c>
      <c r="K19" s="69">
        <f>'set E'!P19</f>
        <v>1.23</v>
      </c>
      <c r="L19">
        <f>'set E'!U19</f>
        <v>772</v>
      </c>
      <c r="M19" s="69">
        <f>'set E'!V19</f>
        <v>54.32</v>
      </c>
      <c r="N19">
        <f>'set E'!X19</f>
        <v>772</v>
      </c>
      <c r="O19" s="69">
        <f>'set E'!AA19</f>
        <v>0.28999999999999998</v>
      </c>
      <c r="P19">
        <f>'set E'!AB19</f>
        <v>772</v>
      </c>
      <c r="Q19">
        <f>'set E'!AC19</f>
        <v>772</v>
      </c>
      <c r="R19">
        <f>'set E'!AD19</f>
        <v>772</v>
      </c>
      <c r="S19" s="69">
        <f>'set E'!AP19</f>
        <v>1.52</v>
      </c>
    </row>
    <row r="20" spans="5:19" x14ac:dyDescent="0.2">
      <c r="E20">
        <f>'set E'!D20</f>
        <v>4</v>
      </c>
      <c r="F20">
        <f>'set E'!E20</f>
        <v>50</v>
      </c>
      <c r="G20">
        <f>'set E'!F20</f>
        <v>15</v>
      </c>
      <c r="H20">
        <f>'set E'!G20</f>
        <v>4</v>
      </c>
      <c r="I20">
        <f>'set E'!H20</f>
        <v>761</v>
      </c>
      <c r="J20">
        <f>'set E'!O20</f>
        <v>761</v>
      </c>
      <c r="K20" s="69">
        <f>'set E'!P20</f>
        <v>1.32</v>
      </c>
      <c r="L20">
        <f>'set E'!U20</f>
        <v>761</v>
      </c>
      <c r="M20" s="69">
        <f>'set E'!V20</f>
        <v>73.8</v>
      </c>
      <c r="N20">
        <f>'set E'!X20</f>
        <v>757</v>
      </c>
      <c r="O20" s="69">
        <f>'set E'!AA20</f>
        <v>0.24</v>
      </c>
      <c r="P20">
        <f>'set E'!AB20</f>
        <v>761</v>
      </c>
      <c r="Q20">
        <f>'set E'!AC20</f>
        <v>757</v>
      </c>
      <c r="R20">
        <f>'set E'!AD20</f>
        <v>761</v>
      </c>
      <c r="S20" s="69">
        <f>'set E'!AP20</f>
        <v>9.6999999999999993</v>
      </c>
    </row>
    <row r="21" spans="5:19" x14ac:dyDescent="0.2">
      <c r="E21">
        <f>'set E'!D21</f>
        <v>5</v>
      </c>
      <c r="F21">
        <f>'set E'!E21</f>
        <v>50</v>
      </c>
      <c r="G21">
        <f>'set E'!F21</f>
        <v>15</v>
      </c>
      <c r="H21">
        <f>'set E'!G21</f>
        <v>4</v>
      </c>
      <c r="I21">
        <f>'set E'!H21</f>
        <v>761</v>
      </c>
      <c r="J21">
        <f>'set E'!O21</f>
        <v>761</v>
      </c>
      <c r="K21" s="69">
        <f>'set E'!P21</f>
        <v>0.75</v>
      </c>
      <c r="L21">
        <f>'set E'!U21</f>
        <v>761</v>
      </c>
      <c r="M21" s="69">
        <f>'set E'!V21</f>
        <v>14.56</v>
      </c>
      <c r="N21">
        <f>'set E'!X21</f>
        <v>756</v>
      </c>
      <c r="O21" s="69">
        <f>'set E'!AA21</f>
        <v>0.34</v>
      </c>
      <c r="P21">
        <f>'set E'!AB21</f>
        <v>761</v>
      </c>
      <c r="Q21">
        <f>'set E'!AC21</f>
        <v>756</v>
      </c>
      <c r="R21">
        <f>'set E'!AD21</f>
        <v>761</v>
      </c>
      <c r="S21" s="69">
        <f>'set E'!AP21</f>
        <v>12.65</v>
      </c>
    </row>
    <row r="22" spans="5:19" x14ac:dyDescent="0.2">
      <c r="E22">
        <f>'set E'!D22</f>
        <v>6</v>
      </c>
      <c r="F22">
        <f>'set E'!E22</f>
        <v>50</v>
      </c>
      <c r="G22">
        <f>'set E'!F22</f>
        <v>15</v>
      </c>
      <c r="H22">
        <f>'set E'!G22</f>
        <v>4</v>
      </c>
      <c r="I22">
        <f>'set E'!H22</f>
        <v>757</v>
      </c>
      <c r="J22">
        <f>'set E'!O22</f>
        <v>757</v>
      </c>
      <c r="K22" s="69">
        <f>'set E'!P22</f>
        <v>0.63</v>
      </c>
      <c r="L22">
        <f>'set E'!U22</f>
        <v>757</v>
      </c>
      <c r="M22" s="69">
        <f>'set E'!V22</f>
        <v>7.92</v>
      </c>
      <c r="N22">
        <f>'set E'!X22</f>
        <v>756</v>
      </c>
      <c r="O22" s="69">
        <f>'set E'!AA22</f>
        <v>0.57999999999999996</v>
      </c>
      <c r="P22">
        <f>'set E'!AB22</f>
        <v>757</v>
      </c>
      <c r="Q22">
        <f>'set E'!AC22</f>
        <v>756</v>
      </c>
      <c r="R22">
        <f>'set E'!AD22</f>
        <v>757</v>
      </c>
      <c r="S22" s="69">
        <f>'set E'!AP22</f>
        <v>2.39</v>
      </c>
    </row>
    <row r="23" spans="5:19" x14ac:dyDescent="0.2">
      <c r="E23">
        <f>'set E'!D23</f>
        <v>7</v>
      </c>
      <c r="F23">
        <f>'set E'!E23</f>
        <v>50</v>
      </c>
      <c r="G23">
        <f>'set E'!F23</f>
        <v>15</v>
      </c>
      <c r="H23">
        <f>'set E'!G23</f>
        <v>4</v>
      </c>
      <c r="I23">
        <f>'set E'!H23</f>
        <v>782</v>
      </c>
      <c r="J23">
        <f>'set E'!O23</f>
        <v>782</v>
      </c>
      <c r="K23" s="69">
        <f>'set E'!P23</f>
        <v>0.37</v>
      </c>
      <c r="L23">
        <f>'set E'!U23</f>
        <v>782</v>
      </c>
      <c r="M23" s="69">
        <f>'set E'!V23</f>
        <v>0.78</v>
      </c>
      <c r="N23">
        <f>'set E'!X23</f>
        <v>782</v>
      </c>
      <c r="O23" s="69">
        <f>'set E'!AA23</f>
        <v>0.26</v>
      </c>
      <c r="P23">
        <f>'set E'!AB23</f>
        <v>782</v>
      </c>
      <c r="Q23">
        <f>'set E'!AC23</f>
        <v>782</v>
      </c>
      <c r="R23">
        <f>'set E'!AD23</f>
        <v>782</v>
      </c>
      <c r="S23" s="69">
        <f>'set E'!AP23</f>
        <v>0.63</v>
      </c>
    </row>
    <row r="24" spans="5:19" x14ac:dyDescent="0.2">
      <c r="E24">
        <f>'set E'!D24</f>
        <v>8</v>
      </c>
      <c r="F24">
        <f>'set E'!E24</f>
        <v>50</v>
      </c>
      <c r="G24">
        <f>'set E'!F24</f>
        <v>15</v>
      </c>
      <c r="H24">
        <f>'set E'!G24</f>
        <v>4</v>
      </c>
      <c r="I24">
        <f>'set E'!H24</f>
        <v>758</v>
      </c>
      <c r="J24">
        <f>'set E'!O24</f>
        <v>758</v>
      </c>
      <c r="K24" s="69">
        <f>'set E'!P24</f>
        <v>0.53</v>
      </c>
      <c r="L24">
        <f>'set E'!U24</f>
        <v>758</v>
      </c>
      <c r="M24" s="69">
        <f>'set E'!V24</f>
        <v>7.48</v>
      </c>
      <c r="N24">
        <f>'set E'!X24</f>
        <v>756</v>
      </c>
      <c r="O24" s="69">
        <f>'set E'!AA24</f>
        <v>0.28000000000000003</v>
      </c>
      <c r="P24">
        <f>'set E'!AB24</f>
        <v>758</v>
      </c>
      <c r="Q24">
        <f>'set E'!AC24</f>
        <v>756</v>
      </c>
      <c r="R24">
        <f>'set E'!AD24</f>
        <v>758</v>
      </c>
      <c r="S24" s="69">
        <f>'set E'!AP24</f>
        <v>4.28</v>
      </c>
    </row>
    <row r="25" spans="5:19" x14ac:dyDescent="0.2">
      <c r="E25">
        <f>'set E'!D25</f>
        <v>9</v>
      </c>
      <c r="F25">
        <f>'set E'!E25</f>
        <v>50</v>
      </c>
      <c r="G25">
        <f>'set E'!F25</f>
        <v>15</v>
      </c>
      <c r="H25">
        <f>'set E'!G25</f>
        <v>4</v>
      </c>
      <c r="I25">
        <f>'set E'!H25</f>
        <v>798</v>
      </c>
      <c r="J25">
        <f>'set E'!O25</f>
        <v>798</v>
      </c>
      <c r="K25" s="69">
        <f>'set E'!P25</f>
        <v>0.55000000000000004</v>
      </c>
      <c r="L25">
        <f>'set E'!U25</f>
        <v>798</v>
      </c>
      <c r="M25" s="69">
        <f>'set E'!V25</f>
        <v>1.53</v>
      </c>
      <c r="N25">
        <f>'set E'!X25</f>
        <v>798</v>
      </c>
      <c r="O25" s="69">
        <f>'set E'!AA25</f>
        <v>0.26</v>
      </c>
      <c r="P25">
        <f>'set E'!AB25</f>
        <v>798</v>
      </c>
      <c r="Q25">
        <f>'set E'!AC25</f>
        <v>798</v>
      </c>
      <c r="R25">
        <f>'set E'!AD25</f>
        <v>798</v>
      </c>
      <c r="S25" s="69">
        <f>'set E'!AP25</f>
        <v>0.81</v>
      </c>
    </row>
    <row r="26" spans="5:19" x14ac:dyDescent="0.2">
      <c r="E26" s="40">
        <f>'set E'!D26</f>
        <v>10</v>
      </c>
      <c r="F26" s="40">
        <f>'set E'!E26</f>
        <v>50</v>
      </c>
      <c r="G26" s="40">
        <f>'set E'!F26</f>
        <v>15</v>
      </c>
      <c r="H26" s="40">
        <f>'set E'!G26</f>
        <v>4</v>
      </c>
      <c r="I26" s="40">
        <f>'set E'!H26</f>
        <v>759</v>
      </c>
      <c r="J26" s="40">
        <f>'set E'!O26</f>
        <v>759</v>
      </c>
      <c r="K26" s="77">
        <f>'set E'!P26</f>
        <v>0.63</v>
      </c>
      <c r="L26" s="40">
        <f>'set E'!U26</f>
        <v>759</v>
      </c>
      <c r="M26" s="77">
        <f>'set E'!V26</f>
        <v>9.85</v>
      </c>
      <c r="N26" s="40">
        <f>'set E'!X26</f>
        <v>757</v>
      </c>
      <c r="O26" s="77">
        <f>'set E'!AA26</f>
        <v>0.51</v>
      </c>
      <c r="P26" s="40">
        <f>'set E'!AB26</f>
        <v>759</v>
      </c>
      <c r="Q26" s="40">
        <f>'set E'!AC26</f>
        <v>757</v>
      </c>
      <c r="R26" s="40">
        <f>'set E'!AD26</f>
        <v>759</v>
      </c>
      <c r="S26" s="77">
        <f>'set E'!AP26</f>
        <v>6.88</v>
      </c>
    </row>
    <row r="27" spans="5:19" x14ac:dyDescent="0.2">
      <c r="E27">
        <f>'set E'!D27</f>
        <v>1</v>
      </c>
      <c r="F27">
        <f>'set E'!E27</f>
        <v>50</v>
      </c>
      <c r="G27">
        <f>'set E'!F27</f>
        <v>15</v>
      </c>
      <c r="H27">
        <f>'set E'!G27</f>
        <v>4</v>
      </c>
      <c r="I27">
        <f>'set E'!H27</f>
        <v>763</v>
      </c>
      <c r="J27">
        <f>'set E'!O27</f>
        <v>774</v>
      </c>
      <c r="K27" s="69">
        <f>'set E'!P27</f>
        <v>0.9</v>
      </c>
      <c r="L27">
        <f>'set E'!U27</f>
        <v>763</v>
      </c>
      <c r="M27" s="69">
        <f>'set E'!V27</f>
        <v>12.53</v>
      </c>
      <c r="N27">
        <f>'set E'!X27</f>
        <v>758</v>
      </c>
      <c r="O27" s="69">
        <f>'set E'!AA27</f>
        <v>0.46</v>
      </c>
      <c r="P27">
        <f>'set E'!AB27</f>
        <v>763</v>
      </c>
      <c r="Q27">
        <f>'set E'!AC27</f>
        <v>758</v>
      </c>
      <c r="R27">
        <f>'set E'!AD27</f>
        <v>774</v>
      </c>
      <c r="S27" s="69">
        <f>'set E'!AP27</f>
        <v>16.14</v>
      </c>
    </row>
    <row r="28" spans="5:19" x14ac:dyDescent="0.2">
      <c r="E28">
        <f>'set E'!D28</f>
        <v>2</v>
      </c>
      <c r="F28">
        <f>'set E'!E28</f>
        <v>50</v>
      </c>
      <c r="G28">
        <f>'set E'!F28</f>
        <v>15</v>
      </c>
      <c r="H28">
        <f>'set E'!G28</f>
        <v>4</v>
      </c>
      <c r="I28">
        <f>'set E'!H28</f>
        <v>771</v>
      </c>
      <c r="J28">
        <f>'set E'!O28</f>
        <v>771</v>
      </c>
      <c r="K28" s="69">
        <f>'set E'!P28</f>
        <v>0.63</v>
      </c>
      <c r="L28">
        <f>'set E'!U28</f>
        <v>771</v>
      </c>
      <c r="M28" s="69">
        <f>'set E'!V28</f>
        <v>4.46</v>
      </c>
      <c r="N28">
        <f>'set E'!X28</f>
        <v>769</v>
      </c>
      <c r="O28" s="69">
        <f>'set E'!AA28</f>
        <v>0.32</v>
      </c>
      <c r="P28">
        <f>'set E'!AB28</f>
        <v>771</v>
      </c>
      <c r="Q28">
        <f>'set E'!AC28</f>
        <v>769</v>
      </c>
      <c r="R28">
        <f>'set E'!AD28</f>
        <v>771</v>
      </c>
      <c r="S28" s="69">
        <f>'set E'!AP28</f>
        <v>12.44</v>
      </c>
    </row>
    <row r="29" spans="5:19" x14ac:dyDescent="0.2">
      <c r="E29">
        <f>'set E'!D29</f>
        <v>3</v>
      </c>
      <c r="F29">
        <f>'set E'!E29</f>
        <v>50</v>
      </c>
      <c r="G29">
        <f>'set E'!F29</f>
        <v>15</v>
      </c>
      <c r="H29">
        <f>'set E'!G29</f>
        <v>4</v>
      </c>
      <c r="I29">
        <f>'set E'!H29</f>
        <v>772</v>
      </c>
      <c r="J29">
        <f>'set E'!O29</f>
        <v>772</v>
      </c>
      <c r="K29" s="69">
        <f>'set E'!P29</f>
        <v>1.06</v>
      </c>
      <c r="L29">
        <f>'set E'!U29</f>
        <v>772</v>
      </c>
      <c r="M29" s="69">
        <f>'set E'!V29</f>
        <v>24.21</v>
      </c>
      <c r="N29">
        <f>'set E'!X29</f>
        <v>772</v>
      </c>
      <c r="O29" s="69">
        <f>'set E'!AA29</f>
        <v>0.37</v>
      </c>
      <c r="P29">
        <f>'set E'!AB29</f>
        <v>772</v>
      </c>
      <c r="Q29">
        <f>'set E'!AC29</f>
        <v>772</v>
      </c>
      <c r="R29">
        <f>'set E'!AD29</f>
        <v>772</v>
      </c>
      <c r="S29" s="69">
        <f>'set E'!AP29</f>
        <v>1.43</v>
      </c>
    </row>
    <row r="30" spans="5:19" x14ac:dyDescent="0.2">
      <c r="E30">
        <f>'set E'!D30</f>
        <v>4</v>
      </c>
      <c r="F30">
        <f>'set E'!E30</f>
        <v>50</v>
      </c>
      <c r="G30">
        <f>'set E'!F30</f>
        <v>15</v>
      </c>
      <c r="H30">
        <f>'set E'!G30</f>
        <v>4</v>
      </c>
      <c r="I30">
        <f>'set E'!H30</f>
        <v>762</v>
      </c>
      <c r="J30">
        <f>'set E'!O30</f>
        <v>762</v>
      </c>
      <c r="K30" s="69">
        <f>'set E'!P30</f>
        <v>1.32</v>
      </c>
      <c r="L30">
        <f>'set E'!U30</f>
        <v>762</v>
      </c>
      <c r="M30" s="69">
        <f>'set E'!V30</f>
        <v>43.61</v>
      </c>
      <c r="N30">
        <f>'set E'!X30</f>
        <v>757</v>
      </c>
      <c r="O30" s="69">
        <f>'set E'!AA30</f>
        <v>0.32</v>
      </c>
      <c r="P30">
        <f>'set E'!AB30</f>
        <v>762</v>
      </c>
      <c r="Q30">
        <f>'set E'!AC30</f>
        <v>757</v>
      </c>
      <c r="R30">
        <f>'set E'!AD30</f>
        <v>762</v>
      </c>
      <c r="S30" s="69">
        <f>'set E'!AP30</f>
        <v>12.1</v>
      </c>
    </row>
    <row r="31" spans="5:19" x14ac:dyDescent="0.2">
      <c r="E31">
        <f>'set E'!D31</f>
        <v>5</v>
      </c>
      <c r="F31">
        <f>'set E'!E31</f>
        <v>50</v>
      </c>
      <c r="G31">
        <f>'set E'!F31</f>
        <v>15</v>
      </c>
      <c r="H31">
        <f>'set E'!G31</f>
        <v>4</v>
      </c>
      <c r="I31">
        <f>'set E'!H31</f>
        <v>761</v>
      </c>
      <c r="J31">
        <f>'set E'!O31</f>
        <v>761</v>
      </c>
      <c r="K31" s="69">
        <f>'set E'!P31</f>
        <v>0.74</v>
      </c>
      <c r="L31">
        <f>'set E'!U31</f>
        <v>761</v>
      </c>
      <c r="M31" s="69">
        <f>'set E'!V31</f>
        <v>12.53</v>
      </c>
      <c r="N31">
        <f>'set E'!X31</f>
        <v>756</v>
      </c>
      <c r="O31" s="69">
        <f>'set E'!AA31</f>
        <v>0.38</v>
      </c>
      <c r="P31">
        <f>'set E'!AB31</f>
        <v>761</v>
      </c>
      <c r="Q31">
        <f>'set E'!AC31</f>
        <v>756</v>
      </c>
      <c r="R31">
        <f>'set E'!AD31</f>
        <v>761</v>
      </c>
      <c r="S31" s="69">
        <f>'set E'!AP31</f>
        <v>14.43</v>
      </c>
    </row>
    <row r="32" spans="5:19" x14ac:dyDescent="0.2">
      <c r="E32">
        <f>'set E'!D32</f>
        <v>6</v>
      </c>
      <c r="F32">
        <f>'set E'!E32</f>
        <v>50</v>
      </c>
      <c r="G32">
        <f>'set E'!F32</f>
        <v>15</v>
      </c>
      <c r="H32">
        <f>'set E'!G32</f>
        <v>4</v>
      </c>
      <c r="I32">
        <f>'set E'!H32</f>
        <v>757</v>
      </c>
      <c r="J32">
        <f>'set E'!O32</f>
        <v>757</v>
      </c>
      <c r="K32" s="69">
        <f>'set E'!P32</f>
        <v>0.66</v>
      </c>
      <c r="L32">
        <f>'set E'!U32</f>
        <v>757</v>
      </c>
      <c r="M32" s="69">
        <f>'set E'!V32</f>
        <v>8.32</v>
      </c>
      <c r="N32">
        <f>'set E'!X32</f>
        <v>756</v>
      </c>
      <c r="O32" s="69">
        <f>'set E'!AA32</f>
        <v>0.53</v>
      </c>
      <c r="P32">
        <f>'set E'!AB32</f>
        <v>757</v>
      </c>
      <c r="Q32">
        <f>'set E'!AC32</f>
        <v>756</v>
      </c>
      <c r="R32">
        <f>'set E'!AD32</f>
        <v>757</v>
      </c>
      <c r="S32" s="69">
        <f>'set E'!AP32</f>
        <v>2.37</v>
      </c>
    </row>
    <row r="33" spans="5:19" x14ac:dyDescent="0.2">
      <c r="E33">
        <f>'set E'!D33</f>
        <v>7</v>
      </c>
      <c r="F33">
        <f>'set E'!E33</f>
        <v>50</v>
      </c>
      <c r="G33">
        <f>'set E'!F33</f>
        <v>15</v>
      </c>
      <c r="H33">
        <f>'set E'!G33</f>
        <v>4</v>
      </c>
      <c r="I33">
        <f>'set E'!H33</f>
        <v>782</v>
      </c>
      <c r="J33">
        <f>'set E'!O33</f>
        <v>782</v>
      </c>
      <c r="K33" s="69">
        <f>'set E'!P33</f>
        <v>0.35</v>
      </c>
      <c r="L33">
        <f>'set E'!U33</f>
        <v>782</v>
      </c>
      <c r="M33" s="69">
        <f>'set E'!V33</f>
        <v>0.53</v>
      </c>
      <c r="N33">
        <f>'set E'!X33</f>
        <v>782</v>
      </c>
      <c r="O33" s="69">
        <f>'set E'!AA33</f>
        <v>0.27</v>
      </c>
      <c r="P33">
        <f>'set E'!AB33</f>
        <v>782</v>
      </c>
      <c r="Q33">
        <f>'set E'!AC33</f>
        <v>782</v>
      </c>
      <c r="R33">
        <f>'set E'!AD33</f>
        <v>782</v>
      </c>
      <c r="S33" s="69">
        <f>'set E'!AP33</f>
        <v>0.62</v>
      </c>
    </row>
    <row r="34" spans="5:19" x14ac:dyDescent="0.2">
      <c r="E34">
        <f>'set E'!D34</f>
        <v>8</v>
      </c>
      <c r="F34">
        <f>'set E'!E34</f>
        <v>50</v>
      </c>
      <c r="G34">
        <f>'set E'!F34</f>
        <v>15</v>
      </c>
      <c r="H34">
        <f>'set E'!G34</f>
        <v>4</v>
      </c>
      <c r="I34">
        <f>'set E'!H34</f>
        <v>759</v>
      </c>
      <c r="J34">
        <f>'set E'!O34</f>
        <v>761</v>
      </c>
      <c r="K34" s="69">
        <f>'set E'!P34</f>
        <v>0.55000000000000004</v>
      </c>
      <c r="L34">
        <f>'set E'!U34</f>
        <v>759</v>
      </c>
      <c r="M34" s="69">
        <f>'set E'!V34</f>
        <v>13.31</v>
      </c>
      <c r="N34">
        <f>'set E'!X34</f>
        <v>756</v>
      </c>
      <c r="O34" s="69">
        <f>'set E'!AA34</f>
        <v>0.35</v>
      </c>
      <c r="P34">
        <f>'set E'!AB34</f>
        <v>759</v>
      </c>
      <c r="Q34">
        <f>'set E'!AC34</f>
        <v>756</v>
      </c>
      <c r="R34">
        <f>'set E'!AD34</f>
        <v>761</v>
      </c>
      <c r="S34" s="69">
        <f>'set E'!AP34</f>
        <v>13.13</v>
      </c>
    </row>
    <row r="35" spans="5:19" x14ac:dyDescent="0.2">
      <c r="E35">
        <f>'set E'!D35</f>
        <v>9</v>
      </c>
      <c r="F35">
        <f>'set E'!E35</f>
        <v>50</v>
      </c>
      <c r="G35">
        <f>'set E'!F35</f>
        <v>15</v>
      </c>
      <c r="H35">
        <f>'set E'!G35</f>
        <v>4</v>
      </c>
      <c r="I35">
        <f>'set E'!H35</f>
        <v>798</v>
      </c>
      <c r="J35">
        <f>'set E'!O35</f>
        <v>798</v>
      </c>
      <c r="K35" s="69">
        <f>'set E'!P35</f>
        <v>0.6</v>
      </c>
      <c r="L35">
        <f>'set E'!U35</f>
        <v>798</v>
      </c>
      <c r="M35" s="69">
        <f>'set E'!V35</f>
        <v>0.99</v>
      </c>
      <c r="N35">
        <f>'set E'!X35</f>
        <v>798</v>
      </c>
      <c r="O35" s="69">
        <f>'set E'!AA35</f>
        <v>0.27</v>
      </c>
      <c r="P35">
        <f>'set E'!AB35</f>
        <v>798</v>
      </c>
      <c r="Q35">
        <f>'set E'!AC35</f>
        <v>798</v>
      </c>
      <c r="R35">
        <f>'set E'!AD35</f>
        <v>798</v>
      </c>
      <c r="S35" s="69">
        <f>'set E'!AP35</f>
        <v>0.87</v>
      </c>
    </row>
    <row r="36" spans="5:19" x14ac:dyDescent="0.2">
      <c r="E36" s="40">
        <f>'set E'!D36</f>
        <v>10</v>
      </c>
      <c r="F36" s="40">
        <f>'set E'!E36</f>
        <v>50</v>
      </c>
      <c r="G36" s="40">
        <f>'set E'!F36</f>
        <v>15</v>
      </c>
      <c r="H36" s="40">
        <f>'set E'!G36</f>
        <v>4</v>
      </c>
      <c r="I36" s="40">
        <f>'set E'!H36</f>
        <v>759</v>
      </c>
      <c r="J36" s="40">
        <f>'set E'!O36</f>
        <v>759</v>
      </c>
      <c r="K36" s="77">
        <f>'set E'!P36</f>
        <v>0.6</v>
      </c>
      <c r="L36" s="40">
        <f>'set E'!U36</f>
        <v>759</v>
      </c>
      <c r="M36" s="77">
        <f>'set E'!V36</f>
        <v>10.220000000000001</v>
      </c>
      <c r="N36" s="40">
        <f>'set E'!X36</f>
        <v>757</v>
      </c>
      <c r="O36" s="77">
        <f>'set E'!AA36</f>
        <v>0.41</v>
      </c>
      <c r="P36" s="40">
        <f>'set E'!AB36</f>
        <v>759</v>
      </c>
      <c r="Q36" s="40">
        <f>'set E'!AC36</f>
        <v>757</v>
      </c>
      <c r="R36" s="40">
        <f>'set E'!AD36</f>
        <v>759</v>
      </c>
      <c r="S36" s="77">
        <f>'set E'!AP36</f>
        <v>4.9000000000000004</v>
      </c>
    </row>
    <row r="37" spans="5:19" x14ac:dyDescent="0.2">
      <c r="E37">
        <f>'set E'!D37</f>
        <v>1</v>
      </c>
      <c r="F37">
        <f>'set E'!E37</f>
        <v>50</v>
      </c>
      <c r="G37">
        <f>'set E'!F37</f>
        <v>15</v>
      </c>
      <c r="H37">
        <f>'set E'!G37</f>
        <v>4</v>
      </c>
      <c r="I37">
        <f>'set E'!H37</f>
        <v>763</v>
      </c>
      <c r="J37">
        <f>'set E'!O37</f>
        <v>774</v>
      </c>
      <c r="K37" s="69">
        <f>'set E'!P37</f>
        <v>0.94</v>
      </c>
      <c r="L37">
        <f>'set E'!U37</f>
        <v>763</v>
      </c>
      <c r="M37" s="69">
        <f>'set E'!V37</f>
        <v>8.7899999999999991</v>
      </c>
      <c r="N37">
        <f>'set E'!X37</f>
        <v>758</v>
      </c>
      <c r="O37" s="69">
        <f>'set E'!AA37</f>
        <v>0.44</v>
      </c>
      <c r="P37">
        <f>'set E'!AB37</f>
        <v>763</v>
      </c>
      <c r="Q37">
        <f>'set E'!AC37</f>
        <v>758</v>
      </c>
      <c r="R37">
        <f>'set E'!AD37</f>
        <v>774</v>
      </c>
      <c r="S37" s="69">
        <f>'set E'!AP37</f>
        <v>5.71</v>
      </c>
    </row>
    <row r="38" spans="5:19" x14ac:dyDescent="0.2">
      <c r="E38">
        <f>'set E'!D38</f>
        <v>2</v>
      </c>
      <c r="F38">
        <f>'set E'!E38</f>
        <v>50</v>
      </c>
      <c r="G38">
        <f>'set E'!F38</f>
        <v>15</v>
      </c>
      <c r="H38">
        <f>'set E'!G38</f>
        <v>4</v>
      </c>
      <c r="I38">
        <f>'set E'!H38</f>
        <v>771</v>
      </c>
      <c r="J38">
        <f>'set E'!O38</f>
        <v>771</v>
      </c>
      <c r="K38" s="69">
        <f>'set E'!P38</f>
        <v>0.72</v>
      </c>
      <c r="L38">
        <f>'set E'!U38</f>
        <v>771</v>
      </c>
      <c r="M38" s="69">
        <f>'set E'!V38</f>
        <v>4.5199999999999996</v>
      </c>
      <c r="N38">
        <f>'set E'!X38</f>
        <v>769</v>
      </c>
      <c r="O38" s="69">
        <f>'set E'!AA38</f>
        <v>0.37</v>
      </c>
      <c r="P38">
        <f>'set E'!AB38</f>
        <v>771</v>
      </c>
      <c r="Q38">
        <f>'set E'!AC38</f>
        <v>769</v>
      </c>
      <c r="R38">
        <f>'set E'!AD38</f>
        <v>771</v>
      </c>
      <c r="S38" s="69">
        <f>'set E'!AP38</f>
        <v>10.11</v>
      </c>
    </row>
    <row r="39" spans="5:19" x14ac:dyDescent="0.2">
      <c r="E39">
        <f>'set E'!D39</f>
        <v>3</v>
      </c>
      <c r="F39">
        <f>'set E'!E39</f>
        <v>50</v>
      </c>
      <c r="G39">
        <f>'set E'!F39</f>
        <v>15</v>
      </c>
      <c r="H39">
        <f>'set E'!G39</f>
        <v>4</v>
      </c>
      <c r="I39">
        <f>'set E'!H39</f>
        <v>772</v>
      </c>
      <c r="J39">
        <f>'set E'!O39</f>
        <v>772</v>
      </c>
      <c r="K39" s="69">
        <f>'set E'!P39</f>
        <v>0.76</v>
      </c>
      <c r="L39">
        <f>'set E'!U39</f>
        <v>772</v>
      </c>
      <c r="M39" s="69">
        <f>'set E'!V39</f>
        <v>13.64</v>
      </c>
      <c r="N39">
        <f>'set E'!X39</f>
        <v>772</v>
      </c>
      <c r="O39" s="69">
        <f>'set E'!AA39</f>
        <v>0.32</v>
      </c>
      <c r="P39">
        <f>'set E'!AB39</f>
        <v>772</v>
      </c>
      <c r="Q39">
        <f>'set E'!AC39</f>
        <v>772</v>
      </c>
      <c r="R39">
        <f>'set E'!AD39</f>
        <v>772</v>
      </c>
      <c r="S39" s="69">
        <f>'set E'!AP39</f>
        <v>1.08</v>
      </c>
    </row>
    <row r="40" spans="5:19" x14ac:dyDescent="0.2">
      <c r="E40">
        <f>'set E'!D40</f>
        <v>4</v>
      </c>
      <c r="F40">
        <f>'set E'!E40</f>
        <v>50</v>
      </c>
      <c r="G40">
        <f>'set E'!F40</f>
        <v>15</v>
      </c>
      <c r="H40">
        <f>'set E'!G40</f>
        <v>4</v>
      </c>
      <c r="I40">
        <f>'set E'!H40</f>
        <v>762</v>
      </c>
      <c r="J40">
        <f>'set E'!O40</f>
        <v>762</v>
      </c>
      <c r="K40" s="69">
        <f>'set E'!P40</f>
        <v>0.99</v>
      </c>
      <c r="L40">
        <f>'set E'!U40</f>
        <v>762</v>
      </c>
      <c r="M40" s="69">
        <f>'set E'!V40</f>
        <v>46.38</v>
      </c>
      <c r="N40">
        <f>'set E'!X40</f>
        <v>757</v>
      </c>
      <c r="O40" s="69">
        <f>'set E'!AA40</f>
        <v>0.26</v>
      </c>
      <c r="P40">
        <f>'set E'!AB40</f>
        <v>762</v>
      </c>
      <c r="Q40">
        <f>'set E'!AC40</f>
        <v>757</v>
      </c>
      <c r="R40">
        <f>'set E'!AD40</f>
        <v>762</v>
      </c>
      <c r="S40" s="69">
        <f>'set E'!AP40</f>
        <v>5.86</v>
      </c>
    </row>
    <row r="41" spans="5:19" x14ac:dyDescent="0.2">
      <c r="E41">
        <f>'set E'!D41</f>
        <v>5</v>
      </c>
      <c r="F41">
        <f>'set E'!E41</f>
        <v>50</v>
      </c>
      <c r="G41">
        <f>'set E'!F41</f>
        <v>15</v>
      </c>
      <c r="H41">
        <f>'set E'!G41</f>
        <v>4</v>
      </c>
      <c r="I41">
        <f>'set E'!H41</f>
        <v>761</v>
      </c>
      <c r="J41">
        <f>'set E'!O41</f>
        <v>761</v>
      </c>
      <c r="K41" s="69">
        <f>'set E'!P41</f>
        <v>0.69</v>
      </c>
      <c r="L41">
        <f>'set E'!U41</f>
        <v>761</v>
      </c>
      <c r="M41" s="69">
        <f>'set E'!V41</f>
        <v>12.55</v>
      </c>
      <c r="N41">
        <f>'set E'!X41</f>
        <v>756</v>
      </c>
      <c r="O41" s="69">
        <f>'set E'!AA41</f>
        <v>0.36</v>
      </c>
      <c r="P41">
        <f>'set E'!AB41</f>
        <v>761</v>
      </c>
      <c r="Q41">
        <f>'set E'!AC41</f>
        <v>756</v>
      </c>
      <c r="R41">
        <f>'set E'!AD41</f>
        <v>761</v>
      </c>
      <c r="S41" s="69">
        <f>'set E'!AP41</f>
        <v>9.82</v>
      </c>
    </row>
    <row r="42" spans="5:19" x14ac:dyDescent="0.2">
      <c r="E42">
        <f>'set E'!D42</f>
        <v>6</v>
      </c>
      <c r="F42">
        <f>'set E'!E42</f>
        <v>50</v>
      </c>
      <c r="G42">
        <f>'set E'!F42</f>
        <v>15</v>
      </c>
      <c r="H42">
        <f>'set E'!G42</f>
        <v>4</v>
      </c>
      <c r="I42">
        <f>'set E'!H42</f>
        <v>757</v>
      </c>
      <c r="J42">
        <f>'set E'!O42</f>
        <v>757</v>
      </c>
      <c r="K42" s="69">
        <f>'set E'!P42</f>
        <v>0.64</v>
      </c>
      <c r="L42">
        <f>'set E'!U42</f>
        <v>757</v>
      </c>
      <c r="M42" s="69">
        <f>'set E'!V42</f>
        <v>8.6999999999999993</v>
      </c>
      <c r="N42">
        <f>'set E'!X42</f>
        <v>756</v>
      </c>
      <c r="O42" s="69">
        <f>'set E'!AA42</f>
        <v>0.59</v>
      </c>
      <c r="P42">
        <f>'set E'!AB42</f>
        <v>757</v>
      </c>
      <c r="Q42">
        <f>'set E'!AC42</f>
        <v>756</v>
      </c>
      <c r="R42">
        <f>'set E'!AD42</f>
        <v>757</v>
      </c>
      <c r="S42" s="69">
        <f>'set E'!AP42</f>
        <v>2.38</v>
      </c>
    </row>
    <row r="43" spans="5:19" x14ac:dyDescent="0.2">
      <c r="E43">
        <f>'set E'!D43</f>
        <v>7</v>
      </c>
      <c r="F43">
        <f>'set E'!E43</f>
        <v>50</v>
      </c>
      <c r="G43">
        <f>'set E'!F43</f>
        <v>15</v>
      </c>
      <c r="H43">
        <f>'set E'!G43</f>
        <v>4</v>
      </c>
      <c r="I43">
        <f>'set E'!H43</f>
        <v>782</v>
      </c>
      <c r="J43">
        <f>'set E'!O43</f>
        <v>782</v>
      </c>
      <c r="K43" s="69">
        <f>'set E'!P43</f>
        <v>0.38</v>
      </c>
      <c r="L43">
        <f>'set E'!U43</f>
        <v>782</v>
      </c>
      <c r="M43" s="69">
        <f>'set E'!V43</f>
        <v>0.65</v>
      </c>
      <c r="N43">
        <f>'set E'!X43</f>
        <v>782</v>
      </c>
      <c r="O43" s="69">
        <f>'set E'!AA43</f>
        <v>0.24</v>
      </c>
      <c r="P43">
        <f>'set E'!AB43</f>
        <v>782</v>
      </c>
      <c r="Q43">
        <f>'set E'!AC43</f>
        <v>782</v>
      </c>
      <c r="R43">
        <f>'set E'!AD43</f>
        <v>782</v>
      </c>
      <c r="S43" s="69">
        <f>'set E'!AP43</f>
        <v>0.61</v>
      </c>
    </row>
    <row r="44" spans="5:19" x14ac:dyDescent="0.2">
      <c r="E44">
        <f>'set E'!D44</f>
        <v>8</v>
      </c>
      <c r="F44">
        <f>'set E'!E44</f>
        <v>50</v>
      </c>
      <c r="G44">
        <f>'set E'!F44</f>
        <v>15</v>
      </c>
      <c r="H44">
        <f>'set E'!G44</f>
        <v>4</v>
      </c>
      <c r="I44">
        <f>'set E'!H44</f>
        <v>759</v>
      </c>
      <c r="J44">
        <f>'set E'!O44</f>
        <v>761</v>
      </c>
      <c r="K44" s="69">
        <f>'set E'!P44</f>
        <v>0.51</v>
      </c>
      <c r="L44">
        <f>'set E'!U44</f>
        <v>759</v>
      </c>
      <c r="M44" s="69">
        <f>'set E'!V44</f>
        <v>10.6</v>
      </c>
      <c r="N44">
        <f>'set E'!X44</f>
        <v>756</v>
      </c>
      <c r="O44" s="69">
        <f>'set E'!AA44</f>
        <v>0.28000000000000003</v>
      </c>
      <c r="P44">
        <f>'set E'!AB44</f>
        <v>759</v>
      </c>
      <c r="Q44">
        <f>'set E'!AC44</f>
        <v>756</v>
      </c>
      <c r="R44">
        <f>'set E'!AD44</f>
        <v>761</v>
      </c>
      <c r="S44" s="69">
        <f>'set E'!AP44</f>
        <v>8.77</v>
      </c>
    </row>
    <row r="45" spans="5:19" x14ac:dyDescent="0.2">
      <c r="E45">
        <f>'set E'!D45</f>
        <v>9</v>
      </c>
      <c r="F45">
        <f>'set E'!E45</f>
        <v>50</v>
      </c>
      <c r="G45">
        <f>'set E'!F45</f>
        <v>15</v>
      </c>
      <c r="H45">
        <f>'set E'!G45</f>
        <v>4</v>
      </c>
      <c r="I45">
        <f>'set E'!H45</f>
        <v>798</v>
      </c>
      <c r="J45">
        <f>'set E'!O45</f>
        <v>798</v>
      </c>
      <c r="K45" s="69">
        <f>'set E'!P45</f>
        <v>0.55000000000000004</v>
      </c>
      <c r="L45">
        <f>'set E'!U45</f>
        <v>798</v>
      </c>
      <c r="M45" s="69">
        <f>'set E'!V45</f>
        <v>0.82</v>
      </c>
      <c r="N45">
        <f>'set E'!X45</f>
        <v>798</v>
      </c>
      <c r="O45" s="69">
        <f>'set E'!AA45</f>
        <v>0.28000000000000003</v>
      </c>
      <c r="P45">
        <f>'set E'!AB45</f>
        <v>798</v>
      </c>
      <c r="Q45">
        <f>'set E'!AC45</f>
        <v>798</v>
      </c>
      <c r="R45">
        <f>'set E'!AD45</f>
        <v>798</v>
      </c>
      <c r="S45" s="69">
        <f>'set E'!AP45</f>
        <v>0.83</v>
      </c>
    </row>
    <row r="46" spans="5:19" x14ac:dyDescent="0.2">
      <c r="E46" s="40">
        <f>'set E'!D46</f>
        <v>10</v>
      </c>
      <c r="F46" s="40">
        <f>'set E'!E46</f>
        <v>50</v>
      </c>
      <c r="G46" s="40">
        <f>'set E'!F46</f>
        <v>15</v>
      </c>
      <c r="H46" s="40">
        <f>'set E'!G46</f>
        <v>4</v>
      </c>
      <c r="I46" s="40">
        <f>'set E'!H46</f>
        <v>759</v>
      </c>
      <c r="J46" s="40">
        <f>'set E'!O46</f>
        <v>759</v>
      </c>
      <c r="K46" s="77">
        <f>'set E'!P46</f>
        <v>0.59</v>
      </c>
      <c r="L46" s="40">
        <f>'set E'!U46</f>
        <v>759</v>
      </c>
      <c r="M46" s="77">
        <f>'set E'!V46</f>
        <v>9.5500000000000007</v>
      </c>
      <c r="N46" s="40">
        <f>'set E'!X46</f>
        <v>757</v>
      </c>
      <c r="O46" s="77">
        <f>'set E'!AA46</f>
        <v>0.48</v>
      </c>
      <c r="P46" s="40">
        <f>'set E'!AB46</f>
        <v>759</v>
      </c>
      <c r="Q46" s="40">
        <f>'set E'!AC46</f>
        <v>757</v>
      </c>
      <c r="R46" s="40">
        <f>'set E'!AD46</f>
        <v>759</v>
      </c>
      <c r="S46" s="77">
        <f>'set E'!AP46</f>
        <v>7.02</v>
      </c>
    </row>
    <row r="47" spans="5:19" x14ac:dyDescent="0.2">
      <c r="E47">
        <f>'set E'!D47</f>
        <v>1</v>
      </c>
      <c r="F47">
        <f>'set E'!E47</f>
        <v>50</v>
      </c>
      <c r="G47">
        <f>'set E'!F47</f>
        <v>15</v>
      </c>
      <c r="H47">
        <f>'set E'!G47</f>
        <v>4</v>
      </c>
      <c r="I47">
        <f>'set E'!H47</f>
        <v>763</v>
      </c>
      <c r="J47">
        <f>'set E'!O47</f>
        <v>774</v>
      </c>
      <c r="K47" s="69">
        <f>'set E'!P47</f>
        <v>0.88</v>
      </c>
      <c r="L47">
        <f>'set E'!U47</f>
        <v>763</v>
      </c>
      <c r="M47" s="69">
        <f>'set E'!V47</f>
        <v>9.61</v>
      </c>
      <c r="N47">
        <f>'set E'!X47</f>
        <v>758</v>
      </c>
      <c r="O47" s="69">
        <f>'set E'!AA47</f>
        <v>0.52</v>
      </c>
      <c r="P47">
        <f>'set E'!AB47</f>
        <v>763</v>
      </c>
      <c r="Q47">
        <f>'set E'!AC47</f>
        <v>758</v>
      </c>
      <c r="R47">
        <f>'set E'!AD47</f>
        <v>774</v>
      </c>
      <c r="S47" s="69">
        <f>'set E'!AP47</f>
        <v>9.17</v>
      </c>
    </row>
    <row r="48" spans="5:19" x14ac:dyDescent="0.2">
      <c r="E48">
        <f>'set E'!D48</f>
        <v>2</v>
      </c>
      <c r="F48">
        <f>'set E'!E48</f>
        <v>50</v>
      </c>
      <c r="G48">
        <f>'set E'!F48</f>
        <v>15</v>
      </c>
      <c r="H48">
        <f>'set E'!G48</f>
        <v>4</v>
      </c>
      <c r="I48">
        <f>'set E'!H48</f>
        <v>771</v>
      </c>
      <c r="J48">
        <f>'set E'!O48</f>
        <v>771</v>
      </c>
      <c r="K48" s="69">
        <f>'set E'!P48</f>
        <v>0.67</v>
      </c>
      <c r="L48">
        <f>'set E'!U48</f>
        <v>771</v>
      </c>
      <c r="M48" s="69">
        <f>'set E'!V48</f>
        <v>4.59</v>
      </c>
      <c r="N48">
        <f>'set E'!X48</f>
        <v>769</v>
      </c>
      <c r="O48" s="69">
        <f>'set E'!AA48</f>
        <v>0.24</v>
      </c>
      <c r="P48">
        <f>'set E'!AB48</f>
        <v>771</v>
      </c>
      <c r="Q48">
        <f>'set E'!AC48</f>
        <v>769</v>
      </c>
      <c r="R48">
        <f>'set E'!AD48</f>
        <v>771</v>
      </c>
      <c r="S48" s="69">
        <f>'set E'!AP48</f>
        <v>6.22</v>
      </c>
    </row>
    <row r="49" spans="5:19" x14ac:dyDescent="0.2">
      <c r="E49">
        <f>'set E'!D49</f>
        <v>3</v>
      </c>
      <c r="F49">
        <f>'set E'!E49</f>
        <v>50</v>
      </c>
      <c r="G49">
        <f>'set E'!F49</f>
        <v>15</v>
      </c>
      <c r="H49">
        <f>'set E'!G49</f>
        <v>4</v>
      </c>
      <c r="I49">
        <f>'set E'!H49</f>
        <v>772</v>
      </c>
      <c r="J49">
        <f>'set E'!O49</f>
        <v>772</v>
      </c>
      <c r="K49" s="69">
        <f>'set E'!P49</f>
        <v>0.82</v>
      </c>
      <c r="L49">
        <f>'set E'!U49</f>
        <v>772</v>
      </c>
      <c r="M49" s="69">
        <f>'set E'!V49</f>
        <v>12.94</v>
      </c>
      <c r="N49">
        <f>'set E'!X49</f>
        <v>772</v>
      </c>
      <c r="O49" s="69">
        <f>'set E'!AA49</f>
        <v>0.33</v>
      </c>
      <c r="P49">
        <f>'set E'!AB49</f>
        <v>772</v>
      </c>
      <c r="Q49">
        <f>'set E'!AC49</f>
        <v>772</v>
      </c>
      <c r="R49">
        <f>'set E'!AD49</f>
        <v>772</v>
      </c>
      <c r="S49" s="69">
        <f>'set E'!AP49</f>
        <v>1.1499999999999999</v>
      </c>
    </row>
    <row r="50" spans="5:19" x14ac:dyDescent="0.2">
      <c r="E50">
        <f>'set E'!D50</f>
        <v>4</v>
      </c>
      <c r="F50">
        <f>'set E'!E50</f>
        <v>50</v>
      </c>
      <c r="G50">
        <f>'set E'!F50</f>
        <v>15</v>
      </c>
      <c r="H50">
        <f>'set E'!G50</f>
        <v>4</v>
      </c>
      <c r="I50">
        <f>'set E'!H50</f>
        <v>764</v>
      </c>
      <c r="J50">
        <f>'set E'!O50</f>
        <v>765</v>
      </c>
      <c r="K50" s="69">
        <f>'set E'!P50</f>
        <v>1.01</v>
      </c>
      <c r="L50">
        <f>'set E'!U50</f>
        <v>764</v>
      </c>
      <c r="M50" s="69">
        <f>'set E'!V50</f>
        <v>61.1</v>
      </c>
      <c r="N50">
        <f>'set E'!X50</f>
        <v>757</v>
      </c>
      <c r="O50" s="69">
        <f>'set E'!AA50</f>
        <v>0.35</v>
      </c>
      <c r="P50">
        <f>'set E'!AB50</f>
        <v>764</v>
      </c>
      <c r="Q50">
        <f>'set E'!AC50</f>
        <v>757</v>
      </c>
      <c r="R50">
        <f>'set E'!AD50</f>
        <v>765</v>
      </c>
      <c r="S50" s="69">
        <f>'set E'!AP50</f>
        <v>10.050000000000001</v>
      </c>
    </row>
    <row r="51" spans="5:19" x14ac:dyDescent="0.2">
      <c r="E51">
        <f>'set E'!D51</f>
        <v>5</v>
      </c>
      <c r="F51">
        <f>'set E'!E51</f>
        <v>50</v>
      </c>
      <c r="G51">
        <f>'set E'!F51</f>
        <v>15</v>
      </c>
      <c r="H51">
        <f>'set E'!G51</f>
        <v>4</v>
      </c>
      <c r="I51">
        <f>'set E'!H51</f>
        <v>762</v>
      </c>
      <c r="J51">
        <f>'set E'!O51</f>
        <v>762</v>
      </c>
      <c r="K51" s="69">
        <f>'set E'!P51</f>
        <v>1.35</v>
      </c>
      <c r="L51">
        <f>'set E'!U51</f>
        <v>762</v>
      </c>
      <c r="M51" s="69">
        <f>'set E'!V51</f>
        <v>28.34</v>
      </c>
      <c r="N51">
        <f>'set E'!X51</f>
        <v>756</v>
      </c>
      <c r="O51" s="69">
        <f>'set E'!AA51</f>
        <v>0.49</v>
      </c>
      <c r="P51">
        <f>'set E'!AB51</f>
        <v>762</v>
      </c>
      <c r="Q51">
        <f>'set E'!AC51</f>
        <v>756</v>
      </c>
      <c r="R51">
        <f>'set E'!AD51</f>
        <v>762</v>
      </c>
      <c r="S51" s="69">
        <f>'set E'!AP51</f>
        <v>15.16</v>
      </c>
    </row>
    <row r="52" spans="5:19" x14ac:dyDescent="0.2">
      <c r="E52">
        <f>'set E'!D52</f>
        <v>6</v>
      </c>
      <c r="F52">
        <f>'set E'!E52</f>
        <v>50</v>
      </c>
      <c r="G52">
        <f>'set E'!F52</f>
        <v>15</v>
      </c>
      <c r="H52">
        <f>'set E'!G52</f>
        <v>4</v>
      </c>
      <c r="I52">
        <f>'set E'!H52</f>
        <v>765</v>
      </c>
      <c r="J52">
        <f>'set E'!O52</f>
        <v>765</v>
      </c>
      <c r="K52" s="69">
        <f>'set E'!P52</f>
        <v>1.86</v>
      </c>
      <c r="L52">
        <f>'set E'!U52</f>
        <v>765</v>
      </c>
      <c r="M52" s="69">
        <f>'set E'!V52</f>
        <v>10.81</v>
      </c>
      <c r="N52">
        <f>'set E'!X52</f>
        <v>756</v>
      </c>
      <c r="O52" s="69">
        <f>'set E'!AA52</f>
        <v>0.39</v>
      </c>
      <c r="P52">
        <f>'set E'!AB52</f>
        <v>765</v>
      </c>
      <c r="Q52">
        <f>'set E'!AC52</f>
        <v>756</v>
      </c>
      <c r="R52">
        <f>'set E'!AD52</f>
        <v>765</v>
      </c>
      <c r="S52" s="69">
        <f>'set E'!AP52</f>
        <v>16.02</v>
      </c>
    </row>
    <row r="53" spans="5:19" x14ac:dyDescent="0.2">
      <c r="E53">
        <f>'set E'!D53</f>
        <v>7</v>
      </c>
      <c r="F53">
        <f>'set E'!E53</f>
        <v>50</v>
      </c>
      <c r="G53">
        <f>'set E'!F53</f>
        <v>15</v>
      </c>
      <c r="H53">
        <f>'set E'!G53</f>
        <v>4</v>
      </c>
      <c r="I53">
        <f>'set E'!H53</f>
        <v>782</v>
      </c>
      <c r="J53">
        <f>'set E'!O53</f>
        <v>782</v>
      </c>
      <c r="K53" s="69">
        <f>'set E'!P53</f>
        <v>0.67</v>
      </c>
      <c r="L53">
        <f>'set E'!U53</f>
        <v>782</v>
      </c>
      <c r="M53" s="69">
        <f>'set E'!V53</f>
        <v>0.6</v>
      </c>
      <c r="N53">
        <f>'set E'!X53</f>
        <v>782</v>
      </c>
      <c r="O53" s="69">
        <f>'set E'!AA53</f>
        <v>0.44</v>
      </c>
      <c r="P53">
        <f>'set E'!AB53</f>
        <v>782</v>
      </c>
      <c r="Q53">
        <f>'set E'!AC53</f>
        <v>782</v>
      </c>
      <c r="R53">
        <f>'set E'!AD53</f>
        <v>782</v>
      </c>
      <c r="S53" s="69">
        <f>'set E'!AP53</f>
        <v>1.1100000000000001</v>
      </c>
    </row>
    <row r="54" spans="5:19" x14ac:dyDescent="0.2">
      <c r="E54">
        <f>'set E'!D54</f>
        <v>8</v>
      </c>
      <c r="F54">
        <f>'set E'!E54</f>
        <v>50</v>
      </c>
      <c r="G54">
        <f>'set E'!F54</f>
        <v>15</v>
      </c>
      <c r="H54">
        <f>'set E'!G54</f>
        <v>4</v>
      </c>
      <c r="I54">
        <f>'set E'!H54</f>
        <v>759</v>
      </c>
      <c r="J54">
        <f>'set E'!O54</f>
        <v>761</v>
      </c>
      <c r="K54" s="69">
        <f>'set E'!P54</f>
        <v>1.03</v>
      </c>
      <c r="L54">
        <f>'set E'!U54</f>
        <v>759</v>
      </c>
      <c r="M54" s="69">
        <f>'set E'!V54</f>
        <v>10.37</v>
      </c>
      <c r="N54">
        <f>'set E'!X54</f>
        <v>756</v>
      </c>
      <c r="O54" s="69">
        <f>'set E'!AA54</f>
        <v>0.45</v>
      </c>
      <c r="P54">
        <f>'set E'!AB54</f>
        <v>759</v>
      </c>
      <c r="Q54">
        <f>'set E'!AC54</f>
        <v>756</v>
      </c>
      <c r="R54">
        <f>'set E'!AD54</f>
        <v>761</v>
      </c>
      <c r="S54" s="69">
        <f>'set E'!AP54</f>
        <v>14.07</v>
      </c>
    </row>
    <row r="55" spans="5:19" x14ac:dyDescent="0.2">
      <c r="E55">
        <f>'set E'!D55</f>
        <v>9</v>
      </c>
      <c r="F55">
        <f>'set E'!E55</f>
        <v>50</v>
      </c>
      <c r="G55">
        <f>'set E'!F55</f>
        <v>15</v>
      </c>
      <c r="H55">
        <f>'set E'!G55</f>
        <v>4</v>
      </c>
      <c r="I55">
        <f>'set E'!H55</f>
        <v>798</v>
      </c>
      <c r="J55">
        <f>'set E'!O55</f>
        <v>798</v>
      </c>
      <c r="K55" s="69">
        <f>'set E'!P55</f>
        <v>0.6</v>
      </c>
      <c r="L55">
        <f>'set E'!U55</f>
        <v>798</v>
      </c>
      <c r="M55" s="69">
        <f>'set E'!V55</f>
        <v>1.1100000000000001</v>
      </c>
      <c r="N55">
        <f>'set E'!X55</f>
        <v>798</v>
      </c>
      <c r="O55" s="69">
        <f>'set E'!AA55</f>
        <v>0.28999999999999998</v>
      </c>
      <c r="P55">
        <f>'set E'!AB55</f>
        <v>798</v>
      </c>
      <c r="Q55">
        <f>'set E'!AC55</f>
        <v>798</v>
      </c>
      <c r="R55">
        <f>'set E'!AD55</f>
        <v>798</v>
      </c>
      <c r="S55" s="69">
        <f>'set E'!AP55</f>
        <v>0.89</v>
      </c>
    </row>
    <row r="56" spans="5:19" x14ac:dyDescent="0.2">
      <c r="E56" s="40">
        <f>'set E'!D56</f>
        <v>10</v>
      </c>
      <c r="F56" s="40">
        <f>'set E'!E56</f>
        <v>50</v>
      </c>
      <c r="G56" s="40">
        <f>'set E'!F56</f>
        <v>15</v>
      </c>
      <c r="H56" s="40">
        <f>'set E'!G56</f>
        <v>4</v>
      </c>
      <c r="I56" s="40">
        <f>'set E'!H56</f>
        <v>759</v>
      </c>
      <c r="J56" s="40">
        <f>'set E'!O56</f>
        <v>759</v>
      </c>
      <c r="K56" s="77">
        <f>'set E'!P56</f>
        <v>0.68</v>
      </c>
      <c r="L56" s="40">
        <f>'set E'!U56</f>
        <v>759</v>
      </c>
      <c r="M56" s="77">
        <f>'set E'!V56</f>
        <v>10.3</v>
      </c>
      <c r="N56" s="40">
        <f>'set E'!X56</f>
        <v>757</v>
      </c>
      <c r="O56" s="77">
        <f>'set E'!AA56</f>
        <v>0.45</v>
      </c>
      <c r="P56" s="40">
        <f>'set E'!AB56</f>
        <v>759</v>
      </c>
      <c r="Q56" s="40">
        <f>'set E'!AC56</f>
        <v>757</v>
      </c>
      <c r="R56" s="40">
        <f>'set E'!AD56</f>
        <v>759</v>
      </c>
      <c r="S56" s="77">
        <f>'set E'!AP56</f>
        <v>6.75</v>
      </c>
    </row>
    <row r="57" spans="5:19" x14ac:dyDescent="0.2">
      <c r="K57" s="69"/>
      <c r="M57" s="69"/>
      <c r="O57" s="69"/>
      <c r="S57" s="69"/>
    </row>
    <row r="58" spans="5:19" x14ac:dyDescent="0.2">
      <c r="K58" s="69"/>
      <c r="M58" s="69"/>
      <c r="O58" s="69"/>
      <c r="S58" s="69"/>
    </row>
    <row r="59" spans="5:19" x14ac:dyDescent="0.2">
      <c r="K59" s="69"/>
      <c r="M59" s="69"/>
      <c r="O59" s="69"/>
      <c r="S59" s="69"/>
    </row>
    <row r="60" spans="5:19" x14ac:dyDescent="0.2">
      <c r="K60" s="69"/>
      <c r="M60" s="69"/>
      <c r="O60" s="69"/>
      <c r="S60" s="69"/>
    </row>
    <row r="61" spans="5:19" x14ac:dyDescent="0.2">
      <c r="K61" s="69"/>
      <c r="M61" s="69"/>
      <c r="O61" s="69"/>
      <c r="S61" s="69"/>
    </row>
    <row r="62" spans="5:19" x14ac:dyDescent="0.2">
      <c r="K62" s="69"/>
      <c r="M62" s="69"/>
      <c r="O62" s="69"/>
      <c r="S62" s="69"/>
    </row>
    <row r="63" spans="5:19" x14ac:dyDescent="0.2">
      <c r="K63" s="69"/>
      <c r="M63" s="69"/>
      <c r="O63" s="69"/>
      <c r="S63" s="69"/>
    </row>
    <row r="64" spans="5:19" x14ac:dyDescent="0.2">
      <c r="K64" s="69"/>
      <c r="M64" s="69"/>
      <c r="O64" s="69"/>
      <c r="S64" s="69"/>
    </row>
    <row r="65" spans="11:19" x14ac:dyDescent="0.2">
      <c r="K65" s="69"/>
      <c r="M65" s="69"/>
      <c r="O65" s="69"/>
      <c r="S65" s="69"/>
    </row>
    <row r="66" spans="11:19" x14ac:dyDescent="0.2">
      <c r="K66" s="69"/>
      <c r="M66" s="69"/>
      <c r="O66" s="69"/>
      <c r="S66" s="69"/>
    </row>
    <row r="67" spans="11:19" x14ac:dyDescent="0.2">
      <c r="K67" s="69"/>
      <c r="M67" s="69"/>
      <c r="O67" s="69"/>
      <c r="S67" s="69"/>
    </row>
    <row r="68" spans="11:19" x14ac:dyDescent="0.2">
      <c r="K68" s="69"/>
      <c r="M68" s="69"/>
      <c r="O68" s="69"/>
      <c r="S68" s="69"/>
    </row>
    <row r="69" spans="11:19" x14ac:dyDescent="0.2">
      <c r="K69" s="69"/>
      <c r="M69" s="69"/>
      <c r="O69" s="69"/>
      <c r="S69" s="69"/>
    </row>
    <row r="70" spans="11:19" x14ac:dyDescent="0.2">
      <c r="K70" s="69"/>
      <c r="M70" s="69"/>
      <c r="O70" s="69"/>
      <c r="S70" s="69"/>
    </row>
    <row r="71" spans="11:19" x14ac:dyDescent="0.2">
      <c r="K71" s="69"/>
      <c r="M71" s="69"/>
      <c r="O71" s="69"/>
      <c r="S71" s="69"/>
    </row>
    <row r="72" spans="11:19" x14ac:dyDescent="0.2">
      <c r="K72" s="69"/>
      <c r="M72" s="69"/>
      <c r="O72" s="69"/>
      <c r="S72" s="69"/>
    </row>
    <row r="73" spans="11:19" x14ac:dyDescent="0.2">
      <c r="K73" s="69"/>
      <c r="M73" s="69"/>
      <c r="O73" s="69"/>
      <c r="S73" s="69"/>
    </row>
    <row r="74" spans="11:19" x14ac:dyDescent="0.2">
      <c r="K74" s="69"/>
      <c r="M74" s="69"/>
      <c r="O74" s="69"/>
      <c r="S74" s="69"/>
    </row>
    <row r="75" spans="11:19" x14ac:dyDescent="0.2">
      <c r="K75" s="69"/>
      <c r="M75" s="69"/>
      <c r="O75" s="69"/>
      <c r="S75" s="69"/>
    </row>
    <row r="76" spans="11:19" x14ac:dyDescent="0.2">
      <c r="K76" s="69"/>
      <c r="M76" s="69"/>
      <c r="O76" s="69"/>
      <c r="S76" s="69"/>
    </row>
    <row r="77" spans="11:19" x14ac:dyDescent="0.2">
      <c r="O77" s="69"/>
    </row>
    <row r="78" spans="11:19" x14ac:dyDescent="0.2">
      <c r="O78" s="69"/>
    </row>
    <row r="79" spans="11:19" x14ac:dyDescent="0.2">
      <c r="O79" s="69"/>
    </row>
    <row r="80" spans="11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3F48-5F0C-4C92-BD77-16BA4B3C996C}">
  <dimension ref="E4:S89"/>
  <sheetViews>
    <sheetView topLeftCell="A14" workbookViewId="0">
      <selection activeCell="E7" sqref="E7:S56"/>
    </sheetView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39"/>
      <c r="F5" s="39"/>
      <c r="G5" s="39"/>
      <c r="H5" s="39"/>
      <c r="I5" s="39"/>
      <c r="J5" s="39" t="str">
        <f>Master!I6</f>
        <v>$STBL$</v>
      </c>
      <c r="K5" s="39"/>
      <c r="L5" s="39" t="str">
        <f>Master!K6</f>
        <v>$F$</v>
      </c>
      <c r="M5" s="39"/>
      <c r="N5" s="39" t="str">
        <f>Master!M6</f>
        <v>$\lbf$</v>
      </c>
      <c r="O5" s="39"/>
      <c r="P5" s="39" t="str">
        <f>Master!O6</f>
        <v>\EXM</v>
      </c>
      <c r="Q5" s="39"/>
      <c r="R5" s="39"/>
      <c r="S5" s="39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F'!D7</f>
        <v>1</v>
      </c>
      <c r="F7">
        <f>'set F'!E7</f>
        <v>50</v>
      </c>
      <c r="G7">
        <f>'set F'!F7</f>
        <v>15</v>
      </c>
      <c r="H7">
        <f>'set F'!G7</f>
        <v>2</v>
      </c>
      <c r="I7">
        <f>'set F'!H7</f>
        <v>1509</v>
      </c>
      <c r="J7">
        <f>'set F'!O7</f>
        <v>1509</v>
      </c>
      <c r="K7" s="69">
        <f>'set F'!P7</f>
        <v>0.62</v>
      </c>
      <c r="L7">
        <f>'set F'!U7</f>
        <v>1509</v>
      </c>
      <c r="M7" s="69">
        <f>'set F'!V7</f>
        <v>0.5</v>
      </c>
      <c r="N7">
        <f>'set F'!X7</f>
        <v>1509</v>
      </c>
      <c r="O7" s="69">
        <f>'set F'!AA7</f>
        <v>0.36</v>
      </c>
      <c r="P7">
        <f>'set F'!AB7</f>
        <v>1509</v>
      </c>
      <c r="Q7">
        <f>'set F'!AC7</f>
        <v>1509</v>
      </c>
      <c r="R7">
        <f>'set F'!AD7</f>
        <v>1509</v>
      </c>
      <c r="S7" s="69">
        <f>'set F'!AP7</f>
        <v>0.98</v>
      </c>
    </row>
    <row r="8" spans="5:19" x14ac:dyDescent="0.2">
      <c r="E8">
        <f>'set F'!D8</f>
        <v>2</v>
      </c>
      <c r="F8">
        <f>'set F'!E8</f>
        <v>50</v>
      </c>
      <c r="G8">
        <f>'set F'!F8</f>
        <v>15</v>
      </c>
      <c r="H8">
        <f>'set F'!G8</f>
        <v>2</v>
      </c>
      <c r="I8">
        <f>'set F'!H8</f>
        <v>1510</v>
      </c>
      <c r="J8">
        <f>'set F'!O8</f>
        <v>1510</v>
      </c>
      <c r="K8" s="69">
        <f>'set F'!P8</f>
        <v>0.63</v>
      </c>
      <c r="L8">
        <f>'set F'!U8</f>
        <v>1510</v>
      </c>
      <c r="M8" s="69">
        <f>'set F'!V8</f>
        <v>0.7</v>
      </c>
      <c r="N8">
        <f>'set F'!X8</f>
        <v>1509</v>
      </c>
      <c r="O8" s="69">
        <f>'set F'!AA8</f>
        <v>0.41</v>
      </c>
      <c r="P8">
        <f>'set F'!AB8</f>
        <v>1510</v>
      </c>
      <c r="Q8">
        <f>'set F'!AC8</f>
        <v>1509</v>
      </c>
      <c r="R8">
        <f>'set F'!AD8</f>
        <v>1510</v>
      </c>
      <c r="S8" s="69">
        <f>'set F'!AP8</f>
        <v>2.14</v>
      </c>
    </row>
    <row r="9" spans="5:19" x14ac:dyDescent="0.2">
      <c r="E9">
        <f>'set F'!D9</f>
        <v>3</v>
      </c>
      <c r="F9">
        <f>'set F'!E9</f>
        <v>50</v>
      </c>
      <c r="G9">
        <f>'set F'!F9</f>
        <v>15</v>
      </c>
      <c r="H9">
        <f>'set F'!G9</f>
        <v>2</v>
      </c>
      <c r="I9">
        <f>'set F'!H9</f>
        <v>1510</v>
      </c>
      <c r="J9">
        <f>'set F'!O9</f>
        <v>1510</v>
      </c>
      <c r="K9" s="69">
        <f>'set F'!P9</f>
        <v>0.52</v>
      </c>
      <c r="L9">
        <f>'set F'!U9</f>
        <v>1510</v>
      </c>
      <c r="M9" s="69">
        <f>'set F'!V9</f>
        <v>0.46</v>
      </c>
      <c r="N9">
        <f>'set F'!X9</f>
        <v>1510</v>
      </c>
      <c r="O9" s="69">
        <f>'set F'!AA9</f>
        <v>0.38</v>
      </c>
      <c r="P9">
        <f>'set F'!AB9</f>
        <v>1510</v>
      </c>
      <c r="Q9">
        <f>'set F'!AC9</f>
        <v>1510</v>
      </c>
      <c r="R9">
        <f>'set F'!AD9</f>
        <v>1510</v>
      </c>
      <c r="S9" s="69">
        <f>'set F'!AP9</f>
        <v>0.9</v>
      </c>
    </row>
    <row r="10" spans="5:19" x14ac:dyDescent="0.2">
      <c r="E10">
        <f>'set F'!D10</f>
        <v>4</v>
      </c>
      <c r="F10">
        <f>'set F'!E10</f>
        <v>50</v>
      </c>
      <c r="G10">
        <f>'set F'!F10</f>
        <v>15</v>
      </c>
      <c r="H10">
        <f>'set F'!G10</f>
        <v>2</v>
      </c>
      <c r="I10">
        <f>'set F'!H10</f>
        <v>1510</v>
      </c>
      <c r="J10">
        <f>'set F'!O10</f>
        <v>1510</v>
      </c>
      <c r="K10" s="69">
        <f>'set F'!P10</f>
        <v>0.56000000000000005</v>
      </c>
      <c r="L10">
        <f>'set F'!U10</f>
        <v>1510</v>
      </c>
      <c r="M10" s="69">
        <f>'set F'!V10</f>
        <v>0.46</v>
      </c>
      <c r="N10">
        <f>'set F'!X10</f>
        <v>1510</v>
      </c>
      <c r="O10" s="69">
        <f>'set F'!AA10</f>
        <v>0.15</v>
      </c>
      <c r="P10">
        <f>'set F'!AB10</f>
        <v>1510</v>
      </c>
      <c r="Q10">
        <f>'set F'!AC10</f>
        <v>1510</v>
      </c>
      <c r="R10">
        <f>'set F'!AD10</f>
        <v>1510</v>
      </c>
      <c r="S10" s="69">
        <f>'set F'!AP10</f>
        <v>0.71</v>
      </c>
    </row>
    <row r="11" spans="5:19" x14ac:dyDescent="0.2">
      <c r="E11">
        <f>'set F'!D11</f>
        <v>5</v>
      </c>
      <c r="F11">
        <f>'set F'!E11</f>
        <v>50</v>
      </c>
      <c r="G11">
        <f>'set F'!F11</f>
        <v>15</v>
      </c>
      <c r="H11">
        <f>'set F'!G11</f>
        <v>2</v>
      </c>
      <c r="I11">
        <f>'set F'!H11</f>
        <v>1509</v>
      </c>
      <c r="J11">
        <f>'set F'!O11</f>
        <v>1509</v>
      </c>
      <c r="K11" s="69">
        <f>'set F'!P11</f>
        <v>0.57999999999999996</v>
      </c>
      <c r="L11">
        <f>'set F'!U11</f>
        <v>1509</v>
      </c>
      <c r="M11" s="69">
        <f>'set F'!V11</f>
        <v>0.69</v>
      </c>
      <c r="N11">
        <f>'set F'!X11</f>
        <v>1508</v>
      </c>
      <c r="O11" s="69">
        <f>'set F'!AA11</f>
        <v>0.27</v>
      </c>
      <c r="P11">
        <f>'set F'!AB11</f>
        <v>1509</v>
      </c>
      <c r="Q11">
        <f>'set F'!AC11</f>
        <v>1508</v>
      </c>
      <c r="R11">
        <f>'set F'!AD11</f>
        <v>1509</v>
      </c>
      <c r="S11" s="69">
        <f>'set F'!AP11</f>
        <v>1.63</v>
      </c>
    </row>
    <row r="12" spans="5:19" x14ac:dyDescent="0.2">
      <c r="E12">
        <f>'set F'!D12</f>
        <v>6</v>
      </c>
      <c r="F12">
        <f>'set F'!E12</f>
        <v>50</v>
      </c>
      <c r="G12">
        <f>'set F'!F12</f>
        <v>15</v>
      </c>
      <c r="H12">
        <f>'set F'!G12</f>
        <v>2</v>
      </c>
      <c r="I12">
        <f>'set F'!H12</f>
        <v>1509</v>
      </c>
      <c r="J12">
        <f>'set F'!O12</f>
        <v>1509</v>
      </c>
      <c r="K12" s="69">
        <f>'set F'!P12</f>
        <v>0.45</v>
      </c>
      <c r="L12">
        <f>'set F'!U12</f>
        <v>1509</v>
      </c>
      <c r="M12" s="69">
        <f>'set F'!V12</f>
        <v>0.61</v>
      </c>
      <c r="N12">
        <f>'set F'!X12</f>
        <v>1509</v>
      </c>
      <c r="O12" s="69">
        <f>'set F'!AA12</f>
        <v>0.28000000000000003</v>
      </c>
      <c r="P12">
        <f>'set F'!AB12</f>
        <v>1509</v>
      </c>
      <c r="Q12">
        <f>'set F'!AC12</f>
        <v>1509</v>
      </c>
      <c r="R12">
        <f>'set F'!AD12</f>
        <v>1509</v>
      </c>
      <c r="S12" s="69">
        <f>'set F'!AP12</f>
        <v>0.73</v>
      </c>
    </row>
    <row r="13" spans="5:19" x14ac:dyDescent="0.2">
      <c r="E13">
        <f>'set F'!D13</f>
        <v>7</v>
      </c>
      <c r="F13">
        <f>'set F'!E13</f>
        <v>50</v>
      </c>
      <c r="G13">
        <f>'set F'!F13</f>
        <v>15</v>
      </c>
      <c r="H13">
        <f>'set F'!G13</f>
        <v>2</v>
      </c>
      <c r="I13">
        <f>'set F'!H13</f>
        <v>1511</v>
      </c>
      <c r="J13">
        <f>'set F'!O13</f>
        <v>1511</v>
      </c>
      <c r="K13" s="69">
        <f>'set F'!P13</f>
        <v>0.69</v>
      </c>
      <c r="L13">
        <f>'set F'!U13</f>
        <v>1511</v>
      </c>
      <c r="M13" s="69">
        <f>'set F'!V13</f>
        <v>0.42</v>
      </c>
      <c r="N13">
        <f>'set F'!X13</f>
        <v>1511</v>
      </c>
      <c r="O13" s="69">
        <f>'set F'!AA13</f>
        <v>0.36</v>
      </c>
      <c r="P13">
        <f>'set F'!AB13</f>
        <v>1511</v>
      </c>
      <c r="Q13">
        <f>'set F'!AC13</f>
        <v>1511</v>
      </c>
      <c r="R13">
        <f>'set F'!AD13</f>
        <v>1511</v>
      </c>
      <c r="S13" s="69">
        <f>'set F'!AP13</f>
        <v>1.05</v>
      </c>
    </row>
    <row r="14" spans="5:19" x14ac:dyDescent="0.2">
      <c r="E14">
        <f>'set F'!D14</f>
        <v>8</v>
      </c>
      <c r="F14">
        <f>'set F'!E14</f>
        <v>50</v>
      </c>
      <c r="G14">
        <f>'set F'!F14</f>
        <v>15</v>
      </c>
      <c r="H14">
        <f>'set F'!G14</f>
        <v>2</v>
      </c>
      <c r="I14">
        <f>'set F'!H14</f>
        <v>1509</v>
      </c>
      <c r="J14">
        <f>'set F'!O14</f>
        <v>1509</v>
      </c>
      <c r="K14" s="69">
        <f>'set F'!P14</f>
        <v>0.45</v>
      </c>
      <c r="L14">
        <f>'set F'!U14</f>
        <v>1509</v>
      </c>
      <c r="M14" s="69">
        <f>'set F'!V14</f>
        <v>0.47</v>
      </c>
      <c r="N14">
        <f>'set F'!X14</f>
        <v>1509</v>
      </c>
      <c r="O14" s="69">
        <f>'set F'!AA14</f>
        <v>0.39</v>
      </c>
      <c r="P14">
        <f>'set F'!AB14</f>
        <v>1509</v>
      </c>
      <c r="Q14">
        <f>'set F'!AC14</f>
        <v>1509</v>
      </c>
      <c r="R14">
        <f>'set F'!AD14</f>
        <v>1509</v>
      </c>
      <c r="S14" s="69">
        <f>'set F'!AP14</f>
        <v>0.83</v>
      </c>
    </row>
    <row r="15" spans="5:19" x14ac:dyDescent="0.2">
      <c r="E15">
        <f>'set F'!D15</f>
        <v>9</v>
      </c>
      <c r="F15">
        <f>'set F'!E15</f>
        <v>50</v>
      </c>
      <c r="G15">
        <f>'set F'!F15</f>
        <v>15</v>
      </c>
      <c r="H15">
        <f>'set F'!G15</f>
        <v>2</v>
      </c>
      <c r="I15">
        <f>'set F'!H15</f>
        <v>1510</v>
      </c>
      <c r="J15">
        <f>'set F'!O15</f>
        <v>1510</v>
      </c>
      <c r="K15" s="69">
        <f>'set F'!P15</f>
        <v>0.44</v>
      </c>
      <c r="L15">
        <f>'set F'!U15</f>
        <v>1510</v>
      </c>
      <c r="M15" s="69">
        <f>'set F'!V15</f>
        <v>0.56999999999999995</v>
      </c>
      <c r="N15">
        <f>'set F'!X15</f>
        <v>1510</v>
      </c>
      <c r="O15" s="69">
        <f>'set F'!AA15</f>
        <v>0.24</v>
      </c>
      <c r="P15">
        <f>'set F'!AB15</f>
        <v>1510</v>
      </c>
      <c r="Q15">
        <f>'set F'!AC15</f>
        <v>1510</v>
      </c>
      <c r="R15">
        <f>'set F'!AD15</f>
        <v>1510</v>
      </c>
      <c r="S15" s="69">
        <f>'set F'!AP15</f>
        <v>0.67</v>
      </c>
    </row>
    <row r="16" spans="5:19" x14ac:dyDescent="0.2">
      <c r="E16" s="40">
        <f>'set F'!D16</f>
        <v>10</v>
      </c>
      <c r="F16" s="40">
        <f>'set F'!E16</f>
        <v>50</v>
      </c>
      <c r="G16" s="40">
        <f>'set F'!F16</f>
        <v>15</v>
      </c>
      <c r="H16" s="40">
        <f>'set F'!G16</f>
        <v>2</v>
      </c>
      <c r="I16" s="40">
        <f>'set F'!H16</f>
        <v>1510</v>
      </c>
      <c r="J16" s="40">
        <f>'set F'!O16</f>
        <v>1510</v>
      </c>
      <c r="K16" s="77">
        <f>'set F'!P16</f>
        <v>0.53</v>
      </c>
      <c r="L16" s="40">
        <f>'set F'!U16</f>
        <v>1510</v>
      </c>
      <c r="M16" s="77">
        <f>'set F'!V16</f>
        <v>0.57999999999999996</v>
      </c>
      <c r="N16" s="40">
        <f>'set F'!X16</f>
        <v>1510</v>
      </c>
      <c r="O16" s="77">
        <f>'set F'!AA16</f>
        <v>0.31</v>
      </c>
      <c r="P16" s="40">
        <f>'set F'!AB16</f>
        <v>1510</v>
      </c>
      <c r="Q16" s="40">
        <f>'set F'!AC16</f>
        <v>1510</v>
      </c>
      <c r="R16" s="40">
        <f>'set F'!AD16</f>
        <v>1510</v>
      </c>
      <c r="S16" s="77">
        <f>'set F'!AP16</f>
        <v>0.84</v>
      </c>
    </row>
    <row r="17" spans="5:19" x14ac:dyDescent="0.2">
      <c r="E17">
        <f>'set F'!D17</f>
        <v>1</v>
      </c>
      <c r="F17">
        <f>'set F'!E17</f>
        <v>50</v>
      </c>
      <c r="G17">
        <f>'set F'!F17</f>
        <v>15</v>
      </c>
      <c r="H17">
        <f>'set F'!G17</f>
        <v>3</v>
      </c>
      <c r="I17">
        <f>'set F'!H17</f>
        <v>1007</v>
      </c>
      <c r="J17">
        <f>'set F'!O17</f>
        <v>1007</v>
      </c>
      <c r="K17" s="69">
        <f>'set F'!P17</f>
        <v>1.07</v>
      </c>
      <c r="L17">
        <f>'set F'!U17</f>
        <v>1007</v>
      </c>
      <c r="M17" s="69">
        <f>'set F'!V17</f>
        <v>1.36</v>
      </c>
      <c r="N17">
        <f>'set F'!X17</f>
        <v>1006</v>
      </c>
      <c r="O17" s="69">
        <f>'set F'!AA17</f>
        <v>0.6</v>
      </c>
      <c r="P17">
        <f>'set F'!AB17</f>
        <v>1007</v>
      </c>
      <c r="Q17">
        <f>'set F'!AC17</f>
        <v>1006</v>
      </c>
      <c r="R17">
        <f>'set F'!AD17</f>
        <v>1007</v>
      </c>
      <c r="S17" s="69">
        <f>'set F'!AP17</f>
        <v>3.02</v>
      </c>
    </row>
    <row r="18" spans="5:19" x14ac:dyDescent="0.2">
      <c r="E18">
        <f>'set F'!D18</f>
        <v>2</v>
      </c>
      <c r="F18">
        <f>'set F'!E18</f>
        <v>50</v>
      </c>
      <c r="G18">
        <f>'set F'!F18</f>
        <v>15</v>
      </c>
      <c r="H18">
        <f>'set F'!G18</f>
        <v>3</v>
      </c>
      <c r="I18">
        <f>'set F'!H18</f>
        <v>1008</v>
      </c>
      <c r="J18">
        <f>'set F'!O18</f>
        <v>1008</v>
      </c>
      <c r="K18" s="69">
        <f>'set F'!P18</f>
        <v>0.78</v>
      </c>
      <c r="L18">
        <f>'set F'!U18</f>
        <v>1008</v>
      </c>
      <c r="M18" s="69">
        <f>'set F'!V18</f>
        <v>1.76</v>
      </c>
      <c r="N18">
        <f>'set F'!X18</f>
        <v>1007</v>
      </c>
      <c r="O18" s="69">
        <f>'set F'!AA18</f>
        <v>0.47</v>
      </c>
      <c r="P18">
        <f>'set F'!AB18</f>
        <v>1008</v>
      </c>
      <c r="Q18">
        <f>'set F'!AC18</f>
        <v>1007</v>
      </c>
      <c r="R18">
        <f>'set F'!AD18</f>
        <v>1008</v>
      </c>
      <c r="S18" s="69">
        <f>'set F'!AP18</f>
        <v>2.33</v>
      </c>
    </row>
    <row r="19" spans="5:19" x14ac:dyDescent="0.2">
      <c r="E19">
        <f>'set F'!D19</f>
        <v>3</v>
      </c>
      <c r="F19">
        <f>'set F'!E19</f>
        <v>50</v>
      </c>
      <c r="G19">
        <f>'set F'!F19</f>
        <v>15</v>
      </c>
      <c r="H19">
        <f>'set F'!G19</f>
        <v>3</v>
      </c>
      <c r="I19">
        <f>'set F'!H19</f>
        <v>1008</v>
      </c>
      <c r="J19">
        <f>'set F'!O19</f>
        <v>1008</v>
      </c>
      <c r="K19" s="69">
        <f>'set F'!P19</f>
        <v>0.87</v>
      </c>
      <c r="L19">
        <f>'set F'!U19</f>
        <v>1008</v>
      </c>
      <c r="M19" s="69">
        <f>'set F'!V19</f>
        <v>1.96</v>
      </c>
      <c r="N19">
        <f>'set F'!X19</f>
        <v>1008</v>
      </c>
      <c r="O19" s="69">
        <f>'set F'!AA19</f>
        <v>0.35</v>
      </c>
      <c r="P19">
        <f>'set F'!AB19</f>
        <v>1008</v>
      </c>
      <c r="Q19">
        <f>'set F'!AC19</f>
        <v>1008</v>
      </c>
      <c r="R19">
        <f>'set F'!AD19</f>
        <v>1008</v>
      </c>
      <c r="S19" s="69">
        <f>'set F'!AP19</f>
        <v>1.22</v>
      </c>
    </row>
    <row r="20" spans="5:19" x14ac:dyDescent="0.2">
      <c r="E20">
        <f>'set F'!D20</f>
        <v>4</v>
      </c>
      <c r="F20">
        <f>'set F'!E20</f>
        <v>50</v>
      </c>
      <c r="G20">
        <f>'set F'!F20</f>
        <v>15</v>
      </c>
      <c r="H20">
        <f>'set F'!G20</f>
        <v>3</v>
      </c>
      <c r="I20">
        <f>'set F'!H20</f>
        <v>1009</v>
      </c>
      <c r="J20">
        <f>'set F'!O20</f>
        <v>1009</v>
      </c>
      <c r="K20" s="69">
        <f>'set F'!P20</f>
        <v>0.95</v>
      </c>
      <c r="L20">
        <f>'set F'!U20</f>
        <v>1009</v>
      </c>
      <c r="M20" s="69">
        <f>'set F'!V20</f>
        <v>3.21</v>
      </c>
      <c r="N20">
        <f>'set F'!X20</f>
        <v>1008</v>
      </c>
      <c r="O20" s="69">
        <f>'set F'!AA20</f>
        <v>0.32</v>
      </c>
      <c r="P20">
        <f>'set F'!AB20</f>
        <v>1009</v>
      </c>
      <c r="Q20">
        <f>'set F'!AC20</f>
        <v>1008</v>
      </c>
      <c r="R20">
        <f>'set F'!AD20</f>
        <v>1009</v>
      </c>
      <c r="S20" s="69">
        <f>'set F'!AP20</f>
        <v>2.89</v>
      </c>
    </row>
    <row r="21" spans="5:19" x14ac:dyDescent="0.2">
      <c r="E21">
        <f>'set F'!D21</f>
        <v>5</v>
      </c>
      <c r="F21">
        <f>'set F'!E21</f>
        <v>50</v>
      </c>
      <c r="G21">
        <f>'set F'!F21</f>
        <v>15</v>
      </c>
      <c r="H21">
        <f>'set F'!G21</f>
        <v>3</v>
      </c>
      <c r="I21">
        <f>'set F'!H21</f>
        <v>1007</v>
      </c>
      <c r="J21">
        <f>'set F'!O21</f>
        <v>1007</v>
      </c>
      <c r="K21" s="69">
        <f>'set F'!P21</f>
        <v>0.68</v>
      </c>
      <c r="L21">
        <f>'set F'!U21</f>
        <v>1007</v>
      </c>
      <c r="M21" s="69">
        <f>'set F'!V21</f>
        <v>2.4500000000000002</v>
      </c>
      <c r="N21">
        <f>'set F'!X21</f>
        <v>1007</v>
      </c>
      <c r="O21" s="69">
        <f>'set F'!AA21</f>
        <v>0.38</v>
      </c>
      <c r="P21">
        <f>'set F'!AB21</f>
        <v>1007</v>
      </c>
      <c r="Q21">
        <f>'set F'!AC21</f>
        <v>1007</v>
      </c>
      <c r="R21">
        <f>'set F'!AD21</f>
        <v>1007</v>
      </c>
      <c r="S21" s="69">
        <f>'set F'!AP21</f>
        <v>1.06</v>
      </c>
    </row>
    <row r="22" spans="5:19" x14ac:dyDescent="0.2">
      <c r="E22">
        <f>'set F'!D22</f>
        <v>6</v>
      </c>
      <c r="F22">
        <f>'set F'!E22</f>
        <v>50</v>
      </c>
      <c r="G22">
        <f>'set F'!F22</f>
        <v>15</v>
      </c>
      <c r="H22">
        <f>'set F'!G22</f>
        <v>3</v>
      </c>
      <c r="I22">
        <f>'set F'!H22</f>
        <v>1008</v>
      </c>
      <c r="J22">
        <f>'set F'!O22</f>
        <v>1008</v>
      </c>
      <c r="K22" s="69">
        <f>'set F'!P22</f>
        <v>0.71</v>
      </c>
      <c r="L22">
        <f>'set F'!U22</f>
        <v>1008</v>
      </c>
      <c r="M22" s="69">
        <f>'set F'!V22</f>
        <v>2.96</v>
      </c>
      <c r="N22">
        <f>'set F'!X22</f>
        <v>1007</v>
      </c>
      <c r="O22" s="69">
        <f>'set F'!AA22</f>
        <v>0.35</v>
      </c>
      <c r="P22">
        <f>'set F'!AB22</f>
        <v>1008</v>
      </c>
      <c r="Q22">
        <f>'set F'!AC22</f>
        <v>1007</v>
      </c>
      <c r="R22">
        <f>'set F'!AD22</f>
        <v>1008</v>
      </c>
      <c r="S22" s="69">
        <f>'set F'!AP22</f>
        <v>2.74</v>
      </c>
    </row>
    <row r="23" spans="5:19" x14ac:dyDescent="0.2">
      <c r="E23">
        <f>'set F'!D23</f>
        <v>7</v>
      </c>
      <c r="F23">
        <f>'set F'!E23</f>
        <v>50</v>
      </c>
      <c r="G23">
        <f>'set F'!F23</f>
        <v>15</v>
      </c>
      <c r="H23">
        <f>'set F'!G23</f>
        <v>3</v>
      </c>
      <c r="I23">
        <f>'set F'!H23</f>
        <v>1009</v>
      </c>
      <c r="J23">
        <f>'set F'!O23</f>
        <v>1009</v>
      </c>
      <c r="K23" s="69">
        <f>'set F'!P23</f>
        <v>0.7</v>
      </c>
      <c r="L23">
        <f>'set F'!U23</f>
        <v>1009</v>
      </c>
      <c r="M23" s="69">
        <f>'set F'!V23</f>
        <v>1.45</v>
      </c>
      <c r="N23">
        <f>'set F'!X23</f>
        <v>1009</v>
      </c>
      <c r="O23" s="69">
        <f>'set F'!AA23</f>
        <v>0.46</v>
      </c>
      <c r="P23">
        <f>'set F'!AB23</f>
        <v>1009</v>
      </c>
      <c r="Q23">
        <f>'set F'!AC23</f>
        <v>1009</v>
      </c>
      <c r="R23">
        <f>'set F'!AD23</f>
        <v>1009</v>
      </c>
      <c r="S23" s="69">
        <f>'set F'!AP23</f>
        <v>1.1599999999999999</v>
      </c>
    </row>
    <row r="24" spans="5:19" x14ac:dyDescent="0.2">
      <c r="E24">
        <f>'set F'!D24</f>
        <v>8</v>
      </c>
      <c r="F24">
        <f>'set F'!E24</f>
        <v>50</v>
      </c>
      <c r="G24">
        <f>'set F'!F24</f>
        <v>15</v>
      </c>
      <c r="H24">
        <f>'set F'!G24</f>
        <v>3</v>
      </c>
      <c r="I24">
        <f>'set F'!H24</f>
        <v>1008</v>
      </c>
      <c r="J24">
        <f>'set F'!O24</f>
        <v>1008</v>
      </c>
      <c r="K24" s="69">
        <f>'set F'!P24</f>
        <v>0.62</v>
      </c>
      <c r="L24">
        <f>'set F'!U24</f>
        <v>1008</v>
      </c>
      <c r="M24" s="69">
        <f>'set F'!V24</f>
        <v>1.56</v>
      </c>
      <c r="N24">
        <f>'set F'!X24</f>
        <v>1007</v>
      </c>
      <c r="O24" s="69">
        <f>'set F'!AA24</f>
        <v>0.4</v>
      </c>
      <c r="P24">
        <f>'set F'!AB24</f>
        <v>1008</v>
      </c>
      <c r="Q24">
        <f>'set F'!AC24</f>
        <v>1007</v>
      </c>
      <c r="R24">
        <f>'set F'!AD24</f>
        <v>1008</v>
      </c>
      <c r="S24" s="69">
        <f>'set F'!AP24</f>
        <v>2.38</v>
      </c>
    </row>
    <row r="25" spans="5:19" x14ac:dyDescent="0.2">
      <c r="E25">
        <f>'set F'!D25</f>
        <v>9</v>
      </c>
      <c r="F25">
        <f>'set F'!E25</f>
        <v>50</v>
      </c>
      <c r="G25">
        <f>'set F'!F25</f>
        <v>15</v>
      </c>
      <c r="H25">
        <f>'set F'!G25</f>
        <v>3</v>
      </c>
      <c r="I25">
        <f>'set F'!H25</f>
        <v>1012</v>
      </c>
      <c r="J25">
        <f>'set F'!O25</f>
        <v>1012</v>
      </c>
      <c r="K25" s="69">
        <f>'set F'!P25</f>
        <v>0.77</v>
      </c>
      <c r="L25">
        <f>'set F'!U25</f>
        <v>1007</v>
      </c>
      <c r="M25" s="69">
        <f>'set F'!V25</f>
        <v>1.01</v>
      </c>
      <c r="N25">
        <f>'set F'!X25</f>
        <v>1007</v>
      </c>
      <c r="O25" s="69">
        <f>'set F'!AA25</f>
        <v>0.34</v>
      </c>
      <c r="P25">
        <f>'set F'!AB25</f>
        <v>1012</v>
      </c>
      <c r="Q25">
        <f>'set F'!AC25</f>
        <v>1007</v>
      </c>
      <c r="R25">
        <f>'set F'!AD25</f>
        <v>1012</v>
      </c>
      <c r="S25" s="69">
        <f>'set F'!AP25</f>
        <v>9.16</v>
      </c>
    </row>
    <row r="26" spans="5:19" x14ac:dyDescent="0.2">
      <c r="E26" s="40">
        <f>'set F'!D26</f>
        <v>10</v>
      </c>
      <c r="F26" s="40">
        <f>'set F'!E26</f>
        <v>50</v>
      </c>
      <c r="G26" s="40">
        <f>'set F'!F26</f>
        <v>15</v>
      </c>
      <c r="H26" s="40">
        <f>'set F'!G26</f>
        <v>3</v>
      </c>
      <c r="I26" s="40">
        <f>'set F'!H26</f>
        <v>1008</v>
      </c>
      <c r="J26" s="40">
        <f>'set F'!O26</f>
        <v>1008</v>
      </c>
      <c r="K26" s="77">
        <f>'set F'!P26</f>
        <v>0.56000000000000005</v>
      </c>
      <c r="L26" s="40">
        <f>'set F'!U26</f>
        <v>1008</v>
      </c>
      <c r="M26" s="77">
        <f>'set F'!V26</f>
        <v>2.17</v>
      </c>
      <c r="N26" s="40">
        <f>'set F'!X26</f>
        <v>1007</v>
      </c>
      <c r="O26" s="77">
        <f>'set F'!AA26</f>
        <v>0.23</v>
      </c>
      <c r="P26" s="40">
        <f>'set F'!AB26</f>
        <v>1008</v>
      </c>
      <c r="Q26" s="40">
        <f>'set F'!AC26</f>
        <v>1007</v>
      </c>
      <c r="R26" s="40">
        <f>'set F'!AD26</f>
        <v>1008</v>
      </c>
      <c r="S26" s="77">
        <f>'set F'!AP26</f>
        <v>1.87</v>
      </c>
    </row>
    <row r="27" spans="5:19" x14ac:dyDescent="0.2">
      <c r="E27">
        <f>'set F'!D27</f>
        <v>1</v>
      </c>
      <c r="F27">
        <f>'set F'!E27</f>
        <v>50</v>
      </c>
      <c r="G27">
        <f>'set F'!F27</f>
        <v>15</v>
      </c>
      <c r="H27">
        <f>'set F'!G27</f>
        <v>4</v>
      </c>
      <c r="I27">
        <f>'set F'!H27</f>
        <v>763</v>
      </c>
      <c r="J27">
        <f>'set F'!O27</f>
        <v>774</v>
      </c>
      <c r="K27" s="69">
        <f>'set F'!P27</f>
        <v>0.88</v>
      </c>
      <c r="L27">
        <f>'set F'!U27</f>
        <v>763</v>
      </c>
      <c r="M27" s="69">
        <f>'set F'!V27</f>
        <v>9.61</v>
      </c>
      <c r="N27">
        <f>'set F'!X27</f>
        <v>758</v>
      </c>
      <c r="O27" s="69">
        <f>'set F'!AA27</f>
        <v>0.52</v>
      </c>
      <c r="P27">
        <f>'set F'!AB27</f>
        <v>763</v>
      </c>
      <c r="Q27">
        <f>'set F'!AC27</f>
        <v>758</v>
      </c>
      <c r="R27">
        <f>'set F'!AD27</f>
        <v>774</v>
      </c>
      <c r="S27" s="69">
        <f>'set F'!AP27</f>
        <v>9.17</v>
      </c>
    </row>
    <row r="28" spans="5:19" x14ac:dyDescent="0.2">
      <c r="E28">
        <f>'set F'!D28</f>
        <v>2</v>
      </c>
      <c r="F28">
        <f>'set F'!E28</f>
        <v>50</v>
      </c>
      <c r="G28">
        <f>'set F'!F28</f>
        <v>15</v>
      </c>
      <c r="H28">
        <f>'set F'!G28</f>
        <v>4</v>
      </c>
      <c r="I28">
        <f>'set F'!H28</f>
        <v>771</v>
      </c>
      <c r="J28">
        <f>'set F'!O28</f>
        <v>771</v>
      </c>
      <c r="K28" s="69">
        <f>'set F'!P28</f>
        <v>0.67</v>
      </c>
      <c r="L28">
        <f>'set F'!U28</f>
        <v>771</v>
      </c>
      <c r="M28" s="69">
        <f>'set F'!V28</f>
        <v>4.59</v>
      </c>
      <c r="N28">
        <f>'set F'!X28</f>
        <v>769</v>
      </c>
      <c r="O28" s="69">
        <f>'set F'!AA28</f>
        <v>0.24</v>
      </c>
      <c r="P28">
        <f>'set F'!AB28</f>
        <v>771</v>
      </c>
      <c r="Q28">
        <f>'set F'!AC28</f>
        <v>769</v>
      </c>
      <c r="R28">
        <f>'set F'!AD28</f>
        <v>771</v>
      </c>
      <c r="S28" s="69">
        <f>'set F'!AP28</f>
        <v>6.22</v>
      </c>
    </row>
    <row r="29" spans="5:19" x14ac:dyDescent="0.2">
      <c r="E29">
        <f>'set F'!D29</f>
        <v>3</v>
      </c>
      <c r="F29">
        <f>'set F'!E29</f>
        <v>50</v>
      </c>
      <c r="G29">
        <f>'set F'!F29</f>
        <v>15</v>
      </c>
      <c r="H29">
        <f>'set F'!G29</f>
        <v>4</v>
      </c>
      <c r="I29">
        <f>'set F'!H29</f>
        <v>772</v>
      </c>
      <c r="J29">
        <f>'set F'!O29</f>
        <v>772</v>
      </c>
      <c r="K29" s="69">
        <f>'set F'!P29</f>
        <v>0.82</v>
      </c>
      <c r="L29">
        <f>'set F'!U29</f>
        <v>772</v>
      </c>
      <c r="M29" s="69">
        <f>'set F'!V29</f>
        <v>12.94</v>
      </c>
      <c r="N29">
        <f>'set F'!X29</f>
        <v>772</v>
      </c>
      <c r="O29" s="69">
        <f>'set F'!AA29</f>
        <v>0.33</v>
      </c>
      <c r="P29">
        <f>'set F'!AB29</f>
        <v>772</v>
      </c>
      <c r="Q29">
        <f>'set F'!AC29</f>
        <v>772</v>
      </c>
      <c r="R29">
        <f>'set F'!AD29</f>
        <v>772</v>
      </c>
      <c r="S29" s="69">
        <f>'set F'!AP29</f>
        <v>1.1499999999999999</v>
      </c>
    </row>
    <row r="30" spans="5:19" x14ac:dyDescent="0.2">
      <c r="E30">
        <f>'set F'!D30</f>
        <v>4</v>
      </c>
      <c r="F30">
        <f>'set F'!E30</f>
        <v>50</v>
      </c>
      <c r="G30">
        <f>'set F'!F30</f>
        <v>15</v>
      </c>
      <c r="H30">
        <f>'set F'!G30</f>
        <v>4</v>
      </c>
      <c r="I30">
        <f>'set F'!H30</f>
        <v>764</v>
      </c>
      <c r="J30">
        <f>'set F'!O30</f>
        <v>765</v>
      </c>
      <c r="K30" s="69">
        <f>'set F'!P30</f>
        <v>1.01</v>
      </c>
      <c r="L30">
        <f>'set F'!U30</f>
        <v>764</v>
      </c>
      <c r="M30" s="69">
        <f>'set F'!V30</f>
        <v>61.1</v>
      </c>
      <c r="N30">
        <f>'set F'!X30</f>
        <v>757</v>
      </c>
      <c r="O30" s="69">
        <f>'set F'!AA30</f>
        <v>0.35</v>
      </c>
      <c r="P30">
        <f>'set F'!AB30</f>
        <v>764</v>
      </c>
      <c r="Q30">
        <f>'set F'!AC30</f>
        <v>757</v>
      </c>
      <c r="R30">
        <f>'set F'!AD30</f>
        <v>765</v>
      </c>
      <c r="S30" s="69">
        <f>'set F'!AP30</f>
        <v>10.050000000000001</v>
      </c>
    </row>
    <row r="31" spans="5:19" x14ac:dyDescent="0.2">
      <c r="E31">
        <f>'set F'!D31</f>
        <v>5</v>
      </c>
      <c r="F31">
        <f>'set F'!E31</f>
        <v>50</v>
      </c>
      <c r="G31">
        <f>'set F'!F31</f>
        <v>15</v>
      </c>
      <c r="H31">
        <f>'set F'!G31</f>
        <v>4</v>
      </c>
      <c r="I31">
        <f>'set F'!H31</f>
        <v>762</v>
      </c>
      <c r="J31">
        <f>'set F'!O31</f>
        <v>762</v>
      </c>
      <c r="K31" s="69">
        <f>'set F'!P31</f>
        <v>1.35</v>
      </c>
      <c r="L31">
        <f>'set F'!U31</f>
        <v>762</v>
      </c>
      <c r="M31" s="69">
        <f>'set F'!V31</f>
        <v>28.34</v>
      </c>
      <c r="N31">
        <f>'set F'!X31</f>
        <v>756</v>
      </c>
      <c r="O31" s="69">
        <f>'set F'!AA31</f>
        <v>0.49</v>
      </c>
      <c r="P31">
        <f>'set F'!AB31</f>
        <v>762</v>
      </c>
      <c r="Q31">
        <f>'set F'!AC31</f>
        <v>756</v>
      </c>
      <c r="R31">
        <f>'set F'!AD31</f>
        <v>762</v>
      </c>
      <c r="S31" s="69">
        <f>'set F'!AP31</f>
        <v>15.16</v>
      </c>
    </row>
    <row r="32" spans="5:19" x14ac:dyDescent="0.2">
      <c r="E32">
        <f>'set F'!D32</f>
        <v>6</v>
      </c>
      <c r="F32">
        <f>'set F'!E32</f>
        <v>50</v>
      </c>
      <c r="G32">
        <f>'set F'!F32</f>
        <v>15</v>
      </c>
      <c r="H32">
        <f>'set F'!G32</f>
        <v>4</v>
      </c>
      <c r="I32">
        <f>'set F'!H32</f>
        <v>765</v>
      </c>
      <c r="J32">
        <f>'set F'!O32</f>
        <v>765</v>
      </c>
      <c r="K32" s="69">
        <f>'set F'!P32</f>
        <v>1.86</v>
      </c>
      <c r="L32">
        <f>'set F'!U32</f>
        <v>765</v>
      </c>
      <c r="M32" s="69">
        <f>'set F'!V32</f>
        <v>10.81</v>
      </c>
      <c r="N32">
        <f>'set F'!X32</f>
        <v>756</v>
      </c>
      <c r="O32" s="69">
        <f>'set F'!AA32</f>
        <v>0.39</v>
      </c>
      <c r="P32">
        <f>'set F'!AB32</f>
        <v>765</v>
      </c>
      <c r="Q32">
        <f>'set F'!AC32</f>
        <v>756</v>
      </c>
      <c r="R32">
        <f>'set F'!AD32</f>
        <v>765</v>
      </c>
      <c r="S32" s="69">
        <f>'set F'!AP32</f>
        <v>16.02</v>
      </c>
    </row>
    <row r="33" spans="5:19" x14ac:dyDescent="0.2">
      <c r="E33">
        <f>'set F'!D33</f>
        <v>7</v>
      </c>
      <c r="F33">
        <f>'set F'!E33</f>
        <v>50</v>
      </c>
      <c r="G33">
        <f>'set F'!F33</f>
        <v>15</v>
      </c>
      <c r="H33">
        <f>'set F'!G33</f>
        <v>4</v>
      </c>
      <c r="I33">
        <f>'set F'!H33</f>
        <v>782</v>
      </c>
      <c r="J33">
        <f>'set F'!O33</f>
        <v>782</v>
      </c>
      <c r="K33" s="69">
        <f>'set F'!P33</f>
        <v>0.67</v>
      </c>
      <c r="L33">
        <f>'set F'!U33</f>
        <v>782</v>
      </c>
      <c r="M33" s="69">
        <f>'set F'!V33</f>
        <v>0.6</v>
      </c>
      <c r="N33">
        <f>'set F'!X33</f>
        <v>782</v>
      </c>
      <c r="O33" s="69">
        <f>'set F'!AA33</f>
        <v>0.44</v>
      </c>
      <c r="P33">
        <f>'set F'!AB33</f>
        <v>782</v>
      </c>
      <c r="Q33">
        <f>'set F'!AC33</f>
        <v>782</v>
      </c>
      <c r="R33">
        <f>'set F'!AD33</f>
        <v>782</v>
      </c>
      <c r="S33" s="69">
        <f>'set F'!AP33</f>
        <v>1.1100000000000001</v>
      </c>
    </row>
    <row r="34" spans="5:19" x14ac:dyDescent="0.2">
      <c r="E34">
        <f>'set F'!D34</f>
        <v>8</v>
      </c>
      <c r="F34">
        <f>'set F'!E34</f>
        <v>50</v>
      </c>
      <c r="G34">
        <f>'set F'!F34</f>
        <v>15</v>
      </c>
      <c r="H34">
        <f>'set F'!G34</f>
        <v>4</v>
      </c>
      <c r="I34">
        <f>'set F'!H34</f>
        <v>759</v>
      </c>
      <c r="J34">
        <f>'set F'!O34</f>
        <v>761</v>
      </c>
      <c r="K34" s="69">
        <f>'set F'!P34</f>
        <v>1.03</v>
      </c>
      <c r="L34">
        <f>'set F'!U34</f>
        <v>759</v>
      </c>
      <c r="M34" s="69">
        <f>'set F'!V34</f>
        <v>10.37</v>
      </c>
      <c r="N34">
        <f>'set F'!X34</f>
        <v>756</v>
      </c>
      <c r="O34" s="69">
        <f>'set F'!AA34</f>
        <v>0.45</v>
      </c>
      <c r="P34">
        <f>'set F'!AB34</f>
        <v>759</v>
      </c>
      <c r="Q34">
        <f>'set F'!AC34</f>
        <v>756</v>
      </c>
      <c r="R34">
        <f>'set F'!AD34</f>
        <v>761</v>
      </c>
      <c r="S34" s="69">
        <f>'set F'!AP34</f>
        <v>14.07</v>
      </c>
    </row>
    <row r="35" spans="5:19" x14ac:dyDescent="0.2">
      <c r="E35">
        <f>'set F'!D35</f>
        <v>9</v>
      </c>
      <c r="F35">
        <f>'set F'!E35</f>
        <v>50</v>
      </c>
      <c r="G35">
        <f>'set F'!F35</f>
        <v>15</v>
      </c>
      <c r="H35">
        <f>'set F'!G35</f>
        <v>4</v>
      </c>
      <c r="I35">
        <f>'set F'!H35</f>
        <v>798</v>
      </c>
      <c r="J35">
        <f>'set F'!O35</f>
        <v>798</v>
      </c>
      <c r="K35" s="69">
        <f>'set F'!P35</f>
        <v>0.6</v>
      </c>
      <c r="L35">
        <f>'set F'!U35</f>
        <v>798</v>
      </c>
      <c r="M35" s="69">
        <f>'set F'!V35</f>
        <v>1.1100000000000001</v>
      </c>
      <c r="N35">
        <f>'set F'!X35</f>
        <v>798</v>
      </c>
      <c r="O35" s="69">
        <f>'set F'!AA35</f>
        <v>0.28999999999999998</v>
      </c>
      <c r="P35">
        <f>'set F'!AB35</f>
        <v>798</v>
      </c>
      <c r="Q35">
        <f>'set F'!AC35</f>
        <v>798</v>
      </c>
      <c r="R35">
        <f>'set F'!AD35</f>
        <v>798</v>
      </c>
      <c r="S35" s="69">
        <f>'set F'!AP35</f>
        <v>0.89</v>
      </c>
    </row>
    <row r="36" spans="5:19" x14ac:dyDescent="0.2">
      <c r="E36" s="40">
        <f>'set F'!D36</f>
        <v>10</v>
      </c>
      <c r="F36" s="40">
        <f>'set F'!E36</f>
        <v>50</v>
      </c>
      <c r="G36" s="40">
        <f>'set F'!F36</f>
        <v>15</v>
      </c>
      <c r="H36" s="40">
        <f>'set F'!G36</f>
        <v>4</v>
      </c>
      <c r="I36" s="40">
        <f>'set F'!H36</f>
        <v>759</v>
      </c>
      <c r="J36" s="40">
        <f>'set F'!O36</f>
        <v>759</v>
      </c>
      <c r="K36" s="77">
        <f>'set F'!P36</f>
        <v>0.68</v>
      </c>
      <c r="L36" s="40">
        <f>'set F'!U36</f>
        <v>759</v>
      </c>
      <c r="M36" s="77">
        <f>'set F'!V36</f>
        <v>10.3</v>
      </c>
      <c r="N36" s="40">
        <f>'set F'!X36</f>
        <v>757</v>
      </c>
      <c r="O36" s="77">
        <f>'set F'!AA36</f>
        <v>0.45</v>
      </c>
      <c r="P36" s="40">
        <f>'set F'!AB36</f>
        <v>759</v>
      </c>
      <c r="Q36" s="40">
        <f>'set F'!AC36</f>
        <v>757</v>
      </c>
      <c r="R36" s="40">
        <f>'set F'!AD36</f>
        <v>759</v>
      </c>
      <c r="S36" s="77">
        <f>'set F'!AP36</f>
        <v>6.75</v>
      </c>
    </row>
    <row r="37" spans="5:19" x14ac:dyDescent="0.2">
      <c r="E37">
        <f>'set F'!D37</f>
        <v>1</v>
      </c>
      <c r="F37">
        <f>'set F'!E37</f>
        <v>50</v>
      </c>
      <c r="G37">
        <f>'set F'!F37</f>
        <v>15</v>
      </c>
      <c r="H37">
        <f>'set F'!G37</f>
        <v>5</v>
      </c>
      <c r="I37">
        <f>'set F'!H37</f>
        <v>730</v>
      </c>
      <c r="J37">
        <f>'set F'!O37</f>
        <v>730</v>
      </c>
      <c r="K37" s="69">
        <f>'set F'!P37</f>
        <v>0.65</v>
      </c>
      <c r="L37">
        <f>'set F'!U37</f>
        <v>730</v>
      </c>
      <c r="M37" s="69">
        <f>'set F'!V37</f>
        <v>0.78</v>
      </c>
      <c r="N37">
        <f>'set F'!X37</f>
        <v>730</v>
      </c>
      <c r="O37" s="69">
        <f>'set F'!AA37</f>
        <v>0.36</v>
      </c>
      <c r="P37">
        <f>'set F'!AB37</f>
        <v>730</v>
      </c>
      <c r="Q37">
        <f>'set F'!AC37</f>
        <v>730</v>
      </c>
      <c r="R37">
        <f>'set F'!AD37</f>
        <v>730</v>
      </c>
      <c r="S37" s="69">
        <f>'set F'!AP37</f>
        <v>1.01</v>
      </c>
    </row>
    <row r="38" spans="5:19" x14ac:dyDescent="0.2">
      <c r="E38">
        <f>'set F'!D38</f>
        <v>2</v>
      </c>
      <c r="F38">
        <f>'set F'!E38</f>
        <v>50</v>
      </c>
      <c r="G38">
        <f>'set F'!F38</f>
        <v>15</v>
      </c>
      <c r="H38">
        <f>'set F'!G38</f>
        <v>5</v>
      </c>
      <c r="I38">
        <f>'set F'!H38</f>
        <v>768</v>
      </c>
      <c r="J38">
        <f>'set F'!O38</f>
        <v>768</v>
      </c>
      <c r="K38" s="69">
        <f>'set F'!P38</f>
        <v>0.7</v>
      </c>
      <c r="L38">
        <f>'set F'!U38</f>
        <v>768</v>
      </c>
      <c r="M38" s="69">
        <f>'set F'!V38</f>
        <v>1.31</v>
      </c>
      <c r="N38">
        <f>'set F'!X38</f>
        <v>768</v>
      </c>
      <c r="O38" s="69">
        <f>'set F'!AA38</f>
        <v>0.35</v>
      </c>
      <c r="P38">
        <f>'set F'!AB38</f>
        <v>768</v>
      </c>
      <c r="Q38">
        <f>'set F'!AC38</f>
        <v>768</v>
      </c>
      <c r="R38">
        <f>'set F'!AD38</f>
        <v>768</v>
      </c>
      <c r="S38" s="69">
        <f>'set F'!AP38</f>
        <v>1.06</v>
      </c>
    </row>
    <row r="39" spans="5:19" x14ac:dyDescent="0.2">
      <c r="E39">
        <f>'set F'!D39</f>
        <v>3</v>
      </c>
      <c r="F39">
        <f>'set F'!E39</f>
        <v>50</v>
      </c>
      <c r="G39">
        <f>'set F'!F39</f>
        <v>15</v>
      </c>
      <c r="H39">
        <f>'set F'!G39</f>
        <v>5</v>
      </c>
      <c r="I39">
        <f>'set F'!H39</f>
        <v>770</v>
      </c>
      <c r="J39">
        <f>'set F'!O39</f>
        <v>770</v>
      </c>
      <c r="K39" s="69">
        <f>'set F'!P39</f>
        <v>0.95</v>
      </c>
      <c r="L39">
        <f>'set F'!U39</f>
        <v>770</v>
      </c>
      <c r="M39" s="69">
        <f>'set F'!V39</f>
        <v>7.66</v>
      </c>
      <c r="N39">
        <f>'set F'!X39</f>
        <v>770</v>
      </c>
      <c r="O39" s="69">
        <f>'set F'!AA39</f>
        <v>1.27</v>
      </c>
      <c r="P39">
        <f>'set F'!AB39</f>
        <v>770</v>
      </c>
      <c r="Q39">
        <f>'set F'!AC39</f>
        <v>770</v>
      </c>
      <c r="R39">
        <f>'set F'!AD39</f>
        <v>770</v>
      </c>
      <c r="S39" s="69">
        <f>'set F'!AP39</f>
        <v>2.23</v>
      </c>
    </row>
    <row r="40" spans="5:19" x14ac:dyDescent="0.2">
      <c r="E40">
        <f>'set F'!D40</f>
        <v>4</v>
      </c>
      <c r="F40">
        <f>'set F'!E40</f>
        <v>50</v>
      </c>
      <c r="G40">
        <f>'set F'!F40</f>
        <v>15</v>
      </c>
      <c r="H40">
        <f>'set F'!G40</f>
        <v>5</v>
      </c>
      <c r="I40">
        <f>'set F'!H40</f>
        <v>748</v>
      </c>
      <c r="J40">
        <f>'set F'!O40</f>
        <v>748</v>
      </c>
      <c r="K40" s="69">
        <f>'set F'!P40</f>
        <v>1.1599999999999999</v>
      </c>
      <c r="L40">
        <f>'set F'!U40</f>
        <v>748</v>
      </c>
      <c r="M40" s="69">
        <f>'set F'!V40</f>
        <v>23.51</v>
      </c>
      <c r="N40">
        <f>'set F'!X40</f>
        <v>748</v>
      </c>
      <c r="O40" s="69">
        <f>'set F'!AA40</f>
        <v>4.75</v>
      </c>
      <c r="P40">
        <f>'set F'!AB40</f>
        <v>748</v>
      </c>
      <c r="Q40">
        <f>'set F'!AC40</f>
        <v>748</v>
      </c>
      <c r="R40">
        <f>'set F'!AD40</f>
        <v>748</v>
      </c>
      <c r="S40" s="69">
        <f>'set F'!AP40</f>
        <v>5.91</v>
      </c>
    </row>
    <row r="41" spans="5:19" x14ac:dyDescent="0.2">
      <c r="E41">
        <f>'set F'!D41</f>
        <v>5</v>
      </c>
      <c r="F41">
        <f>'set F'!E41</f>
        <v>50</v>
      </c>
      <c r="G41">
        <f>'set F'!F41</f>
        <v>15</v>
      </c>
      <c r="H41">
        <f>'set F'!G41</f>
        <v>5</v>
      </c>
      <c r="I41">
        <f>'set F'!H41</f>
        <v>732</v>
      </c>
      <c r="J41">
        <f>'set F'!O41</f>
        <v>732</v>
      </c>
      <c r="K41" s="69">
        <f>'set F'!P41</f>
        <v>1.01</v>
      </c>
      <c r="L41">
        <f>'set F'!U41</f>
        <v>732</v>
      </c>
      <c r="M41" s="69">
        <f>'set F'!V41</f>
        <v>0.77</v>
      </c>
      <c r="N41">
        <f>'set F'!X41</f>
        <v>732</v>
      </c>
      <c r="O41" s="69">
        <f>'set F'!AA41</f>
        <v>0.42</v>
      </c>
      <c r="P41">
        <f>'set F'!AB41</f>
        <v>732</v>
      </c>
      <c r="Q41">
        <f>'set F'!AC41</f>
        <v>732</v>
      </c>
      <c r="R41">
        <f>'set F'!AD41</f>
        <v>732</v>
      </c>
      <c r="S41" s="69">
        <f>'set F'!AP41</f>
        <v>1.43</v>
      </c>
    </row>
    <row r="42" spans="5:19" x14ac:dyDescent="0.2">
      <c r="E42">
        <f>'set F'!D42</f>
        <v>6</v>
      </c>
      <c r="F42">
        <f>'set F'!E42</f>
        <v>50</v>
      </c>
      <c r="G42">
        <f>'set F'!F42</f>
        <v>15</v>
      </c>
      <c r="H42">
        <f>'set F'!G42</f>
        <v>5</v>
      </c>
      <c r="I42">
        <f>'set F'!H42</f>
        <v>714</v>
      </c>
      <c r="J42">
        <f>'set F'!O42</f>
        <v>714</v>
      </c>
      <c r="K42" s="69">
        <f>'set F'!P42</f>
        <v>0.79</v>
      </c>
      <c r="L42">
        <f>'set F'!U42</f>
        <v>714</v>
      </c>
      <c r="M42" s="69">
        <f>'set F'!V42</f>
        <v>3.76</v>
      </c>
      <c r="N42">
        <f>'set F'!X42</f>
        <v>714</v>
      </c>
      <c r="O42" s="69">
        <f>'set F'!AA42</f>
        <v>0.54</v>
      </c>
      <c r="P42">
        <f>'set F'!AB42</f>
        <v>714</v>
      </c>
      <c r="Q42">
        <f>'set F'!AC42</f>
        <v>714</v>
      </c>
      <c r="R42">
        <f>'set F'!AD42</f>
        <v>714</v>
      </c>
      <c r="S42" s="69">
        <f>'set F'!AP42</f>
        <v>1.32</v>
      </c>
    </row>
    <row r="43" spans="5:19" x14ac:dyDescent="0.2">
      <c r="E43">
        <f>'set F'!D43</f>
        <v>7</v>
      </c>
      <c r="F43">
        <f>'set F'!E43</f>
        <v>50</v>
      </c>
      <c r="G43">
        <f>'set F'!F43</f>
        <v>15</v>
      </c>
      <c r="H43">
        <f>'set F'!G43</f>
        <v>5</v>
      </c>
      <c r="I43">
        <f>'set F'!H43</f>
        <v>780</v>
      </c>
      <c r="J43">
        <f>'set F'!O43</f>
        <v>780</v>
      </c>
      <c r="K43" s="69">
        <f>'set F'!P43</f>
        <v>0.51</v>
      </c>
      <c r="L43">
        <f>'set F'!U43</f>
        <v>780</v>
      </c>
      <c r="M43" s="69">
        <f>'set F'!V43</f>
        <v>0.66</v>
      </c>
      <c r="N43">
        <f>'set F'!X43</f>
        <v>780</v>
      </c>
      <c r="O43" s="69">
        <f>'set F'!AA43</f>
        <v>4.8499999999999996</v>
      </c>
      <c r="P43">
        <f>'set F'!AB43</f>
        <v>780</v>
      </c>
      <c r="Q43">
        <f>'set F'!AC43</f>
        <v>780</v>
      </c>
      <c r="R43">
        <f>'set F'!AD43</f>
        <v>780</v>
      </c>
      <c r="S43" s="69">
        <f>'set F'!AP43</f>
        <v>5.36</v>
      </c>
    </row>
    <row r="44" spans="5:19" x14ac:dyDescent="0.2">
      <c r="E44">
        <f>'set F'!D44</f>
        <v>8</v>
      </c>
      <c r="F44">
        <f>'set F'!E44</f>
        <v>50</v>
      </c>
      <c r="G44">
        <f>'set F'!F44</f>
        <v>15</v>
      </c>
      <c r="H44">
        <f>'set F'!G44</f>
        <v>5</v>
      </c>
      <c r="I44">
        <f>'set F'!H44</f>
        <v>650</v>
      </c>
      <c r="J44">
        <f>'set F'!O44</f>
        <v>650</v>
      </c>
      <c r="K44" s="69">
        <f>'set F'!P44</f>
        <v>0.85</v>
      </c>
      <c r="L44">
        <f>'set F'!U44</f>
        <v>653</v>
      </c>
      <c r="M44" s="69">
        <f>'set F'!V44</f>
        <v>12.77</v>
      </c>
      <c r="N44">
        <f>'set F'!X44</f>
        <v>645</v>
      </c>
      <c r="O44" s="69">
        <f>'set F'!AA44</f>
        <v>0.84</v>
      </c>
      <c r="P44">
        <f>'set F'!AB44</f>
        <v>650</v>
      </c>
      <c r="Q44">
        <f>'set F'!AC44</f>
        <v>645</v>
      </c>
      <c r="R44">
        <f>'set F'!AD44</f>
        <v>650</v>
      </c>
      <c r="S44" s="69">
        <f>'set F'!AP44</f>
        <v>19.25</v>
      </c>
    </row>
    <row r="45" spans="5:19" x14ac:dyDescent="0.2">
      <c r="E45">
        <f>'set F'!D45</f>
        <v>9</v>
      </c>
      <c r="F45">
        <f>'set F'!E45</f>
        <v>50</v>
      </c>
      <c r="G45">
        <f>'set F'!F45</f>
        <v>15</v>
      </c>
      <c r="H45">
        <f>'set F'!G45</f>
        <v>5</v>
      </c>
      <c r="I45">
        <f>'set F'!H45</f>
        <v>797</v>
      </c>
      <c r="J45">
        <f>'set F'!O45</f>
        <v>797</v>
      </c>
      <c r="K45" s="69">
        <f>'set F'!P45</f>
        <v>1.36</v>
      </c>
      <c r="L45">
        <f>'set F'!U45</f>
        <v>797</v>
      </c>
      <c r="M45" s="69">
        <f>'set F'!V45</f>
        <v>1.01</v>
      </c>
      <c r="N45">
        <f>'set F'!X45</f>
        <v>797</v>
      </c>
      <c r="O45" s="69">
        <f>'set F'!AA45</f>
        <v>1.1200000000000001</v>
      </c>
      <c r="P45">
        <f>'set F'!AB45</f>
        <v>797</v>
      </c>
      <c r="Q45">
        <f>'set F'!AC45</f>
        <v>797</v>
      </c>
      <c r="R45">
        <f>'set F'!AD45</f>
        <v>797</v>
      </c>
      <c r="S45" s="69">
        <f>'set F'!AP45</f>
        <v>2.4700000000000002</v>
      </c>
    </row>
    <row r="46" spans="5:19" x14ac:dyDescent="0.2">
      <c r="E46" s="40">
        <f>'set F'!D46</f>
        <v>10</v>
      </c>
      <c r="F46" s="40">
        <f>'set F'!E46</f>
        <v>50</v>
      </c>
      <c r="G46" s="40">
        <f>'set F'!F46</f>
        <v>15</v>
      </c>
      <c r="H46" s="40">
        <f>'set F'!G46</f>
        <v>5</v>
      </c>
      <c r="I46" s="40">
        <f>'set F'!H46</f>
        <v>684</v>
      </c>
      <c r="J46" s="40">
        <f>'set F'!O46</f>
        <v>684</v>
      </c>
      <c r="K46" s="77">
        <f>'set F'!P46</f>
        <v>2.1</v>
      </c>
      <c r="L46" s="40">
        <f>'set F'!U46</f>
        <v>684</v>
      </c>
      <c r="M46" s="77">
        <f>'set F'!V46</f>
        <v>5.26</v>
      </c>
      <c r="N46" s="40">
        <f>'set F'!X46</f>
        <v>684</v>
      </c>
      <c r="O46" s="77">
        <f>'set F'!AA46</f>
        <v>2.68</v>
      </c>
      <c r="P46" s="40">
        <f>'set F'!AB46</f>
        <v>684</v>
      </c>
      <c r="Q46" s="40">
        <f>'set F'!AC46</f>
        <v>684</v>
      </c>
      <c r="R46" s="40">
        <f>'set F'!AD46</f>
        <v>684</v>
      </c>
      <c r="S46" s="77">
        <f>'set F'!AP46</f>
        <v>4.78</v>
      </c>
    </row>
    <row r="47" spans="5:19" x14ac:dyDescent="0.2">
      <c r="E47">
        <f>'set F'!D47</f>
        <v>1</v>
      </c>
      <c r="F47">
        <f>'set F'!E47</f>
        <v>50</v>
      </c>
      <c r="G47">
        <f>'set F'!F47</f>
        <v>15</v>
      </c>
      <c r="H47">
        <f>'set F'!G47</f>
        <v>6</v>
      </c>
      <c r="I47">
        <f>'set F'!H47</f>
        <v>730</v>
      </c>
      <c r="J47">
        <f>'set F'!O47</f>
        <v>730</v>
      </c>
      <c r="K47" s="69">
        <f>'set F'!P47</f>
        <v>0.76</v>
      </c>
      <c r="L47">
        <f>'set F'!U47</f>
        <v>730</v>
      </c>
      <c r="M47" s="69">
        <f>'set F'!V47</f>
        <v>0.93</v>
      </c>
      <c r="N47">
        <f>'set F'!X47</f>
        <v>729</v>
      </c>
      <c r="O47" s="69">
        <f>'set F'!AA47</f>
        <v>0.4</v>
      </c>
      <c r="P47">
        <f>'set F'!AB47</f>
        <v>730</v>
      </c>
      <c r="Q47">
        <f>'set F'!AC47</f>
        <v>729</v>
      </c>
      <c r="R47">
        <f>'set F'!AD47</f>
        <v>730</v>
      </c>
      <c r="S47" s="69">
        <f>'set F'!AP47</f>
        <v>1.1599999999999999</v>
      </c>
    </row>
    <row r="48" spans="5:19" x14ac:dyDescent="0.2">
      <c r="E48">
        <f>'set F'!D48</f>
        <v>2</v>
      </c>
      <c r="F48">
        <f>'set F'!E48</f>
        <v>50</v>
      </c>
      <c r="G48">
        <f>'set F'!F48</f>
        <v>15</v>
      </c>
      <c r="H48">
        <f>'set F'!G48</f>
        <v>6</v>
      </c>
      <c r="I48">
        <f>'set F'!H48</f>
        <v>768</v>
      </c>
      <c r="J48">
        <f>'set F'!O48</f>
        <v>768</v>
      </c>
      <c r="K48" s="69">
        <f>'set F'!P48</f>
        <v>0.75</v>
      </c>
      <c r="L48">
        <f>'set F'!U48</f>
        <v>768</v>
      </c>
      <c r="M48" s="69">
        <f>'set F'!V48</f>
        <v>1.7</v>
      </c>
      <c r="N48">
        <f>'set F'!X48</f>
        <v>768</v>
      </c>
      <c r="O48" s="69">
        <f>'set F'!AA48</f>
        <v>0.49</v>
      </c>
      <c r="P48">
        <f>'set F'!AB48</f>
        <v>768</v>
      </c>
      <c r="Q48">
        <f>'set F'!AC48</f>
        <v>768</v>
      </c>
      <c r="R48">
        <f>'set F'!AD48</f>
        <v>768</v>
      </c>
      <c r="S48" s="69">
        <f>'set F'!AP48</f>
        <v>1.24</v>
      </c>
    </row>
    <row r="49" spans="5:19" x14ac:dyDescent="0.2">
      <c r="E49">
        <f>'set F'!D49</f>
        <v>3</v>
      </c>
      <c r="F49">
        <f>'set F'!E49</f>
        <v>50</v>
      </c>
      <c r="G49">
        <f>'set F'!F49</f>
        <v>15</v>
      </c>
      <c r="H49">
        <f>'set F'!G49</f>
        <v>6</v>
      </c>
      <c r="I49">
        <f>'set F'!H49</f>
        <v>768</v>
      </c>
      <c r="J49">
        <f>'set F'!O49</f>
        <v>768</v>
      </c>
      <c r="K49" s="69">
        <f>'set F'!P49</f>
        <v>0.94</v>
      </c>
      <c r="L49">
        <f>'set F'!U49</f>
        <v>768</v>
      </c>
      <c r="M49" s="69">
        <f>'set F'!V49</f>
        <v>4.18</v>
      </c>
      <c r="N49">
        <f>'set F'!X49</f>
        <v>768</v>
      </c>
      <c r="O49" s="69">
        <f>'set F'!AA49</f>
        <v>1.64</v>
      </c>
      <c r="P49">
        <f>'set F'!AB49</f>
        <v>768</v>
      </c>
      <c r="Q49">
        <f>'set F'!AC49</f>
        <v>768</v>
      </c>
      <c r="R49">
        <f>'set F'!AD49</f>
        <v>768</v>
      </c>
      <c r="S49" s="69">
        <f>'set F'!AP49</f>
        <v>2.58</v>
      </c>
    </row>
    <row r="50" spans="5:19" x14ac:dyDescent="0.2">
      <c r="E50">
        <f>'set F'!D50</f>
        <v>4</v>
      </c>
      <c r="F50">
        <f>'set F'!E50</f>
        <v>50</v>
      </c>
      <c r="G50">
        <f>'set F'!F50</f>
        <v>15</v>
      </c>
      <c r="H50">
        <f>'set F'!G50</f>
        <v>6</v>
      </c>
      <c r="I50">
        <f>'set F'!H50</f>
        <v>746</v>
      </c>
      <c r="J50">
        <f>'set F'!O50</f>
        <v>746</v>
      </c>
      <c r="K50" s="69">
        <f>'set F'!P50</f>
        <v>0.98</v>
      </c>
      <c r="L50">
        <f>'set F'!U50</f>
        <v>746</v>
      </c>
      <c r="M50" s="69">
        <f>'set F'!V50</f>
        <v>3.09</v>
      </c>
      <c r="N50">
        <f>'set F'!X50</f>
        <v>746</v>
      </c>
      <c r="O50" s="69">
        <f>'set F'!AA50</f>
        <v>2.23</v>
      </c>
      <c r="P50">
        <f>'set F'!AB50</f>
        <v>746</v>
      </c>
      <c r="Q50">
        <f>'set F'!AC50</f>
        <v>746</v>
      </c>
      <c r="R50">
        <f>'set F'!AD50</f>
        <v>746</v>
      </c>
      <c r="S50" s="69">
        <f>'set F'!AP50</f>
        <v>3.2</v>
      </c>
    </row>
    <row r="51" spans="5:19" x14ac:dyDescent="0.2">
      <c r="E51">
        <f>'set F'!D51</f>
        <v>5</v>
      </c>
      <c r="F51">
        <f>'set F'!E51</f>
        <v>50</v>
      </c>
      <c r="G51">
        <f>'set F'!F51</f>
        <v>15</v>
      </c>
      <c r="H51">
        <f>'set F'!G51</f>
        <v>6</v>
      </c>
      <c r="I51">
        <f>'set F'!H51</f>
        <v>732</v>
      </c>
      <c r="J51">
        <f>'set F'!O51</f>
        <v>732</v>
      </c>
      <c r="K51" s="69">
        <f>'set F'!P51</f>
        <v>0.52</v>
      </c>
      <c r="L51">
        <f>'set F'!U51</f>
        <v>732</v>
      </c>
      <c r="M51" s="69">
        <f>'set F'!V51</f>
        <v>0.69</v>
      </c>
      <c r="N51">
        <f>'set F'!X51</f>
        <v>732</v>
      </c>
      <c r="O51" s="69">
        <f>'set F'!AA51</f>
        <v>0.28000000000000003</v>
      </c>
      <c r="P51">
        <f>'set F'!AB51</f>
        <v>732</v>
      </c>
      <c r="Q51">
        <f>'set F'!AC51</f>
        <v>732</v>
      </c>
      <c r="R51">
        <f>'set F'!AD51</f>
        <v>732</v>
      </c>
      <c r="S51" s="69">
        <f>'set F'!AP51</f>
        <v>0.8</v>
      </c>
    </row>
    <row r="52" spans="5:19" x14ac:dyDescent="0.2">
      <c r="E52">
        <f>'set F'!D52</f>
        <v>6</v>
      </c>
      <c r="F52">
        <f>'set F'!E52</f>
        <v>50</v>
      </c>
      <c r="G52">
        <f>'set F'!F52</f>
        <v>15</v>
      </c>
      <c r="H52">
        <f>'set F'!G52</f>
        <v>6</v>
      </c>
      <c r="I52">
        <f>'set F'!H52</f>
        <v>714</v>
      </c>
      <c r="J52">
        <f>'set F'!O52</f>
        <v>714</v>
      </c>
      <c r="K52" s="69">
        <f>'set F'!P52</f>
        <v>0.74</v>
      </c>
      <c r="L52">
        <f>'set F'!U52</f>
        <v>714</v>
      </c>
      <c r="M52" s="69">
        <f>'set F'!V52</f>
        <v>1.86</v>
      </c>
      <c r="N52">
        <f>'set F'!X52</f>
        <v>714</v>
      </c>
      <c r="O52" s="69">
        <f>'set F'!AA52</f>
        <v>0.42</v>
      </c>
      <c r="P52">
        <f>'set F'!AB52</f>
        <v>714</v>
      </c>
      <c r="Q52">
        <f>'set F'!AC52</f>
        <v>714</v>
      </c>
      <c r="R52">
        <f>'set F'!AD52</f>
        <v>714</v>
      </c>
      <c r="S52" s="69">
        <f>'set F'!AP52</f>
        <v>1.1599999999999999</v>
      </c>
    </row>
    <row r="53" spans="5:19" x14ac:dyDescent="0.2">
      <c r="E53">
        <f>'set F'!D53</f>
        <v>7</v>
      </c>
      <c r="F53">
        <f>'set F'!E53</f>
        <v>50</v>
      </c>
      <c r="G53">
        <f>'set F'!F53</f>
        <v>15</v>
      </c>
      <c r="H53">
        <f>'set F'!G53</f>
        <v>6</v>
      </c>
      <c r="I53">
        <f>'set F'!H53</f>
        <v>778</v>
      </c>
      <c r="J53">
        <f>'set F'!O53</f>
        <v>778</v>
      </c>
      <c r="K53" s="69">
        <f>'set F'!P53</f>
        <v>0.54</v>
      </c>
      <c r="L53">
        <f>'set F'!U53</f>
        <v>778</v>
      </c>
      <c r="M53" s="69">
        <f>'set F'!V53</f>
        <v>0.6</v>
      </c>
      <c r="N53">
        <f>'set F'!X53</f>
        <v>778</v>
      </c>
      <c r="O53" s="69">
        <f>'set F'!AA53</f>
        <v>5.92</v>
      </c>
      <c r="P53">
        <f>'set F'!AB53</f>
        <v>778</v>
      </c>
      <c r="Q53">
        <f>'set F'!AC53</f>
        <v>778</v>
      </c>
      <c r="R53">
        <f>'set F'!AD53</f>
        <v>778</v>
      </c>
      <c r="S53" s="69">
        <f>'set F'!AP53</f>
        <v>6.46</v>
      </c>
    </row>
    <row r="54" spans="5:19" x14ac:dyDescent="0.2">
      <c r="E54">
        <f>'set F'!D54</f>
        <v>8</v>
      </c>
      <c r="F54">
        <f>'set F'!E54</f>
        <v>50</v>
      </c>
      <c r="G54">
        <f>'set F'!F54</f>
        <v>15</v>
      </c>
      <c r="H54">
        <f>'set F'!G54</f>
        <v>6</v>
      </c>
      <c r="I54">
        <f>'set F'!H54</f>
        <v>643</v>
      </c>
      <c r="J54">
        <f>'set F'!O54</f>
        <v>643</v>
      </c>
      <c r="K54" s="69">
        <f>'set F'!P54</f>
        <v>0.67</v>
      </c>
      <c r="L54">
        <f>'set F'!U54</f>
        <v>643</v>
      </c>
      <c r="M54" s="69">
        <f>'set F'!V54</f>
        <v>0.71</v>
      </c>
      <c r="N54">
        <f>'set F'!X54</f>
        <v>643</v>
      </c>
      <c r="O54" s="69">
        <f>'set F'!AA54</f>
        <v>5.81</v>
      </c>
      <c r="P54">
        <f>'set F'!AB54</f>
        <v>643</v>
      </c>
      <c r="Q54">
        <f>'set F'!AC54</f>
        <v>643</v>
      </c>
      <c r="R54">
        <f>'set F'!AD54</f>
        <v>643</v>
      </c>
      <c r="S54" s="69">
        <f>'set F'!AP54</f>
        <v>6.48</v>
      </c>
    </row>
    <row r="55" spans="5:19" x14ac:dyDescent="0.2">
      <c r="E55">
        <f>'set F'!D55</f>
        <v>9</v>
      </c>
      <c r="F55">
        <f>'set F'!E55</f>
        <v>50</v>
      </c>
      <c r="G55">
        <f>'set F'!F55</f>
        <v>15</v>
      </c>
      <c r="H55">
        <f>'set F'!G55</f>
        <v>6</v>
      </c>
      <c r="I55">
        <f>'set F'!H55</f>
        <v>797</v>
      </c>
      <c r="J55">
        <f>'set F'!O55</f>
        <v>797</v>
      </c>
      <c r="K55" s="69">
        <f>'set F'!P55</f>
        <v>0.6</v>
      </c>
      <c r="L55">
        <f>'set F'!U55</f>
        <v>797</v>
      </c>
      <c r="M55" s="69">
        <f>'set F'!V55</f>
        <v>0.75</v>
      </c>
      <c r="N55">
        <f>'set F'!X55</f>
        <v>797</v>
      </c>
      <c r="O55" s="69">
        <f>'set F'!AA55</f>
        <v>0.38</v>
      </c>
      <c r="P55">
        <f>'set F'!AB55</f>
        <v>797</v>
      </c>
      <c r="Q55">
        <f>'set F'!AC55</f>
        <v>797</v>
      </c>
      <c r="R55">
        <f>'set F'!AD55</f>
        <v>797</v>
      </c>
      <c r="S55" s="69">
        <f>'set F'!AP55</f>
        <v>0.98</v>
      </c>
    </row>
    <row r="56" spans="5:19" x14ac:dyDescent="0.2">
      <c r="E56" s="40">
        <f>'set F'!D56</f>
        <v>10</v>
      </c>
      <c r="F56" s="40">
        <f>'set F'!E56</f>
        <v>50</v>
      </c>
      <c r="G56" s="40">
        <f>'set F'!F56</f>
        <v>15</v>
      </c>
      <c r="H56" s="40">
        <f>'set F'!G56</f>
        <v>6</v>
      </c>
      <c r="I56" s="40">
        <f>'set F'!H56</f>
        <v>683</v>
      </c>
      <c r="J56" s="40">
        <f>'set F'!O56</f>
        <v>683</v>
      </c>
      <c r="K56" s="77">
        <f>'set F'!P56</f>
        <v>0.89</v>
      </c>
      <c r="L56" s="40">
        <f>'set F'!U56</f>
        <v>683</v>
      </c>
      <c r="M56" s="77">
        <f>'set F'!V56</f>
        <v>2.75</v>
      </c>
      <c r="N56" s="40">
        <f>'set F'!X56</f>
        <v>683</v>
      </c>
      <c r="O56" s="77">
        <f>'set F'!AA56</f>
        <v>0.48</v>
      </c>
      <c r="P56" s="40">
        <f>'set F'!AB56</f>
        <v>683</v>
      </c>
      <c r="Q56" s="40">
        <f>'set F'!AC56</f>
        <v>683</v>
      </c>
      <c r="R56" s="40">
        <f>'set F'!AD56</f>
        <v>683</v>
      </c>
      <c r="S56" s="77">
        <f>'set F'!AP56</f>
        <v>1.37</v>
      </c>
    </row>
    <row r="57" spans="5:19" x14ac:dyDescent="0.2">
      <c r="K57" s="69"/>
      <c r="M57" s="69"/>
      <c r="O57" s="69"/>
      <c r="S57" s="69"/>
    </row>
    <row r="58" spans="5:19" x14ac:dyDescent="0.2">
      <c r="K58" s="69"/>
      <c r="M58" s="69"/>
      <c r="O58" s="69"/>
      <c r="S58" s="69"/>
    </row>
    <row r="59" spans="5:19" x14ac:dyDescent="0.2">
      <c r="K59" s="69"/>
      <c r="M59" s="69"/>
      <c r="O59" s="69"/>
      <c r="S59" s="69"/>
    </row>
    <row r="60" spans="5:19" x14ac:dyDescent="0.2">
      <c r="K60" s="69"/>
      <c r="M60" s="69"/>
      <c r="O60" s="69"/>
      <c r="S60" s="69"/>
    </row>
    <row r="61" spans="5:19" x14ac:dyDescent="0.2">
      <c r="K61" s="69"/>
      <c r="M61" s="69"/>
      <c r="O61" s="69"/>
      <c r="S61" s="69"/>
    </row>
    <row r="62" spans="5:19" x14ac:dyDescent="0.2">
      <c r="K62" s="69"/>
      <c r="M62" s="69"/>
      <c r="O62" s="69"/>
      <c r="S62" s="69"/>
    </row>
    <row r="63" spans="5:19" x14ac:dyDescent="0.2">
      <c r="K63" s="69"/>
      <c r="M63" s="69"/>
      <c r="O63" s="69"/>
      <c r="S63" s="69"/>
    </row>
    <row r="64" spans="5:19" x14ac:dyDescent="0.2">
      <c r="K64" s="69"/>
      <c r="M64" s="69"/>
      <c r="O64" s="69"/>
      <c r="S64" s="69"/>
    </row>
    <row r="65" spans="11:19" x14ac:dyDescent="0.2">
      <c r="K65" s="69"/>
      <c r="M65" s="69"/>
      <c r="O65" s="69"/>
      <c r="S65" s="69"/>
    </row>
    <row r="66" spans="11:19" x14ac:dyDescent="0.2">
      <c r="K66" s="69"/>
      <c r="M66" s="69"/>
      <c r="O66" s="69"/>
      <c r="S66" s="69"/>
    </row>
    <row r="67" spans="11:19" x14ac:dyDescent="0.2">
      <c r="K67" s="69"/>
      <c r="M67" s="69"/>
      <c r="O67" s="69"/>
      <c r="S67" s="69"/>
    </row>
    <row r="68" spans="11:19" x14ac:dyDescent="0.2">
      <c r="K68" s="69"/>
      <c r="M68" s="69"/>
      <c r="O68" s="69"/>
      <c r="S68" s="69"/>
    </row>
    <row r="69" spans="11:19" x14ac:dyDescent="0.2">
      <c r="K69" s="69"/>
      <c r="M69" s="69"/>
      <c r="O69" s="69"/>
      <c r="S69" s="69"/>
    </row>
    <row r="70" spans="11:19" x14ac:dyDescent="0.2">
      <c r="K70" s="69"/>
      <c r="M70" s="69"/>
      <c r="O70" s="69"/>
      <c r="S70" s="69"/>
    </row>
    <row r="71" spans="11:19" x14ac:dyDescent="0.2">
      <c r="K71" s="69"/>
      <c r="M71" s="69"/>
      <c r="O71" s="69"/>
      <c r="S71" s="69"/>
    </row>
    <row r="72" spans="11:19" x14ac:dyDescent="0.2">
      <c r="K72" s="69"/>
      <c r="M72" s="69"/>
      <c r="O72" s="69"/>
      <c r="S72" s="69"/>
    </row>
    <row r="73" spans="11:19" x14ac:dyDescent="0.2">
      <c r="K73" s="69"/>
      <c r="M73" s="69"/>
      <c r="O73" s="69"/>
      <c r="S73" s="69"/>
    </row>
    <row r="74" spans="11:19" x14ac:dyDescent="0.2">
      <c r="K74" s="69"/>
      <c r="M74" s="69"/>
      <c r="O74" s="69"/>
      <c r="S74" s="69"/>
    </row>
    <row r="75" spans="11:19" x14ac:dyDescent="0.2">
      <c r="K75" s="69"/>
      <c r="M75" s="69"/>
      <c r="O75" s="69"/>
      <c r="S75" s="69"/>
    </row>
    <row r="76" spans="11:19" x14ac:dyDescent="0.2">
      <c r="K76" s="69"/>
      <c r="M76" s="69"/>
      <c r="O76" s="69"/>
      <c r="S76" s="69"/>
    </row>
    <row r="77" spans="11:19" x14ac:dyDescent="0.2">
      <c r="O77" s="69"/>
    </row>
    <row r="78" spans="11:19" x14ac:dyDescent="0.2">
      <c r="O78" s="69"/>
    </row>
    <row r="79" spans="11:19" x14ac:dyDescent="0.2">
      <c r="O79" s="69"/>
    </row>
    <row r="80" spans="11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9024-BF29-4BF8-B9C1-51ADB50DAA3F}">
  <dimension ref="E4:S89"/>
  <sheetViews>
    <sheetView topLeftCell="A15" workbookViewId="0">
      <selection activeCell="E7" sqref="E7:S56"/>
    </sheetView>
  </sheetViews>
  <sheetFormatPr defaultRowHeight="14.25" x14ac:dyDescent="0.2"/>
  <sheetData>
    <row r="4" spans="5:19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5:19" x14ac:dyDescent="0.2">
      <c r="E5" s="39"/>
      <c r="F5" s="39"/>
      <c r="G5" s="39"/>
      <c r="H5" s="39"/>
      <c r="I5" s="39"/>
      <c r="J5" s="39" t="str">
        <f>Master!I6</f>
        <v>$STBL$</v>
      </c>
      <c r="K5" s="39"/>
      <c r="L5" s="39" t="str">
        <f>Master!K6</f>
        <v>$F$</v>
      </c>
      <c r="M5" s="39"/>
      <c r="N5" s="39" t="str">
        <f>Master!M6</f>
        <v>$\lbf$</v>
      </c>
      <c r="O5" s="39"/>
      <c r="P5" s="39" t="str">
        <f>Master!O6</f>
        <v>\EXM</v>
      </c>
      <c r="Q5" s="39"/>
      <c r="R5" s="39"/>
      <c r="S5" s="39"/>
    </row>
    <row r="6" spans="5:19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38" t="str">
        <f>Master!G7</f>
        <v>$q$</v>
      </c>
      <c r="I6" s="38" t="str">
        <f>Master!H7</f>
        <v>$z^\ast$</v>
      </c>
      <c r="J6" s="38" t="str">
        <f>Master!I7</f>
        <v>$z$</v>
      </c>
      <c r="K6" s="38" t="str">
        <f>Master!J7</f>
        <v>$t$</v>
      </c>
      <c r="L6" s="38" t="str">
        <f>Master!K7</f>
        <v>$z$</v>
      </c>
      <c r="M6" s="38" t="str">
        <f>Master!L7</f>
        <v>$t$</v>
      </c>
      <c r="N6" s="38" t="str">
        <f>Master!M7</f>
        <v>$z$</v>
      </c>
      <c r="O6" s="38" t="str">
        <f>Master!N7</f>
        <v>$t$</v>
      </c>
      <c r="P6" s="38" t="str">
        <f>Master!O7</f>
        <v>$z$</v>
      </c>
      <c r="Q6" s="38" t="str">
        <f>Master!P7</f>
        <v>$LB0$</v>
      </c>
      <c r="R6" s="38" t="str">
        <f>Master!Q7</f>
        <v>$UB0$</v>
      </c>
      <c r="S6" s="38" t="str">
        <f>Master!R7</f>
        <v>$t$</v>
      </c>
    </row>
    <row r="7" spans="5:19" x14ac:dyDescent="0.2">
      <c r="E7">
        <f>'set G'!D7</f>
        <v>1</v>
      </c>
      <c r="F7">
        <f>'set G'!E7</f>
        <v>50</v>
      </c>
      <c r="G7">
        <f>'set G'!F7</f>
        <v>15</v>
      </c>
      <c r="H7">
        <f>'set G'!G7</f>
        <v>4</v>
      </c>
      <c r="I7">
        <f>'set G'!H7</f>
        <v>757</v>
      </c>
      <c r="J7">
        <f>'set G'!O7</f>
        <v>757</v>
      </c>
      <c r="K7" s="69">
        <f>'set G'!P7</f>
        <v>7.96</v>
      </c>
      <c r="L7">
        <f>'set G'!U7</f>
        <v>757</v>
      </c>
      <c r="M7" s="69">
        <f>'set G'!V7</f>
        <v>295.13</v>
      </c>
      <c r="N7">
        <f>'set G'!X7</f>
        <v>755</v>
      </c>
      <c r="O7" s="69">
        <f>'set G'!AA7</f>
        <v>0.68</v>
      </c>
      <c r="P7">
        <f>'set G'!AB7</f>
        <v>757</v>
      </c>
      <c r="Q7">
        <f>'set G'!AC7</f>
        <v>755</v>
      </c>
      <c r="R7">
        <f>'set G'!AD7</f>
        <v>757</v>
      </c>
      <c r="S7" s="69">
        <f>'set G'!AP7</f>
        <v>39.840000000000003</v>
      </c>
    </row>
    <row r="8" spans="5:19" x14ac:dyDescent="0.2">
      <c r="E8">
        <f>'set G'!D8</f>
        <v>2</v>
      </c>
      <c r="F8">
        <f>'set G'!E8</f>
        <v>50</v>
      </c>
      <c r="G8">
        <f>'set G'!F8</f>
        <v>15</v>
      </c>
      <c r="H8">
        <f>'set G'!G8</f>
        <v>4</v>
      </c>
      <c r="I8">
        <f>'set G'!H8</f>
        <v>759</v>
      </c>
      <c r="J8">
        <f>'set G'!O8</f>
        <v>759</v>
      </c>
      <c r="K8" s="69">
        <f>'set G'!P8</f>
        <v>5.51</v>
      </c>
      <c r="L8">
        <f>'set G'!U8</f>
        <v>759</v>
      </c>
      <c r="M8" s="69">
        <f>'set G'!V8</f>
        <v>53.65</v>
      </c>
      <c r="N8">
        <f>'set G'!X8</f>
        <v>756</v>
      </c>
      <c r="O8" s="69">
        <f>'set G'!AA8</f>
        <v>1.75</v>
      </c>
      <c r="P8">
        <f>'set G'!AB8</f>
        <v>759</v>
      </c>
      <c r="Q8">
        <f>'set G'!AC8</f>
        <v>756</v>
      </c>
      <c r="R8">
        <f>'set G'!AD8</f>
        <v>759</v>
      </c>
      <c r="S8" s="69">
        <f>'set G'!AP8</f>
        <v>32.97</v>
      </c>
    </row>
    <row r="9" spans="5:19" x14ac:dyDescent="0.2">
      <c r="E9">
        <f>'set G'!D9</f>
        <v>3</v>
      </c>
      <c r="F9">
        <f>'set G'!E9</f>
        <v>50</v>
      </c>
      <c r="G9">
        <f>'set G'!F9</f>
        <v>15</v>
      </c>
      <c r="H9">
        <f>'set G'!G9</f>
        <v>4</v>
      </c>
      <c r="I9">
        <f>'set G'!H9</f>
        <v>759</v>
      </c>
      <c r="J9">
        <f>'set G'!O9</f>
        <v>759</v>
      </c>
      <c r="K9" s="69">
        <f>'set G'!P9</f>
        <v>6.02</v>
      </c>
      <c r="L9">
        <f>'set G'!U9</f>
        <v>759</v>
      </c>
      <c r="M9" s="69">
        <f>'set G'!V9</f>
        <v>91.39</v>
      </c>
      <c r="N9">
        <f>'set G'!X9</f>
        <v>757</v>
      </c>
      <c r="O9" s="69">
        <f>'set G'!AA9</f>
        <v>2.1800000000000002</v>
      </c>
      <c r="P9">
        <f>'set G'!AB9</f>
        <v>759</v>
      </c>
      <c r="Q9">
        <f>'set G'!AC9</f>
        <v>757</v>
      </c>
      <c r="R9">
        <f>'set G'!AD9</f>
        <v>759</v>
      </c>
      <c r="S9" s="69">
        <f>'set G'!AP9</f>
        <v>28.25</v>
      </c>
    </row>
    <row r="10" spans="5:19" x14ac:dyDescent="0.2">
      <c r="E10">
        <f>'set G'!D10</f>
        <v>4</v>
      </c>
      <c r="F10">
        <f>'set G'!E10</f>
        <v>50</v>
      </c>
      <c r="G10">
        <f>'set G'!F10</f>
        <v>15</v>
      </c>
      <c r="H10">
        <f>'set G'!G10</f>
        <v>4</v>
      </c>
      <c r="I10">
        <f>'set G'!H10</f>
        <v>759</v>
      </c>
      <c r="J10">
        <f>'set G'!O10</f>
        <v>759</v>
      </c>
      <c r="K10" s="69">
        <f>'set G'!P10</f>
        <v>7.8</v>
      </c>
      <c r="L10">
        <f>'set G'!U10</f>
        <v>759</v>
      </c>
      <c r="M10" s="69">
        <f>'set G'!V10</f>
        <v>91.03</v>
      </c>
      <c r="N10">
        <f>'set G'!X10</f>
        <v>757</v>
      </c>
      <c r="O10" s="69">
        <f>'set G'!AA10</f>
        <v>0.68</v>
      </c>
      <c r="P10">
        <f>'set G'!AB10</f>
        <v>759</v>
      </c>
      <c r="Q10">
        <f>'set G'!AC10</f>
        <v>757</v>
      </c>
      <c r="R10">
        <f>'set G'!AD10</f>
        <v>759</v>
      </c>
      <c r="S10" s="69">
        <f>'set G'!AP10</f>
        <v>34.01</v>
      </c>
    </row>
    <row r="11" spans="5:19" x14ac:dyDescent="0.2">
      <c r="E11">
        <f>'set G'!D11</f>
        <v>5</v>
      </c>
      <c r="F11">
        <f>'set G'!E11</f>
        <v>50</v>
      </c>
      <c r="G11">
        <f>'set G'!F11</f>
        <v>15</v>
      </c>
      <c r="H11">
        <f>'set G'!G11</f>
        <v>4</v>
      </c>
      <c r="I11">
        <f>'set G'!H11</f>
        <v>758</v>
      </c>
      <c r="J11">
        <f>'set G'!O11</f>
        <v>758</v>
      </c>
      <c r="K11" s="69">
        <f>'set G'!P11</f>
        <v>8.17</v>
      </c>
      <c r="L11">
        <f>'set G'!U11</f>
        <v>758</v>
      </c>
      <c r="M11" s="69">
        <f>'set G'!V11</f>
        <v>1614.4</v>
      </c>
      <c r="N11">
        <f>'set G'!X11</f>
        <v>755</v>
      </c>
      <c r="O11" s="69">
        <f>'set G'!AA11</f>
        <v>0.87</v>
      </c>
      <c r="P11">
        <f>'set G'!AB11</f>
        <v>758</v>
      </c>
      <c r="Q11">
        <f>'set G'!AC11</f>
        <v>755</v>
      </c>
      <c r="R11">
        <f>'set G'!AD11</f>
        <v>758</v>
      </c>
      <c r="S11" s="69">
        <f>'set G'!AP11</f>
        <v>98.02</v>
      </c>
    </row>
    <row r="12" spans="5:19" x14ac:dyDescent="0.2">
      <c r="E12">
        <f>'set G'!D12</f>
        <v>6</v>
      </c>
      <c r="F12">
        <f>'set G'!E12</f>
        <v>50</v>
      </c>
      <c r="G12">
        <f>'set G'!F12</f>
        <v>15</v>
      </c>
      <c r="H12">
        <f>'set G'!G12</f>
        <v>4</v>
      </c>
      <c r="I12">
        <f>'set G'!H12</f>
        <v>758</v>
      </c>
      <c r="J12">
        <f>'set G'!O12</f>
        <v>758</v>
      </c>
      <c r="K12" s="69">
        <f>'set G'!P12</f>
        <v>3.77</v>
      </c>
      <c r="L12">
        <f>'set G'!U12</f>
        <v>758</v>
      </c>
      <c r="M12" s="69">
        <f>'set G'!V12</f>
        <v>31.92</v>
      </c>
      <c r="N12">
        <f>'set G'!X12</f>
        <v>756</v>
      </c>
      <c r="O12" s="69">
        <f>'set G'!AA12</f>
        <v>0.7</v>
      </c>
      <c r="P12">
        <f>'set G'!AB12</f>
        <v>758</v>
      </c>
      <c r="Q12">
        <f>'set G'!AC12</f>
        <v>756</v>
      </c>
      <c r="R12">
        <f>'set G'!AD12</f>
        <v>758</v>
      </c>
      <c r="S12" s="69">
        <f>'set G'!AP12</f>
        <v>37.6</v>
      </c>
    </row>
    <row r="13" spans="5:19" x14ac:dyDescent="0.2">
      <c r="E13">
        <f>'set G'!D13</f>
        <v>7</v>
      </c>
      <c r="F13">
        <f>'set G'!E13</f>
        <v>50</v>
      </c>
      <c r="G13">
        <f>'set G'!F13</f>
        <v>15</v>
      </c>
      <c r="H13">
        <f>'set G'!G13</f>
        <v>4</v>
      </c>
      <c r="I13">
        <f>'set G'!H13</f>
        <v>760</v>
      </c>
      <c r="J13">
        <f>'set G'!O13</f>
        <v>760</v>
      </c>
      <c r="K13" s="69">
        <f>'set G'!P13</f>
        <v>2.04</v>
      </c>
      <c r="L13">
        <f>'set G'!U13</f>
        <v>760</v>
      </c>
      <c r="M13" s="69">
        <f>'set G'!V13</f>
        <v>10.36</v>
      </c>
      <c r="N13">
        <f>'set G'!X13</f>
        <v>758</v>
      </c>
      <c r="O13" s="69">
        <f>'set G'!AA13</f>
        <v>0.87</v>
      </c>
      <c r="P13">
        <f>'set G'!AB13</f>
        <v>760</v>
      </c>
      <c r="Q13">
        <f>'set G'!AC13</f>
        <v>758</v>
      </c>
      <c r="R13">
        <f>'set G'!AD13</f>
        <v>760</v>
      </c>
      <c r="S13" s="69">
        <f>'set G'!AP13</f>
        <v>11.46</v>
      </c>
    </row>
    <row r="14" spans="5:19" x14ac:dyDescent="0.2">
      <c r="E14">
        <f>'set G'!D14</f>
        <v>8</v>
      </c>
      <c r="F14">
        <f>'set G'!E14</f>
        <v>50</v>
      </c>
      <c r="G14">
        <f>'set G'!F14</f>
        <v>15</v>
      </c>
      <c r="H14">
        <f>'set G'!G14</f>
        <v>4</v>
      </c>
      <c r="I14">
        <f>'set G'!H14</f>
        <v>757</v>
      </c>
      <c r="J14">
        <f>'set G'!O14</f>
        <v>757</v>
      </c>
      <c r="K14" s="69">
        <f>'set G'!P14</f>
        <v>2.0099999999999998</v>
      </c>
      <c r="L14">
        <f>'set G'!U14</f>
        <v>757</v>
      </c>
      <c r="M14" s="69">
        <f>'set G'!V14</f>
        <v>60.14</v>
      </c>
      <c r="N14">
        <f>'set G'!X14</f>
        <v>756</v>
      </c>
      <c r="O14" s="69">
        <f>'set G'!AA14</f>
        <v>0.52</v>
      </c>
      <c r="P14">
        <f>'set G'!AB14</f>
        <v>757</v>
      </c>
      <c r="Q14">
        <f>'set G'!AC14</f>
        <v>756</v>
      </c>
      <c r="R14">
        <f>'set G'!AD14</f>
        <v>757</v>
      </c>
      <c r="S14" s="69">
        <f>'set G'!AP14</f>
        <v>32.619999999999997</v>
      </c>
    </row>
    <row r="15" spans="5:19" x14ac:dyDescent="0.2">
      <c r="E15">
        <f>'set G'!D15</f>
        <v>9</v>
      </c>
      <c r="F15">
        <f>'set G'!E15</f>
        <v>50</v>
      </c>
      <c r="G15">
        <f>'set G'!F15</f>
        <v>15</v>
      </c>
      <c r="H15">
        <f>'set G'!G15</f>
        <v>4</v>
      </c>
      <c r="I15">
        <f>'set G'!H15</f>
        <v>758</v>
      </c>
      <c r="J15">
        <f>'set G'!O15</f>
        <v>758</v>
      </c>
      <c r="K15" s="69">
        <f>'set G'!P15</f>
        <v>2.46</v>
      </c>
      <c r="L15">
        <f>'set G'!U15</f>
        <v>758</v>
      </c>
      <c r="M15" s="69">
        <f>'set G'!V15</f>
        <v>9.82</v>
      </c>
      <c r="N15">
        <f>'set G'!X15</f>
        <v>756</v>
      </c>
      <c r="O15" s="69">
        <f>'set G'!AA15</f>
        <v>0.89</v>
      </c>
      <c r="P15">
        <f>'set G'!AB15</f>
        <v>758</v>
      </c>
      <c r="Q15">
        <f>'set G'!AC15</f>
        <v>756</v>
      </c>
      <c r="R15">
        <f>'set G'!AD15</f>
        <v>758</v>
      </c>
      <c r="S15" s="69">
        <f>'set G'!AP15</f>
        <v>7.16</v>
      </c>
    </row>
    <row r="16" spans="5:19" x14ac:dyDescent="0.2">
      <c r="E16" s="40">
        <f>'set G'!D16</f>
        <v>10</v>
      </c>
      <c r="F16" s="40">
        <f>'set G'!E16</f>
        <v>50</v>
      </c>
      <c r="G16" s="40">
        <f>'set G'!F16</f>
        <v>15</v>
      </c>
      <c r="H16" s="40">
        <f>'set G'!G16</f>
        <v>4</v>
      </c>
      <c r="I16" s="40">
        <f>'set G'!H16</f>
        <v>759</v>
      </c>
      <c r="J16" s="40">
        <f>'set G'!O16</f>
        <v>759</v>
      </c>
      <c r="K16" s="77">
        <f>'set G'!P16</f>
        <v>4.05</v>
      </c>
      <c r="L16" s="40">
        <f>'set G'!U16</f>
        <v>759</v>
      </c>
      <c r="M16" s="77">
        <f>'set G'!V16</f>
        <v>174.33</v>
      </c>
      <c r="N16" s="40">
        <f>'set G'!X16</f>
        <v>756</v>
      </c>
      <c r="O16" s="77">
        <f>'set G'!AA16</f>
        <v>3.11</v>
      </c>
      <c r="P16" s="40">
        <f>'set G'!AB16</f>
        <v>759</v>
      </c>
      <c r="Q16" s="40">
        <f>'set G'!AC16</f>
        <v>756</v>
      </c>
      <c r="R16" s="40">
        <f>'set G'!AD16</f>
        <v>759</v>
      </c>
      <c r="S16" s="77">
        <f>'set G'!AP16</f>
        <v>73.53</v>
      </c>
    </row>
    <row r="17" spans="5:19" x14ac:dyDescent="0.2">
      <c r="E17">
        <f>'set G'!D17</f>
        <v>1</v>
      </c>
      <c r="F17">
        <f>'set G'!E17</f>
        <v>50</v>
      </c>
      <c r="G17">
        <f>'set G'!F17</f>
        <v>15</v>
      </c>
      <c r="H17">
        <f>'set G'!G17</f>
        <v>4</v>
      </c>
      <c r="I17">
        <f>'set G'!H17</f>
        <v>763</v>
      </c>
      <c r="J17">
        <f>'set G'!O17</f>
        <v>774</v>
      </c>
      <c r="K17" s="69">
        <f>'set G'!P17</f>
        <v>0.88</v>
      </c>
      <c r="L17">
        <f>'set G'!U17</f>
        <v>763</v>
      </c>
      <c r="M17" s="69">
        <f>'set G'!V17</f>
        <v>9.61</v>
      </c>
      <c r="N17">
        <f>'set G'!X17</f>
        <v>758</v>
      </c>
      <c r="O17" s="69">
        <f>'set G'!AA17</f>
        <v>0.52</v>
      </c>
      <c r="P17">
        <f>'set G'!AB17</f>
        <v>763</v>
      </c>
      <c r="Q17">
        <f>'set G'!AC17</f>
        <v>758</v>
      </c>
      <c r="R17">
        <f>'set G'!AD17</f>
        <v>774</v>
      </c>
      <c r="S17" s="69">
        <f>'set G'!AP17</f>
        <v>9.17</v>
      </c>
    </row>
    <row r="18" spans="5:19" x14ac:dyDescent="0.2">
      <c r="E18">
        <f>'set G'!D18</f>
        <v>2</v>
      </c>
      <c r="F18">
        <f>'set G'!E18</f>
        <v>50</v>
      </c>
      <c r="G18">
        <f>'set G'!F18</f>
        <v>15</v>
      </c>
      <c r="H18">
        <f>'set G'!G18</f>
        <v>4</v>
      </c>
      <c r="I18">
        <f>'set G'!H18</f>
        <v>771</v>
      </c>
      <c r="J18">
        <f>'set G'!O18</f>
        <v>771</v>
      </c>
      <c r="K18" s="69">
        <f>'set G'!P18</f>
        <v>0.67</v>
      </c>
      <c r="L18">
        <f>'set G'!U18</f>
        <v>771</v>
      </c>
      <c r="M18" s="69">
        <f>'set G'!V18</f>
        <v>4.59</v>
      </c>
      <c r="N18">
        <f>'set G'!X18</f>
        <v>769</v>
      </c>
      <c r="O18" s="69">
        <f>'set G'!AA18</f>
        <v>0.24</v>
      </c>
      <c r="P18">
        <f>'set G'!AB18</f>
        <v>771</v>
      </c>
      <c r="Q18">
        <f>'set G'!AC18</f>
        <v>769</v>
      </c>
      <c r="R18">
        <f>'set G'!AD18</f>
        <v>771</v>
      </c>
      <c r="S18" s="69">
        <f>'set G'!AP18</f>
        <v>6.22</v>
      </c>
    </row>
    <row r="19" spans="5:19" x14ac:dyDescent="0.2">
      <c r="E19">
        <f>'set G'!D19</f>
        <v>3</v>
      </c>
      <c r="F19">
        <f>'set G'!E19</f>
        <v>50</v>
      </c>
      <c r="G19">
        <f>'set G'!F19</f>
        <v>15</v>
      </c>
      <c r="H19">
        <f>'set G'!G19</f>
        <v>4</v>
      </c>
      <c r="I19">
        <f>'set G'!H19</f>
        <v>772</v>
      </c>
      <c r="J19">
        <f>'set G'!O19</f>
        <v>772</v>
      </c>
      <c r="K19" s="69">
        <f>'set G'!P19</f>
        <v>0.82</v>
      </c>
      <c r="L19">
        <f>'set G'!U19</f>
        <v>772</v>
      </c>
      <c r="M19" s="69">
        <f>'set G'!V19</f>
        <v>12.94</v>
      </c>
      <c r="N19">
        <f>'set G'!X19</f>
        <v>772</v>
      </c>
      <c r="O19" s="69">
        <f>'set G'!AA19</f>
        <v>0.33</v>
      </c>
      <c r="P19">
        <f>'set G'!AB19</f>
        <v>772</v>
      </c>
      <c r="Q19">
        <f>'set G'!AC19</f>
        <v>772</v>
      </c>
      <c r="R19">
        <f>'set G'!AD19</f>
        <v>772</v>
      </c>
      <c r="S19" s="69">
        <f>'set G'!AP19</f>
        <v>1.1499999999999999</v>
      </c>
    </row>
    <row r="20" spans="5:19" x14ac:dyDescent="0.2">
      <c r="E20">
        <f>'set G'!D20</f>
        <v>4</v>
      </c>
      <c r="F20">
        <f>'set G'!E20</f>
        <v>50</v>
      </c>
      <c r="G20">
        <f>'set G'!F20</f>
        <v>15</v>
      </c>
      <c r="H20">
        <f>'set G'!G20</f>
        <v>4</v>
      </c>
      <c r="I20">
        <f>'set G'!H20</f>
        <v>764</v>
      </c>
      <c r="J20">
        <f>'set G'!O20</f>
        <v>765</v>
      </c>
      <c r="K20" s="69">
        <f>'set G'!P20</f>
        <v>1.01</v>
      </c>
      <c r="L20">
        <f>'set G'!U20</f>
        <v>764</v>
      </c>
      <c r="M20" s="69">
        <f>'set G'!V20</f>
        <v>61.1</v>
      </c>
      <c r="N20">
        <f>'set G'!X20</f>
        <v>757</v>
      </c>
      <c r="O20" s="69">
        <f>'set G'!AA20</f>
        <v>0.35</v>
      </c>
      <c r="P20">
        <f>'set G'!AB20</f>
        <v>764</v>
      </c>
      <c r="Q20">
        <f>'set G'!AC20</f>
        <v>757</v>
      </c>
      <c r="R20">
        <f>'set G'!AD20</f>
        <v>765</v>
      </c>
      <c r="S20" s="69">
        <f>'set G'!AP20</f>
        <v>10.050000000000001</v>
      </c>
    </row>
    <row r="21" spans="5:19" x14ac:dyDescent="0.2">
      <c r="E21">
        <f>'set G'!D21</f>
        <v>5</v>
      </c>
      <c r="F21">
        <f>'set G'!E21</f>
        <v>50</v>
      </c>
      <c r="G21">
        <f>'set G'!F21</f>
        <v>15</v>
      </c>
      <c r="H21">
        <f>'set G'!G21</f>
        <v>4</v>
      </c>
      <c r="I21">
        <f>'set G'!H21</f>
        <v>762</v>
      </c>
      <c r="J21">
        <f>'set G'!O21</f>
        <v>762</v>
      </c>
      <c r="K21" s="69">
        <f>'set G'!P21</f>
        <v>1.35</v>
      </c>
      <c r="L21">
        <f>'set G'!U21</f>
        <v>762</v>
      </c>
      <c r="M21" s="69">
        <f>'set G'!V21</f>
        <v>28.34</v>
      </c>
      <c r="N21">
        <f>'set G'!X21</f>
        <v>756</v>
      </c>
      <c r="O21" s="69">
        <f>'set G'!AA21</f>
        <v>0.49</v>
      </c>
      <c r="P21">
        <f>'set G'!AB21</f>
        <v>762</v>
      </c>
      <c r="Q21">
        <f>'set G'!AC21</f>
        <v>756</v>
      </c>
      <c r="R21">
        <f>'set G'!AD21</f>
        <v>762</v>
      </c>
      <c r="S21" s="69">
        <f>'set G'!AP21</f>
        <v>15.16</v>
      </c>
    </row>
    <row r="22" spans="5:19" x14ac:dyDescent="0.2">
      <c r="E22">
        <f>'set G'!D22</f>
        <v>6</v>
      </c>
      <c r="F22">
        <f>'set G'!E22</f>
        <v>50</v>
      </c>
      <c r="G22">
        <f>'set G'!F22</f>
        <v>15</v>
      </c>
      <c r="H22">
        <f>'set G'!G22</f>
        <v>4</v>
      </c>
      <c r="I22">
        <f>'set G'!H22</f>
        <v>765</v>
      </c>
      <c r="J22">
        <f>'set G'!O22</f>
        <v>765</v>
      </c>
      <c r="K22" s="69">
        <f>'set G'!P22</f>
        <v>1.86</v>
      </c>
      <c r="L22">
        <f>'set G'!U22</f>
        <v>765</v>
      </c>
      <c r="M22" s="69">
        <f>'set G'!V22</f>
        <v>10.81</v>
      </c>
      <c r="N22">
        <f>'set G'!X22</f>
        <v>756</v>
      </c>
      <c r="O22" s="69">
        <f>'set G'!AA22</f>
        <v>0.39</v>
      </c>
      <c r="P22">
        <f>'set G'!AB22</f>
        <v>765</v>
      </c>
      <c r="Q22">
        <f>'set G'!AC22</f>
        <v>756</v>
      </c>
      <c r="R22">
        <f>'set G'!AD22</f>
        <v>765</v>
      </c>
      <c r="S22" s="69">
        <f>'set G'!AP22</f>
        <v>16.02</v>
      </c>
    </row>
    <row r="23" spans="5:19" x14ac:dyDescent="0.2">
      <c r="E23">
        <f>'set G'!D23</f>
        <v>7</v>
      </c>
      <c r="F23">
        <f>'set G'!E23</f>
        <v>50</v>
      </c>
      <c r="G23">
        <f>'set G'!F23</f>
        <v>15</v>
      </c>
      <c r="H23">
        <f>'set G'!G23</f>
        <v>4</v>
      </c>
      <c r="I23">
        <f>'set G'!H23</f>
        <v>782</v>
      </c>
      <c r="J23">
        <f>'set G'!O23</f>
        <v>782</v>
      </c>
      <c r="K23" s="69">
        <f>'set G'!P23</f>
        <v>0.67</v>
      </c>
      <c r="L23">
        <f>'set G'!U23</f>
        <v>782</v>
      </c>
      <c r="M23" s="69">
        <f>'set G'!V23</f>
        <v>0.6</v>
      </c>
      <c r="N23">
        <f>'set G'!X23</f>
        <v>782</v>
      </c>
      <c r="O23" s="69">
        <f>'set G'!AA23</f>
        <v>0.44</v>
      </c>
      <c r="P23">
        <f>'set G'!AB23</f>
        <v>782</v>
      </c>
      <c r="Q23">
        <f>'set G'!AC23</f>
        <v>782</v>
      </c>
      <c r="R23">
        <f>'set G'!AD23</f>
        <v>782</v>
      </c>
      <c r="S23" s="69">
        <f>'set G'!AP23</f>
        <v>1.1100000000000001</v>
      </c>
    </row>
    <row r="24" spans="5:19" x14ac:dyDescent="0.2">
      <c r="E24">
        <f>'set G'!D24</f>
        <v>8</v>
      </c>
      <c r="F24">
        <f>'set G'!E24</f>
        <v>50</v>
      </c>
      <c r="G24">
        <f>'set G'!F24</f>
        <v>15</v>
      </c>
      <c r="H24">
        <f>'set G'!G24</f>
        <v>4</v>
      </c>
      <c r="I24">
        <f>'set G'!H24</f>
        <v>759</v>
      </c>
      <c r="J24">
        <f>'set G'!O24</f>
        <v>761</v>
      </c>
      <c r="K24" s="69">
        <f>'set G'!P24</f>
        <v>1.03</v>
      </c>
      <c r="L24">
        <f>'set G'!U24</f>
        <v>759</v>
      </c>
      <c r="M24" s="69">
        <f>'set G'!V24</f>
        <v>10.37</v>
      </c>
      <c r="N24">
        <f>'set G'!X24</f>
        <v>756</v>
      </c>
      <c r="O24" s="69">
        <f>'set G'!AA24</f>
        <v>0.45</v>
      </c>
      <c r="P24">
        <f>'set G'!AB24</f>
        <v>759</v>
      </c>
      <c r="Q24">
        <f>'set G'!AC24</f>
        <v>756</v>
      </c>
      <c r="R24">
        <f>'set G'!AD24</f>
        <v>761</v>
      </c>
      <c r="S24" s="69">
        <f>'set G'!AP24</f>
        <v>14.07</v>
      </c>
    </row>
    <row r="25" spans="5:19" x14ac:dyDescent="0.2">
      <c r="E25">
        <f>'set G'!D25</f>
        <v>9</v>
      </c>
      <c r="F25">
        <f>'set G'!E25</f>
        <v>50</v>
      </c>
      <c r="G25">
        <f>'set G'!F25</f>
        <v>15</v>
      </c>
      <c r="H25">
        <f>'set G'!G25</f>
        <v>4</v>
      </c>
      <c r="I25">
        <f>'set G'!H25</f>
        <v>798</v>
      </c>
      <c r="J25">
        <f>'set G'!O25</f>
        <v>798</v>
      </c>
      <c r="K25" s="69">
        <f>'set G'!P25</f>
        <v>0.6</v>
      </c>
      <c r="L25">
        <f>'set G'!U25</f>
        <v>798</v>
      </c>
      <c r="M25" s="69">
        <f>'set G'!V25</f>
        <v>1.1100000000000001</v>
      </c>
      <c r="N25">
        <f>'set G'!X25</f>
        <v>798</v>
      </c>
      <c r="O25" s="69">
        <f>'set G'!AA25</f>
        <v>0.28999999999999998</v>
      </c>
      <c r="P25">
        <f>'set G'!AB25</f>
        <v>798</v>
      </c>
      <c r="Q25">
        <f>'set G'!AC25</f>
        <v>798</v>
      </c>
      <c r="R25">
        <f>'set G'!AD25</f>
        <v>798</v>
      </c>
      <c r="S25" s="69">
        <f>'set G'!AP25</f>
        <v>0.89</v>
      </c>
    </row>
    <row r="26" spans="5:19" x14ac:dyDescent="0.2">
      <c r="E26" s="40">
        <f>'set G'!D26</f>
        <v>10</v>
      </c>
      <c r="F26" s="40">
        <f>'set G'!E26</f>
        <v>50</v>
      </c>
      <c r="G26" s="40">
        <f>'set G'!F26</f>
        <v>15</v>
      </c>
      <c r="H26" s="40">
        <f>'set G'!G26</f>
        <v>4</v>
      </c>
      <c r="I26" s="40">
        <f>'set G'!H26</f>
        <v>759</v>
      </c>
      <c r="J26" s="40">
        <f>'set G'!O26</f>
        <v>759</v>
      </c>
      <c r="K26" s="77">
        <f>'set G'!P26</f>
        <v>0.68</v>
      </c>
      <c r="L26" s="40">
        <f>'set G'!U26</f>
        <v>759</v>
      </c>
      <c r="M26" s="77">
        <f>'set G'!V26</f>
        <v>10.3</v>
      </c>
      <c r="N26" s="40">
        <f>'set G'!X26</f>
        <v>757</v>
      </c>
      <c r="O26" s="77">
        <f>'set G'!AA26</f>
        <v>0.45</v>
      </c>
      <c r="P26" s="40">
        <f>'set G'!AB26</f>
        <v>759</v>
      </c>
      <c r="Q26" s="40">
        <f>'set G'!AC26</f>
        <v>757</v>
      </c>
      <c r="R26" s="40">
        <f>'set G'!AD26</f>
        <v>759</v>
      </c>
      <c r="S26" s="77">
        <f>'set G'!AP26</f>
        <v>6.75</v>
      </c>
    </row>
    <row r="27" spans="5:19" x14ac:dyDescent="0.2">
      <c r="E27">
        <f>'set G'!D27</f>
        <v>1</v>
      </c>
      <c r="F27">
        <f>'set G'!E27</f>
        <v>50</v>
      </c>
      <c r="G27">
        <f>'set G'!F27</f>
        <v>15</v>
      </c>
      <c r="H27">
        <f>'set G'!G27</f>
        <v>4</v>
      </c>
      <c r="I27">
        <f>'set G'!H27</f>
        <v>1059</v>
      </c>
      <c r="J27">
        <f>'set G'!O27</f>
        <v>1059</v>
      </c>
      <c r="K27" s="69">
        <f>'set G'!P27</f>
        <v>0.64</v>
      </c>
      <c r="L27">
        <f>'set G'!U27</f>
        <v>1059</v>
      </c>
      <c r="M27" s="69">
        <f>'set G'!V27</f>
        <v>0.35</v>
      </c>
      <c r="N27">
        <f>'set G'!X27</f>
        <v>1059</v>
      </c>
      <c r="O27" s="69">
        <f>'set G'!AA27</f>
        <v>0.25</v>
      </c>
      <c r="P27">
        <f>'set G'!AB27</f>
        <v>1059</v>
      </c>
      <c r="Q27">
        <f>'set G'!AC27</f>
        <v>1059</v>
      </c>
      <c r="R27">
        <f>'set G'!AD27</f>
        <v>1059</v>
      </c>
      <c r="S27" s="69">
        <f>'set G'!AP27</f>
        <v>0.89</v>
      </c>
    </row>
    <row r="28" spans="5:19" x14ac:dyDescent="0.2">
      <c r="E28">
        <f>'set G'!D28</f>
        <v>2</v>
      </c>
      <c r="F28">
        <f>'set G'!E28</f>
        <v>50</v>
      </c>
      <c r="G28">
        <f>'set G'!F28</f>
        <v>15</v>
      </c>
      <c r="H28">
        <f>'set G'!G28</f>
        <v>4</v>
      </c>
      <c r="I28">
        <f>'set G'!H28</f>
        <v>950</v>
      </c>
      <c r="J28">
        <f>'set G'!O28</f>
        <v>950</v>
      </c>
      <c r="K28" s="69">
        <f>'set G'!P28</f>
        <v>0.72</v>
      </c>
      <c r="L28">
        <f>'set G'!U28</f>
        <v>950</v>
      </c>
      <c r="M28" s="69">
        <f>'set G'!V28</f>
        <v>0.53</v>
      </c>
      <c r="N28">
        <f>'set G'!X28</f>
        <v>950</v>
      </c>
      <c r="O28" s="69">
        <f>'set G'!AA28</f>
        <v>0.44</v>
      </c>
      <c r="P28">
        <f>'set G'!AB28</f>
        <v>950</v>
      </c>
      <c r="Q28">
        <f>'set G'!AC28</f>
        <v>950</v>
      </c>
      <c r="R28">
        <f>'set G'!AD28</f>
        <v>950</v>
      </c>
      <c r="S28" s="69">
        <f>'set G'!AP28</f>
        <v>1.1599999999999999</v>
      </c>
    </row>
    <row r="29" spans="5:19" x14ac:dyDescent="0.2">
      <c r="E29">
        <f>'set G'!D29</f>
        <v>3</v>
      </c>
      <c r="F29">
        <f>'set G'!E29</f>
        <v>50</v>
      </c>
      <c r="G29">
        <f>'set G'!F29</f>
        <v>15</v>
      </c>
      <c r="H29">
        <f>'set G'!G29</f>
        <v>4</v>
      </c>
      <c r="I29">
        <f>'set G'!H29</f>
        <v>975</v>
      </c>
      <c r="J29">
        <f>'set G'!O29</f>
        <v>976</v>
      </c>
      <c r="K29" s="69">
        <f>'set G'!P29</f>
        <v>0.95</v>
      </c>
      <c r="L29">
        <f>'set G'!U29</f>
        <v>976</v>
      </c>
      <c r="M29" s="69">
        <f>'set G'!V29</f>
        <v>1.67</v>
      </c>
      <c r="N29">
        <f>'set G'!X29</f>
        <v>975</v>
      </c>
      <c r="O29" s="69">
        <f>'set G'!AA29</f>
        <v>0.51</v>
      </c>
      <c r="P29">
        <f>'set G'!AB29</f>
        <v>976</v>
      </c>
      <c r="Q29">
        <f>'set G'!AC29</f>
        <v>975</v>
      </c>
      <c r="R29">
        <f>'set G'!AD29</f>
        <v>976</v>
      </c>
      <c r="S29" s="69">
        <f>'set G'!AP29</f>
        <v>3.11</v>
      </c>
    </row>
    <row r="30" spans="5:19" x14ac:dyDescent="0.2">
      <c r="E30">
        <f>'set G'!D30</f>
        <v>4</v>
      </c>
      <c r="F30">
        <f>'set G'!E30</f>
        <v>50</v>
      </c>
      <c r="G30">
        <f>'set G'!F30</f>
        <v>15</v>
      </c>
      <c r="H30">
        <f>'set G'!G30</f>
        <v>4</v>
      </c>
      <c r="I30">
        <f>'set G'!H30</f>
        <v>1103</v>
      </c>
      <c r="J30">
        <f>'set G'!O30</f>
        <v>1104</v>
      </c>
      <c r="K30" s="69">
        <f>'set G'!P30</f>
        <v>0.84</v>
      </c>
      <c r="L30">
        <f>'set G'!U30</f>
        <v>1104</v>
      </c>
      <c r="M30" s="69">
        <f>'set G'!V30</f>
        <v>1.67</v>
      </c>
      <c r="N30">
        <f>'set G'!X30</f>
        <v>1103</v>
      </c>
      <c r="O30" s="69">
        <f>'set G'!AA30</f>
        <v>0.45</v>
      </c>
      <c r="P30">
        <f>'set G'!AB30</f>
        <v>1104</v>
      </c>
      <c r="Q30">
        <f>'set G'!AC30</f>
        <v>1103</v>
      </c>
      <c r="R30">
        <f>'set G'!AD30</f>
        <v>1104</v>
      </c>
      <c r="S30" s="69">
        <f>'set G'!AP30</f>
        <v>2.2599999999999998</v>
      </c>
    </row>
    <row r="31" spans="5:19" x14ac:dyDescent="0.2">
      <c r="E31">
        <f>'set G'!D31</f>
        <v>5</v>
      </c>
      <c r="F31">
        <f>'set G'!E31</f>
        <v>50</v>
      </c>
      <c r="G31">
        <f>'set G'!F31</f>
        <v>15</v>
      </c>
      <c r="H31">
        <f>'set G'!G31</f>
        <v>4</v>
      </c>
      <c r="I31">
        <f>'set G'!H31</f>
        <v>833</v>
      </c>
      <c r="J31">
        <f>'set G'!O31</f>
        <v>833</v>
      </c>
      <c r="K31" s="69">
        <f>'set G'!P31</f>
        <v>0.73</v>
      </c>
      <c r="L31">
        <f>'set G'!U31</f>
        <v>833</v>
      </c>
      <c r="M31" s="69">
        <f>'set G'!V31</f>
        <v>0.49</v>
      </c>
      <c r="N31">
        <f>'set G'!X31</f>
        <v>833</v>
      </c>
      <c r="O31" s="69">
        <f>'set G'!AA31</f>
        <v>0.39</v>
      </c>
      <c r="P31">
        <f>'set G'!AB31</f>
        <v>833</v>
      </c>
      <c r="Q31">
        <f>'set G'!AC31</f>
        <v>833</v>
      </c>
      <c r="R31">
        <f>'set G'!AD31</f>
        <v>833</v>
      </c>
      <c r="S31" s="69">
        <f>'set G'!AP31</f>
        <v>1.1200000000000001</v>
      </c>
    </row>
    <row r="32" spans="5:19" x14ac:dyDescent="0.2">
      <c r="E32">
        <f>'set G'!D32</f>
        <v>6</v>
      </c>
      <c r="F32">
        <f>'set G'!E32</f>
        <v>50</v>
      </c>
      <c r="G32">
        <f>'set G'!F32</f>
        <v>15</v>
      </c>
      <c r="H32">
        <f>'set G'!G32</f>
        <v>4</v>
      </c>
      <c r="I32">
        <f>'set G'!H32</f>
        <v>1031</v>
      </c>
      <c r="J32">
        <f>'set G'!O32</f>
        <v>1031</v>
      </c>
      <c r="K32" s="69">
        <f>'set G'!P32</f>
        <v>0.83</v>
      </c>
      <c r="L32">
        <f>'set G'!U32</f>
        <v>1031</v>
      </c>
      <c r="M32" s="69">
        <f>'set G'!V32</f>
        <v>0.71</v>
      </c>
      <c r="N32">
        <f>'set G'!X32</f>
        <v>1031</v>
      </c>
      <c r="O32" s="69">
        <f>'set G'!AA32</f>
        <v>0.45</v>
      </c>
      <c r="P32">
        <f>'set G'!AB32</f>
        <v>1031</v>
      </c>
      <c r="Q32">
        <f>'set G'!AC32</f>
        <v>1031</v>
      </c>
      <c r="R32">
        <f>'set G'!AD32</f>
        <v>1031</v>
      </c>
      <c r="S32" s="69">
        <f>'set G'!AP32</f>
        <v>1.28</v>
      </c>
    </row>
    <row r="33" spans="5:19" x14ac:dyDescent="0.2">
      <c r="E33">
        <f>'set G'!D33</f>
        <v>7</v>
      </c>
      <c r="F33">
        <f>'set G'!E33</f>
        <v>50</v>
      </c>
      <c r="G33">
        <f>'set G'!F33</f>
        <v>15</v>
      </c>
      <c r="H33">
        <f>'set G'!G33</f>
        <v>4</v>
      </c>
      <c r="I33">
        <f>'set G'!H33</f>
        <v>1041</v>
      </c>
      <c r="J33">
        <f>'set G'!O33</f>
        <v>1042</v>
      </c>
      <c r="K33" s="69">
        <f>'set G'!P33</f>
        <v>0.63</v>
      </c>
      <c r="L33">
        <f>'set G'!U33</f>
        <v>1042</v>
      </c>
      <c r="M33" s="69">
        <f>'set G'!V33</f>
        <v>0.5</v>
      </c>
      <c r="N33">
        <f>'set G'!X33</f>
        <v>1041</v>
      </c>
      <c r="O33" s="69">
        <f>'set G'!AA33</f>
        <v>0.31</v>
      </c>
      <c r="P33">
        <f>'set G'!AB33</f>
        <v>1042</v>
      </c>
      <c r="Q33">
        <f>'set G'!AC33</f>
        <v>1041</v>
      </c>
      <c r="R33">
        <f>'set G'!AD33</f>
        <v>1042</v>
      </c>
      <c r="S33" s="69">
        <f>'set G'!AP33</f>
        <v>2.94</v>
      </c>
    </row>
    <row r="34" spans="5:19" x14ac:dyDescent="0.2">
      <c r="E34">
        <f>'set G'!D34</f>
        <v>8</v>
      </c>
      <c r="F34">
        <f>'set G'!E34</f>
        <v>50</v>
      </c>
      <c r="G34">
        <f>'set G'!F34</f>
        <v>15</v>
      </c>
      <c r="H34">
        <f>'set G'!G34</f>
        <v>4</v>
      </c>
      <c r="I34">
        <f>'set G'!H34</f>
        <v>954</v>
      </c>
      <c r="J34">
        <f>'set G'!O34</f>
        <v>954</v>
      </c>
      <c r="K34" s="69">
        <f>'set G'!P34</f>
        <v>0.74</v>
      </c>
      <c r="L34">
        <f>'set G'!U34</f>
        <v>954</v>
      </c>
      <c r="M34" s="69">
        <f>'set G'!V34</f>
        <v>1</v>
      </c>
      <c r="N34">
        <f>'set G'!X34</f>
        <v>954</v>
      </c>
      <c r="O34" s="69">
        <f>'set G'!AA34</f>
        <v>0.39</v>
      </c>
      <c r="P34">
        <f>'set G'!AB34</f>
        <v>954</v>
      </c>
      <c r="Q34">
        <f>'set G'!AC34</f>
        <v>954</v>
      </c>
      <c r="R34">
        <f>'set G'!AD34</f>
        <v>954</v>
      </c>
      <c r="S34" s="69">
        <f>'set G'!AP34</f>
        <v>1.1299999999999999</v>
      </c>
    </row>
    <row r="35" spans="5:19" x14ac:dyDescent="0.2">
      <c r="E35">
        <f>'set G'!D35</f>
        <v>9</v>
      </c>
      <c r="F35">
        <f>'set G'!E35</f>
        <v>50</v>
      </c>
      <c r="G35">
        <f>'set G'!F35</f>
        <v>15</v>
      </c>
      <c r="H35">
        <f>'set G'!G35</f>
        <v>4</v>
      </c>
      <c r="I35">
        <f>'set G'!H35</f>
        <v>1075</v>
      </c>
      <c r="J35">
        <f>'set G'!O35</f>
        <v>1075</v>
      </c>
      <c r="K35" s="69">
        <f>'set G'!P35</f>
        <v>0.81</v>
      </c>
      <c r="L35">
        <f>'set G'!U35</f>
        <v>1075</v>
      </c>
      <c r="M35" s="69">
        <f>'set G'!V35</f>
        <v>0.82</v>
      </c>
      <c r="N35">
        <f>'set G'!X35</f>
        <v>1075</v>
      </c>
      <c r="O35" s="69">
        <f>'set G'!AA35</f>
        <v>0.49</v>
      </c>
      <c r="P35">
        <f>'set G'!AB35</f>
        <v>1075</v>
      </c>
      <c r="Q35">
        <f>'set G'!AC35</f>
        <v>1075</v>
      </c>
      <c r="R35">
        <f>'set G'!AD35</f>
        <v>1075</v>
      </c>
      <c r="S35" s="69">
        <f>'set G'!AP35</f>
        <v>1.3</v>
      </c>
    </row>
    <row r="36" spans="5:19" x14ac:dyDescent="0.2">
      <c r="E36" s="40">
        <f>'set G'!D36</f>
        <v>10</v>
      </c>
      <c r="F36" s="40">
        <f>'set G'!E36</f>
        <v>50</v>
      </c>
      <c r="G36" s="40">
        <f>'set G'!F36</f>
        <v>15</v>
      </c>
      <c r="H36" s="40">
        <f>'set G'!G36</f>
        <v>4</v>
      </c>
      <c r="I36" s="40">
        <f>'set G'!H36</f>
        <v>930</v>
      </c>
      <c r="J36" s="40">
        <f>'set G'!O36</f>
        <v>930</v>
      </c>
      <c r="K36" s="77">
        <f>'set G'!P36</f>
        <v>0.77</v>
      </c>
      <c r="L36" s="40">
        <f>'set G'!U36</f>
        <v>930</v>
      </c>
      <c r="M36" s="77">
        <f>'set G'!V36</f>
        <v>1.46</v>
      </c>
      <c r="N36" s="40">
        <f>'set G'!X36</f>
        <v>930</v>
      </c>
      <c r="O36" s="77">
        <f>'set G'!AA36</f>
        <v>0.45</v>
      </c>
      <c r="P36" s="40">
        <f>'set G'!AB36</f>
        <v>930</v>
      </c>
      <c r="Q36" s="40">
        <f>'set G'!AC36</f>
        <v>930</v>
      </c>
      <c r="R36" s="40">
        <f>'set G'!AD36</f>
        <v>930</v>
      </c>
      <c r="S36" s="77">
        <f>'set G'!AP36</f>
        <v>1.21</v>
      </c>
    </row>
    <row r="37" spans="5:19" x14ac:dyDescent="0.2">
      <c r="E37">
        <f>'set G'!D37</f>
        <v>1</v>
      </c>
      <c r="F37">
        <f>'set G'!E37</f>
        <v>50</v>
      </c>
      <c r="G37">
        <f>'set G'!F37</f>
        <v>15</v>
      </c>
      <c r="H37">
        <f>'set G'!G37</f>
        <v>4</v>
      </c>
      <c r="I37">
        <f>'set G'!H37</f>
        <v>1381</v>
      </c>
      <c r="J37">
        <f>'set G'!O37</f>
        <v>1381</v>
      </c>
      <c r="K37" s="69">
        <f>'set G'!P37</f>
        <v>0.56999999999999995</v>
      </c>
      <c r="L37">
        <f>'set G'!U37</f>
        <v>1381</v>
      </c>
      <c r="M37" s="69">
        <f>'set G'!V37</f>
        <v>0.48</v>
      </c>
      <c r="N37">
        <f>'set G'!X37</f>
        <v>1381</v>
      </c>
      <c r="O37" s="69">
        <f>'set G'!AA37</f>
        <v>0.24</v>
      </c>
      <c r="P37">
        <f>'set G'!AB37</f>
        <v>1381</v>
      </c>
      <c r="Q37">
        <f>'set G'!AC37</f>
        <v>1381</v>
      </c>
      <c r="R37">
        <f>'set G'!AD37</f>
        <v>1381</v>
      </c>
      <c r="S37" s="69">
        <f>'set G'!AP37</f>
        <v>0.81</v>
      </c>
    </row>
    <row r="38" spans="5:19" x14ac:dyDescent="0.2">
      <c r="E38">
        <f>'set G'!D38</f>
        <v>2</v>
      </c>
      <c r="F38">
        <f>'set G'!E38</f>
        <v>50</v>
      </c>
      <c r="G38">
        <f>'set G'!F38</f>
        <v>15</v>
      </c>
      <c r="H38">
        <f>'set G'!G38</f>
        <v>4</v>
      </c>
      <c r="I38">
        <f>'set G'!H38</f>
        <v>1288</v>
      </c>
      <c r="J38">
        <f>'set G'!O38</f>
        <v>1288</v>
      </c>
      <c r="K38" s="69">
        <f>'set G'!P38</f>
        <v>0.71</v>
      </c>
      <c r="L38">
        <f>'set G'!U38</f>
        <v>1288</v>
      </c>
      <c r="M38" s="69">
        <f>'set G'!V38</f>
        <v>0.56999999999999995</v>
      </c>
      <c r="N38">
        <f>'set G'!X38</f>
        <v>1288</v>
      </c>
      <c r="O38" s="69">
        <f>'set G'!AA38</f>
        <v>0.55000000000000004</v>
      </c>
      <c r="P38">
        <f>'set G'!AB38</f>
        <v>1288</v>
      </c>
      <c r="Q38">
        <f>'set G'!AC38</f>
        <v>1288</v>
      </c>
      <c r="R38">
        <f>'set G'!AD38</f>
        <v>1288</v>
      </c>
      <c r="S38" s="69">
        <f>'set G'!AP38</f>
        <v>1.26</v>
      </c>
    </row>
    <row r="39" spans="5:19" x14ac:dyDescent="0.2">
      <c r="E39">
        <f>'set G'!D39</f>
        <v>3</v>
      </c>
      <c r="F39">
        <f>'set G'!E39</f>
        <v>50</v>
      </c>
      <c r="G39">
        <f>'set G'!F39</f>
        <v>15</v>
      </c>
      <c r="H39">
        <f>'set G'!G39</f>
        <v>4</v>
      </c>
      <c r="I39">
        <f>'set G'!H39</f>
        <v>1098</v>
      </c>
      <c r="J39">
        <f>'set G'!O39</f>
        <v>1098</v>
      </c>
      <c r="K39" s="69">
        <f>'set G'!P39</f>
        <v>0.99</v>
      </c>
      <c r="L39">
        <f>'set G'!U39</f>
        <v>1098</v>
      </c>
      <c r="M39" s="69">
        <f>'set G'!V39</f>
        <v>1.1100000000000001</v>
      </c>
      <c r="N39">
        <f>'set G'!X39</f>
        <v>1098</v>
      </c>
      <c r="O39" s="69">
        <f>'set G'!AA39</f>
        <v>0.5</v>
      </c>
      <c r="P39">
        <f>'set G'!AB39</f>
        <v>1098</v>
      </c>
      <c r="Q39">
        <f>'set G'!AC39</f>
        <v>1098</v>
      </c>
      <c r="R39">
        <f>'set G'!AD39</f>
        <v>1098</v>
      </c>
      <c r="S39" s="69">
        <f>'set G'!AP39</f>
        <v>1.49</v>
      </c>
    </row>
    <row r="40" spans="5:19" x14ac:dyDescent="0.2">
      <c r="E40">
        <f>'set G'!D40</f>
        <v>4</v>
      </c>
      <c r="F40">
        <f>'set G'!E40</f>
        <v>50</v>
      </c>
      <c r="G40">
        <f>'set G'!F40</f>
        <v>15</v>
      </c>
      <c r="H40">
        <f>'set G'!G40</f>
        <v>4</v>
      </c>
      <c r="I40">
        <f>'set G'!H40</f>
        <v>1365</v>
      </c>
      <c r="J40">
        <f>'set G'!O40</f>
        <v>1365</v>
      </c>
      <c r="K40" s="69">
        <f>'set G'!P40</f>
        <v>0.93</v>
      </c>
      <c r="L40">
        <f>'set G'!U40</f>
        <v>1365</v>
      </c>
      <c r="M40" s="69">
        <f>'set G'!V40</f>
        <v>1.69</v>
      </c>
      <c r="N40">
        <f>'set G'!X40</f>
        <v>1365</v>
      </c>
      <c r="O40" s="69">
        <f>'set G'!AA40</f>
        <v>0.4</v>
      </c>
      <c r="P40">
        <f>'set G'!AB40</f>
        <v>1365</v>
      </c>
      <c r="Q40">
        <f>'set G'!AC40</f>
        <v>1365</v>
      </c>
      <c r="R40">
        <f>'set G'!AD40</f>
        <v>1365</v>
      </c>
      <c r="S40" s="69">
        <f>'set G'!AP40</f>
        <v>1.33</v>
      </c>
    </row>
    <row r="41" spans="5:19" x14ac:dyDescent="0.2">
      <c r="E41">
        <f>'set G'!D41</f>
        <v>5</v>
      </c>
      <c r="F41">
        <f>'set G'!E41</f>
        <v>50</v>
      </c>
      <c r="G41">
        <f>'set G'!F41</f>
        <v>15</v>
      </c>
      <c r="H41">
        <f>'set G'!G41</f>
        <v>4</v>
      </c>
      <c r="I41">
        <f>'set G'!H41</f>
        <v>1040</v>
      </c>
      <c r="J41">
        <f>'set G'!O41</f>
        <v>1040</v>
      </c>
      <c r="K41" s="69">
        <f>'set G'!P41</f>
        <v>0.82</v>
      </c>
      <c r="L41">
        <f>'set G'!U41</f>
        <v>1040</v>
      </c>
      <c r="M41" s="69">
        <f>'set G'!V41</f>
        <v>0.6</v>
      </c>
      <c r="N41">
        <f>'set G'!X41</f>
        <v>1040</v>
      </c>
      <c r="O41" s="69">
        <f>'set G'!AA41</f>
        <v>0.33</v>
      </c>
      <c r="P41">
        <f>'set G'!AB41</f>
        <v>1040</v>
      </c>
      <c r="Q41">
        <f>'set G'!AC41</f>
        <v>1040</v>
      </c>
      <c r="R41">
        <f>'set G'!AD41</f>
        <v>1040</v>
      </c>
      <c r="S41" s="69">
        <f>'set G'!AP41</f>
        <v>1.1499999999999999</v>
      </c>
    </row>
    <row r="42" spans="5:19" x14ac:dyDescent="0.2">
      <c r="E42">
        <f>'set G'!D42</f>
        <v>6</v>
      </c>
      <c r="F42">
        <f>'set G'!E42</f>
        <v>50</v>
      </c>
      <c r="G42">
        <f>'set G'!F42</f>
        <v>15</v>
      </c>
      <c r="H42">
        <f>'set G'!G42</f>
        <v>4</v>
      </c>
      <c r="I42">
        <f>'set G'!H42</f>
        <v>1262</v>
      </c>
      <c r="J42">
        <f>'set G'!O42</f>
        <v>1262</v>
      </c>
      <c r="K42" s="69">
        <f>'set G'!P42</f>
        <v>0.57999999999999996</v>
      </c>
      <c r="L42">
        <f>'set G'!U42</f>
        <v>1262</v>
      </c>
      <c r="M42" s="69">
        <f>'set G'!V42</f>
        <v>0.8</v>
      </c>
      <c r="N42">
        <f>'set G'!X42</f>
        <v>1262</v>
      </c>
      <c r="O42" s="69">
        <f>'set G'!AA42</f>
        <v>0.28000000000000003</v>
      </c>
      <c r="P42">
        <f>'set G'!AB42</f>
        <v>1262</v>
      </c>
      <c r="Q42">
        <f>'set G'!AC42</f>
        <v>1262</v>
      </c>
      <c r="R42">
        <f>'set G'!AD42</f>
        <v>1262</v>
      </c>
      <c r="S42" s="69">
        <f>'set G'!AP42</f>
        <v>0.87</v>
      </c>
    </row>
    <row r="43" spans="5:19" x14ac:dyDescent="0.2">
      <c r="E43">
        <f>'set G'!D43</f>
        <v>7</v>
      </c>
      <c r="F43">
        <f>'set G'!E43</f>
        <v>50</v>
      </c>
      <c r="G43">
        <f>'set G'!F43</f>
        <v>15</v>
      </c>
      <c r="H43">
        <f>'set G'!G43</f>
        <v>4</v>
      </c>
      <c r="I43">
        <f>'set G'!H43</f>
        <v>1430</v>
      </c>
      <c r="J43">
        <f>'set G'!O43</f>
        <v>1431</v>
      </c>
      <c r="K43" s="69">
        <f>'set G'!P43</f>
        <v>0.45</v>
      </c>
      <c r="L43">
        <f>'set G'!U43</f>
        <v>1431</v>
      </c>
      <c r="M43" s="69">
        <f>'set G'!V43</f>
        <v>0.6</v>
      </c>
      <c r="N43">
        <f>'set G'!X43</f>
        <v>1430</v>
      </c>
      <c r="O43" s="69">
        <f>'set G'!AA43</f>
        <v>0.26</v>
      </c>
      <c r="P43">
        <f>'set G'!AB43</f>
        <v>1431</v>
      </c>
      <c r="Q43">
        <f>'set G'!AC43</f>
        <v>1430</v>
      </c>
      <c r="R43">
        <f>'set G'!AD43</f>
        <v>1431</v>
      </c>
      <c r="S43" s="69">
        <f>'set G'!AP43</f>
        <v>1.93</v>
      </c>
    </row>
    <row r="44" spans="5:19" x14ac:dyDescent="0.2">
      <c r="E44">
        <f>'set G'!D44</f>
        <v>8</v>
      </c>
      <c r="F44">
        <f>'set G'!E44</f>
        <v>50</v>
      </c>
      <c r="G44">
        <f>'set G'!F44</f>
        <v>15</v>
      </c>
      <c r="H44">
        <f>'set G'!G44</f>
        <v>4</v>
      </c>
      <c r="I44">
        <f>'set G'!H44</f>
        <v>1092</v>
      </c>
      <c r="J44">
        <f>'set G'!O44</f>
        <v>1092</v>
      </c>
      <c r="K44" s="69">
        <f>'set G'!P44</f>
        <v>0.81</v>
      </c>
      <c r="L44">
        <f>'set G'!U44</f>
        <v>1092</v>
      </c>
      <c r="M44" s="69">
        <f>'set G'!V44</f>
        <v>0.5</v>
      </c>
      <c r="N44">
        <f>'set G'!X44</f>
        <v>1092</v>
      </c>
      <c r="O44" s="69">
        <f>'set G'!AA44</f>
        <v>0.48</v>
      </c>
      <c r="P44">
        <f>'set G'!AB44</f>
        <v>1092</v>
      </c>
      <c r="Q44">
        <f>'set G'!AC44</f>
        <v>1092</v>
      </c>
      <c r="R44">
        <f>'set G'!AD44</f>
        <v>1092</v>
      </c>
      <c r="S44" s="69">
        <f>'set G'!AP44</f>
        <v>1.43</v>
      </c>
    </row>
    <row r="45" spans="5:19" x14ac:dyDescent="0.2">
      <c r="E45">
        <f>'set G'!D45</f>
        <v>9</v>
      </c>
      <c r="F45">
        <f>'set G'!E45</f>
        <v>50</v>
      </c>
      <c r="G45">
        <f>'set G'!F45</f>
        <v>15</v>
      </c>
      <c r="H45">
        <f>'set G'!G45</f>
        <v>4</v>
      </c>
      <c r="I45">
        <f>'set G'!H45</f>
        <v>1252</v>
      </c>
      <c r="J45">
        <f>'set G'!O45</f>
        <v>1252</v>
      </c>
      <c r="K45" s="69">
        <f>'set G'!P45</f>
        <v>0.52</v>
      </c>
      <c r="L45">
        <f>'set G'!U45</f>
        <v>1252</v>
      </c>
      <c r="M45" s="69">
        <f>'set G'!V45</f>
        <v>0.66</v>
      </c>
      <c r="N45">
        <f>'set G'!X45</f>
        <v>1252</v>
      </c>
      <c r="O45" s="69">
        <f>'set G'!AA45</f>
        <v>0.23</v>
      </c>
      <c r="P45">
        <f>'set G'!AB45</f>
        <v>1252</v>
      </c>
      <c r="Q45">
        <f>'set G'!AC45</f>
        <v>1252</v>
      </c>
      <c r="R45">
        <f>'set G'!AD45</f>
        <v>1252</v>
      </c>
      <c r="S45" s="69">
        <f>'set G'!AP45</f>
        <v>0.75</v>
      </c>
    </row>
    <row r="46" spans="5:19" x14ac:dyDescent="0.2">
      <c r="E46" s="40">
        <f>'set G'!D46</f>
        <v>10</v>
      </c>
      <c r="F46" s="40">
        <f>'set G'!E46</f>
        <v>50</v>
      </c>
      <c r="G46" s="40">
        <f>'set G'!F46</f>
        <v>15</v>
      </c>
      <c r="H46" s="40">
        <f>'set G'!G46</f>
        <v>4</v>
      </c>
      <c r="I46" s="40">
        <f>'set G'!H46</f>
        <v>1188</v>
      </c>
      <c r="J46" s="40">
        <f>'set G'!O46</f>
        <v>1190</v>
      </c>
      <c r="K46" s="77">
        <f>'set G'!P46</f>
        <v>0.46</v>
      </c>
      <c r="L46" s="40">
        <f>'set G'!U46</f>
        <v>1190</v>
      </c>
      <c r="M46" s="77">
        <f>'set G'!V46</f>
        <v>0.62</v>
      </c>
      <c r="N46" s="40">
        <f>'set G'!X46</f>
        <v>1188</v>
      </c>
      <c r="O46" s="77">
        <f>'set G'!AA46</f>
        <v>0.22</v>
      </c>
      <c r="P46" s="40">
        <f>'set G'!AB46</f>
        <v>1190</v>
      </c>
      <c r="Q46" s="40">
        <f>'set G'!AC46</f>
        <v>1188</v>
      </c>
      <c r="R46" s="40">
        <f>'set G'!AD46</f>
        <v>1190</v>
      </c>
      <c r="S46" s="77">
        <f>'set G'!AP46</f>
        <v>1.87</v>
      </c>
    </row>
    <row r="47" spans="5:19" x14ac:dyDescent="0.2">
      <c r="E47">
        <f>'set G'!D47</f>
        <v>1</v>
      </c>
      <c r="F47">
        <f>'set G'!E47</f>
        <v>50</v>
      </c>
      <c r="G47">
        <f>'set G'!F47</f>
        <v>15</v>
      </c>
      <c r="H47">
        <f>'set G'!G47</f>
        <v>4</v>
      </c>
      <c r="I47">
        <f>'set G'!H47</f>
        <v>1501</v>
      </c>
      <c r="J47">
        <f>'set G'!O47</f>
        <v>1501</v>
      </c>
      <c r="K47" s="69">
        <f>'set G'!P47</f>
        <v>0.93</v>
      </c>
      <c r="L47">
        <f>'set G'!U47</f>
        <v>1501</v>
      </c>
      <c r="M47" s="69">
        <f>'set G'!V47</f>
        <v>0.26</v>
      </c>
      <c r="N47">
        <f>'set G'!X47</f>
        <v>1501</v>
      </c>
      <c r="O47" s="69">
        <f>'set G'!AA47</f>
        <v>0.56000000000000005</v>
      </c>
      <c r="P47">
        <f>'set G'!AB47</f>
        <v>1501</v>
      </c>
      <c r="Q47">
        <f>'set G'!AC47</f>
        <v>1501</v>
      </c>
      <c r="R47">
        <f>'set G'!AD47</f>
        <v>1501</v>
      </c>
      <c r="S47" s="69">
        <f>'set G'!AP47</f>
        <v>1.6</v>
      </c>
    </row>
    <row r="48" spans="5:19" x14ac:dyDescent="0.2">
      <c r="E48">
        <f>'set G'!D48</f>
        <v>2</v>
      </c>
      <c r="F48">
        <f>'set G'!E48</f>
        <v>50</v>
      </c>
      <c r="G48">
        <f>'set G'!F48</f>
        <v>15</v>
      </c>
      <c r="H48">
        <f>'set G'!G48</f>
        <v>4</v>
      </c>
      <c r="I48">
        <f>'set G'!H48</f>
        <v>1328</v>
      </c>
      <c r="J48">
        <f>'set G'!O48</f>
        <v>1328</v>
      </c>
      <c r="K48" s="69">
        <f>'set G'!P48</f>
        <v>0.78</v>
      </c>
      <c r="L48">
        <f>'set G'!U48</f>
        <v>1328</v>
      </c>
      <c r="M48" s="69">
        <f>'set G'!V48</f>
        <v>0.27</v>
      </c>
      <c r="N48">
        <f>'set G'!X48</f>
        <v>1328</v>
      </c>
      <c r="O48" s="69">
        <f>'set G'!AA48</f>
        <v>0.48</v>
      </c>
      <c r="P48">
        <f>'set G'!AB48</f>
        <v>1328</v>
      </c>
      <c r="Q48">
        <f>'set G'!AC48</f>
        <v>1328</v>
      </c>
      <c r="R48">
        <f>'set G'!AD48</f>
        <v>1328</v>
      </c>
      <c r="S48" s="69">
        <f>'set G'!AP48</f>
        <v>1.26</v>
      </c>
    </row>
    <row r="49" spans="5:19" x14ac:dyDescent="0.2">
      <c r="E49">
        <f>'set G'!D49</f>
        <v>3</v>
      </c>
      <c r="F49">
        <f>'set G'!E49</f>
        <v>50</v>
      </c>
      <c r="G49">
        <f>'set G'!F49</f>
        <v>15</v>
      </c>
      <c r="H49">
        <f>'set G'!G49</f>
        <v>4</v>
      </c>
      <c r="I49">
        <f>'set G'!H49</f>
        <v>1275</v>
      </c>
      <c r="J49">
        <f>'set G'!O49</f>
        <v>1275</v>
      </c>
      <c r="K49" s="69">
        <f>'set G'!P49</f>
        <v>0.86</v>
      </c>
      <c r="L49">
        <f>'set G'!U49</f>
        <v>1275</v>
      </c>
      <c r="M49" s="69">
        <f>'set G'!V49</f>
        <v>0.56999999999999995</v>
      </c>
      <c r="N49">
        <f>'set G'!X49</f>
        <v>1275</v>
      </c>
      <c r="O49" s="69">
        <f>'set G'!AA49</f>
        <v>0.53</v>
      </c>
      <c r="P49">
        <f>'set G'!AB49</f>
        <v>1275</v>
      </c>
      <c r="Q49">
        <f>'set G'!AC49</f>
        <v>1275</v>
      </c>
      <c r="R49">
        <f>'set G'!AD49</f>
        <v>1275</v>
      </c>
      <c r="S49" s="69">
        <f>'set G'!AP49</f>
        <v>1.48</v>
      </c>
    </row>
    <row r="50" spans="5:19" x14ac:dyDescent="0.2">
      <c r="E50">
        <f>'set G'!D50</f>
        <v>4</v>
      </c>
      <c r="F50">
        <f>'set G'!E50</f>
        <v>50</v>
      </c>
      <c r="G50">
        <f>'set G'!F50</f>
        <v>15</v>
      </c>
      <c r="H50">
        <f>'set G'!G50</f>
        <v>4</v>
      </c>
      <c r="I50">
        <f>'set G'!H50</f>
        <v>1442</v>
      </c>
      <c r="J50">
        <f>'set G'!O50</f>
        <v>1443</v>
      </c>
      <c r="K50" s="69">
        <f>'set G'!P50</f>
        <v>0.89</v>
      </c>
      <c r="L50">
        <f>'set G'!U50</f>
        <v>1443</v>
      </c>
      <c r="M50" s="69">
        <f>'set G'!V50</f>
        <v>0.47</v>
      </c>
      <c r="N50">
        <f>'set G'!X50</f>
        <v>1442</v>
      </c>
      <c r="O50" s="69">
        <f>'set G'!AA50</f>
        <v>0.43</v>
      </c>
      <c r="P50">
        <f>'set G'!AB50</f>
        <v>1443</v>
      </c>
      <c r="Q50">
        <f>'set G'!AC50</f>
        <v>1442</v>
      </c>
      <c r="R50">
        <f>'set G'!AD50</f>
        <v>1443</v>
      </c>
      <c r="S50" s="69">
        <f>'set G'!AP50</f>
        <v>2.63</v>
      </c>
    </row>
    <row r="51" spans="5:19" x14ac:dyDescent="0.2">
      <c r="E51">
        <f>'set G'!D51</f>
        <v>5</v>
      </c>
      <c r="F51">
        <f>'set G'!E51</f>
        <v>50</v>
      </c>
      <c r="G51">
        <f>'set G'!F51</f>
        <v>15</v>
      </c>
      <c r="H51">
        <f>'set G'!G51</f>
        <v>4</v>
      </c>
      <c r="I51">
        <f>'set G'!H51</f>
        <v>1327</v>
      </c>
      <c r="J51">
        <f>'set G'!O51</f>
        <v>1327</v>
      </c>
      <c r="K51" s="69">
        <f>'set G'!P51</f>
        <v>0.78</v>
      </c>
      <c r="L51">
        <f>'set G'!U51</f>
        <v>1327</v>
      </c>
      <c r="M51" s="69">
        <f>'set G'!V51</f>
        <v>0.28999999999999998</v>
      </c>
      <c r="N51">
        <f>'set G'!X51</f>
        <v>1327</v>
      </c>
      <c r="O51" s="69">
        <f>'set G'!AA51</f>
        <v>0.45</v>
      </c>
      <c r="P51">
        <f>'set G'!AB51</f>
        <v>1327</v>
      </c>
      <c r="Q51">
        <f>'set G'!AC51</f>
        <v>1327</v>
      </c>
      <c r="R51">
        <f>'set G'!AD51</f>
        <v>1327</v>
      </c>
      <c r="S51" s="69">
        <f>'set G'!AP51</f>
        <v>1.23</v>
      </c>
    </row>
    <row r="52" spans="5:19" x14ac:dyDescent="0.2">
      <c r="E52">
        <f>'set G'!D52</f>
        <v>6</v>
      </c>
      <c r="F52">
        <f>'set G'!E52</f>
        <v>50</v>
      </c>
      <c r="G52">
        <f>'set G'!F52</f>
        <v>15</v>
      </c>
      <c r="H52">
        <f>'set G'!G52</f>
        <v>4</v>
      </c>
      <c r="I52">
        <f>'set G'!H52</f>
        <v>1622</v>
      </c>
      <c r="J52">
        <f>'set G'!O52</f>
        <v>1622</v>
      </c>
      <c r="K52" s="69">
        <f>'set G'!P52</f>
        <v>0.85</v>
      </c>
      <c r="L52">
        <f>'set G'!U52</f>
        <v>1622</v>
      </c>
      <c r="M52" s="69">
        <f>'set G'!V52</f>
        <v>0.46</v>
      </c>
      <c r="N52">
        <f>'set G'!X52</f>
        <v>1622</v>
      </c>
      <c r="O52" s="69">
        <f>'set G'!AA52</f>
        <v>0.46</v>
      </c>
      <c r="P52">
        <f>'set G'!AB52</f>
        <v>1622</v>
      </c>
      <c r="Q52">
        <f>'set G'!AC52</f>
        <v>1622</v>
      </c>
      <c r="R52">
        <f>'set G'!AD52</f>
        <v>1622</v>
      </c>
      <c r="S52" s="69">
        <f>'set G'!AP52</f>
        <v>1.39</v>
      </c>
    </row>
    <row r="53" spans="5:19" x14ac:dyDescent="0.2">
      <c r="E53">
        <f>'set G'!D53</f>
        <v>7</v>
      </c>
      <c r="F53">
        <f>'set G'!E53</f>
        <v>50</v>
      </c>
      <c r="G53">
        <f>'set G'!F53</f>
        <v>15</v>
      </c>
      <c r="H53">
        <f>'set G'!G53</f>
        <v>4</v>
      </c>
      <c r="I53">
        <f>'set G'!H53</f>
        <v>1448</v>
      </c>
      <c r="J53">
        <f>'set G'!O53</f>
        <v>1448</v>
      </c>
      <c r="K53" s="69">
        <f>'set G'!P53</f>
        <v>0.52</v>
      </c>
      <c r="L53">
        <f>'set G'!U53</f>
        <v>1448</v>
      </c>
      <c r="M53" s="69">
        <f>'set G'!V53</f>
        <v>0.47</v>
      </c>
      <c r="N53">
        <f>'set G'!X53</f>
        <v>1448</v>
      </c>
      <c r="O53" s="69">
        <f>'set G'!AA53</f>
        <v>0.19</v>
      </c>
      <c r="P53">
        <f>'set G'!AB53</f>
        <v>1448</v>
      </c>
      <c r="Q53">
        <f>'set G'!AC53</f>
        <v>1448</v>
      </c>
      <c r="R53">
        <f>'set G'!AD53</f>
        <v>1448</v>
      </c>
      <c r="S53" s="69">
        <f>'set G'!AP53</f>
        <v>0.8</v>
      </c>
    </row>
    <row r="54" spans="5:19" x14ac:dyDescent="0.2">
      <c r="E54">
        <f>'set G'!D54</f>
        <v>8</v>
      </c>
      <c r="F54">
        <f>'set G'!E54</f>
        <v>50</v>
      </c>
      <c r="G54">
        <f>'set G'!F54</f>
        <v>15</v>
      </c>
      <c r="H54">
        <f>'set G'!G54</f>
        <v>4</v>
      </c>
      <c r="I54">
        <f>'set G'!H54</f>
        <v>1345</v>
      </c>
      <c r="J54">
        <f>'set G'!O54</f>
        <v>1345</v>
      </c>
      <c r="K54" s="69">
        <f>'set G'!P54</f>
        <v>0.56000000000000005</v>
      </c>
      <c r="L54">
        <f>'set G'!U54</f>
        <v>1345</v>
      </c>
      <c r="M54" s="69">
        <f>'set G'!V54</f>
        <v>0.27</v>
      </c>
      <c r="N54">
        <f>'set G'!X54</f>
        <v>1345</v>
      </c>
      <c r="O54" s="69">
        <f>'set G'!AA54</f>
        <v>0.41</v>
      </c>
      <c r="P54">
        <f>'set G'!AB54</f>
        <v>1345</v>
      </c>
      <c r="Q54">
        <f>'set G'!AC54</f>
        <v>1345</v>
      </c>
      <c r="R54">
        <f>'set G'!AD54</f>
        <v>1345</v>
      </c>
      <c r="S54" s="69">
        <f>'set G'!AP54</f>
        <v>1.06</v>
      </c>
    </row>
    <row r="55" spans="5:19" x14ac:dyDescent="0.2">
      <c r="E55">
        <f>'set G'!D55</f>
        <v>9</v>
      </c>
      <c r="F55">
        <f>'set G'!E55</f>
        <v>50</v>
      </c>
      <c r="G55">
        <f>'set G'!F55</f>
        <v>15</v>
      </c>
      <c r="H55">
        <f>'set G'!G55</f>
        <v>4</v>
      </c>
      <c r="I55">
        <f>'set G'!H55</f>
        <v>1328</v>
      </c>
      <c r="J55">
        <f>'set G'!O55</f>
        <v>1328</v>
      </c>
      <c r="K55" s="69">
        <f>'set G'!P55</f>
        <v>0.57999999999999996</v>
      </c>
      <c r="L55">
        <f>'set G'!U55</f>
        <v>1328</v>
      </c>
      <c r="M55" s="69">
        <f>'set G'!V55</f>
        <v>0.4</v>
      </c>
      <c r="N55">
        <f>'set G'!X55</f>
        <v>1328</v>
      </c>
      <c r="O55" s="69">
        <f>'set G'!AA55</f>
        <v>0.45</v>
      </c>
      <c r="P55">
        <f>'set G'!AB55</f>
        <v>1328</v>
      </c>
      <c r="Q55">
        <f>'set G'!AC55</f>
        <v>1328</v>
      </c>
      <c r="R55">
        <f>'set G'!AD55</f>
        <v>1328</v>
      </c>
      <c r="S55" s="69">
        <f>'set G'!AP55</f>
        <v>1.1000000000000001</v>
      </c>
    </row>
    <row r="56" spans="5:19" x14ac:dyDescent="0.2">
      <c r="E56" s="40">
        <f>'set G'!D56</f>
        <v>10</v>
      </c>
      <c r="F56" s="40">
        <f>'set G'!E56</f>
        <v>50</v>
      </c>
      <c r="G56" s="40">
        <f>'set G'!F56</f>
        <v>15</v>
      </c>
      <c r="H56" s="40">
        <f>'set G'!G56</f>
        <v>4</v>
      </c>
      <c r="I56" s="40">
        <f>'set G'!H56</f>
        <v>1437</v>
      </c>
      <c r="J56" s="40">
        <f>'set G'!O56</f>
        <v>1437</v>
      </c>
      <c r="K56" s="77">
        <f>'set G'!P56</f>
        <v>0.78</v>
      </c>
      <c r="L56" s="40">
        <f>'set G'!U56</f>
        <v>1437</v>
      </c>
      <c r="M56" s="77">
        <f>'set G'!V56</f>
        <v>0.56000000000000005</v>
      </c>
      <c r="N56" s="40">
        <f>'set G'!X56</f>
        <v>1437</v>
      </c>
      <c r="O56" s="77">
        <f>'set G'!AA56</f>
        <v>0.47</v>
      </c>
      <c r="P56" s="40">
        <f>'set G'!AB56</f>
        <v>1437</v>
      </c>
      <c r="Q56" s="40">
        <f>'set G'!AC56</f>
        <v>1437</v>
      </c>
      <c r="R56" s="40">
        <f>'set G'!AD56</f>
        <v>1437</v>
      </c>
      <c r="S56" s="77">
        <f>'set G'!AP56</f>
        <v>1.32</v>
      </c>
    </row>
    <row r="57" spans="5:19" x14ac:dyDescent="0.2">
      <c r="K57" s="69"/>
      <c r="M57" s="69"/>
      <c r="O57" s="69"/>
      <c r="S57" s="69"/>
    </row>
    <row r="58" spans="5:19" x14ac:dyDescent="0.2">
      <c r="K58" s="69"/>
      <c r="M58" s="69"/>
      <c r="O58" s="69"/>
      <c r="S58" s="69"/>
    </row>
    <row r="59" spans="5:19" x14ac:dyDescent="0.2">
      <c r="K59" s="69"/>
      <c r="M59" s="69"/>
      <c r="O59" s="69"/>
      <c r="S59" s="69"/>
    </row>
    <row r="60" spans="5:19" x14ac:dyDescent="0.2">
      <c r="K60" s="69"/>
      <c r="M60" s="69"/>
      <c r="O60" s="69"/>
      <c r="S60" s="69"/>
    </row>
    <row r="61" spans="5:19" x14ac:dyDescent="0.2">
      <c r="K61" s="69"/>
      <c r="M61" s="69"/>
      <c r="O61" s="69"/>
      <c r="S61" s="69"/>
    </row>
    <row r="62" spans="5:19" x14ac:dyDescent="0.2">
      <c r="K62" s="69"/>
      <c r="M62" s="69"/>
      <c r="O62" s="69"/>
      <c r="S62" s="69"/>
    </row>
    <row r="63" spans="5:19" x14ac:dyDescent="0.2">
      <c r="K63" s="69"/>
      <c r="M63" s="69"/>
      <c r="O63" s="69"/>
      <c r="S63" s="69"/>
    </row>
    <row r="64" spans="5:19" x14ac:dyDescent="0.2">
      <c r="K64" s="69"/>
      <c r="M64" s="69"/>
      <c r="O64" s="69"/>
      <c r="S64" s="69"/>
    </row>
    <row r="65" spans="11:19" x14ac:dyDescent="0.2">
      <c r="K65" s="69"/>
      <c r="M65" s="69"/>
      <c r="O65" s="69"/>
      <c r="S65" s="69"/>
    </row>
    <row r="66" spans="11:19" x14ac:dyDescent="0.2">
      <c r="K66" s="69"/>
      <c r="M66" s="69"/>
      <c r="O66" s="69"/>
      <c r="S66" s="69"/>
    </row>
    <row r="67" spans="11:19" x14ac:dyDescent="0.2">
      <c r="K67" s="69"/>
      <c r="M67" s="69"/>
      <c r="O67" s="69"/>
      <c r="S67" s="69"/>
    </row>
    <row r="68" spans="11:19" x14ac:dyDescent="0.2">
      <c r="K68" s="69"/>
      <c r="M68" s="69"/>
      <c r="O68" s="69"/>
      <c r="S68" s="69"/>
    </row>
    <row r="69" spans="11:19" x14ac:dyDescent="0.2">
      <c r="K69" s="69"/>
      <c r="M69" s="69"/>
      <c r="O69" s="69"/>
      <c r="S69" s="69"/>
    </row>
    <row r="70" spans="11:19" x14ac:dyDescent="0.2">
      <c r="K70" s="69"/>
      <c r="M70" s="69"/>
      <c r="O70" s="69"/>
      <c r="S70" s="69"/>
    </row>
    <row r="71" spans="11:19" x14ac:dyDescent="0.2">
      <c r="K71" s="69"/>
      <c r="M71" s="69"/>
      <c r="O71" s="69"/>
      <c r="S71" s="69"/>
    </row>
    <row r="72" spans="11:19" x14ac:dyDescent="0.2">
      <c r="K72" s="69"/>
      <c r="M72" s="69"/>
      <c r="O72" s="69"/>
      <c r="S72" s="69"/>
    </row>
    <row r="73" spans="11:19" x14ac:dyDescent="0.2">
      <c r="K73" s="69"/>
      <c r="M73" s="69"/>
      <c r="O73" s="69"/>
      <c r="S73" s="69"/>
    </row>
    <row r="74" spans="11:19" x14ac:dyDescent="0.2">
      <c r="K74" s="69"/>
      <c r="M74" s="69"/>
      <c r="O74" s="69"/>
      <c r="S74" s="69"/>
    </row>
    <row r="75" spans="11:19" x14ac:dyDescent="0.2">
      <c r="K75" s="69"/>
      <c r="M75" s="69"/>
      <c r="O75" s="69"/>
      <c r="S75" s="69"/>
    </row>
    <row r="76" spans="11:19" x14ac:dyDescent="0.2">
      <c r="K76" s="69"/>
      <c r="M76" s="69"/>
      <c r="O76" s="69"/>
      <c r="S76" s="69"/>
    </row>
    <row r="77" spans="11:19" x14ac:dyDescent="0.2">
      <c r="O77" s="69"/>
    </row>
    <row r="78" spans="11:19" x14ac:dyDescent="0.2">
      <c r="O78" s="69"/>
    </row>
    <row r="79" spans="11:19" x14ac:dyDescent="0.2">
      <c r="O79" s="69"/>
    </row>
    <row r="80" spans="11:19" x14ac:dyDescent="0.2">
      <c r="O80" s="69"/>
    </row>
    <row r="81" spans="15:15" x14ac:dyDescent="0.2">
      <c r="O81" s="69"/>
    </row>
    <row r="82" spans="15:15" x14ac:dyDescent="0.2">
      <c r="O82" s="69"/>
    </row>
    <row r="83" spans="15:15" x14ac:dyDescent="0.2">
      <c r="O83" s="69"/>
    </row>
    <row r="84" spans="15:15" x14ac:dyDescent="0.2">
      <c r="O84" s="69"/>
    </row>
    <row r="85" spans="15:15" x14ac:dyDescent="0.2">
      <c r="O85" s="69"/>
    </row>
    <row r="86" spans="15:15" x14ac:dyDescent="0.2">
      <c r="O86" s="69"/>
    </row>
    <row r="87" spans="15:15" x14ac:dyDescent="0.2">
      <c r="O87" s="69"/>
    </row>
    <row r="88" spans="15:15" x14ac:dyDescent="0.2">
      <c r="O88" s="69"/>
    </row>
    <row r="89" spans="15:15" x14ac:dyDescent="0.2">
      <c r="O89" s="69"/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A5766-005B-4AFC-82DD-9C19E329DE14}">
  <dimension ref="E4:Z64"/>
  <sheetViews>
    <sheetView topLeftCell="A22" workbookViewId="0">
      <selection activeCell="Z39" sqref="Z39"/>
    </sheetView>
  </sheetViews>
  <sheetFormatPr defaultRowHeight="14.25" x14ac:dyDescent="0.2"/>
  <cols>
    <col min="5" max="5" width="3" bestFit="1" customWidth="1"/>
    <col min="6" max="8" width="4.125" bestFit="1" customWidth="1"/>
    <col min="9" max="9" width="8.25" bestFit="1" customWidth="1"/>
    <col min="10" max="10" width="5" bestFit="1" customWidth="1"/>
    <col min="11" max="11" width="6.625" bestFit="1" customWidth="1"/>
    <col min="12" max="12" width="5" bestFit="1" customWidth="1"/>
    <col min="13" max="13" width="6.625" bestFit="1" customWidth="1"/>
    <col min="14" max="14" width="5" bestFit="1" customWidth="1"/>
    <col min="15" max="15" width="7.875" bestFit="1" customWidth="1"/>
    <col min="16" max="16" width="6.625" bestFit="1" customWidth="1"/>
    <col min="17" max="17" width="5" bestFit="1" customWidth="1"/>
    <col min="18" max="18" width="6" bestFit="1" customWidth="1"/>
    <col min="19" max="19" width="6.375" bestFit="1" customWidth="1"/>
    <col min="21" max="21" width="6.625" bestFit="1" customWidth="1"/>
  </cols>
  <sheetData>
    <row r="4" spans="5:26" x14ac:dyDescent="0.2"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5:26" x14ac:dyDescent="0.2">
      <c r="E5" s="39"/>
      <c r="F5" s="39"/>
      <c r="G5" s="39"/>
      <c r="H5" s="76"/>
      <c r="I5" s="80"/>
      <c r="J5" s="94" t="str">
        <f>Master!I6</f>
        <v>$STBL$</v>
      </c>
      <c r="K5" s="95"/>
      <c r="L5" s="94" t="str">
        <f>Master!K6</f>
        <v>$F$</v>
      </c>
      <c r="M5" s="95"/>
      <c r="N5" s="94" t="str">
        <f>Master!M6</f>
        <v>$\lbf$</v>
      </c>
      <c r="O5" s="96"/>
      <c r="P5" s="95"/>
      <c r="Q5" s="94" t="str">
        <f>Master!O6</f>
        <v>\EXM</v>
      </c>
      <c r="R5" s="96"/>
      <c r="S5" s="96"/>
      <c r="T5" s="96"/>
      <c r="U5" s="96"/>
    </row>
    <row r="6" spans="5:26" x14ac:dyDescent="0.2">
      <c r="E6" s="38" t="str">
        <f>Master!D7</f>
        <v>ID</v>
      </c>
      <c r="F6" s="38" t="str">
        <f>Master!E7</f>
        <v>$n$</v>
      </c>
      <c r="G6" s="38" t="str">
        <f>Master!F7</f>
        <v>$b$</v>
      </c>
      <c r="H6" s="64" t="str">
        <f>Master!G7</f>
        <v>$q$</v>
      </c>
      <c r="I6" s="81" t="str">
        <f>Master!H7</f>
        <v>$z^\ast$</v>
      </c>
      <c r="J6" s="38" t="str">
        <f>Master!I7</f>
        <v>$z$</v>
      </c>
      <c r="K6" s="64" t="str">
        <f>Master!J7</f>
        <v>$t$</v>
      </c>
      <c r="L6" s="38" t="str">
        <f>Master!K7</f>
        <v>$z$</v>
      </c>
      <c r="M6" s="64" t="str">
        <f>Master!L7</f>
        <v>$t$</v>
      </c>
      <c r="N6" s="38" t="str">
        <f>Master!M7</f>
        <v>$z$</v>
      </c>
      <c r="O6" s="38" t="s">
        <v>97</v>
      </c>
      <c r="P6" s="64" t="str">
        <f>Master!N7</f>
        <v>$t$</v>
      </c>
      <c r="Q6" s="38" t="str">
        <f>Master!O7</f>
        <v>$z$</v>
      </c>
      <c r="R6" s="38" t="str">
        <f>Master!P7</f>
        <v>$LB0$</v>
      </c>
      <c r="S6" s="38" t="str">
        <f>Master!Q7</f>
        <v>$UB0$</v>
      </c>
      <c r="T6" s="38" t="s">
        <v>191</v>
      </c>
      <c r="U6" s="38" t="str">
        <f>Master!R7</f>
        <v>$t$</v>
      </c>
    </row>
    <row r="7" spans="5:26" x14ac:dyDescent="0.2">
      <c r="E7">
        <f>'Set D,E+'!D6</f>
        <v>1</v>
      </c>
      <c r="F7">
        <f>'Set D,E+'!E6</f>
        <v>100</v>
      </c>
      <c r="G7">
        <f>'Set D,E+'!F6</f>
        <v>30</v>
      </c>
      <c r="H7" s="57">
        <f>'Set D,E+'!G6</f>
        <v>8</v>
      </c>
      <c r="I7" s="82">
        <f>'Set D,E+'!H6</f>
        <v>540</v>
      </c>
      <c r="J7">
        <f>'Set D,E+'!L6</f>
        <v>540</v>
      </c>
      <c r="K7" s="58">
        <f>MIN('Set D,E+'!M6,1800)</f>
        <v>28.36</v>
      </c>
      <c r="L7">
        <f>'Set D,E+'!P6</f>
        <v>540</v>
      </c>
      <c r="M7" s="58">
        <f>'Set D,E+'!Q6</f>
        <v>1800</v>
      </c>
      <c r="N7" s="43">
        <f>'Set D,E+'!R6</f>
        <v>540</v>
      </c>
      <c r="O7" s="42">
        <f>100*N7/I7</f>
        <v>100</v>
      </c>
      <c r="P7" s="58">
        <f>'Set D,E+'!S6</f>
        <v>21.11</v>
      </c>
      <c r="Q7">
        <f>'Set D,E+'!T6</f>
        <v>540</v>
      </c>
      <c r="R7">
        <f>'Set D,E+'!U6</f>
        <v>540</v>
      </c>
      <c r="S7">
        <f>'Set D,E+'!V6</f>
        <v>540</v>
      </c>
      <c r="T7" t="str">
        <f>IF('Set D,E+'!AF6&lt;1800,"$\bullet$","")</f>
        <v>$\bullet$</v>
      </c>
      <c r="U7" s="42">
        <f>'Set D,E+'!AH6</f>
        <v>49.47</v>
      </c>
      <c r="X7" t="s">
        <v>209</v>
      </c>
      <c r="Z7">
        <f>S7-R7</f>
        <v>0</v>
      </c>
    </row>
    <row r="8" spans="5:26" x14ac:dyDescent="0.2">
      <c r="E8">
        <f>'Set D,E+'!D7</f>
        <v>2</v>
      </c>
      <c r="F8">
        <f>'Set D,E+'!E7</f>
        <v>100</v>
      </c>
      <c r="G8">
        <f>'Set D,E+'!F7</f>
        <v>30</v>
      </c>
      <c r="H8" s="57">
        <f>'Set D,E+'!G7</f>
        <v>8</v>
      </c>
      <c r="I8" s="82">
        <f>'Set D,E+'!H7</f>
        <v>623</v>
      </c>
      <c r="J8">
        <f>'Set D,E+'!L7</f>
        <v>623</v>
      </c>
      <c r="K8" s="58">
        <f>MIN('Set D,E+'!M7,1800)</f>
        <v>135.31</v>
      </c>
      <c r="L8">
        <f>'Set D,E+'!P7</f>
        <v>623</v>
      </c>
      <c r="M8" s="58">
        <f>'Set D,E+'!Q7</f>
        <v>1800</v>
      </c>
      <c r="N8" s="43">
        <f>'Set D,E+'!R7</f>
        <v>623</v>
      </c>
      <c r="O8" s="42">
        <f t="shared" ref="O8:O61" si="0">100*N8/I8</f>
        <v>100</v>
      </c>
      <c r="P8" s="58">
        <f>'Set D,E+'!S7</f>
        <v>72.930000000000007</v>
      </c>
      <c r="Q8">
        <f>'Set D,E+'!T7</f>
        <v>623</v>
      </c>
      <c r="R8">
        <f>'Set D,E+'!U7</f>
        <v>623</v>
      </c>
      <c r="S8">
        <f>'Set D,E+'!V7</f>
        <v>623</v>
      </c>
      <c r="T8" t="str">
        <f>IF('Set D,E+'!AF7&lt;1800,"$\bullet$","")</f>
        <v>$\bullet$</v>
      </c>
      <c r="U8" s="42">
        <f>'Set D,E+'!AH7</f>
        <v>208.25</v>
      </c>
      <c r="X8" t="s">
        <v>209</v>
      </c>
      <c r="Z8">
        <f t="shared" ref="Z8:Z61" si="1">S8-R8</f>
        <v>0</v>
      </c>
    </row>
    <row r="9" spans="5:26" x14ac:dyDescent="0.2">
      <c r="E9">
        <f>'Set D,E+'!D8</f>
        <v>3</v>
      </c>
      <c r="F9">
        <f>'Set D,E+'!E8</f>
        <v>100</v>
      </c>
      <c r="G9">
        <f>'Set D,E+'!F8</f>
        <v>30</v>
      </c>
      <c r="H9" s="57">
        <f>'Set D,E+'!G8</f>
        <v>8</v>
      </c>
      <c r="I9" s="82">
        <f>'Set D,E+'!H8</f>
        <v>680</v>
      </c>
      <c r="J9">
        <f>'Set D,E+'!L8</f>
        <v>680</v>
      </c>
      <c r="K9" s="58">
        <f>MIN('Set D,E+'!M8,1800)</f>
        <v>57.19</v>
      </c>
      <c r="L9">
        <f>'Set D,E+'!P8</f>
        <v>680</v>
      </c>
      <c r="M9" s="58">
        <f>'Set D,E+'!Q8</f>
        <v>42.04</v>
      </c>
      <c r="N9" s="43">
        <f>'Set D,E+'!R8</f>
        <v>680</v>
      </c>
      <c r="O9" s="42">
        <f t="shared" si="0"/>
        <v>100</v>
      </c>
      <c r="P9" s="58">
        <f>'Set D,E+'!S8</f>
        <v>0.63</v>
      </c>
      <c r="Q9">
        <f>'Set D,E+'!T8</f>
        <v>680</v>
      </c>
      <c r="R9">
        <f>'Set D,E+'!U8</f>
        <v>680</v>
      </c>
      <c r="S9">
        <f>'Set D,E+'!V8</f>
        <v>680</v>
      </c>
      <c r="T9" t="str">
        <f>IF('Set D,E+'!AF8&lt;1800,"$\bullet$","")</f>
        <v>$\bullet$</v>
      </c>
      <c r="U9" s="42">
        <f>'Set D,E+'!AH8</f>
        <v>57.82</v>
      </c>
      <c r="X9" t="s">
        <v>209</v>
      </c>
      <c r="Z9">
        <f t="shared" si="1"/>
        <v>0</v>
      </c>
    </row>
    <row r="10" spans="5:26" x14ac:dyDescent="0.2">
      <c r="E10">
        <f>'Set D,E+'!D9</f>
        <v>4</v>
      </c>
      <c r="F10">
        <f>'Set D,E+'!E9</f>
        <v>100</v>
      </c>
      <c r="G10">
        <f>'Set D,E+'!F9</f>
        <v>30</v>
      </c>
      <c r="H10" s="57">
        <f>'Set D,E+'!G9</f>
        <v>8</v>
      </c>
      <c r="I10" s="82">
        <f>'Set D,E+'!H9</f>
        <v>578</v>
      </c>
      <c r="J10">
        <f>'Set D,E+'!L9</f>
        <v>578</v>
      </c>
      <c r="K10" s="58">
        <f>MIN('Set D,E+'!M9,1800)</f>
        <v>100.6</v>
      </c>
      <c r="L10">
        <f>'Set D,E+'!P9</f>
        <v>578</v>
      </c>
      <c r="M10" s="58">
        <f>'Set D,E+'!Q9</f>
        <v>2.85</v>
      </c>
      <c r="N10" s="43">
        <f>'Set D,E+'!R9</f>
        <v>578</v>
      </c>
      <c r="O10" s="42">
        <f t="shared" si="0"/>
        <v>100</v>
      </c>
      <c r="P10" s="58">
        <f>'Set D,E+'!S9</f>
        <v>0.74</v>
      </c>
      <c r="Q10">
        <f>'Set D,E+'!T9</f>
        <v>578</v>
      </c>
      <c r="R10">
        <f>'Set D,E+'!U9</f>
        <v>578</v>
      </c>
      <c r="S10">
        <f>'Set D,E+'!V9</f>
        <v>578</v>
      </c>
      <c r="T10" t="str">
        <f>IF('Set D,E+'!AF9&lt;1800,"$\bullet$","")</f>
        <v>$\bullet$</v>
      </c>
      <c r="U10" s="42">
        <f>'Set D,E+'!AH9</f>
        <v>101.34</v>
      </c>
      <c r="X10" t="s">
        <v>209</v>
      </c>
      <c r="Z10">
        <f t="shared" si="1"/>
        <v>0</v>
      </c>
    </row>
    <row r="11" spans="5:26" x14ac:dyDescent="0.2">
      <c r="E11">
        <f>'Set D,E+'!D10</f>
        <v>5</v>
      </c>
      <c r="F11">
        <f>'Set D,E+'!E10</f>
        <v>100</v>
      </c>
      <c r="G11">
        <f>'Set D,E+'!F10</f>
        <v>30</v>
      </c>
      <c r="H11" s="57">
        <f>'Set D,E+'!G10</f>
        <v>8</v>
      </c>
      <c r="I11" s="82">
        <f>'Set D,E+'!H10</f>
        <v>387</v>
      </c>
      <c r="J11">
        <f>'Set D,E+'!L10</f>
        <v>387</v>
      </c>
      <c r="K11" s="58">
        <f>MIN('Set D,E+'!M10,1800)</f>
        <v>510.44</v>
      </c>
      <c r="L11">
        <f>'Set D,E+'!P10</f>
        <v>387</v>
      </c>
      <c r="M11" s="58">
        <f>'Set D,E+'!Q10</f>
        <v>1800</v>
      </c>
      <c r="N11" s="43">
        <f>'Set D,E+'!R10</f>
        <v>387</v>
      </c>
      <c r="O11" s="42">
        <f t="shared" si="0"/>
        <v>100</v>
      </c>
      <c r="P11" s="58">
        <f>'Set D,E+'!S10</f>
        <v>1800</v>
      </c>
      <c r="Q11">
        <f>'Set D,E+'!T10</f>
        <v>387</v>
      </c>
      <c r="R11">
        <f>'Set D,E+'!U10</f>
        <v>387</v>
      </c>
      <c r="S11">
        <f>'Set D,E+'!V10</f>
        <v>387</v>
      </c>
      <c r="T11" t="str">
        <f>IF('Set D,E+'!AF10&lt;1800,"$\bullet$","")</f>
        <v>$\bullet$</v>
      </c>
      <c r="U11" s="42">
        <f>'Set D,E+'!AH10</f>
        <v>2553.39</v>
      </c>
      <c r="X11" t="s">
        <v>209</v>
      </c>
      <c r="Z11">
        <f t="shared" si="1"/>
        <v>0</v>
      </c>
    </row>
    <row r="12" spans="5:26" x14ac:dyDescent="0.2">
      <c r="E12">
        <f>'Set D,E+'!D11</f>
        <v>6</v>
      </c>
      <c r="F12">
        <f>'Set D,E+'!E11</f>
        <v>100</v>
      </c>
      <c r="G12">
        <f>'Set D,E+'!F11</f>
        <v>30</v>
      </c>
      <c r="H12" s="57">
        <f>'Set D,E+'!G11</f>
        <v>8</v>
      </c>
      <c r="I12" s="82">
        <f>'Set D,E+'!H11</f>
        <v>453</v>
      </c>
      <c r="J12">
        <f>'Set D,E+'!L11</f>
        <v>453</v>
      </c>
      <c r="K12" s="58">
        <f>MIN('Set D,E+'!M11,1800)</f>
        <v>49.89</v>
      </c>
      <c r="L12">
        <f>'Set D,E+'!P11</f>
        <v>453</v>
      </c>
      <c r="M12" s="58">
        <f>'Set D,E+'!Q11</f>
        <v>3.17</v>
      </c>
      <c r="N12" s="43">
        <f>'Set D,E+'!R11</f>
        <v>453</v>
      </c>
      <c r="O12" s="42">
        <f t="shared" si="0"/>
        <v>100</v>
      </c>
      <c r="P12" s="58">
        <f>'Set D,E+'!S11</f>
        <v>0.76</v>
      </c>
      <c r="Q12">
        <f>'Set D,E+'!T11</f>
        <v>453</v>
      </c>
      <c r="R12">
        <f>'Set D,E+'!U11</f>
        <v>453</v>
      </c>
      <c r="S12">
        <f>'Set D,E+'!V11</f>
        <v>453</v>
      </c>
      <c r="T12" t="str">
        <f>IF('Set D,E+'!AF11&lt;1800,"$\bullet$","")</f>
        <v>$\bullet$</v>
      </c>
      <c r="U12" s="42">
        <f>'Set D,E+'!AH11</f>
        <v>50.66</v>
      </c>
      <c r="X12" t="s">
        <v>209</v>
      </c>
      <c r="Z12">
        <f t="shared" si="1"/>
        <v>0</v>
      </c>
    </row>
    <row r="13" spans="5:26" x14ac:dyDescent="0.2">
      <c r="E13">
        <f>'Set D,E+'!D12</f>
        <v>7</v>
      </c>
      <c r="F13">
        <f>'Set D,E+'!E12</f>
        <v>100</v>
      </c>
      <c r="G13">
        <f>'Set D,E+'!F12</f>
        <v>30</v>
      </c>
      <c r="H13" s="57">
        <f>'Set D,E+'!G12</f>
        <v>8</v>
      </c>
      <c r="I13" s="82">
        <f>'Set D,E+'!H12</f>
        <v>430</v>
      </c>
      <c r="J13">
        <f>'Set D,E+'!L12</f>
        <v>430</v>
      </c>
      <c r="K13" s="58">
        <f>MIN('Set D,E+'!M12,1800)</f>
        <v>14.54</v>
      </c>
      <c r="L13">
        <f>'Set D,E+'!P12</f>
        <v>430</v>
      </c>
      <c r="M13" s="58">
        <f>'Set D,E+'!Q12</f>
        <v>7.19</v>
      </c>
      <c r="N13" s="43">
        <f>'Set D,E+'!R12</f>
        <v>430</v>
      </c>
      <c r="O13" s="42">
        <f t="shared" si="0"/>
        <v>100</v>
      </c>
      <c r="P13" s="58">
        <f>'Set D,E+'!S12</f>
        <v>0.92</v>
      </c>
      <c r="Q13">
        <f>'Set D,E+'!T12</f>
        <v>430</v>
      </c>
      <c r="R13">
        <f>'Set D,E+'!U12</f>
        <v>430</v>
      </c>
      <c r="S13">
        <f>'Set D,E+'!V12</f>
        <v>430</v>
      </c>
      <c r="T13" t="str">
        <f>IF('Set D,E+'!AF12&lt;1800,"$\bullet$","")</f>
        <v>$\bullet$</v>
      </c>
      <c r="U13" s="42">
        <f>'Set D,E+'!AH12</f>
        <v>15.46</v>
      </c>
      <c r="X13" t="s">
        <v>209</v>
      </c>
      <c r="Z13">
        <f t="shared" si="1"/>
        <v>0</v>
      </c>
    </row>
    <row r="14" spans="5:26" x14ac:dyDescent="0.2">
      <c r="E14">
        <f>'Set D,E+'!D13</f>
        <v>8</v>
      </c>
      <c r="F14">
        <f>'Set D,E+'!E13</f>
        <v>100</v>
      </c>
      <c r="G14">
        <f>'Set D,E+'!F13</f>
        <v>30</v>
      </c>
      <c r="H14" s="57">
        <f>'Set D,E+'!G13</f>
        <v>8</v>
      </c>
      <c r="I14" s="82">
        <f>'Set D,E+'!H13</f>
        <v>439</v>
      </c>
      <c r="J14">
        <f>'Set D,E+'!L13</f>
        <v>439</v>
      </c>
      <c r="K14" s="58">
        <f>MIN('Set D,E+'!M13,1800)</f>
        <v>48.1</v>
      </c>
      <c r="L14">
        <f>'Set D,E+'!P13</f>
        <v>439</v>
      </c>
      <c r="M14" s="58">
        <f>'Set D,E+'!Q13</f>
        <v>291.93</v>
      </c>
      <c r="N14" s="43">
        <f>'Set D,E+'!R13</f>
        <v>439</v>
      </c>
      <c r="O14" s="42">
        <f t="shared" si="0"/>
        <v>100</v>
      </c>
      <c r="P14" s="58">
        <f>'Set D,E+'!S13</f>
        <v>8.1199999999999992</v>
      </c>
      <c r="Q14">
        <f>'Set D,E+'!T13</f>
        <v>439</v>
      </c>
      <c r="R14">
        <f>'Set D,E+'!U13</f>
        <v>439</v>
      </c>
      <c r="S14">
        <f>'Set D,E+'!V13</f>
        <v>439</v>
      </c>
      <c r="T14" t="str">
        <f>IF('Set D,E+'!AF13&lt;1800,"$\bullet$","")</f>
        <v>$\bullet$</v>
      </c>
      <c r="U14" s="42">
        <f>'Set D,E+'!AH13</f>
        <v>56.22</v>
      </c>
      <c r="X14" t="s">
        <v>209</v>
      </c>
      <c r="Z14">
        <f t="shared" si="1"/>
        <v>0</v>
      </c>
    </row>
    <row r="15" spans="5:26" x14ac:dyDescent="0.2">
      <c r="E15">
        <f>'Set D,E+'!D14</f>
        <v>9</v>
      </c>
      <c r="F15">
        <f>'Set D,E+'!E14</f>
        <v>100</v>
      </c>
      <c r="G15">
        <f>'Set D,E+'!F14</f>
        <v>30</v>
      </c>
      <c r="H15" s="57">
        <f>'Set D,E+'!G14</f>
        <v>8</v>
      </c>
      <c r="I15" s="82">
        <f>'Set D,E+'!H14</f>
        <v>311</v>
      </c>
      <c r="J15">
        <f>'Set D,E+'!L14</f>
        <v>311</v>
      </c>
      <c r="K15" s="58">
        <f>MIN('Set D,E+'!M14,1800)</f>
        <v>441.17</v>
      </c>
      <c r="L15">
        <f>'Set D,E+'!P14</f>
        <v>311</v>
      </c>
      <c r="M15" s="58">
        <f>'Set D,E+'!Q14</f>
        <v>1800</v>
      </c>
      <c r="N15" s="43">
        <f>'Set D,E+'!R14</f>
        <v>310</v>
      </c>
      <c r="O15" s="42">
        <f t="shared" si="0"/>
        <v>99.678456591639872</v>
      </c>
      <c r="P15" s="58">
        <f>'Set D,E+'!S14</f>
        <v>205.82</v>
      </c>
      <c r="Q15">
        <f>'Set D,E+'!T14</f>
        <v>311</v>
      </c>
      <c r="R15">
        <f>'Set D,E+'!U14</f>
        <v>310</v>
      </c>
      <c r="S15">
        <f>'Set D,E+'!V14</f>
        <v>311</v>
      </c>
      <c r="T15" t="str">
        <f>IF('Set D,E+'!AF14&lt;1800,"$\bullet$","")</f>
        <v/>
      </c>
      <c r="U15" s="42">
        <f>'Set D,E+'!AH14</f>
        <v>2447.15</v>
      </c>
      <c r="Z15">
        <f t="shared" si="1"/>
        <v>1</v>
      </c>
    </row>
    <row r="16" spans="5:26" x14ac:dyDescent="0.2">
      <c r="E16">
        <f>'Set D,E+'!D15</f>
        <v>10</v>
      </c>
      <c r="F16">
        <f>'Set D,E+'!E15</f>
        <v>100</v>
      </c>
      <c r="G16">
        <f>'Set D,E+'!F15</f>
        <v>30</v>
      </c>
      <c r="H16" s="57">
        <f>'Set D,E+'!G15</f>
        <v>8</v>
      </c>
      <c r="I16" s="82">
        <f>'Set D,E+'!H15</f>
        <v>404</v>
      </c>
      <c r="J16">
        <f>'Set D,E+'!L15</f>
        <v>404</v>
      </c>
      <c r="K16" s="58">
        <f>MIN('Set D,E+'!M15,1800)</f>
        <v>36.75</v>
      </c>
      <c r="L16">
        <f>'Set D,E+'!P15</f>
        <v>404</v>
      </c>
      <c r="M16" s="58">
        <f>'Set D,E+'!Q15</f>
        <v>337.98</v>
      </c>
      <c r="N16" s="43">
        <f>'Set D,E+'!R15</f>
        <v>404</v>
      </c>
      <c r="O16" s="42">
        <f t="shared" si="0"/>
        <v>100</v>
      </c>
      <c r="P16" s="58">
        <f>'Set D,E+'!S15</f>
        <v>39.1</v>
      </c>
      <c r="Q16">
        <f>'Set D,E+'!T15</f>
        <v>404</v>
      </c>
      <c r="R16">
        <f>'Set D,E+'!U15</f>
        <v>404</v>
      </c>
      <c r="S16">
        <f>'Set D,E+'!V15</f>
        <v>404</v>
      </c>
      <c r="T16" t="str">
        <f>IF('Set D,E+'!AF15&lt;1800,"$\bullet$","")</f>
        <v>$\bullet$</v>
      </c>
      <c r="U16" s="42">
        <f>'Set D,E+'!AH15</f>
        <v>75.849999999999994</v>
      </c>
      <c r="X16" t="s">
        <v>209</v>
      </c>
      <c r="Z16">
        <f t="shared" si="1"/>
        <v>0</v>
      </c>
    </row>
    <row r="17" spans="5:26" x14ac:dyDescent="0.2">
      <c r="E17">
        <f>'Set D,E+'!D16</f>
        <v>11</v>
      </c>
      <c r="F17">
        <f>'Set D,E+'!E16</f>
        <v>100</v>
      </c>
      <c r="G17">
        <f>'Set D,E+'!F16</f>
        <v>30</v>
      </c>
      <c r="H17" s="57">
        <f>'Set D,E+'!G16</f>
        <v>8</v>
      </c>
      <c r="I17" s="82">
        <f>'Set D,E+'!H16</f>
        <v>415</v>
      </c>
      <c r="J17">
        <f>'Set D,E+'!L16</f>
        <v>415</v>
      </c>
      <c r="K17" s="58">
        <f>MIN('Set D,E+'!M16,1800)</f>
        <v>51.69</v>
      </c>
      <c r="L17">
        <f>'Set D,E+'!P16</f>
        <v>415</v>
      </c>
      <c r="M17" s="58">
        <f>'Set D,E+'!Q16</f>
        <v>95.03</v>
      </c>
      <c r="N17" s="43">
        <f>'Set D,E+'!R16</f>
        <v>415</v>
      </c>
      <c r="O17" s="42">
        <f t="shared" si="0"/>
        <v>100</v>
      </c>
      <c r="P17" s="58">
        <f>'Set D,E+'!S16</f>
        <v>1.23</v>
      </c>
      <c r="Q17">
        <f>'Set D,E+'!T16</f>
        <v>415</v>
      </c>
      <c r="R17">
        <f>'Set D,E+'!U16</f>
        <v>415</v>
      </c>
      <c r="S17">
        <f>'Set D,E+'!V16</f>
        <v>415</v>
      </c>
      <c r="T17" t="str">
        <f>IF('Set D,E+'!AF16&lt;1800,"$\bullet$","")</f>
        <v>$\bullet$</v>
      </c>
      <c r="U17" s="42">
        <f>'Set D,E+'!AH16</f>
        <v>52.92</v>
      </c>
      <c r="X17" t="s">
        <v>209</v>
      </c>
      <c r="Z17">
        <f t="shared" si="1"/>
        <v>0</v>
      </c>
    </row>
    <row r="18" spans="5:26" x14ac:dyDescent="0.2">
      <c r="E18">
        <f>'Set D,E+'!D17</f>
        <v>12</v>
      </c>
      <c r="F18">
        <f>'Set D,E+'!E17</f>
        <v>100</v>
      </c>
      <c r="G18">
        <f>'Set D,E+'!F17</f>
        <v>30</v>
      </c>
      <c r="H18" s="57">
        <f>'Set D,E+'!G17</f>
        <v>8</v>
      </c>
      <c r="I18" s="82">
        <f>'Set D,E+'!H17</f>
        <v>332</v>
      </c>
      <c r="J18">
        <f>'Set D,E+'!L17</f>
        <v>332</v>
      </c>
      <c r="K18" s="58">
        <f>MIN('Set D,E+'!M17,1800)</f>
        <v>38.26</v>
      </c>
      <c r="L18">
        <f>'Set D,E+'!P17</f>
        <v>332</v>
      </c>
      <c r="M18" s="58">
        <f>'Set D,E+'!Q17</f>
        <v>136.34</v>
      </c>
      <c r="N18" s="43">
        <f>'Set D,E+'!R17</f>
        <v>332</v>
      </c>
      <c r="O18" s="42">
        <f t="shared" si="0"/>
        <v>100</v>
      </c>
      <c r="P18" s="58">
        <f>'Set D,E+'!S17</f>
        <v>18.25</v>
      </c>
      <c r="Q18">
        <f>'Set D,E+'!T17</f>
        <v>332</v>
      </c>
      <c r="R18">
        <f>'Set D,E+'!U17</f>
        <v>332</v>
      </c>
      <c r="S18">
        <f>'Set D,E+'!V17</f>
        <v>332</v>
      </c>
      <c r="T18" t="str">
        <f>IF('Set D,E+'!AF17&lt;1800,"$\bullet$","")</f>
        <v>$\bullet$</v>
      </c>
      <c r="U18" s="42">
        <f>'Set D,E+'!AH17</f>
        <v>56.54</v>
      </c>
      <c r="X18" t="s">
        <v>209</v>
      </c>
      <c r="Z18">
        <f t="shared" si="1"/>
        <v>0</v>
      </c>
    </row>
    <row r="19" spans="5:26" x14ac:dyDescent="0.2">
      <c r="E19">
        <f>'Set D,E+'!D18</f>
        <v>13</v>
      </c>
      <c r="F19">
        <f>'Set D,E+'!E18</f>
        <v>100</v>
      </c>
      <c r="G19">
        <f>'Set D,E+'!F18</f>
        <v>30</v>
      </c>
      <c r="H19" s="57">
        <f>'Set D,E+'!G18</f>
        <v>8</v>
      </c>
      <c r="I19" s="82">
        <f>'Set D,E+'!H18</f>
        <v>425</v>
      </c>
      <c r="J19">
        <f>'Set D,E+'!L18</f>
        <v>425</v>
      </c>
      <c r="K19" s="58">
        <f>MIN('Set D,E+'!M18,1800)</f>
        <v>50.04</v>
      </c>
      <c r="L19">
        <f>'Set D,E+'!P18</f>
        <v>425</v>
      </c>
      <c r="M19" s="58">
        <f>'Set D,E+'!Q18</f>
        <v>122.76</v>
      </c>
      <c r="N19" s="43">
        <f>'Set D,E+'!R18</f>
        <v>425</v>
      </c>
      <c r="O19" s="42">
        <f t="shared" si="0"/>
        <v>100</v>
      </c>
      <c r="P19" s="58">
        <f>'Set D,E+'!S18</f>
        <v>4.12</v>
      </c>
      <c r="Q19">
        <f>'Set D,E+'!T18</f>
        <v>425</v>
      </c>
      <c r="R19">
        <f>'Set D,E+'!U18</f>
        <v>425</v>
      </c>
      <c r="S19">
        <f>'Set D,E+'!V18</f>
        <v>425</v>
      </c>
      <c r="T19" t="str">
        <f>IF('Set D,E+'!AF18&lt;1800,"$\bullet$","")</f>
        <v>$\bullet$</v>
      </c>
      <c r="U19" s="42">
        <f>'Set D,E+'!AH18</f>
        <v>54.16</v>
      </c>
      <c r="X19" t="s">
        <v>209</v>
      </c>
      <c r="Z19">
        <f t="shared" si="1"/>
        <v>0</v>
      </c>
    </row>
    <row r="20" spans="5:26" x14ac:dyDescent="0.2">
      <c r="E20">
        <f>'Set D,E+'!D19</f>
        <v>14</v>
      </c>
      <c r="F20">
        <f>'Set D,E+'!E19</f>
        <v>100</v>
      </c>
      <c r="G20">
        <f>'Set D,E+'!F19</f>
        <v>30</v>
      </c>
      <c r="H20" s="57">
        <f>'Set D,E+'!G19</f>
        <v>8</v>
      </c>
      <c r="I20" s="82">
        <f>'Set D,E+'!H19</f>
        <v>394</v>
      </c>
      <c r="J20">
        <f>'Set D,E+'!L19</f>
        <v>394</v>
      </c>
      <c r="K20" s="58">
        <f>MIN('Set D,E+'!M19,1800)</f>
        <v>91.67</v>
      </c>
      <c r="L20">
        <f>'Set D,E+'!P19</f>
        <v>394</v>
      </c>
      <c r="M20" s="58">
        <f>'Set D,E+'!Q19</f>
        <v>1800</v>
      </c>
      <c r="N20" s="43">
        <f>'Set D,E+'!R19</f>
        <v>394</v>
      </c>
      <c r="O20" s="42">
        <f t="shared" si="0"/>
        <v>100</v>
      </c>
      <c r="P20" s="58">
        <f>'Set D,E+'!S19</f>
        <v>81.55</v>
      </c>
      <c r="Q20">
        <f>'Set D,E+'!T19</f>
        <v>394</v>
      </c>
      <c r="R20">
        <f>'Set D,E+'!U19</f>
        <v>394</v>
      </c>
      <c r="S20">
        <f>'Set D,E+'!V19</f>
        <v>394</v>
      </c>
      <c r="T20" t="str">
        <f>IF('Set D,E+'!AF19&lt;1800,"$\bullet$","")</f>
        <v>$\bullet$</v>
      </c>
      <c r="U20" s="42">
        <f>'Set D,E+'!AH19</f>
        <v>173.22</v>
      </c>
      <c r="X20" t="s">
        <v>209</v>
      </c>
      <c r="Z20">
        <f t="shared" si="1"/>
        <v>0</v>
      </c>
    </row>
    <row r="21" spans="5:26" x14ac:dyDescent="0.2">
      <c r="E21">
        <f>'Set D,E+'!D20</f>
        <v>15</v>
      </c>
      <c r="F21">
        <f>'Set D,E+'!E20</f>
        <v>100</v>
      </c>
      <c r="G21">
        <f>'Set D,E+'!F20</f>
        <v>30</v>
      </c>
      <c r="H21" s="57">
        <f>'Set D,E+'!G20</f>
        <v>8</v>
      </c>
      <c r="I21" s="82">
        <f>'Set D,E+'!H20</f>
        <v>351</v>
      </c>
      <c r="J21">
        <f>'Set D,E+'!L20</f>
        <v>351</v>
      </c>
      <c r="K21" s="58">
        <f>MIN('Set D,E+'!M20,1800)</f>
        <v>86.79</v>
      </c>
      <c r="L21">
        <f>'Set D,E+'!P20</f>
        <v>351</v>
      </c>
      <c r="M21" s="58">
        <f>'Set D,E+'!Q20</f>
        <v>1800</v>
      </c>
      <c r="N21" s="43">
        <f>'Set D,E+'!R20</f>
        <v>351</v>
      </c>
      <c r="O21" s="42">
        <f t="shared" si="0"/>
        <v>100</v>
      </c>
      <c r="P21" s="58">
        <f>'Set D,E+'!S20</f>
        <v>174.27</v>
      </c>
      <c r="Q21">
        <f>'Set D,E+'!T20</f>
        <v>351</v>
      </c>
      <c r="R21">
        <f>'Set D,E+'!U20</f>
        <v>351</v>
      </c>
      <c r="S21">
        <f>'Set D,E+'!V20</f>
        <v>351</v>
      </c>
      <c r="T21" t="str">
        <f>IF('Set D,E+'!AF20&lt;1800,"$\bullet$","")</f>
        <v>$\bullet$</v>
      </c>
      <c r="U21" s="42">
        <f>'Set D,E+'!AH20</f>
        <v>261.05</v>
      </c>
      <c r="X21" t="s">
        <v>209</v>
      </c>
      <c r="Z21">
        <f t="shared" si="1"/>
        <v>0</v>
      </c>
    </row>
    <row r="22" spans="5:26" x14ac:dyDescent="0.2">
      <c r="E22">
        <f>'Set D,E+'!D21</f>
        <v>16</v>
      </c>
      <c r="F22">
        <f>'Set D,E+'!E21</f>
        <v>100</v>
      </c>
      <c r="G22">
        <f>'Set D,E+'!F21</f>
        <v>30</v>
      </c>
      <c r="H22" s="57">
        <f>'Set D,E+'!G21</f>
        <v>8</v>
      </c>
      <c r="I22" s="82">
        <f>'Set D,E+'!H21</f>
        <v>1214</v>
      </c>
      <c r="J22">
        <f>'Set D,E+'!L21</f>
        <v>1214</v>
      </c>
      <c r="K22" s="58">
        <f>MIN('Set D,E+'!M21,1800)</f>
        <v>1800</v>
      </c>
      <c r="L22">
        <f>'Set D,E+'!P21</f>
        <v>1216</v>
      </c>
      <c r="M22" s="58">
        <f>'Set D,E+'!Q21</f>
        <v>1800</v>
      </c>
      <c r="N22" s="43">
        <f>'Set D,E+'!R21</f>
        <v>1212</v>
      </c>
      <c r="O22" s="42">
        <f t="shared" si="0"/>
        <v>99.835255354200982</v>
      </c>
      <c r="P22" s="58">
        <f>'Set D,E+'!S21</f>
        <v>1800</v>
      </c>
      <c r="Q22">
        <f>'Set D,E+'!T21</f>
        <v>1214</v>
      </c>
      <c r="R22">
        <f>'Set D,E+'!U21</f>
        <v>1212</v>
      </c>
      <c r="S22">
        <f>'Set D,E+'!V21</f>
        <v>1214</v>
      </c>
      <c r="T22" t="str">
        <f>IF('Set D,E+'!AF21&lt;1800,"$\bullet$","")</f>
        <v/>
      </c>
      <c r="U22" s="42">
        <f>'Set D,E+'!AH21</f>
        <v>6107.21</v>
      </c>
      <c r="Z22">
        <f t="shared" si="1"/>
        <v>2</v>
      </c>
    </row>
    <row r="23" spans="5:26" x14ac:dyDescent="0.2">
      <c r="E23">
        <f>'Set D,E+'!D22</f>
        <v>17</v>
      </c>
      <c r="F23">
        <f>'Set D,E+'!E22</f>
        <v>100</v>
      </c>
      <c r="G23">
        <f>'Set D,E+'!F22</f>
        <v>30</v>
      </c>
      <c r="H23" s="57">
        <f>'Set D,E+'!G22</f>
        <v>8</v>
      </c>
      <c r="I23" s="82">
        <f>'Set D,E+'!H22</f>
        <v>1212</v>
      </c>
      <c r="J23">
        <f>'Set D,E+'!L22</f>
        <v>1212</v>
      </c>
      <c r="K23" s="58">
        <f>MIN('Set D,E+'!M22,1800)</f>
        <v>1800</v>
      </c>
      <c r="L23">
        <f>'Set D,E+'!P22</f>
        <v>1213</v>
      </c>
      <c r="M23" s="58">
        <f>'Set D,E+'!Q22</f>
        <v>1800</v>
      </c>
      <c r="N23" s="43">
        <f>'Set D,E+'!R22</f>
        <v>1211</v>
      </c>
      <c r="O23" s="42">
        <f t="shared" si="0"/>
        <v>99.917491749174914</v>
      </c>
      <c r="P23" s="58">
        <f>'Set D,E+'!S22</f>
        <v>1800</v>
      </c>
      <c r="Q23">
        <f>'Set D,E+'!T22</f>
        <v>1212</v>
      </c>
      <c r="R23">
        <f>'Set D,E+'!U22</f>
        <v>1211</v>
      </c>
      <c r="S23">
        <f>'Set D,E+'!V22</f>
        <v>1212</v>
      </c>
      <c r="T23" t="str">
        <f>IF('Set D,E+'!AF22&lt;1800,"$\bullet$","")</f>
        <v/>
      </c>
      <c r="U23" s="42">
        <f>'Set D,E+'!AH22</f>
        <v>5788.02</v>
      </c>
      <c r="Z23">
        <f t="shared" si="1"/>
        <v>1</v>
      </c>
    </row>
    <row r="24" spans="5:26" x14ac:dyDescent="0.2">
      <c r="E24">
        <f>'Set D,E+'!D23</f>
        <v>18</v>
      </c>
      <c r="F24">
        <f>'Set D,E+'!E23</f>
        <v>100</v>
      </c>
      <c r="G24">
        <f>'Set D,E+'!F23</f>
        <v>30</v>
      </c>
      <c r="H24" s="57">
        <f>'Set D,E+'!G23</f>
        <v>8</v>
      </c>
      <c r="I24" s="82">
        <f>'Set D,E+'!H23</f>
        <v>1213</v>
      </c>
      <c r="J24">
        <f>'Set D,E+'!L23</f>
        <v>1213</v>
      </c>
      <c r="K24" s="58">
        <f>MIN('Set D,E+'!M23,1800)</f>
        <v>1800</v>
      </c>
      <c r="L24">
        <f>'Set D,E+'!P23</f>
        <v>1214</v>
      </c>
      <c r="M24" s="58">
        <f>'Set D,E+'!Q23</f>
        <v>1800</v>
      </c>
      <c r="N24" s="43">
        <f>'Set D,E+'!R23</f>
        <v>1211</v>
      </c>
      <c r="O24" s="42">
        <f t="shared" si="0"/>
        <v>99.835119538334709</v>
      </c>
      <c r="P24" s="58">
        <f>'Set D,E+'!S23</f>
        <v>35.31</v>
      </c>
      <c r="Q24">
        <f>'Set D,E+'!T23</f>
        <v>1213</v>
      </c>
      <c r="R24">
        <f>'Set D,E+'!U23</f>
        <v>1211</v>
      </c>
      <c r="S24">
        <f>'Set D,E+'!V23</f>
        <v>1213</v>
      </c>
      <c r="T24" t="str">
        <f>IF('Set D,E+'!AF23&lt;1800,"$\bullet$","")</f>
        <v/>
      </c>
      <c r="U24" s="42">
        <f>'Set D,E+'!AH23</f>
        <v>3855.49</v>
      </c>
      <c r="Z24">
        <f t="shared" si="1"/>
        <v>2</v>
      </c>
    </row>
    <row r="25" spans="5:26" x14ac:dyDescent="0.2">
      <c r="E25">
        <f>'Set D,E+'!D24</f>
        <v>19</v>
      </c>
      <c r="F25">
        <f>'Set D,E+'!E24</f>
        <v>100</v>
      </c>
      <c r="G25">
        <f>'Set D,E+'!F24</f>
        <v>30</v>
      </c>
      <c r="H25" s="57">
        <f>'Set D,E+'!G24</f>
        <v>8</v>
      </c>
      <c r="I25" s="82">
        <f>'Set D,E+'!H24</f>
        <v>1216</v>
      </c>
      <c r="J25">
        <f>'Set D,E+'!L24</f>
        <v>1216</v>
      </c>
      <c r="K25" s="58">
        <f>MIN('Set D,E+'!M24,1800)</f>
        <v>1800</v>
      </c>
      <c r="L25">
        <f>'Set D,E+'!P24</f>
        <v>1216</v>
      </c>
      <c r="M25" s="58">
        <f>'Set D,E+'!Q24</f>
        <v>1800</v>
      </c>
      <c r="N25" s="43">
        <f>'Set D,E+'!R24</f>
        <v>1210</v>
      </c>
      <c r="O25" s="42">
        <f t="shared" si="0"/>
        <v>99.506578947368425</v>
      </c>
      <c r="P25" s="58">
        <f>'Set D,E+'!S24</f>
        <v>323.58999999999997</v>
      </c>
      <c r="Q25">
        <f>'Set D,E+'!T24</f>
        <v>1216</v>
      </c>
      <c r="R25">
        <f>'Set D,E+'!U24</f>
        <v>1210</v>
      </c>
      <c r="S25">
        <f>'Set D,E+'!V24</f>
        <v>1216</v>
      </c>
      <c r="T25" t="str">
        <f>IF('Set D,E+'!AF24&lt;1800,"$\bullet$","")</f>
        <v/>
      </c>
      <c r="U25" s="42">
        <f>'Set D,E+'!AH24</f>
        <v>5769.71</v>
      </c>
      <c r="Z25">
        <f t="shared" si="1"/>
        <v>6</v>
      </c>
    </row>
    <row r="26" spans="5:26" x14ac:dyDescent="0.2">
      <c r="E26">
        <f>'Set D,E+'!D25</f>
        <v>20</v>
      </c>
      <c r="F26">
        <f>'Set D,E+'!E25</f>
        <v>100</v>
      </c>
      <c r="G26">
        <f>'Set D,E+'!F25</f>
        <v>30</v>
      </c>
      <c r="H26" s="57">
        <f>'Set D,E+'!G25</f>
        <v>8</v>
      </c>
      <c r="I26" s="82">
        <f>'Set D,E+'!H25</f>
        <v>1214</v>
      </c>
      <c r="J26">
        <f>'Set D,E+'!L25</f>
        <v>1214</v>
      </c>
      <c r="K26" s="58">
        <f>MIN('Set D,E+'!M25,1800)</f>
        <v>1800</v>
      </c>
      <c r="L26">
        <f>'Set D,E+'!P25</f>
        <v>1214</v>
      </c>
      <c r="M26" s="58">
        <f>'Set D,E+'!Q25</f>
        <v>1800</v>
      </c>
      <c r="N26" s="43">
        <f>'Set D,E+'!R25</f>
        <v>1213</v>
      </c>
      <c r="O26" s="42">
        <f t="shared" si="0"/>
        <v>99.917627677100498</v>
      </c>
      <c r="P26" s="58">
        <f>'Set D,E+'!S25</f>
        <v>1800</v>
      </c>
      <c r="Q26">
        <f>'Set D,E+'!T25</f>
        <v>1214</v>
      </c>
      <c r="R26">
        <f>'Set D,E+'!U25</f>
        <v>1213</v>
      </c>
      <c r="S26">
        <f>'Set D,E+'!V25</f>
        <v>1214</v>
      </c>
      <c r="T26" t="str">
        <f>IF('Set D,E+'!AF25&lt;1800,"$\bullet$","")</f>
        <v/>
      </c>
      <c r="U26" s="42">
        <f>'Set D,E+'!AH25</f>
        <v>7910.77</v>
      </c>
      <c r="Z26">
        <f t="shared" si="1"/>
        <v>1</v>
      </c>
    </row>
    <row r="27" spans="5:26" x14ac:dyDescent="0.2">
      <c r="E27">
        <f>'Set D,E+'!D26</f>
        <v>21</v>
      </c>
      <c r="F27">
        <f>'Set D,E+'!E26</f>
        <v>100</v>
      </c>
      <c r="G27">
        <f>'Set D,E+'!F26</f>
        <v>30</v>
      </c>
      <c r="H27" s="57">
        <f>'Set D,E+'!G26</f>
        <v>8</v>
      </c>
      <c r="I27" s="82">
        <f>'Set D,E+'!H26</f>
        <v>1211</v>
      </c>
      <c r="J27">
        <f>'Set D,E+'!L26</f>
        <v>1211</v>
      </c>
      <c r="K27" s="58">
        <f>MIN('Set D,E+'!M26,1800)</f>
        <v>1800</v>
      </c>
      <c r="L27">
        <f>'Set D,E+'!P26</f>
        <v>1218</v>
      </c>
      <c r="M27" s="58">
        <f>'Set D,E+'!Q26</f>
        <v>1800</v>
      </c>
      <c r="N27" s="43">
        <f>'Set D,E+'!R26</f>
        <v>1211</v>
      </c>
      <c r="O27" s="42">
        <f t="shared" si="0"/>
        <v>100</v>
      </c>
      <c r="P27" s="58">
        <f>'Set D,E+'!S26</f>
        <v>1800</v>
      </c>
      <c r="Q27">
        <f>'Set D,E+'!T26</f>
        <v>1211</v>
      </c>
      <c r="R27">
        <f>'Set D,E+'!U26</f>
        <v>1211</v>
      </c>
      <c r="S27">
        <f>'Set D,E+'!V26</f>
        <v>1211</v>
      </c>
      <c r="T27" t="str">
        <f>IF('Set D,E+'!AF26&lt;1800,"$\bullet$","")</f>
        <v>$\bullet$</v>
      </c>
      <c r="U27" s="42">
        <f>'Set D,E+'!AH26</f>
        <v>4167.09</v>
      </c>
      <c r="X27" t="s">
        <v>209</v>
      </c>
      <c r="Z27">
        <f t="shared" si="1"/>
        <v>0</v>
      </c>
    </row>
    <row r="28" spans="5:26" x14ac:dyDescent="0.2">
      <c r="E28">
        <f>'Set D,E+'!D27</f>
        <v>22</v>
      </c>
      <c r="F28">
        <f>'Set D,E+'!E27</f>
        <v>100</v>
      </c>
      <c r="G28">
        <f>'Set D,E+'!F27</f>
        <v>30</v>
      </c>
      <c r="H28" s="57">
        <f>'Set D,E+'!G27</f>
        <v>8</v>
      </c>
      <c r="I28" s="82">
        <f>'Set D,E+'!H27</f>
        <v>1212</v>
      </c>
      <c r="J28">
        <f>'Set D,E+'!L27</f>
        <v>1212</v>
      </c>
      <c r="K28" s="58">
        <f>MIN('Set D,E+'!M27,1800)</f>
        <v>1800</v>
      </c>
      <c r="L28">
        <f>'Set D,E+'!P27</f>
        <v>1213</v>
      </c>
      <c r="M28" s="58">
        <f>'Set D,E+'!Q27</f>
        <v>1800</v>
      </c>
      <c r="N28" s="43">
        <f>'Set D,E+'!R27</f>
        <v>1210</v>
      </c>
      <c r="O28" s="42">
        <f t="shared" si="0"/>
        <v>99.834983498349828</v>
      </c>
      <c r="P28" s="58">
        <f>'Set D,E+'!S27</f>
        <v>100.46</v>
      </c>
      <c r="Q28">
        <f>'Set D,E+'!T27</f>
        <v>1212</v>
      </c>
      <c r="R28">
        <f>'Set D,E+'!U27</f>
        <v>1210</v>
      </c>
      <c r="S28">
        <f>'Set D,E+'!V27</f>
        <v>1212</v>
      </c>
      <c r="T28" t="str">
        <f>IF('Set D,E+'!AF27&lt;1800,"$\bullet$","")</f>
        <v/>
      </c>
      <c r="U28" s="42">
        <f>'Set D,E+'!AH27</f>
        <v>4334.2700000000004</v>
      </c>
      <c r="Z28">
        <f t="shared" si="1"/>
        <v>2</v>
      </c>
    </row>
    <row r="29" spans="5:26" x14ac:dyDescent="0.2">
      <c r="E29">
        <f>'Set D,E+'!D28</f>
        <v>23</v>
      </c>
      <c r="F29">
        <f>'Set D,E+'!E28</f>
        <v>100</v>
      </c>
      <c r="G29">
        <f>'Set D,E+'!F28</f>
        <v>30</v>
      </c>
      <c r="H29" s="57">
        <f>'Set D,E+'!G28</f>
        <v>8</v>
      </c>
      <c r="I29" s="82">
        <f>'Set D,E+'!H28</f>
        <v>1213</v>
      </c>
      <c r="J29">
        <f>'Set D,E+'!L28</f>
        <v>1213</v>
      </c>
      <c r="K29" s="58">
        <f>MIN('Set D,E+'!M28,1800)</f>
        <v>1800</v>
      </c>
      <c r="L29">
        <f>'Set D,E+'!P28</f>
        <v>1216</v>
      </c>
      <c r="M29" s="58">
        <f>'Set D,E+'!Q28</f>
        <v>1800</v>
      </c>
      <c r="N29" s="43">
        <f>'Set D,E+'!R28</f>
        <v>1211</v>
      </c>
      <c r="O29" s="42">
        <f t="shared" si="0"/>
        <v>99.835119538334709</v>
      </c>
      <c r="P29" s="58">
        <f>'Set D,E+'!S28</f>
        <v>137.19999999999999</v>
      </c>
      <c r="Q29">
        <f>'Set D,E+'!T28</f>
        <v>1213</v>
      </c>
      <c r="R29">
        <f>'Set D,E+'!U28</f>
        <v>1211</v>
      </c>
      <c r="S29">
        <f>'Set D,E+'!V28</f>
        <v>1213</v>
      </c>
      <c r="T29" t="str">
        <f>IF('Set D,E+'!AF28&lt;1800,"$\bullet$","")</f>
        <v/>
      </c>
      <c r="U29" s="42">
        <f>'Set D,E+'!AH28</f>
        <v>4747.34</v>
      </c>
      <c r="Z29">
        <f t="shared" si="1"/>
        <v>2</v>
      </c>
    </row>
    <row r="30" spans="5:26" x14ac:dyDescent="0.2">
      <c r="E30">
        <f>'Set D,E+'!D29</f>
        <v>24</v>
      </c>
      <c r="F30">
        <f>'Set D,E+'!E29</f>
        <v>100</v>
      </c>
      <c r="G30">
        <f>'Set D,E+'!F29</f>
        <v>30</v>
      </c>
      <c r="H30" s="57">
        <f>'Set D,E+'!G29</f>
        <v>8</v>
      </c>
      <c r="I30" s="82">
        <f>'Set D,E+'!H29</f>
        <v>1212</v>
      </c>
      <c r="J30">
        <f>'Set D,E+'!L29</f>
        <v>1212</v>
      </c>
      <c r="K30" s="58">
        <f>MIN('Set D,E+'!M29,1800)</f>
        <v>1800</v>
      </c>
      <c r="L30">
        <f>'Set D,E+'!P29</f>
        <v>1217</v>
      </c>
      <c r="M30" s="58">
        <f>'Set D,E+'!Q29</f>
        <v>1800</v>
      </c>
      <c r="N30" s="43">
        <f>'Set D,E+'!R29</f>
        <v>1210</v>
      </c>
      <c r="O30" s="42">
        <f t="shared" si="0"/>
        <v>99.834983498349828</v>
      </c>
      <c r="P30" s="58">
        <f>'Set D,E+'!S29</f>
        <v>176.5</v>
      </c>
      <c r="Q30">
        <f>'Set D,E+'!T29</f>
        <v>1212</v>
      </c>
      <c r="R30">
        <f>'Set D,E+'!U29</f>
        <v>1210</v>
      </c>
      <c r="S30">
        <f>'Set D,E+'!V29</f>
        <v>1212</v>
      </c>
      <c r="T30" t="str">
        <f>IF('Set D,E+'!AF29&lt;1800,"$\bullet$","")</f>
        <v/>
      </c>
      <c r="U30" s="42">
        <f>'Set D,E+'!AH29</f>
        <v>5590.9</v>
      </c>
      <c r="Z30">
        <f t="shared" si="1"/>
        <v>2</v>
      </c>
    </row>
    <row r="31" spans="5:26" x14ac:dyDescent="0.2">
      <c r="E31">
        <f>'Set D,E+'!D30</f>
        <v>25</v>
      </c>
      <c r="F31">
        <f>'Set D,E+'!E30</f>
        <v>100</v>
      </c>
      <c r="G31">
        <f>'Set D,E+'!F30</f>
        <v>30</v>
      </c>
      <c r="H31" s="57">
        <f>'Set D,E+'!G30</f>
        <v>8</v>
      </c>
      <c r="I31" s="82">
        <f>'Set D,E+'!H30</f>
        <v>1213</v>
      </c>
      <c r="J31">
        <f>'Set D,E+'!L30</f>
        <v>1213</v>
      </c>
      <c r="K31" s="58">
        <f>MIN('Set D,E+'!M30,1800)</f>
        <v>1800</v>
      </c>
      <c r="L31">
        <f>'Set D,E+'!P30</f>
        <v>1216</v>
      </c>
      <c r="M31" s="58">
        <f>'Set D,E+'!Q30</f>
        <v>1800</v>
      </c>
      <c r="N31" s="43">
        <f>'Set D,E+'!R30</f>
        <v>1211</v>
      </c>
      <c r="O31" s="42">
        <f t="shared" si="0"/>
        <v>99.835119538334709</v>
      </c>
      <c r="P31" s="58">
        <f>'Set D,E+'!S30</f>
        <v>1800</v>
      </c>
      <c r="Q31">
        <f>'Set D,E+'!T30</f>
        <v>1213</v>
      </c>
      <c r="R31">
        <f>'Set D,E+'!U30</f>
        <v>1211</v>
      </c>
      <c r="S31">
        <f>'Set D,E+'!V30</f>
        <v>1213</v>
      </c>
      <c r="T31" t="str">
        <f>IF('Set D,E+'!AF30&lt;1800,"$\bullet$","")</f>
        <v/>
      </c>
      <c r="U31" s="42">
        <f>'Set D,E+'!AH30</f>
        <v>7404.6</v>
      </c>
      <c r="Z31">
        <f t="shared" si="1"/>
        <v>2</v>
      </c>
    </row>
    <row r="32" spans="5:26" x14ac:dyDescent="0.2">
      <c r="E32">
        <f>'Set D,E+'!D31</f>
        <v>26</v>
      </c>
      <c r="F32">
        <f>'Set D,E+'!E31</f>
        <v>100</v>
      </c>
      <c r="G32">
        <f>'Set D,E+'!F31</f>
        <v>30</v>
      </c>
      <c r="H32" s="57">
        <f>'Set D,E+'!G31</f>
        <v>8</v>
      </c>
      <c r="I32" s="82">
        <f>'Set D,E+'!H31</f>
        <v>1211</v>
      </c>
      <c r="J32">
        <f>'Set D,E+'!L31</f>
        <v>1211</v>
      </c>
      <c r="K32" s="58">
        <f>MIN('Set D,E+'!M31,1800)</f>
        <v>1800</v>
      </c>
      <c r="L32">
        <f>'Set D,E+'!P31</f>
        <v>1213</v>
      </c>
      <c r="M32" s="58">
        <f>'Set D,E+'!Q31</f>
        <v>1800</v>
      </c>
      <c r="N32" s="43">
        <f>'Set D,E+'!R31</f>
        <v>1210</v>
      </c>
      <c r="O32" s="42">
        <f t="shared" si="0"/>
        <v>99.917423616845582</v>
      </c>
      <c r="P32" s="58">
        <f>'Set D,E+'!S31</f>
        <v>1800</v>
      </c>
      <c r="Q32">
        <f>'Set D,E+'!T31</f>
        <v>1211</v>
      </c>
      <c r="R32">
        <f>'Set D,E+'!U31</f>
        <v>1210</v>
      </c>
      <c r="S32">
        <f>'Set D,E+'!V31</f>
        <v>1211</v>
      </c>
      <c r="T32" t="str">
        <f>IF('Set D,E+'!AF31&lt;1800,"$\bullet$","")</f>
        <v/>
      </c>
      <c r="U32" s="42">
        <f>'Set D,E+'!AH31</f>
        <v>7395.98</v>
      </c>
      <c r="Z32">
        <f t="shared" si="1"/>
        <v>1</v>
      </c>
    </row>
    <row r="33" spans="5:26" x14ac:dyDescent="0.2">
      <c r="E33">
        <f>'Set D,E+'!D32</f>
        <v>27</v>
      </c>
      <c r="F33">
        <f>'Set D,E+'!E32</f>
        <v>100</v>
      </c>
      <c r="G33">
        <f>'Set D,E+'!F32</f>
        <v>30</v>
      </c>
      <c r="H33" s="57">
        <f>'Set D,E+'!G32</f>
        <v>8</v>
      </c>
      <c r="I33" s="82">
        <f>'Set D,E+'!H32</f>
        <v>1212</v>
      </c>
      <c r="J33">
        <f>'Set D,E+'!L32</f>
        <v>1212</v>
      </c>
      <c r="K33" s="58">
        <f>MIN('Set D,E+'!M32,1800)</f>
        <v>1800</v>
      </c>
      <c r="L33">
        <f>'Set D,E+'!P32</f>
        <v>1213</v>
      </c>
      <c r="M33" s="58">
        <f>'Set D,E+'!Q32</f>
        <v>1800</v>
      </c>
      <c r="N33" s="43">
        <f>'Set D,E+'!R32</f>
        <v>1210</v>
      </c>
      <c r="O33" s="42">
        <f t="shared" si="0"/>
        <v>99.834983498349828</v>
      </c>
      <c r="P33" s="58">
        <f>'Set D,E+'!S32</f>
        <v>640.02</v>
      </c>
      <c r="Q33">
        <f>'Set D,E+'!T32</f>
        <v>1212</v>
      </c>
      <c r="R33">
        <f>'Set D,E+'!U32</f>
        <v>1210</v>
      </c>
      <c r="S33">
        <f>'Set D,E+'!V32</f>
        <v>1212</v>
      </c>
      <c r="T33" t="str">
        <f>IF('Set D,E+'!AF32&lt;1800,"$\bullet$","")</f>
        <v/>
      </c>
      <c r="U33" s="42">
        <f>'Set D,E+'!AH32</f>
        <v>5178.0200000000004</v>
      </c>
      <c r="Z33">
        <f t="shared" si="1"/>
        <v>2</v>
      </c>
    </row>
    <row r="34" spans="5:26" x14ac:dyDescent="0.2">
      <c r="E34">
        <f>'Set D,E+'!D33</f>
        <v>28</v>
      </c>
      <c r="F34">
        <f>'Set D,E+'!E33</f>
        <v>100</v>
      </c>
      <c r="G34">
        <f>'Set D,E+'!F33</f>
        <v>30</v>
      </c>
      <c r="H34" s="57">
        <f>'Set D,E+'!G33</f>
        <v>8</v>
      </c>
      <c r="I34" s="82">
        <f>'Set D,E+'!H33</f>
        <v>1213</v>
      </c>
      <c r="J34">
        <f>'Set D,E+'!L33</f>
        <v>1213</v>
      </c>
      <c r="K34" s="58">
        <f>MIN('Set D,E+'!M33,1800)</f>
        <v>1800</v>
      </c>
      <c r="L34">
        <f>'Set D,E+'!P33</f>
        <v>1216</v>
      </c>
      <c r="M34" s="58">
        <f>'Set D,E+'!Q33</f>
        <v>1800</v>
      </c>
      <c r="N34" s="43">
        <f>'Set D,E+'!R33</f>
        <v>1210</v>
      </c>
      <c r="O34" s="42">
        <f t="shared" si="0"/>
        <v>99.752679307502063</v>
      </c>
      <c r="P34" s="58">
        <f>'Set D,E+'!S33</f>
        <v>281.62</v>
      </c>
      <c r="Q34">
        <f>'Set D,E+'!T33</f>
        <v>1213</v>
      </c>
      <c r="R34">
        <f>'Set D,E+'!U33</f>
        <v>1210</v>
      </c>
      <c r="S34">
        <f>'Set D,E+'!V33</f>
        <v>1213</v>
      </c>
      <c r="T34" t="str">
        <f>IF('Set D,E+'!AF33&lt;1800,"$\bullet$","")</f>
        <v/>
      </c>
      <c r="U34" s="42">
        <f>'Set D,E+'!AH33</f>
        <v>4701.92</v>
      </c>
      <c r="Z34">
        <f t="shared" si="1"/>
        <v>3</v>
      </c>
    </row>
    <row r="35" spans="5:26" x14ac:dyDescent="0.2">
      <c r="E35">
        <f>'Set D,E+'!D34</f>
        <v>29</v>
      </c>
      <c r="F35">
        <f>'Set D,E+'!E34</f>
        <v>100</v>
      </c>
      <c r="G35">
        <f>'Set D,E+'!F34</f>
        <v>30</v>
      </c>
      <c r="H35" s="57">
        <f>'Set D,E+'!G34</f>
        <v>8</v>
      </c>
      <c r="I35" s="82">
        <f>'Set D,E+'!H34</f>
        <v>1214</v>
      </c>
      <c r="J35">
        <f>'Set D,E+'!L34</f>
        <v>1214</v>
      </c>
      <c r="K35" s="58">
        <f>MIN('Set D,E+'!M34,1800)</f>
        <v>1800</v>
      </c>
      <c r="L35">
        <f>'Set D,E+'!P34</f>
        <v>1218</v>
      </c>
      <c r="M35" s="58">
        <f>'Set D,E+'!Q34</f>
        <v>1800</v>
      </c>
      <c r="N35" s="43">
        <f>'Set D,E+'!R34</f>
        <v>1210</v>
      </c>
      <c r="O35" s="42">
        <f t="shared" si="0"/>
        <v>99.670510708401977</v>
      </c>
      <c r="P35" s="58">
        <f>'Set D,E+'!S34</f>
        <v>1291.32</v>
      </c>
      <c r="Q35">
        <f>'Set D,E+'!T34</f>
        <v>1214</v>
      </c>
      <c r="R35">
        <f>'Set D,E+'!U34</f>
        <v>1210</v>
      </c>
      <c r="S35">
        <f>'Set D,E+'!V34</f>
        <v>1214</v>
      </c>
      <c r="T35" t="str">
        <f>IF('Set D,E+'!AF34&lt;1800,"$\bullet$","")</f>
        <v/>
      </c>
      <c r="U35" s="42">
        <f>'Set D,E+'!AH34</f>
        <v>6807.53</v>
      </c>
      <c r="Z35">
        <f t="shared" si="1"/>
        <v>4</v>
      </c>
    </row>
    <row r="36" spans="5:26" x14ac:dyDescent="0.2">
      <c r="E36">
        <f>'Set D,E+'!D35</f>
        <v>30</v>
      </c>
      <c r="F36">
        <f>'Set D,E+'!E35</f>
        <v>100</v>
      </c>
      <c r="G36">
        <f>'Set D,E+'!F35</f>
        <v>30</v>
      </c>
      <c r="H36" s="57">
        <f>'Set D,E+'!G35</f>
        <v>8</v>
      </c>
      <c r="I36" s="82">
        <f>'Set D,E+'!H35</f>
        <v>1213</v>
      </c>
      <c r="J36">
        <f>'Set D,E+'!L35</f>
        <v>1213</v>
      </c>
      <c r="K36" s="58">
        <f>MIN('Set D,E+'!M35,1800)</f>
        <v>1800</v>
      </c>
      <c r="L36">
        <f>'Set D,E+'!P35</f>
        <v>1216</v>
      </c>
      <c r="M36" s="58">
        <f>'Set D,E+'!Q35</f>
        <v>1800</v>
      </c>
      <c r="N36" s="43">
        <f>'Set D,E+'!R35</f>
        <v>1210</v>
      </c>
      <c r="O36" s="42">
        <f t="shared" si="0"/>
        <v>99.752679307502063</v>
      </c>
      <c r="P36" s="58">
        <f>'Set D,E+'!S35</f>
        <v>1169.82</v>
      </c>
      <c r="Q36">
        <f>'Set D,E+'!T35</f>
        <v>1213</v>
      </c>
      <c r="R36">
        <f>'Set D,E+'!U35</f>
        <v>1210</v>
      </c>
      <c r="S36">
        <f>'Set D,E+'!V35</f>
        <v>1213</v>
      </c>
      <c r="T36" t="str">
        <f>IF('Set D,E+'!AF35&lt;1800,"$\bullet$","")</f>
        <v/>
      </c>
      <c r="U36" s="42">
        <f>'Set D,E+'!AH35</f>
        <v>6885.42</v>
      </c>
      <c r="Z36">
        <f t="shared" si="1"/>
        <v>3</v>
      </c>
    </row>
    <row r="37" spans="5:26" x14ac:dyDescent="0.2">
      <c r="E37">
        <f>'Set D,E+'!D36</f>
        <v>31</v>
      </c>
      <c r="F37">
        <f>'Set D,E+'!E36</f>
        <v>100</v>
      </c>
      <c r="G37">
        <f>'Set D,E+'!F36</f>
        <v>30</v>
      </c>
      <c r="H37" s="57">
        <f>'Set D,E+'!G36</f>
        <v>8</v>
      </c>
      <c r="I37" s="82">
        <f>'Set D,E+'!H36</f>
        <v>768</v>
      </c>
      <c r="J37">
        <f>'Set D,E+'!L36</f>
        <v>770</v>
      </c>
      <c r="K37" s="58">
        <f>MIN('Set D,E+'!M36,1800)</f>
        <v>1800</v>
      </c>
      <c r="L37">
        <f>'Set D,E+'!P36</f>
        <v>768</v>
      </c>
      <c r="M37" s="58">
        <f>'Set D,E+'!Q36</f>
        <v>1800</v>
      </c>
      <c r="N37" s="43">
        <f>'Set D,E+'!R36</f>
        <v>760</v>
      </c>
      <c r="O37" s="42">
        <f t="shared" si="0"/>
        <v>98.958333333333329</v>
      </c>
      <c r="P37" s="58">
        <f>'Set D,E+'!S36</f>
        <v>85.73</v>
      </c>
      <c r="Q37">
        <f>'Set D,E+'!T36</f>
        <v>768</v>
      </c>
      <c r="R37">
        <f>'Set D,E+'!U36</f>
        <v>760</v>
      </c>
      <c r="S37">
        <f>'Set D,E+'!V36</f>
        <v>770</v>
      </c>
      <c r="T37" t="str">
        <f>IF('Set D,E+'!AF36&lt;1800,"$\bullet$","")</f>
        <v/>
      </c>
      <c r="U37" s="42">
        <f>'Set D,E+'!AH36</f>
        <v>3912.17</v>
      </c>
      <c r="Z37">
        <f t="shared" si="1"/>
        <v>10</v>
      </c>
    </row>
    <row r="38" spans="5:26" x14ac:dyDescent="0.2">
      <c r="E38">
        <f>'Set D,E+'!D37</f>
        <v>32</v>
      </c>
      <c r="F38">
        <f>'Set D,E+'!E37</f>
        <v>100</v>
      </c>
      <c r="G38">
        <f>'Set D,E+'!F37</f>
        <v>30</v>
      </c>
      <c r="H38" s="57">
        <f>'Set D,E+'!G37</f>
        <v>8</v>
      </c>
      <c r="I38" s="82">
        <f>'Set D,E+'!H37</f>
        <v>789</v>
      </c>
      <c r="J38">
        <f>'Set D,E+'!L37</f>
        <v>789</v>
      </c>
      <c r="K38" s="58">
        <f>MIN('Set D,E+'!M37,1800)</f>
        <v>56.9</v>
      </c>
      <c r="L38">
        <f>'Set D,E+'!P37</f>
        <v>789</v>
      </c>
      <c r="M38" s="58">
        <f>'Set D,E+'!Q37</f>
        <v>61.69</v>
      </c>
      <c r="N38" s="43">
        <f>'Set D,E+'!R37</f>
        <v>789</v>
      </c>
      <c r="O38" s="42">
        <f t="shared" si="0"/>
        <v>100</v>
      </c>
      <c r="P38" s="58">
        <f>'Set D,E+'!S37</f>
        <v>123.97</v>
      </c>
      <c r="Q38">
        <f>'Set D,E+'!T37</f>
        <v>789</v>
      </c>
      <c r="R38">
        <f>'Set D,E+'!U37</f>
        <v>789</v>
      </c>
      <c r="S38">
        <f>'Set D,E+'!V37</f>
        <v>789</v>
      </c>
      <c r="T38" t="str">
        <f>IF('Set D,E+'!AF37&lt;1800,"$\bullet$","")</f>
        <v>$\bullet$</v>
      </c>
      <c r="U38" s="42">
        <f>'Set D,E+'!AH37</f>
        <v>180.87</v>
      </c>
      <c r="X38" t="s">
        <v>209</v>
      </c>
      <c r="Z38">
        <f t="shared" si="1"/>
        <v>0</v>
      </c>
    </row>
    <row r="39" spans="5:26" x14ac:dyDescent="0.2">
      <c r="E39">
        <f>'Set D,E+'!D38</f>
        <v>33</v>
      </c>
      <c r="F39">
        <f>'Set D,E+'!E38</f>
        <v>100</v>
      </c>
      <c r="G39">
        <f>'Set D,E+'!F38</f>
        <v>30</v>
      </c>
      <c r="H39" s="57">
        <f>'Set D,E+'!G38</f>
        <v>8</v>
      </c>
      <c r="I39" s="82">
        <f>'Set D,E+'!H38</f>
        <v>771</v>
      </c>
      <c r="J39">
        <f>'Set D,E+'!L38</f>
        <v>771</v>
      </c>
      <c r="K39" s="58">
        <f>MIN('Set D,E+'!M38,1800)</f>
        <v>1553.21</v>
      </c>
      <c r="L39">
        <f>'Set D,E+'!P38</f>
        <v>772</v>
      </c>
      <c r="M39" s="58">
        <f>'Set D,E+'!Q38</f>
        <v>1800</v>
      </c>
      <c r="N39" s="43">
        <f>'Set D,E+'!R38</f>
        <v>772</v>
      </c>
      <c r="O39" s="42">
        <f t="shared" si="0"/>
        <v>100.12970168612192</v>
      </c>
      <c r="P39" s="58">
        <f>'Set D,E+'!S38</f>
        <v>124.34</v>
      </c>
      <c r="Q39">
        <f>'Set D,E+'!T38</f>
        <v>772</v>
      </c>
      <c r="R39">
        <f>'Set D,E+'!U38</f>
        <v>772</v>
      </c>
      <c r="S39">
        <f>'Set D,E+'!V38</f>
        <v>771</v>
      </c>
      <c r="T39" t="str">
        <f>IF('Set D,E+'!AF38&lt;1800,"$\bullet$","")</f>
        <v>$\bullet$</v>
      </c>
      <c r="U39" s="42">
        <f>'Set D,E+'!AH38</f>
        <v>1677.56</v>
      </c>
      <c r="X39" t="s">
        <v>209</v>
      </c>
      <c r="Z39">
        <f t="shared" si="1"/>
        <v>-1</v>
      </c>
    </row>
    <row r="40" spans="5:26" x14ac:dyDescent="0.2">
      <c r="E40">
        <f>'Set D,E+'!D39</f>
        <v>34</v>
      </c>
      <c r="F40">
        <f>'Set D,E+'!E39</f>
        <v>100</v>
      </c>
      <c r="G40">
        <f>'Set D,E+'!F39</f>
        <v>30</v>
      </c>
      <c r="H40" s="57">
        <f>'Set D,E+'!G39</f>
        <v>8</v>
      </c>
      <c r="I40" s="82">
        <f>'Set D,E+'!H39</f>
        <v>805</v>
      </c>
      <c r="J40">
        <f>'Set D,E+'!L39</f>
        <v>805</v>
      </c>
      <c r="K40" s="58">
        <f>MIN('Set D,E+'!M39,1800)</f>
        <v>646.24</v>
      </c>
      <c r="L40">
        <f>'Set D,E+'!P39</f>
        <v>805</v>
      </c>
      <c r="M40" s="58">
        <f>'Set D,E+'!Q39</f>
        <v>1800</v>
      </c>
      <c r="N40" s="43">
        <f>'Set D,E+'!R39</f>
        <v>805</v>
      </c>
      <c r="O40" s="42">
        <f t="shared" si="0"/>
        <v>100</v>
      </c>
      <c r="P40" s="58">
        <f>'Set D,E+'!S39</f>
        <v>1800</v>
      </c>
      <c r="Q40">
        <f>'Set D,E+'!T39</f>
        <v>805</v>
      </c>
      <c r="R40">
        <f>'Set D,E+'!U39</f>
        <v>805</v>
      </c>
      <c r="S40">
        <f>'Set D,E+'!V39</f>
        <v>805</v>
      </c>
      <c r="T40" t="str">
        <f>IF('Set D,E+'!AF39&lt;1800,"$\bullet$","")</f>
        <v>$\bullet$</v>
      </c>
      <c r="U40" s="42">
        <f>'Set D,E+'!AH39</f>
        <v>2468.46</v>
      </c>
      <c r="X40" t="s">
        <v>209</v>
      </c>
      <c r="Z40">
        <f t="shared" si="1"/>
        <v>0</v>
      </c>
    </row>
    <row r="41" spans="5:26" x14ac:dyDescent="0.2">
      <c r="E41">
        <f>'Set D,E+'!D40</f>
        <v>35</v>
      </c>
      <c r="F41">
        <f>'Set D,E+'!E40</f>
        <v>100</v>
      </c>
      <c r="G41">
        <f>'Set D,E+'!F40</f>
        <v>30</v>
      </c>
      <c r="H41" s="57">
        <f>'Set D,E+'!G40</f>
        <v>8</v>
      </c>
      <c r="I41" s="82">
        <f>'Set D,E+'!H40</f>
        <v>762</v>
      </c>
      <c r="J41">
        <f>'Set D,E+'!L40</f>
        <v>762</v>
      </c>
      <c r="K41" s="58">
        <f>MIN('Set D,E+'!M40,1800)</f>
        <v>714.01</v>
      </c>
      <c r="L41">
        <f>'Set D,E+'!P40</f>
        <v>762</v>
      </c>
      <c r="M41" s="58">
        <f>'Set D,E+'!Q40</f>
        <v>1800</v>
      </c>
      <c r="N41" s="43">
        <f>'Set D,E+'!R40</f>
        <v>760</v>
      </c>
      <c r="O41" s="42">
        <f t="shared" si="0"/>
        <v>99.737532808398953</v>
      </c>
      <c r="P41" s="58">
        <f>'Set D,E+'!S40</f>
        <v>222.49</v>
      </c>
      <c r="Q41">
        <f>'Set D,E+'!T40</f>
        <v>762</v>
      </c>
      <c r="R41">
        <f>'Set D,E+'!U40</f>
        <v>760</v>
      </c>
      <c r="S41">
        <f>'Set D,E+'!V40</f>
        <v>762</v>
      </c>
      <c r="T41" t="str">
        <f>IF('Set D,E+'!AF40&lt;1800,"$\bullet$","")</f>
        <v/>
      </c>
      <c r="U41" s="42">
        <f>'Set D,E+'!AH40</f>
        <v>2736.76</v>
      </c>
      <c r="Z41">
        <f t="shared" si="1"/>
        <v>2</v>
      </c>
    </row>
    <row r="42" spans="5:26" x14ac:dyDescent="0.2">
      <c r="E42">
        <f>'Set D,E+'!D41</f>
        <v>36</v>
      </c>
      <c r="F42">
        <f>'Set D,E+'!E41</f>
        <v>100</v>
      </c>
      <c r="G42">
        <f>'Set D,E+'!F41</f>
        <v>30</v>
      </c>
      <c r="H42" s="57">
        <f>'Set D,E+'!G41</f>
        <v>8</v>
      </c>
      <c r="I42" s="82">
        <f>'Set D,E+'!H41</f>
        <v>769</v>
      </c>
      <c r="J42">
        <f>'Set D,E+'!L41</f>
        <v>770</v>
      </c>
      <c r="K42" s="58">
        <f>MIN('Set D,E+'!M41,1800)</f>
        <v>1217.74</v>
      </c>
      <c r="L42">
        <f>'Set D,E+'!P41</f>
        <v>769</v>
      </c>
      <c r="M42" s="58">
        <f>'Set D,E+'!Q41</f>
        <v>1800</v>
      </c>
      <c r="N42" s="43">
        <f>'Set D,E+'!R41</f>
        <v>760</v>
      </c>
      <c r="O42" s="42">
        <f t="shared" si="0"/>
        <v>98.829648894668395</v>
      </c>
      <c r="P42" s="58">
        <f>'Set D,E+'!S41</f>
        <v>117.46</v>
      </c>
      <c r="Q42">
        <f>'Set D,E+'!T41</f>
        <v>769</v>
      </c>
      <c r="R42">
        <f>'Set D,E+'!U41</f>
        <v>760</v>
      </c>
      <c r="S42">
        <f>'Set D,E+'!V41</f>
        <v>770</v>
      </c>
      <c r="T42" t="str">
        <f>IF('Set D,E+'!AF41&lt;1800,"$\bullet$","")</f>
        <v/>
      </c>
      <c r="U42" s="42">
        <f>'Set D,E+'!AH41</f>
        <v>3135.51</v>
      </c>
      <c r="Z42">
        <f t="shared" si="1"/>
        <v>10</v>
      </c>
    </row>
    <row r="43" spans="5:26" x14ac:dyDescent="0.2">
      <c r="E43">
        <f>'Set D,E+'!D42</f>
        <v>37</v>
      </c>
      <c r="F43">
        <f>'Set D,E+'!E42</f>
        <v>100</v>
      </c>
      <c r="G43">
        <f>'Set D,E+'!F42</f>
        <v>30</v>
      </c>
      <c r="H43" s="57">
        <f>'Set D,E+'!G42</f>
        <v>8</v>
      </c>
      <c r="I43" s="82">
        <f>'Set D,E+'!H42</f>
        <v>789</v>
      </c>
      <c r="J43">
        <f>'Set D,E+'!L42</f>
        <v>789</v>
      </c>
      <c r="K43" s="58">
        <f>MIN('Set D,E+'!M42,1800)</f>
        <v>1800</v>
      </c>
      <c r="L43">
        <f>'Set D,E+'!P42</f>
        <v>789</v>
      </c>
      <c r="M43" s="58">
        <f>'Set D,E+'!Q42</f>
        <v>1800</v>
      </c>
      <c r="N43" s="43">
        <f>'Set D,E+'!R42</f>
        <v>789</v>
      </c>
      <c r="O43" s="42">
        <f t="shared" si="0"/>
        <v>100</v>
      </c>
      <c r="P43" s="58">
        <f>'Set D,E+'!S42</f>
        <v>188.58</v>
      </c>
      <c r="Q43">
        <f>'Set D,E+'!T42</f>
        <v>789</v>
      </c>
      <c r="R43">
        <f>'Set D,E+'!U42</f>
        <v>789</v>
      </c>
      <c r="S43">
        <f>'Set D,E+'!V42</f>
        <v>789</v>
      </c>
      <c r="T43" t="str">
        <f>IF('Set D,E+'!AF42&lt;1800,"$\bullet$","")</f>
        <v>$\bullet$</v>
      </c>
      <c r="U43" s="42">
        <f>'Set D,E+'!AH42</f>
        <v>2099.34</v>
      </c>
      <c r="X43" t="s">
        <v>209</v>
      </c>
      <c r="Z43">
        <f t="shared" si="1"/>
        <v>0</v>
      </c>
    </row>
    <row r="44" spans="5:26" x14ac:dyDescent="0.2">
      <c r="E44">
        <f>'Set D,E+'!D43</f>
        <v>38</v>
      </c>
      <c r="F44">
        <f>'Set D,E+'!E43</f>
        <v>100</v>
      </c>
      <c r="G44">
        <f>'Set D,E+'!F43</f>
        <v>30</v>
      </c>
      <c r="H44" s="57">
        <f>'Set D,E+'!G43</f>
        <v>8</v>
      </c>
      <c r="I44" s="82">
        <f>'Set D,E+'!H43</f>
        <v>772</v>
      </c>
      <c r="J44">
        <f>'Set D,E+'!L43</f>
        <v>772</v>
      </c>
      <c r="K44" s="58">
        <f>MIN('Set D,E+'!M43,1800)</f>
        <v>1800</v>
      </c>
      <c r="L44">
        <f>'Set D,E+'!P43</f>
        <v>772</v>
      </c>
      <c r="M44" s="58">
        <f>'Set D,E+'!Q43</f>
        <v>1800</v>
      </c>
      <c r="N44" s="43">
        <f>'Set D,E+'!R43</f>
        <v>772</v>
      </c>
      <c r="O44" s="42">
        <f t="shared" si="0"/>
        <v>100</v>
      </c>
      <c r="P44" s="58">
        <f>'Set D,E+'!S43</f>
        <v>183.27</v>
      </c>
      <c r="Q44">
        <f>'Set D,E+'!T43</f>
        <v>772</v>
      </c>
      <c r="R44">
        <f>'Set D,E+'!U43</f>
        <v>772</v>
      </c>
      <c r="S44">
        <f>'Set D,E+'!V43</f>
        <v>772</v>
      </c>
      <c r="T44" t="str">
        <f>IF('Set D,E+'!AF43&lt;1800,"$\bullet$","")</f>
        <v>$\bullet$</v>
      </c>
      <c r="U44" s="42">
        <f>'Set D,E+'!AH43</f>
        <v>3870.03</v>
      </c>
      <c r="X44" t="s">
        <v>209</v>
      </c>
      <c r="Z44">
        <f t="shared" si="1"/>
        <v>0</v>
      </c>
    </row>
    <row r="45" spans="5:26" x14ac:dyDescent="0.2">
      <c r="E45">
        <f>'Set D,E+'!D44</f>
        <v>39</v>
      </c>
      <c r="F45">
        <f>'Set D,E+'!E44</f>
        <v>100</v>
      </c>
      <c r="G45">
        <f>'Set D,E+'!F44</f>
        <v>30</v>
      </c>
      <c r="H45" s="57">
        <f>'Set D,E+'!G44</f>
        <v>8</v>
      </c>
      <c r="I45" s="82">
        <f>'Set D,E+'!H44</f>
        <v>805</v>
      </c>
      <c r="J45">
        <f>'Set D,E+'!L44</f>
        <v>805</v>
      </c>
      <c r="K45" s="58">
        <f>MIN('Set D,E+'!M44,1800)</f>
        <v>604.07000000000005</v>
      </c>
      <c r="L45">
        <f>'Set D,E+'!P44</f>
        <v>805</v>
      </c>
      <c r="M45" s="58">
        <f>'Set D,E+'!Q44</f>
        <v>1800</v>
      </c>
      <c r="N45" s="43">
        <f>'Set D,E+'!R44</f>
        <v>805</v>
      </c>
      <c r="O45" s="42">
        <f t="shared" si="0"/>
        <v>100</v>
      </c>
      <c r="P45" s="58">
        <f>'Set D,E+'!S44</f>
        <v>1800</v>
      </c>
      <c r="Q45">
        <f>'Set D,E+'!T44</f>
        <v>805</v>
      </c>
      <c r="R45">
        <f>'Set D,E+'!U44</f>
        <v>805</v>
      </c>
      <c r="S45">
        <f>'Set D,E+'!V44</f>
        <v>805</v>
      </c>
      <c r="T45" t="str">
        <f>IF('Set D,E+'!AF44&lt;1800,"$\bullet$","")</f>
        <v>$\bullet$</v>
      </c>
      <c r="U45" s="42">
        <f>'Set D,E+'!AH44</f>
        <v>2428.85</v>
      </c>
      <c r="X45" t="s">
        <v>209</v>
      </c>
      <c r="Z45">
        <f t="shared" si="1"/>
        <v>0</v>
      </c>
    </row>
    <row r="46" spans="5:26" x14ac:dyDescent="0.2">
      <c r="E46">
        <f>'Set D,E+'!D45</f>
        <v>40</v>
      </c>
      <c r="F46">
        <f>'Set D,E+'!E45</f>
        <v>100</v>
      </c>
      <c r="G46">
        <f>'Set D,E+'!F45</f>
        <v>30</v>
      </c>
      <c r="H46" s="57">
        <f>'Set D,E+'!G45</f>
        <v>8</v>
      </c>
      <c r="I46" s="82">
        <f>'Set D,E+'!H45</f>
        <v>762</v>
      </c>
      <c r="J46">
        <f>'Set D,E+'!L45</f>
        <v>762</v>
      </c>
      <c r="K46" s="58">
        <f>MIN('Set D,E+'!M45,1800)</f>
        <v>1800</v>
      </c>
      <c r="L46">
        <f>'Set D,E+'!P45</f>
        <v>762</v>
      </c>
      <c r="M46" s="58">
        <f>'Set D,E+'!Q45</f>
        <v>1800</v>
      </c>
      <c r="N46" s="43">
        <f>'Set D,E+'!R45</f>
        <v>760</v>
      </c>
      <c r="O46" s="42">
        <f t="shared" si="0"/>
        <v>99.737532808398953</v>
      </c>
      <c r="P46" s="58">
        <f>'Set D,E+'!S45</f>
        <v>301.89999999999998</v>
      </c>
      <c r="Q46">
        <f>'Set D,E+'!T45</f>
        <v>762</v>
      </c>
      <c r="R46">
        <f>'Set D,E+'!U45</f>
        <v>760</v>
      </c>
      <c r="S46">
        <f>'Set D,E+'!V45</f>
        <v>762</v>
      </c>
      <c r="T46" t="str">
        <f>IF('Set D,E+'!AF45&lt;1800,"$\bullet$","")</f>
        <v/>
      </c>
      <c r="U46" s="42">
        <f>'Set D,E+'!AH45</f>
        <v>4253.3100000000004</v>
      </c>
      <c r="Z46">
        <f t="shared" si="1"/>
        <v>2</v>
      </c>
    </row>
    <row r="47" spans="5:26" x14ac:dyDescent="0.2">
      <c r="E47">
        <f>'Set D,E+'!D46</f>
        <v>41</v>
      </c>
      <c r="F47">
        <f>'Set D,E+'!E46</f>
        <v>100</v>
      </c>
      <c r="G47">
        <f>'Set D,E+'!F46</f>
        <v>30</v>
      </c>
      <c r="H47" s="57">
        <f>'Set D,E+'!G46</f>
        <v>8</v>
      </c>
      <c r="I47" s="82">
        <f>'Set D,E+'!H46</f>
        <v>770</v>
      </c>
      <c r="J47">
        <f>'Set D,E+'!L46</f>
        <v>770</v>
      </c>
      <c r="K47" s="58">
        <f>MIN('Set D,E+'!M46,1800)</f>
        <v>1303.3399999999999</v>
      </c>
      <c r="L47">
        <f>'Set D,E+'!P46</f>
        <v>770</v>
      </c>
      <c r="M47" s="58">
        <f>'Set D,E+'!Q46</f>
        <v>1520.72</v>
      </c>
      <c r="N47" s="43">
        <f>'Set D,E+'!R46</f>
        <v>760</v>
      </c>
      <c r="O47" s="42">
        <f t="shared" si="0"/>
        <v>98.701298701298697</v>
      </c>
      <c r="P47" s="58">
        <f>'Set D,E+'!S46</f>
        <v>184.79</v>
      </c>
      <c r="Q47">
        <f>'Set D,E+'!T46</f>
        <v>770</v>
      </c>
      <c r="R47">
        <f>'Set D,E+'!U46</f>
        <v>760</v>
      </c>
      <c r="S47">
        <f>'Set D,E+'!V46</f>
        <v>770</v>
      </c>
      <c r="T47" t="str">
        <f>IF('Set D,E+'!AF46&lt;1800,"$\bullet$","")</f>
        <v/>
      </c>
      <c r="U47" s="42">
        <f>'Set D,E+'!AH46</f>
        <v>3288.78</v>
      </c>
      <c r="Z47">
        <f t="shared" si="1"/>
        <v>10</v>
      </c>
    </row>
    <row r="48" spans="5:26" x14ac:dyDescent="0.2">
      <c r="E48">
        <f>'Set D,E+'!D47</f>
        <v>42</v>
      </c>
      <c r="F48">
        <f>'Set D,E+'!E47</f>
        <v>100</v>
      </c>
      <c r="G48">
        <f>'Set D,E+'!F47</f>
        <v>30</v>
      </c>
      <c r="H48" s="57">
        <f>'Set D,E+'!G47</f>
        <v>8</v>
      </c>
      <c r="I48" s="82">
        <f>'Set D,E+'!H47</f>
        <v>789</v>
      </c>
      <c r="J48">
        <f>'Set D,E+'!L47</f>
        <v>789</v>
      </c>
      <c r="K48" s="58">
        <f>MIN('Set D,E+'!M47,1800)</f>
        <v>118.37</v>
      </c>
      <c r="L48">
        <f>'Set D,E+'!P47</f>
        <v>789</v>
      </c>
      <c r="M48" s="58">
        <f>'Set D,E+'!Q47</f>
        <v>237.19</v>
      </c>
      <c r="N48" s="43">
        <f>'Set D,E+'!R47</f>
        <v>789</v>
      </c>
      <c r="O48" s="42">
        <f t="shared" si="0"/>
        <v>100</v>
      </c>
      <c r="P48" s="58">
        <f>'Set D,E+'!S47</f>
        <v>211.69</v>
      </c>
      <c r="Q48">
        <f>'Set D,E+'!T47</f>
        <v>789</v>
      </c>
      <c r="R48">
        <f>'Set D,E+'!U47</f>
        <v>789</v>
      </c>
      <c r="S48">
        <f>'Set D,E+'!V47</f>
        <v>789</v>
      </c>
      <c r="T48" t="str">
        <f>IF('Set D,E+'!AF47&lt;1800,"$\bullet$","")</f>
        <v>$\bullet$</v>
      </c>
      <c r="U48" s="42">
        <f>'Set D,E+'!AH47</f>
        <v>330.05</v>
      </c>
      <c r="X48" t="s">
        <v>209</v>
      </c>
      <c r="Z48">
        <f t="shared" si="1"/>
        <v>0</v>
      </c>
    </row>
    <row r="49" spans="5:26" x14ac:dyDescent="0.2">
      <c r="E49">
        <f>'Set D,E+'!D48</f>
        <v>43</v>
      </c>
      <c r="F49">
        <f>'Set D,E+'!E48</f>
        <v>100</v>
      </c>
      <c r="G49">
        <f>'Set D,E+'!F48</f>
        <v>30</v>
      </c>
      <c r="H49" s="57">
        <f>'Set D,E+'!G48</f>
        <v>8</v>
      </c>
      <c r="I49" s="82">
        <f>'Set D,E+'!H48</f>
        <v>772</v>
      </c>
      <c r="J49">
        <f>'Set D,E+'!L48</f>
        <v>772</v>
      </c>
      <c r="K49" s="58">
        <f>MIN('Set D,E+'!M48,1800)</f>
        <v>1800</v>
      </c>
      <c r="L49">
        <f>'Set D,E+'!P48</f>
        <v>772</v>
      </c>
      <c r="M49" s="58">
        <f>'Set D,E+'!Q48</f>
        <v>1800</v>
      </c>
      <c r="N49" s="43">
        <f>'Set D,E+'!R48</f>
        <v>772</v>
      </c>
      <c r="O49" s="42">
        <f t="shared" si="0"/>
        <v>100</v>
      </c>
      <c r="P49" s="58">
        <f>'Set D,E+'!S48</f>
        <v>201.53</v>
      </c>
      <c r="Q49">
        <f>'Set D,E+'!T48</f>
        <v>772</v>
      </c>
      <c r="R49">
        <f>'Set D,E+'!U48</f>
        <v>772</v>
      </c>
      <c r="S49">
        <f>'Set D,E+'!V48</f>
        <v>772</v>
      </c>
      <c r="T49" t="str">
        <f>IF('Set D,E+'!AF48&lt;1800,"$\bullet$","")</f>
        <v>$\bullet$</v>
      </c>
      <c r="U49" s="42">
        <f>'Set D,E+'!AH48</f>
        <v>2489.54</v>
      </c>
      <c r="X49" t="s">
        <v>209</v>
      </c>
      <c r="Z49">
        <f t="shared" si="1"/>
        <v>0</v>
      </c>
    </row>
    <row r="50" spans="5:26" x14ac:dyDescent="0.2">
      <c r="E50">
        <f>'Set D,E+'!D49</f>
        <v>44</v>
      </c>
      <c r="F50">
        <f>'Set D,E+'!E49</f>
        <v>100</v>
      </c>
      <c r="G50">
        <f>'Set D,E+'!F49</f>
        <v>30</v>
      </c>
      <c r="H50" s="57">
        <f>'Set D,E+'!G49</f>
        <v>8</v>
      </c>
      <c r="I50" s="82">
        <f>'Set D,E+'!H49</f>
        <v>805</v>
      </c>
      <c r="J50">
        <f>'Set D,E+'!L49</f>
        <v>805</v>
      </c>
      <c r="K50" s="58">
        <f>MIN('Set D,E+'!M49,1800)</f>
        <v>744.81</v>
      </c>
      <c r="L50">
        <f>'Set D,E+'!P49</f>
        <v>805</v>
      </c>
      <c r="M50" s="58">
        <f>'Set D,E+'!Q49</f>
        <v>1800</v>
      </c>
      <c r="N50" s="43">
        <f>'Set D,E+'!R49</f>
        <v>805</v>
      </c>
      <c r="O50" s="42">
        <f t="shared" si="0"/>
        <v>100</v>
      </c>
      <c r="P50" s="58">
        <f>'Set D,E+'!S49</f>
        <v>1800</v>
      </c>
      <c r="Q50">
        <f>'Set D,E+'!T49</f>
        <v>805</v>
      </c>
      <c r="R50">
        <f>'Set D,E+'!U49</f>
        <v>805</v>
      </c>
      <c r="S50">
        <f>'Set D,E+'!V49</f>
        <v>805</v>
      </c>
      <c r="T50" t="str">
        <f>IF('Set D,E+'!AF49&lt;1800,"$\bullet$","")</f>
        <v>$\bullet$</v>
      </c>
      <c r="U50" s="42">
        <f>'Set D,E+'!AH49</f>
        <v>2568.4499999999998</v>
      </c>
      <c r="X50" t="s">
        <v>209</v>
      </c>
      <c r="Z50">
        <f t="shared" si="1"/>
        <v>0</v>
      </c>
    </row>
    <row r="51" spans="5:26" x14ac:dyDescent="0.2">
      <c r="E51">
        <f>'Set D,E+'!D50</f>
        <v>45</v>
      </c>
      <c r="F51">
        <f>'Set D,E+'!E50</f>
        <v>100</v>
      </c>
      <c r="G51">
        <f>'Set D,E+'!F50</f>
        <v>30</v>
      </c>
      <c r="H51" s="57">
        <f>'Set D,E+'!G50</f>
        <v>8</v>
      </c>
      <c r="I51" s="82">
        <f>'Set D,E+'!H50</f>
        <v>765</v>
      </c>
      <c r="J51">
        <f>'Set D,E+'!L50</f>
        <v>765</v>
      </c>
      <c r="K51" s="58">
        <f>MIN('Set D,E+'!M50,1800)</f>
        <v>1800</v>
      </c>
      <c r="L51">
        <f>'Set D,E+'!P50</f>
        <v>765</v>
      </c>
      <c r="M51" s="58">
        <f>'Set D,E+'!Q50</f>
        <v>1800</v>
      </c>
      <c r="N51" s="43">
        <f>'Set D,E+'!R50</f>
        <v>760</v>
      </c>
      <c r="O51" s="42">
        <f t="shared" si="0"/>
        <v>99.346405228758172</v>
      </c>
      <c r="P51" s="58">
        <f>'Set D,E+'!S50</f>
        <v>327.29000000000002</v>
      </c>
      <c r="Q51">
        <f>'Set D,E+'!T50</f>
        <v>765</v>
      </c>
      <c r="R51">
        <f>'Set D,E+'!U50</f>
        <v>760</v>
      </c>
      <c r="S51">
        <f>'Set D,E+'!V50</f>
        <v>765</v>
      </c>
      <c r="T51" t="str">
        <f>IF('Set D,E+'!AF50&lt;1800,"$\bullet$","")</f>
        <v/>
      </c>
      <c r="U51" s="42">
        <f>'Set D,E+'!AH50</f>
        <v>4972.28</v>
      </c>
      <c r="Z51">
        <f t="shared" si="1"/>
        <v>5</v>
      </c>
    </row>
    <row r="52" spans="5:26" x14ac:dyDescent="0.2">
      <c r="E52">
        <f>'Set D,E+'!D51</f>
        <v>46</v>
      </c>
      <c r="F52">
        <f>'Set D,E+'!E51</f>
        <v>100</v>
      </c>
      <c r="G52">
        <f>'Set D,E+'!F51</f>
        <v>30</v>
      </c>
      <c r="H52" s="57">
        <f>'Set D,E+'!G51</f>
        <v>8</v>
      </c>
      <c r="I52" s="82">
        <f>'Set D,E+'!H51</f>
        <v>769</v>
      </c>
      <c r="J52">
        <f>'Set D,E+'!L51</f>
        <v>770</v>
      </c>
      <c r="K52" s="58">
        <f>MIN('Set D,E+'!M51,1800)</f>
        <v>1800</v>
      </c>
      <c r="L52">
        <f>'Set D,E+'!P51</f>
        <v>770</v>
      </c>
      <c r="M52" s="58">
        <f>'Set D,E+'!Q51</f>
        <v>1800</v>
      </c>
      <c r="N52" s="43">
        <f>'Set D,E+'!R51</f>
        <v>760</v>
      </c>
      <c r="O52" s="42">
        <f t="shared" si="0"/>
        <v>98.829648894668395</v>
      </c>
      <c r="P52" s="58">
        <f>'Set D,E+'!S51</f>
        <v>214.47</v>
      </c>
      <c r="Q52">
        <f>'Set D,E+'!T51</f>
        <v>769</v>
      </c>
      <c r="R52">
        <f>'Set D,E+'!U51</f>
        <v>760</v>
      </c>
      <c r="S52">
        <f>'Set D,E+'!V51</f>
        <v>770</v>
      </c>
      <c r="T52" t="str">
        <f>IF('Set D,E+'!AF51&lt;1800,"$\bullet$","")</f>
        <v/>
      </c>
      <c r="U52" s="42">
        <f>'Set D,E+'!AH51</f>
        <v>4212.99</v>
      </c>
      <c r="Z52">
        <f t="shared" si="1"/>
        <v>10</v>
      </c>
    </row>
    <row r="53" spans="5:26" x14ac:dyDescent="0.2">
      <c r="E53">
        <f>'Set D,E+'!D52</f>
        <v>47</v>
      </c>
      <c r="F53">
        <f>'Set D,E+'!E52</f>
        <v>100</v>
      </c>
      <c r="G53">
        <f>'Set D,E+'!F52</f>
        <v>30</v>
      </c>
      <c r="H53" s="57">
        <f>'Set D,E+'!G52</f>
        <v>8</v>
      </c>
      <c r="I53" s="82">
        <f>'Set D,E+'!H52</f>
        <v>789</v>
      </c>
      <c r="J53">
        <f>'Set D,E+'!L52</f>
        <v>789</v>
      </c>
      <c r="K53" s="58">
        <f>MIN('Set D,E+'!M52,1800)</f>
        <v>174.99</v>
      </c>
      <c r="L53">
        <f>'Set D,E+'!P52</f>
        <v>789</v>
      </c>
      <c r="M53" s="58">
        <f>'Set D,E+'!Q52</f>
        <v>116.32</v>
      </c>
      <c r="N53" s="43">
        <f>'Set D,E+'!R52</f>
        <v>789</v>
      </c>
      <c r="O53" s="42">
        <f t="shared" si="0"/>
        <v>100</v>
      </c>
      <c r="P53" s="58">
        <f>'Set D,E+'!S52</f>
        <v>235.12</v>
      </c>
      <c r="Q53">
        <f>'Set D,E+'!T52</f>
        <v>789</v>
      </c>
      <c r="R53">
        <f>'Set D,E+'!U52</f>
        <v>789</v>
      </c>
      <c r="S53">
        <f>'Set D,E+'!V52</f>
        <v>789</v>
      </c>
      <c r="T53" t="str">
        <f>IF('Set D,E+'!AF52&lt;1800,"$\bullet$","")</f>
        <v>$\bullet$</v>
      </c>
      <c r="U53" s="42">
        <f>'Set D,E+'!AH52</f>
        <v>410.11</v>
      </c>
      <c r="X53" t="s">
        <v>209</v>
      </c>
      <c r="Z53">
        <f t="shared" si="1"/>
        <v>0</v>
      </c>
    </row>
    <row r="54" spans="5:26" x14ac:dyDescent="0.2">
      <c r="E54">
        <f>'Set D,E+'!D53</f>
        <v>48</v>
      </c>
      <c r="F54">
        <f>'Set D,E+'!E53</f>
        <v>100</v>
      </c>
      <c r="G54">
        <f>'Set D,E+'!F53</f>
        <v>30</v>
      </c>
      <c r="H54" s="57">
        <f>'Set D,E+'!G53</f>
        <v>8</v>
      </c>
      <c r="I54" s="82">
        <f>'Set D,E+'!H53</f>
        <v>772</v>
      </c>
      <c r="J54">
        <f>'Set D,E+'!L53</f>
        <v>772</v>
      </c>
      <c r="K54" s="58">
        <f>MIN('Set D,E+'!M53,1800)</f>
        <v>1800</v>
      </c>
      <c r="L54">
        <f>'Set D,E+'!P53</f>
        <v>772</v>
      </c>
      <c r="M54" s="58">
        <f>'Set D,E+'!Q53</f>
        <v>1800</v>
      </c>
      <c r="N54" s="43">
        <f>'Set D,E+'!R53</f>
        <v>772</v>
      </c>
      <c r="O54" s="42">
        <f t="shared" si="0"/>
        <v>100</v>
      </c>
      <c r="P54" s="58">
        <f>'Set D,E+'!S53</f>
        <v>226.03</v>
      </c>
      <c r="Q54">
        <f>'Set D,E+'!T53</f>
        <v>772</v>
      </c>
      <c r="R54">
        <f>'Set D,E+'!U53</f>
        <v>772</v>
      </c>
      <c r="S54">
        <f>'Set D,E+'!V53</f>
        <v>772</v>
      </c>
      <c r="T54" t="str">
        <f>IF('Set D,E+'!AF53&lt;1800,"$\bullet$","")</f>
        <v>$\bullet$</v>
      </c>
      <c r="U54" s="42">
        <f>'Set D,E+'!AH53</f>
        <v>2433.4899999999998</v>
      </c>
      <c r="X54" t="s">
        <v>209</v>
      </c>
      <c r="Z54">
        <f t="shared" si="1"/>
        <v>0</v>
      </c>
    </row>
    <row r="55" spans="5:26" x14ac:dyDescent="0.2">
      <c r="E55">
        <f>'Set D,E+'!D54</f>
        <v>49</v>
      </c>
      <c r="F55">
        <f>'Set D,E+'!E54</f>
        <v>100</v>
      </c>
      <c r="G55">
        <f>'Set D,E+'!F54</f>
        <v>30</v>
      </c>
      <c r="H55" s="57">
        <f>'Set D,E+'!G54</f>
        <v>8</v>
      </c>
      <c r="I55" s="82">
        <f>'Set D,E+'!H54</f>
        <v>805</v>
      </c>
      <c r="J55">
        <f>'Set D,E+'!L54</f>
        <v>805</v>
      </c>
      <c r="K55" s="58">
        <f>MIN('Set D,E+'!M54,1800)</f>
        <v>948.52</v>
      </c>
      <c r="L55">
        <f>'Set D,E+'!P54</f>
        <v>805</v>
      </c>
      <c r="M55" s="58">
        <f>'Set D,E+'!Q54</f>
        <v>1800</v>
      </c>
      <c r="N55" s="43">
        <f>'Set D,E+'!R54</f>
        <v>805</v>
      </c>
      <c r="O55" s="42">
        <f t="shared" si="0"/>
        <v>100</v>
      </c>
      <c r="P55" s="58">
        <f>'Set D,E+'!S54</f>
        <v>1800</v>
      </c>
      <c r="Q55">
        <f>'Set D,E+'!T54</f>
        <v>805</v>
      </c>
      <c r="R55">
        <f>'Set D,E+'!U54</f>
        <v>805</v>
      </c>
      <c r="S55">
        <f>'Set D,E+'!V54</f>
        <v>805</v>
      </c>
      <c r="T55" t="str">
        <f>IF('Set D,E+'!AF54&lt;1800,"$\bullet$","")</f>
        <v>$\bullet$</v>
      </c>
      <c r="U55" s="42">
        <f>'Set D,E+'!AH54</f>
        <v>2771.97</v>
      </c>
      <c r="X55" t="s">
        <v>209</v>
      </c>
      <c r="Z55">
        <f t="shared" si="1"/>
        <v>0</v>
      </c>
    </row>
    <row r="56" spans="5:26" x14ac:dyDescent="0.2">
      <c r="E56">
        <f>'Set D,E+'!D55</f>
        <v>50</v>
      </c>
      <c r="F56">
        <f>'Set D,E+'!E55</f>
        <v>100</v>
      </c>
      <c r="G56">
        <f>'Set D,E+'!F55</f>
        <v>30</v>
      </c>
      <c r="H56" s="57">
        <f>'Set D,E+'!G55</f>
        <v>8</v>
      </c>
      <c r="I56" s="82">
        <f>'Set D,E+'!H55</f>
        <v>765</v>
      </c>
      <c r="J56">
        <f>'Set D,E+'!L55</f>
        <v>765</v>
      </c>
      <c r="K56" s="58">
        <f>MIN('Set D,E+'!M55,1800)</f>
        <v>1800</v>
      </c>
      <c r="L56">
        <f>'Set D,E+'!P55</f>
        <v>765</v>
      </c>
      <c r="M56" s="58">
        <f>'Set D,E+'!Q55</f>
        <v>1800</v>
      </c>
      <c r="N56" s="43">
        <f>'Set D,E+'!R55</f>
        <v>760</v>
      </c>
      <c r="O56" s="42">
        <f t="shared" si="0"/>
        <v>99.346405228758172</v>
      </c>
      <c r="P56" s="58">
        <f>'Set D,E+'!S55</f>
        <v>357.13</v>
      </c>
      <c r="Q56">
        <f>'Set D,E+'!T55</f>
        <v>765</v>
      </c>
      <c r="R56">
        <f>'Set D,E+'!U55</f>
        <v>760</v>
      </c>
      <c r="S56">
        <f>'Set D,E+'!V55</f>
        <v>765</v>
      </c>
      <c r="T56" t="str">
        <f>IF('Set D,E+'!AF55&lt;1800,"$\bullet$","")</f>
        <v/>
      </c>
      <c r="U56" s="42">
        <f>'Set D,E+'!AH55</f>
        <v>4987.8999999999996</v>
      </c>
      <c r="Z56">
        <f t="shared" si="1"/>
        <v>5</v>
      </c>
    </row>
    <row r="57" spans="5:26" x14ac:dyDescent="0.2">
      <c r="E57">
        <f>'Set D,E+'!D56</f>
        <v>51</v>
      </c>
      <c r="F57">
        <f>'Set D,E+'!E56</f>
        <v>100</v>
      </c>
      <c r="G57">
        <f>'Set D,E+'!F56</f>
        <v>30</v>
      </c>
      <c r="H57" s="57">
        <f>'Set D,E+'!G56</f>
        <v>8</v>
      </c>
      <c r="I57" s="82">
        <f>'Set D,E+'!H56</f>
        <v>769</v>
      </c>
      <c r="J57">
        <f>'Set D,E+'!L56</f>
        <v>770</v>
      </c>
      <c r="K57" s="58">
        <f>MIN('Set D,E+'!M56,1800)</f>
        <v>1800</v>
      </c>
      <c r="L57">
        <f>'Set D,E+'!P56</f>
        <v>770</v>
      </c>
      <c r="M57" s="58">
        <f>'Set D,E+'!Q56</f>
        <v>1800</v>
      </c>
      <c r="N57" s="43">
        <f>'Set D,E+'!R56</f>
        <v>760</v>
      </c>
      <c r="O57" s="42">
        <f t="shared" si="0"/>
        <v>98.829648894668395</v>
      </c>
      <c r="P57" s="58">
        <f>'Set D,E+'!S56</f>
        <v>244.28</v>
      </c>
      <c r="Q57">
        <f>'Set D,E+'!T56</f>
        <v>769</v>
      </c>
      <c r="R57">
        <f>'Set D,E+'!U56</f>
        <v>760</v>
      </c>
      <c r="S57">
        <f>'Set D,E+'!V56</f>
        <v>770</v>
      </c>
      <c r="T57" t="str">
        <f>IF('Set D,E+'!AF56&lt;1800,"$\bullet$","")</f>
        <v/>
      </c>
      <c r="U57" s="42">
        <f>'Set D,E+'!AH56</f>
        <v>4234.4799999999996</v>
      </c>
      <c r="Z57">
        <f t="shared" si="1"/>
        <v>10</v>
      </c>
    </row>
    <row r="58" spans="5:26" x14ac:dyDescent="0.2">
      <c r="E58">
        <f>'Set D,E+'!D57</f>
        <v>52</v>
      </c>
      <c r="F58">
        <f>'Set D,E+'!E57</f>
        <v>100</v>
      </c>
      <c r="G58">
        <f>'Set D,E+'!F57</f>
        <v>30</v>
      </c>
      <c r="H58" s="57">
        <f>'Set D,E+'!G57</f>
        <v>8</v>
      </c>
      <c r="I58" s="82">
        <f>'Set D,E+'!H57</f>
        <v>789</v>
      </c>
      <c r="J58">
        <f>'Set D,E+'!L57</f>
        <v>789</v>
      </c>
      <c r="K58" s="58">
        <f>MIN('Set D,E+'!M57,1800)</f>
        <v>127.93</v>
      </c>
      <c r="L58">
        <f>'Set D,E+'!P57</f>
        <v>789</v>
      </c>
      <c r="M58" s="58">
        <f>'Set D,E+'!Q57</f>
        <v>361.92</v>
      </c>
      <c r="N58" s="43">
        <f>'Set D,E+'!R57</f>
        <v>789</v>
      </c>
      <c r="O58" s="42">
        <f t="shared" si="0"/>
        <v>100</v>
      </c>
      <c r="P58" s="58">
        <f>'Set D,E+'!S57</f>
        <v>264.87</v>
      </c>
      <c r="Q58">
        <f>'Set D,E+'!T57</f>
        <v>789</v>
      </c>
      <c r="R58">
        <f>'Set D,E+'!U57</f>
        <v>789</v>
      </c>
      <c r="S58">
        <f>'Set D,E+'!V57</f>
        <v>789</v>
      </c>
      <c r="T58" t="str">
        <f>IF('Set D,E+'!AF57&lt;1800,"$\bullet$","")</f>
        <v>$\bullet$</v>
      </c>
      <c r="U58" s="42">
        <f>'Set D,E+'!AH57</f>
        <v>392.8</v>
      </c>
      <c r="X58" t="s">
        <v>209</v>
      </c>
      <c r="Z58">
        <f t="shared" si="1"/>
        <v>0</v>
      </c>
    </row>
    <row r="59" spans="5:26" x14ac:dyDescent="0.2">
      <c r="E59">
        <f>'Set D,E+'!D58</f>
        <v>53</v>
      </c>
      <c r="F59">
        <f>'Set D,E+'!E58</f>
        <v>100</v>
      </c>
      <c r="G59">
        <f>'Set D,E+'!F58</f>
        <v>30</v>
      </c>
      <c r="H59" s="57">
        <f>'Set D,E+'!G58</f>
        <v>8</v>
      </c>
      <c r="I59" s="82">
        <f>'Set D,E+'!H58</f>
        <v>772</v>
      </c>
      <c r="J59">
        <f>'Set D,E+'!L58</f>
        <v>772</v>
      </c>
      <c r="K59" s="58">
        <f>MIN('Set D,E+'!M58,1800)</f>
        <v>1217.49</v>
      </c>
      <c r="L59">
        <f>'Set D,E+'!P58</f>
        <v>772</v>
      </c>
      <c r="M59" s="58">
        <f>'Set D,E+'!Q58</f>
        <v>1800</v>
      </c>
      <c r="N59" s="43">
        <f>'Set D,E+'!R58</f>
        <v>772</v>
      </c>
      <c r="O59" s="42">
        <f t="shared" si="0"/>
        <v>100</v>
      </c>
      <c r="P59" s="58">
        <f>'Set D,E+'!S58</f>
        <v>259.58999999999997</v>
      </c>
      <c r="Q59">
        <f>'Set D,E+'!T58</f>
        <v>772</v>
      </c>
      <c r="R59">
        <f>'Set D,E+'!U58</f>
        <v>772</v>
      </c>
      <c r="S59">
        <f>'Set D,E+'!V58</f>
        <v>772</v>
      </c>
      <c r="T59" t="str">
        <f>IF('Set D,E+'!AF58&lt;1800,"$\bullet$","")</f>
        <v>$\bullet$</v>
      </c>
      <c r="U59" s="42">
        <f>'Set D,E+'!AH58</f>
        <v>1477.09</v>
      </c>
      <c r="X59" t="s">
        <v>209</v>
      </c>
      <c r="Z59">
        <f t="shared" si="1"/>
        <v>0</v>
      </c>
    </row>
    <row r="60" spans="5:26" x14ac:dyDescent="0.2">
      <c r="E60">
        <f>'Set D,E+'!D59</f>
        <v>54</v>
      </c>
      <c r="F60">
        <f>'Set D,E+'!E59</f>
        <v>100</v>
      </c>
      <c r="G60">
        <f>'Set D,E+'!F59</f>
        <v>30</v>
      </c>
      <c r="H60" s="57">
        <f>'Set D,E+'!G59</f>
        <v>8</v>
      </c>
      <c r="I60" s="82">
        <f>'Set D,E+'!H59</f>
        <v>805</v>
      </c>
      <c r="J60">
        <f>'Set D,E+'!L59</f>
        <v>805</v>
      </c>
      <c r="K60" s="58">
        <f>MIN('Set D,E+'!M59,1800)</f>
        <v>1311.81</v>
      </c>
      <c r="L60">
        <f>'Set D,E+'!P59</f>
        <v>805</v>
      </c>
      <c r="M60" s="58">
        <f>'Set D,E+'!Q59</f>
        <v>1800</v>
      </c>
      <c r="N60" s="43">
        <f>'Set D,E+'!R59</f>
        <v>805</v>
      </c>
      <c r="O60" s="42">
        <f t="shared" si="0"/>
        <v>100</v>
      </c>
      <c r="P60" s="58">
        <f>'Set D,E+'!S59</f>
        <v>1800</v>
      </c>
      <c r="Q60">
        <f>'Set D,E+'!T59</f>
        <v>805</v>
      </c>
      <c r="R60">
        <f>'Set D,E+'!U59</f>
        <v>805</v>
      </c>
      <c r="S60">
        <f>'Set D,E+'!V59</f>
        <v>805</v>
      </c>
      <c r="T60" t="str">
        <f>IF('Set D,E+'!AF59&lt;1800,"$\bullet$","")</f>
        <v>$\bullet$</v>
      </c>
      <c r="U60" s="42">
        <f>'Set D,E+'!AH59</f>
        <v>3135.57</v>
      </c>
      <c r="X60" t="s">
        <v>209</v>
      </c>
      <c r="Z60">
        <f t="shared" si="1"/>
        <v>0</v>
      </c>
    </row>
    <row r="61" spans="5:26" x14ac:dyDescent="0.2">
      <c r="E61" s="40">
        <f>'Set D,E+'!D60</f>
        <v>55</v>
      </c>
      <c r="F61" s="40">
        <f>'Set D,E+'!E60</f>
        <v>100</v>
      </c>
      <c r="G61" s="40">
        <f>'Set D,E+'!F60</f>
        <v>30</v>
      </c>
      <c r="H61" s="56">
        <f>'Set D,E+'!G60</f>
        <v>8</v>
      </c>
      <c r="I61" s="83">
        <f>'Set D,E+'!H60</f>
        <v>765</v>
      </c>
      <c r="J61" s="40">
        <f>'Set D,E+'!L60</f>
        <v>765</v>
      </c>
      <c r="K61" s="59">
        <f>MIN('Set D,E+'!M60,1800)</f>
        <v>1360.17</v>
      </c>
      <c r="L61" s="40">
        <f>'Set D,E+'!P60</f>
        <v>765</v>
      </c>
      <c r="M61" s="59">
        <f>'Set D,E+'!Q60</f>
        <v>545.66999999999996</v>
      </c>
      <c r="N61" s="54">
        <f>'Set D,E+'!R60</f>
        <v>760</v>
      </c>
      <c r="O61" s="53">
        <f t="shared" si="0"/>
        <v>99.346405228758172</v>
      </c>
      <c r="P61" s="59">
        <f>'Set D,E+'!S60</f>
        <v>406.5</v>
      </c>
      <c r="Q61" s="40">
        <f>'Set D,E+'!T60</f>
        <v>765</v>
      </c>
      <c r="R61" s="40">
        <f>'Set D,E+'!U60</f>
        <v>760</v>
      </c>
      <c r="S61" s="40">
        <f>'Set D,E+'!V60</f>
        <v>765</v>
      </c>
      <c r="T61" s="40" t="str">
        <f>IF('Set D,E+'!AF60&lt;1800,"$\bullet$","")</f>
        <v/>
      </c>
      <c r="U61" s="53">
        <f>'Set D,E+'!AH60</f>
        <v>3567.61</v>
      </c>
      <c r="Z61">
        <f t="shared" si="1"/>
        <v>5</v>
      </c>
    </row>
    <row r="62" spans="5:26" x14ac:dyDescent="0.2">
      <c r="K62" s="69"/>
      <c r="M62" s="69"/>
      <c r="N62" s="43"/>
      <c r="O62" s="43"/>
      <c r="P62" s="69"/>
      <c r="U62" s="42"/>
    </row>
    <row r="63" spans="5:26" x14ac:dyDescent="0.2">
      <c r="K63" s="69"/>
      <c r="M63" s="69"/>
      <c r="N63" s="43"/>
      <c r="O63" s="43"/>
      <c r="P63" s="69"/>
      <c r="U63" s="42"/>
    </row>
    <row r="64" spans="5:26" x14ac:dyDescent="0.2">
      <c r="K64" s="69"/>
      <c r="M64" s="69"/>
      <c r="N64" s="43"/>
      <c r="O64" s="43"/>
      <c r="P64" s="69"/>
      <c r="U64" s="42"/>
    </row>
  </sheetData>
  <mergeCells count="4">
    <mergeCell ref="J5:K5"/>
    <mergeCell ref="L5:M5"/>
    <mergeCell ref="N5:P5"/>
    <mergeCell ref="Q5:U5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F5C7-3A43-41A7-9FB6-7A384EC98F29}">
  <dimension ref="G5:Y39"/>
  <sheetViews>
    <sheetView workbookViewId="0">
      <selection activeCell="A10" sqref="A10:XFD10"/>
    </sheetView>
  </sheetViews>
  <sheetFormatPr defaultRowHeight="14.25" x14ac:dyDescent="0.2"/>
  <cols>
    <col min="7" max="7" width="3" bestFit="1" customWidth="1"/>
    <col min="8" max="10" width="4.125" bestFit="1" customWidth="1"/>
    <col min="11" max="11" width="8.25" bestFit="1" customWidth="1"/>
    <col min="12" max="12" width="7" bestFit="1" customWidth="1"/>
    <col min="13" max="13" width="6.625" bestFit="1" customWidth="1"/>
    <col min="14" max="14" width="4" bestFit="1" customWidth="1"/>
    <col min="15" max="15" width="6.625" bestFit="1" customWidth="1"/>
    <col min="16" max="16" width="6.25" bestFit="1" customWidth="1"/>
    <col min="17" max="17" width="7.875" bestFit="1" customWidth="1"/>
    <col min="18" max="18" width="6.625" bestFit="1" customWidth="1"/>
    <col min="19" max="19" width="5.75" bestFit="1" customWidth="1"/>
    <col min="20" max="20" width="6" bestFit="1" customWidth="1"/>
    <col min="21" max="21" width="6.375" bestFit="1" customWidth="1"/>
    <col min="23" max="23" width="6.625" bestFit="1" customWidth="1"/>
  </cols>
  <sheetData>
    <row r="5" spans="7:25" x14ac:dyDescent="0.2"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</row>
    <row r="6" spans="7:25" x14ac:dyDescent="0.2">
      <c r="G6" s="39"/>
      <c r="H6" s="39"/>
      <c r="I6" s="39"/>
      <c r="J6" s="76"/>
      <c r="K6" s="80"/>
      <c r="L6" s="94" t="str">
        <f>Master!I6</f>
        <v>$STBL$</v>
      </c>
      <c r="M6" s="95"/>
      <c r="N6" s="94" t="str">
        <f>Master!K6</f>
        <v>$F$</v>
      </c>
      <c r="O6" s="95"/>
      <c r="P6" s="94" t="str">
        <f>Master!M6</f>
        <v>$\lbf$</v>
      </c>
      <c r="Q6" s="96"/>
      <c r="R6" s="95"/>
      <c r="S6" s="94" t="str">
        <f>Master!O6</f>
        <v>\EXM</v>
      </c>
      <c r="T6" s="96"/>
      <c r="U6" s="96"/>
      <c r="V6" s="96"/>
      <c r="W6" s="96"/>
    </row>
    <row r="7" spans="7:25" x14ac:dyDescent="0.2">
      <c r="G7" s="38" t="str">
        <f>Master!D7</f>
        <v>ID</v>
      </c>
      <c r="H7" s="38" t="str">
        <f>Master!E7</f>
        <v>$n$</v>
      </c>
      <c r="I7" s="38" t="str">
        <f>Master!F7</f>
        <v>$b$</v>
      </c>
      <c r="J7" s="64" t="str">
        <f>Master!G7</f>
        <v>$q$</v>
      </c>
      <c r="K7" s="81" t="str">
        <f>Master!H7</f>
        <v>$z^\ast$</v>
      </c>
      <c r="L7" s="38" t="str">
        <f>Master!I7</f>
        <v>$z$</v>
      </c>
      <c r="M7" s="64" t="str">
        <f>Master!J7</f>
        <v>$t$</v>
      </c>
      <c r="N7" s="38" t="str">
        <f>Master!K7</f>
        <v>$z$</v>
      </c>
      <c r="O7" s="64" t="str">
        <f>Master!L7</f>
        <v>$t$</v>
      </c>
      <c r="P7" s="38" t="str">
        <f>Master!M7</f>
        <v>$z$</v>
      </c>
      <c r="Q7" s="38" t="s">
        <v>97</v>
      </c>
      <c r="R7" s="64" t="str">
        <f>Master!N7</f>
        <v>$t$</v>
      </c>
      <c r="S7" s="38" t="str">
        <f>Master!O7</f>
        <v>$z$</v>
      </c>
      <c r="T7" s="38" t="str">
        <f>Master!P7</f>
        <v>$LB0$</v>
      </c>
      <c r="U7" s="38" t="str">
        <f>Master!Q7</f>
        <v>$UB0$</v>
      </c>
      <c r="V7" s="38" t="s">
        <v>191</v>
      </c>
      <c r="W7" s="38" t="str">
        <f>Master!R7</f>
        <v>$t$</v>
      </c>
    </row>
    <row r="8" spans="7:25" x14ac:dyDescent="0.2">
      <c r="G8">
        <f>'Set D,E+'!D36-30</f>
        <v>1</v>
      </c>
      <c r="H8">
        <f>'Set D,E+'!E36</f>
        <v>100</v>
      </c>
      <c r="I8">
        <f>'Set D,E+'!F36</f>
        <v>30</v>
      </c>
      <c r="J8" s="57">
        <f>'Set D,E+'!G36</f>
        <v>8</v>
      </c>
      <c r="K8" s="82">
        <f>'Set D,E+'!H36</f>
        <v>768</v>
      </c>
      <c r="L8">
        <f>'Set D,E+'!L36</f>
        <v>770</v>
      </c>
      <c r="M8" s="58">
        <f>MIN('Set D,E+'!M36,1800)</f>
        <v>1800</v>
      </c>
      <c r="N8">
        <f>'Set D,E+'!P36</f>
        <v>768</v>
      </c>
      <c r="O8" s="58">
        <f>'Set D,E+'!Q36</f>
        <v>1800</v>
      </c>
      <c r="P8">
        <f>'Set D,E+'!R36</f>
        <v>760</v>
      </c>
      <c r="Q8" s="42">
        <f>100*P8/K8</f>
        <v>98.958333333333329</v>
      </c>
      <c r="R8" s="58">
        <f>'Set D,E+'!S36</f>
        <v>85.73</v>
      </c>
      <c r="S8">
        <f>'Set D,E+'!T36</f>
        <v>768</v>
      </c>
      <c r="T8">
        <f>'Set D,E+'!U36</f>
        <v>760</v>
      </c>
      <c r="U8">
        <f>'Set D,E+'!V36</f>
        <v>770</v>
      </c>
      <c r="V8" t="str">
        <f>IF('Set D,E+'!AF36&lt;1800,"$\bullet$","")</f>
        <v/>
      </c>
      <c r="W8" s="42">
        <f>'Set D,E+'!AH36</f>
        <v>3912.17</v>
      </c>
    </row>
    <row r="9" spans="7:25" x14ac:dyDescent="0.2">
      <c r="G9">
        <f>'Set D,E+'!D37-30</f>
        <v>2</v>
      </c>
      <c r="H9">
        <f>'Set D,E+'!E37</f>
        <v>100</v>
      </c>
      <c r="I9">
        <f>'Set D,E+'!F37</f>
        <v>30</v>
      </c>
      <c r="J9" s="57">
        <f>'Set D,E+'!G37</f>
        <v>8</v>
      </c>
      <c r="K9" s="82">
        <f>'Set D,E+'!H37</f>
        <v>789</v>
      </c>
      <c r="L9">
        <f>'Set D,E+'!L37</f>
        <v>789</v>
      </c>
      <c r="M9" s="58">
        <f>MIN('Set D,E+'!M37,1800)</f>
        <v>56.9</v>
      </c>
      <c r="N9">
        <f>'Set D,E+'!P37</f>
        <v>789</v>
      </c>
      <c r="O9" s="58">
        <f>'Set D,E+'!Q37</f>
        <v>61.69</v>
      </c>
      <c r="P9">
        <f>'Set D,E+'!R37</f>
        <v>789</v>
      </c>
      <c r="Q9" s="42">
        <f t="shared" ref="Q9:Q32" si="0">100*P9/K9</f>
        <v>100</v>
      </c>
      <c r="R9" s="58">
        <f>'Set D,E+'!S37</f>
        <v>123.97</v>
      </c>
      <c r="S9">
        <f>'Set D,E+'!T37</f>
        <v>789</v>
      </c>
      <c r="T9">
        <f>'Set D,E+'!U37</f>
        <v>789</v>
      </c>
      <c r="U9">
        <f>'Set D,E+'!V37</f>
        <v>789</v>
      </c>
      <c r="V9" t="str">
        <f>IF('Set D,E+'!AF37&lt;1800,"$\bullet$","")</f>
        <v>$\bullet$</v>
      </c>
      <c r="W9" s="42">
        <f>'Set D,E+'!AH37</f>
        <v>180.87</v>
      </c>
      <c r="Y9" t="s">
        <v>209</v>
      </c>
    </row>
    <row r="10" spans="7:25" x14ac:dyDescent="0.2">
      <c r="G10">
        <f>'Set D,E+'!D38-30</f>
        <v>3</v>
      </c>
      <c r="H10">
        <f>'Set D,E+'!E38</f>
        <v>100</v>
      </c>
      <c r="I10">
        <f>'Set D,E+'!F38</f>
        <v>30</v>
      </c>
      <c r="J10" s="57">
        <f>'Set D,E+'!G38</f>
        <v>8</v>
      </c>
      <c r="K10" s="82">
        <f>'Set D,E+'!H38</f>
        <v>771</v>
      </c>
      <c r="L10">
        <f>'Set D,E+'!L38</f>
        <v>771</v>
      </c>
      <c r="M10" s="58">
        <f>MIN('Set D,E+'!M38,1800)</f>
        <v>1553.21</v>
      </c>
      <c r="N10">
        <f>'Set D,E+'!P38</f>
        <v>772</v>
      </c>
      <c r="O10" s="58">
        <f>'Set D,E+'!Q38</f>
        <v>1800</v>
      </c>
      <c r="P10">
        <f>'Set D,E+'!R38</f>
        <v>772</v>
      </c>
      <c r="Q10" s="42">
        <f t="shared" si="0"/>
        <v>100.12970168612192</v>
      </c>
      <c r="R10" s="58">
        <f>'Set D,E+'!S38</f>
        <v>124.34</v>
      </c>
      <c r="S10">
        <f>'Set D,E+'!T38</f>
        <v>772</v>
      </c>
      <c r="T10">
        <f>'Set D,E+'!U38</f>
        <v>772</v>
      </c>
      <c r="U10">
        <f>'Set D,E+'!V38</f>
        <v>771</v>
      </c>
      <c r="V10" t="str">
        <f>IF('Set D,E+'!AF38&lt;1800,"$\bullet$","")</f>
        <v>$\bullet$</v>
      </c>
      <c r="W10" s="42">
        <f>'Set D,E+'!AH38</f>
        <v>1677.56</v>
      </c>
      <c r="Y10" t="s">
        <v>209</v>
      </c>
    </row>
    <row r="11" spans="7:25" x14ac:dyDescent="0.2">
      <c r="G11">
        <f>'Set D,E+'!D39-30</f>
        <v>4</v>
      </c>
      <c r="H11">
        <f>'Set D,E+'!E39</f>
        <v>100</v>
      </c>
      <c r="I11">
        <f>'Set D,E+'!F39</f>
        <v>30</v>
      </c>
      <c r="J11" s="57">
        <f>'Set D,E+'!G39</f>
        <v>8</v>
      </c>
      <c r="K11" s="82">
        <f>'Set D,E+'!H39</f>
        <v>805</v>
      </c>
      <c r="L11">
        <f>'Set D,E+'!L39</f>
        <v>805</v>
      </c>
      <c r="M11" s="58">
        <f>MIN('Set D,E+'!M39,1800)</f>
        <v>646.24</v>
      </c>
      <c r="N11">
        <f>'Set D,E+'!P39</f>
        <v>805</v>
      </c>
      <c r="O11" s="58">
        <f>'Set D,E+'!Q39</f>
        <v>1800</v>
      </c>
      <c r="P11">
        <f>'Set D,E+'!R39</f>
        <v>805</v>
      </c>
      <c r="Q11" s="42">
        <f t="shared" si="0"/>
        <v>100</v>
      </c>
      <c r="R11" s="58">
        <f>'Set D,E+'!S39</f>
        <v>1800</v>
      </c>
      <c r="S11">
        <f>'Set D,E+'!T39</f>
        <v>805</v>
      </c>
      <c r="T11">
        <f>'Set D,E+'!U39</f>
        <v>805</v>
      </c>
      <c r="U11">
        <f>'Set D,E+'!V39</f>
        <v>805</v>
      </c>
      <c r="V11" t="str">
        <f>IF('Set D,E+'!AF39&lt;1800,"$\bullet$","")</f>
        <v>$\bullet$</v>
      </c>
      <c r="W11" s="42">
        <f>'Set D,E+'!AH39</f>
        <v>2468.46</v>
      </c>
      <c r="Y11" t="s">
        <v>209</v>
      </c>
    </row>
    <row r="12" spans="7:25" x14ac:dyDescent="0.2">
      <c r="G12">
        <f>'Set D,E+'!D40-30</f>
        <v>5</v>
      </c>
      <c r="H12">
        <f>'Set D,E+'!E40</f>
        <v>100</v>
      </c>
      <c r="I12">
        <f>'Set D,E+'!F40</f>
        <v>30</v>
      </c>
      <c r="J12" s="57">
        <f>'Set D,E+'!G40</f>
        <v>8</v>
      </c>
      <c r="K12" s="82">
        <f>'Set D,E+'!H40</f>
        <v>762</v>
      </c>
      <c r="L12">
        <f>'Set D,E+'!L40</f>
        <v>762</v>
      </c>
      <c r="M12" s="58">
        <f>MIN('Set D,E+'!M40,1800)</f>
        <v>714.01</v>
      </c>
      <c r="N12">
        <f>'Set D,E+'!P40</f>
        <v>762</v>
      </c>
      <c r="O12" s="58">
        <f>'Set D,E+'!Q40</f>
        <v>1800</v>
      </c>
      <c r="P12">
        <f>'Set D,E+'!R40</f>
        <v>760</v>
      </c>
      <c r="Q12" s="42">
        <f t="shared" si="0"/>
        <v>99.737532808398953</v>
      </c>
      <c r="R12" s="58">
        <f>'Set D,E+'!S40</f>
        <v>222.49</v>
      </c>
      <c r="S12">
        <f>'Set D,E+'!T40</f>
        <v>762</v>
      </c>
      <c r="T12">
        <f>'Set D,E+'!U40</f>
        <v>760</v>
      </c>
      <c r="U12">
        <f>'Set D,E+'!V40</f>
        <v>762</v>
      </c>
      <c r="V12" t="str">
        <f>IF('Set D,E+'!AF40&lt;1800,"$\bullet$","")</f>
        <v/>
      </c>
      <c r="W12" s="42">
        <f>'Set D,E+'!AH40</f>
        <v>2736.76</v>
      </c>
    </row>
    <row r="13" spans="7:25" x14ac:dyDescent="0.2">
      <c r="G13">
        <f>'Set D,E+'!D41-30</f>
        <v>6</v>
      </c>
      <c r="H13">
        <f>'Set D,E+'!E41</f>
        <v>100</v>
      </c>
      <c r="I13">
        <f>'Set D,E+'!F41</f>
        <v>30</v>
      </c>
      <c r="J13" s="57">
        <f>'Set D,E+'!G41</f>
        <v>8</v>
      </c>
      <c r="K13" s="82">
        <f>'Set D,E+'!H41</f>
        <v>769</v>
      </c>
      <c r="L13">
        <f>'Set D,E+'!L41</f>
        <v>770</v>
      </c>
      <c r="M13" s="58">
        <f>MIN('Set D,E+'!M41,1800)</f>
        <v>1217.74</v>
      </c>
      <c r="N13">
        <f>'Set D,E+'!P41</f>
        <v>769</v>
      </c>
      <c r="O13" s="58">
        <f>'Set D,E+'!Q41</f>
        <v>1800</v>
      </c>
      <c r="P13">
        <f>'Set D,E+'!R41</f>
        <v>760</v>
      </c>
      <c r="Q13" s="42">
        <f t="shared" si="0"/>
        <v>98.829648894668395</v>
      </c>
      <c r="R13" s="58">
        <f>'Set D,E+'!S41</f>
        <v>117.46</v>
      </c>
      <c r="S13">
        <f>'Set D,E+'!T41</f>
        <v>769</v>
      </c>
      <c r="T13">
        <f>'Set D,E+'!U41</f>
        <v>760</v>
      </c>
      <c r="U13">
        <f>'Set D,E+'!V41</f>
        <v>770</v>
      </c>
      <c r="V13" t="str">
        <f>IF('Set D,E+'!AF41&lt;1800,"$\bullet$","")</f>
        <v/>
      </c>
      <c r="W13" s="42">
        <f>'Set D,E+'!AH41</f>
        <v>3135.51</v>
      </c>
    </row>
    <row r="14" spans="7:25" x14ac:dyDescent="0.2">
      <c r="G14">
        <f>'Set D,E+'!D42-30</f>
        <v>7</v>
      </c>
      <c r="H14">
        <f>'Set D,E+'!E42</f>
        <v>100</v>
      </c>
      <c r="I14">
        <f>'Set D,E+'!F42</f>
        <v>30</v>
      </c>
      <c r="J14" s="57">
        <f>'Set D,E+'!G42</f>
        <v>8</v>
      </c>
      <c r="K14" s="82">
        <f>'Set D,E+'!H42</f>
        <v>789</v>
      </c>
      <c r="L14">
        <f>'Set D,E+'!L42</f>
        <v>789</v>
      </c>
      <c r="M14" s="58">
        <f>MIN('Set D,E+'!M42,1800)</f>
        <v>1800</v>
      </c>
      <c r="N14">
        <f>'Set D,E+'!P42</f>
        <v>789</v>
      </c>
      <c r="O14" s="58">
        <f>'Set D,E+'!Q42</f>
        <v>1800</v>
      </c>
      <c r="P14">
        <f>'Set D,E+'!R42</f>
        <v>789</v>
      </c>
      <c r="Q14" s="42">
        <f t="shared" si="0"/>
        <v>100</v>
      </c>
      <c r="R14" s="58">
        <f>'Set D,E+'!S42</f>
        <v>188.58</v>
      </c>
      <c r="S14">
        <f>'Set D,E+'!T42</f>
        <v>789</v>
      </c>
      <c r="T14">
        <f>'Set D,E+'!U42</f>
        <v>789</v>
      </c>
      <c r="U14">
        <f>'Set D,E+'!V42</f>
        <v>789</v>
      </c>
      <c r="V14" t="str">
        <f>IF('Set D,E+'!AF42&lt;1800,"$\bullet$","")</f>
        <v>$\bullet$</v>
      </c>
      <c r="W14" s="42">
        <f>'Set D,E+'!AH42</f>
        <v>2099.34</v>
      </c>
      <c r="Y14" t="s">
        <v>209</v>
      </c>
    </row>
    <row r="15" spans="7:25" x14ac:dyDescent="0.2">
      <c r="G15">
        <f>'Set D,E+'!D43-30</f>
        <v>8</v>
      </c>
      <c r="H15">
        <f>'Set D,E+'!E43</f>
        <v>100</v>
      </c>
      <c r="I15">
        <f>'Set D,E+'!F43</f>
        <v>30</v>
      </c>
      <c r="J15" s="57">
        <f>'Set D,E+'!G43</f>
        <v>8</v>
      </c>
      <c r="K15" s="82">
        <f>'Set D,E+'!H43</f>
        <v>772</v>
      </c>
      <c r="L15">
        <f>'Set D,E+'!L43</f>
        <v>772</v>
      </c>
      <c r="M15" s="58">
        <f>MIN('Set D,E+'!M43,1800)</f>
        <v>1800</v>
      </c>
      <c r="N15">
        <f>'Set D,E+'!P43</f>
        <v>772</v>
      </c>
      <c r="O15" s="58">
        <f>'Set D,E+'!Q43</f>
        <v>1800</v>
      </c>
      <c r="P15">
        <f>'Set D,E+'!R43</f>
        <v>772</v>
      </c>
      <c r="Q15" s="42">
        <f t="shared" si="0"/>
        <v>100</v>
      </c>
      <c r="R15" s="58">
        <f>'Set D,E+'!S43</f>
        <v>183.27</v>
      </c>
      <c r="S15">
        <f>'Set D,E+'!T43</f>
        <v>772</v>
      </c>
      <c r="T15">
        <f>'Set D,E+'!U43</f>
        <v>772</v>
      </c>
      <c r="U15">
        <f>'Set D,E+'!V43</f>
        <v>772</v>
      </c>
      <c r="V15" t="str">
        <f>IF('Set D,E+'!AF43&lt;1800,"$\bullet$","")</f>
        <v>$\bullet$</v>
      </c>
      <c r="W15" s="42">
        <f>'Set D,E+'!AH43</f>
        <v>3870.03</v>
      </c>
      <c r="Y15" t="s">
        <v>209</v>
      </c>
    </row>
    <row r="16" spans="7:25" x14ac:dyDescent="0.2">
      <c r="G16">
        <f>'Set D,E+'!D44-30</f>
        <v>9</v>
      </c>
      <c r="H16">
        <f>'Set D,E+'!E44</f>
        <v>100</v>
      </c>
      <c r="I16">
        <f>'Set D,E+'!F44</f>
        <v>30</v>
      </c>
      <c r="J16" s="57">
        <f>'Set D,E+'!G44</f>
        <v>8</v>
      </c>
      <c r="K16" s="82">
        <f>'Set D,E+'!H44</f>
        <v>805</v>
      </c>
      <c r="L16">
        <f>'Set D,E+'!L44</f>
        <v>805</v>
      </c>
      <c r="M16" s="58">
        <f>MIN('Set D,E+'!M44,1800)</f>
        <v>604.07000000000005</v>
      </c>
      <c r="N16">
        <f>'Set D,E+'!P44</f>
        <v>805</v>
      </c>
      <c r="O16" s="58">
        <f>'Set D,E+'!Q44</f>
        <v>1800</v>
      </c>
      <c r="P16">
        <f>'Set D,E+'!R44</f>
        <v>805</v>
      </c>
      <c r="Q16" s="42">
        <f t="shared" si="0"/>
        <v>100</v>
      </c>
      <c r="R16" s="58">
        <f>'Set D,E+'!S44</f>
        <v>1800</v>
      </c>
      <c r="S16">
        <f>'Set D,E+'!T44</f>
        <v>805</v>
      </c>
      <c r="T16">
        <f>'Set D,E+'!U44</f>
        <v>805</v>
      </c>
      <c r="U16">
        <f>'Set D,E+'!V44</f>
        <v>805</v>
      </c>
      <c r="V16" t="str">
        <f>IF('Set D,E+'!AF44&lt;1800,"$\bullet$","")</f>
        <v>$\bullet$</v>
      </c>
      <c r="W16" s="42">
        <f>'Set D,E+'!AH44</f>
        <v>2428.85</v>
      </c>
      <c r="Y16" t="s">
        <v>209</v>
      </c>
    </row>
    <row r="17" spans="7:25" x14ac:dyDescent="0.2">
      <c r="G17">
        <f>'Set D,E+'!D45-30</f>
        <v>10</v>
      </c>
      <c r="H17">
        <f>'Set D,E+'!E45</f>
        <v>100</v>
      </c>
      <c r="I17">
        <f>'Set D,E+'!F45</f>
        <v>30</v>
      </c>
      <c r="J17" s="57">
        <f>'Set D,E+'!G45</f>
        <v>8</v>
      </c>
      <c r="K17" s="82">
        <f>'Set D,E+'!H45</f>
        <v>762</v>
      </c>
      <c r="L17">
        <f>'Set D,E+'!L45</f>
        <v>762</v>
      </c>
      <c r="M17" s="58">
        <f>MIN('Set D,E+'!M45,1800)</f>
        <v>1800</v>
      </c>
      <c r="N17">
        <f>'Set D,E+'!P45</f>
        <v>762</v>
      </c>
      <c r="O17" s="58">
        <f>'Set D,E+'!Q45</f>
        <v>1800</v>
      </c>
      <c r="P17">
        <f>'Set D,E+'!R45</f>
        <v>760</v>
      </c>
      <c r="Q17" s="42">
        <f t="shared" si="0"/>
        <v>99.737532808398953</v>
      </c>
      <c r="R17" s="58">
        <f>'Set D,E+'!S45</f>
        <v>301.89999999999998</v>
      </c>
      <c r="S17">
        <f>'Set D,E+'!T45</f>
        <v>762</v>
      </c>
      <c r="T17">
        <f>'Set D,E+'!U45</f>
        <v>760</v>
      </c>
      <c r="U17">
        <f>'Set D,E+'!V45</f>
        <v>762</v>
      </c>
      <c r="V17" t="str">
        <f>IF('Set D,E+'!AF45&lt;1800,"$\bullet$","")</f>
        <v/>
      </c>
      <c r="W17" s="42">
        <f>'Set D,E+'!AH45</f>
        <v>4253.3100000000004</v>
      </c>
    </row>
    <row r="18" spans="7:25" x14ac:dyDescent="0.2">
      <c r="G18">
        <f>'Set D,E+'!D46-30</f>
        <v>11</v>
      </c>
      <c r="H18">
        <f>'Set D,E+'!E46</f>
        <v>100</v>
      </c>
      <c r="I18">
        <f>'Set D,E+'!F46</f>
        <v>30</v>
      </c>
      <c r="J18" s="57">
        <f>'Set D,E+'!G46</f>
        <v>8</v>
      </c>
      <c r="K18" s="82">
        <f>'Set D,E+'!H46</f>
        <v>770</v>
      </c>
      <c r="L18">
        <f>'Set D,E+'!L46</f>
        <v>770</v>
      </c>
      <c r="M18" s="58">
        <f>MIN('Set D,E+'!M46,1800)</f>
        <v>1303.3399999999999</v>
      </c>
      <c r="N18">
        <f>'Set D,E+'!P46</f>
        <v>770</v>
      </c>
      <c r="O18" s="58">
        <f>'Set D,E+'!Q46</f>
        <v>1520.72</v>
      </c>
      <c r="P18">
        <f>'Set D,E+'!R46</f>
        <v>760</v>
      </c>
      <c r="Q18" s="42">
        <f t="shared" si="0"/>
        <v>98.701298701298697</v>
      </c>
      <c r="R18" s="58">
        <f>'Set D,E+'!S46</f>
        <v>184.79</v>
      </c>
      <c r="S18">
        <f>'Set D,E+'!T46</f>
        <v>770</v>
      </c>
      <c r="T18">
        <f>'Set D,E+'!U46</f>
        <v>760</v>
      </c>
      <c r="U18">
        <f>'Set D,E+'!V46</f>
        <v>770</v>
      </c>
      <c r="V18" t="str">
        <f>IF('Set D,E+'!AF46&lt;1800,"$\bullet$","")</f>
        <v/>
      </c>
      <c r="W18" s="42">
        <f>'Set D,E+'!AH46</f>
        <v>3288.78</v>
      </c>
    </row>
    <row r="19" spans="7:25" x14ac:dyDescent="0.2">
      <c r="G19">
        <f>'Set D,E+'!D47-30</f>
        <v>12</v>
      </c>
      <c r="H19">
        <f>'Set D,E+'!E47</f>
        <v>100</v>
      </c>
      <c r="I19">
        <f>'Set D,E+'!F47</f>
        <v>30</v>
      </c>
      <c r="J19" s="57">
        <f>'Set D,E+'!G47</f>
        <v>8</v>
      </c>
      <c r="K19" s="82">
        <f>'Set D,E+'!H47</f>
        <v>789</v>
      </c>
      <c r="L19">
        <f>'Set D,E+'!L47</f>
        <v>789</v>
      </c>
      <c r="M19" s="58">
        <f>MIN('Set D,E+'!M47,1800)</f>
        <v>118.37</v>
      </c>
      <c r="N19">
        <f>'Set D,E+'!P47</f>
        <v>789</v>
      </c>
      <c r="O19" s="58">
        <f>'Set D,E+'!Q47</f>
        <v>237.19</v>
      </c>
      <c r="P19">
        <f>'Set D,E+'!R47</f>
        <v>789</v>
      </c>
      <c r="Q19" s="42">
        <f t="shared" si="0"/>
        <v>100</v>
      </c>
      <c r="R19" s="58">
        <f>'Set D,E+'!S47</f>
        <v>211.69</v>
      </c>
      <c r="S19">
        <f>'Set D,E+'!T47</f>
        <v>789</v>
      </c>
      <c r="T19">
        <f>'Set D,E+'!U47</f>
        <v>789</v>
      </c>
      <c r="U19">
        <f>'Set D,E+'!V47</f>
        <v>789</v>
      </c>
      <c r="V19" t="str">
        <f>IF('Set D,E+'!AF47&lt;1800,"$\bullet$","")</f>
        <v>$\bullet$</v>
      </c>
      <c r="W19" s="42">
        <f>'Set D,E+'!AH47</f>
        <v>330.05</v>
      </c>
      <c r="Y19" t="s">
        <v>209</v>
      </c>
    </row>
    <row r="20" spans="7:25" x14ac:dyDescent="0.2">
      <c r="G20">
        <f>'Set D,E+'!D48-30</f>
        <v>13</v>
      </c>
      <c r="H20">
        <f>'Set D,E+'!E48</f>
        <v>100</v>
      </c>
      <c r="I20">
        <f>'Set D,E+'!F48</f>
        <v>30</v>
      </c>
      <c r="J20" s="57">
        <f>'Set D,E+'!G48</f>
        <v>8</v>
      </c>
      <c r="K20" s="82">
        <f>'Set D,E+'!H48</f>
        <v>772</v>
      </c>
      <c r="L20">
        <f>'Set D,E+'!L48</f>
        <v>772</v>
      </c>
      <c r="M20" s="58">
        <f>MIN('Set D,E+'!M48,1800)</f>
        <v>1800</v>
      </c>
      <c r="N20">
        <f>'Set D,E+'!P48</f>
        <v>772</v>
      </c>
      <c r="O20" s="58">
        <f>'Set D,E+'!Q48</f>
        <v>1800</v>
      </c>
      <c r="P20">
        <f>'Set D,E+'!R48</f>
        <v>772</v>
      </c>
      <c r="Q20" s="42">
        <f t="shared" si="0"/>
        <v>100</v>
      </c>
      <c r="R20" s="58">
        <f>'Set D,E+'!S48</f>
        <v>201.53</v>
      </c>
      <c r="S20">
        <f>'Set D,E+'!T48</f>
        <v>772</v>
      </c>
      <c r="T20">
        <f>'Set D,E+'!U48</f>
        <v>772</v>
      </c>
      <c r="U20">
        <f>'Set D,E+'!V48</f>
        <v>772</v>
      </c>
      <c r="V20" t="str">
        <f>IF('Set D,E+'!AF48&lt;1800,"$\bullet$","")</f>
        <v>$\bullet$</v>
      </c>
      <c r="W20" s="42">
        <f>'Set D,E+'!AH48</f>
        <v>2489.54</v>
      </c>
      <c r="Y20" t="s">
        <v>209</v>
      </c>
    </row>
    <row r="21" spans="7:25" x14ac:dyDescent="0.2">
      <c r="G21">
        <f>'Set D,E+'!D49-30</f>
        <v>14</v>
      </c>
      <c r="H21">
        <f>'Set D,E+'!E49</f>
        <v>100</v>
      </c>
      <c r="I21">
        <f>'Set D,E+'!F49</f>
        <v>30</v>
      </c>
      <c r="J21" s="57">
        <f>'Set D,E+'!G49</f>
        <v>8</v>
      </c>
      <c r="K21" s="82">
        <f>'Set D,E+'!H49</f>
        <v>805</v>
      </c>
      <c r="L21">
        <f>'Set D,E+'!L49</f>
        <v>805</v>
      </c>
      <c r="M21" s="58">
        <f>MIN('Set D,E+'!M49,1800)</f>
        <v>744.81</v>
      </c>
      <c r="N21">
        <f>'Set D,E+'!P49</f>
        <v>805</v>
      </c>
      <c r="O21" s="58">
        <f>'Set D,E+'!Q49</f>
        <v>1800</v>
      </c>
      <c r="P21">
        <f>'Set D,E+'!R49</f>
        <v>805</v>
      </c>
      <c r="Q21" s="42">
        <f t="shared" si="0"/>
        <v>100</v>
      </c>
      <c r="R21" s="58">
        <f>'Set D,E+'!S49</f>
        <v>1800</v>
      </c>
      <c r="S21">
        <f>'Set D,E+'!T49</f>
        <v>805</v>
      </c>
      <c r="T21">
        <f>'Set D,E+'!U49</f>
        <v>805</v>
      </c>
      <c r="U21">
        <f>'Set D,E+'!V49</f>
        <v>805</v>
      </c>
      <c r="V21" t="str">
        <f>IF('Set D,E+'!AF49&lt;1800,"$\bullet$","")</f>
        <v>$\bullet$</v>
      </c>
      <c r="W21" s="42">
        <f>'Set D,E+'!AH49</f>
        <v>2568.4499999999998</v>
      </c>
      <c r="Y21" t="s">
        <v>209</v>
      </c>
    </row>
    <row r="22" spans="7:25" x14ac:dyDescent="0.2">
      <c r="G22">
        <f>'Set D,E+'!D50-30</f>
        <v>15</v>
      </c>
      <c r="H22">
        <f>'Set D,E+'!E50</f>
        <v>100</v>
      </c>
      <c r="I22">
        <f>'Set D,E+'!F50</f>
        <v>30</v>
      </c>
      <c r="J22" s="57">
        <f>'Set D,E+'!G50</f>
        <v>8</v>
      </c>
      <c r="K22" s="82">
        <f>'Set D,E+'!H50</f>
        <v>765</v>
      </c>
      <c r="L22">
        <f>'Set D,E+'!L50</f>
        <v>765</v>
      </c>
      <c r="M22" s="58">
        <f>MIN('Set D,E+'!M50,1800)</f>
        <v>1800</v>
      </c>
      <c r="N22">
        <f>'Set D,E+'!P50</f>
        <v>765</v>
      </c>
      <c r="O22" s="58">
        <f>'Set D,E+'!Q50</f>
        <v>1800</v>
      </c>
      <c r="P22">
        <f>'Set D,E+'!R50</f>
        <v>760</v>
      </c>
      <c r="Q22" s="42">
        <f t="shared" si="0"/>
        <v>99.346405228758172</v>
      </c>
      <c r="R22" s="58">
        <f>'Set D,E+'!S50</f>
        <v>327.29000000000002</v>
      </c>
      <c r="S22">
        <f>'Set D,E+'!T50</f>
        <v>765</v>
      </c>
      <c r="T22">
        <f>'Set D,E+'!U50</f>
        <v>760</v>
      </c>
      <c r="U22">
        <f>'Set D,E+'!V50</f>
        <v>765</v>
      </c>
      <c r="V22" t="str">
        <f>IF('Set D,E+'!AF50&lt;1800,"$\bullet$","")</f>
        <v/>
      </c>
      <c r="W22" s="42">
        <f>'Set D,E+'!AH50</f>
        <v>4972.28</v>
      </c>
    </row>
    <row r="23" spans="7:25" x14ac:dyDescent="0.2">
      <c r="G23">
        <f>'Set D,E+'!D51-30</f>
        <v>16</v>
      </c>
      <c r="H23">
        <f>'Set D,E+'!E51</f>
        <v>100</v>
      </c>
      <c r="I23">
        <f>'Set D,E+'!F51</f>
        <v>30</v>
      </c>
      <c r="J23" s="57">
        <f>'Set D,E+'!G51</f>
        <v>8</v>
      </c>
      <c r="K23" s="82">
        <f>'Set D,E+'!H51</f>
        <v>769</v>
      </c>
      <c r="L23">
        <f>'Set D,E+'!L51</f>
        <v>770</v>
      </c>
      <c r="M23" s="58">
        <f>MIN('Set D,E+'!M51,1800)</f>
        <v>1800</v>
      </c>
      <c r="N23">
        <f>'Set D,E+'!P51</f>
        <v>770</v>
      </c>
      <c r="O23" s="58">
        <f>'Set D,E+'!Q51</f>
        <v>1800</v>
      </c>
      <c r="P23">
        <f>'Set D,E+'!R51</f>
        <v>760</v>
      </c>
      <c r="Q23" s="42">
        <f t="shared" si="0"/>
        <v>98.829648894668395</v>
      </c>
      <c r="R23" s="58">
        <f>'Set D,E+'!S51</f>
        <v>214.47</v>
      </c>
      <c r="S23">
        <f>'Set D,E+'!T51</f>
        <v>769</v>
      </c>
      <c r="T23">
        <f>'Set D,E+'!U51</f>
        <v>760</v>
      </c>
      <c r="U23">
        <f>'Set D,E+'!V51</f>
        <v>770</v>
      </c>
      <c r="V23" t="str">
        <f>IF('Set D,E+'!AF51&lt;1800,"$\bullet$","")</f>
        <v/>
      </c>
      <c r="W23" s="42">
        <f>'Set D,E+'!AH51</f>
        <v>4212.99</v>
      </c>
    </row>
    <row r="24" spans="7:25" x14ac:dyDescent="0.2">
      <c r="G24">
        <f>'Set D,E+'!D52-30</f>
        <v>17</v>
      </c>
      <c r="H24">
        <f>'Set D,E+'!E52</f>
        <v>100</v>
      </c>
      <c r="I24">
        <f>'Set D,E+'!F52</f>
        <v>30</v>
      </c>
      <c r="J24" s="57">
        <f>'Set D,E+'!G52</f>
        <v>8</v>
      </c>
      <c r="K24" s="82">
        <f>'Set D,E+'!H52</f>
        <v>789</v>
      </c>
      <c r="L24">
        <f>'Set D,E+'!L52</f>
        <v>789</v>
      </c>
      <c r="M24" s="58">
        <f>MIN('Set D,E+'!M52,1800)</f>
        <v>174.99</v>
      </c>
      <c r="N24">
        <f>'Set D,E+'!P52</f>
        <v>789</v>
      </c>
      <c r="O24" s="58">
        <f>'Set D,E+'!Q52</f>
        <v>116.32</v>
      </c>
      <c r="P24">
        <f>'Set D,E+'!R52</f>
        <v>789</v>
      </c>
      <c r="Q24" s="42">
        <f t="shared" si="0"/>
        <v>100</v>
      </c>
      <c r="R24" s="58">
        <f>'Set D,E+'!S52</f>
        <v>235.12</v>
      </c>
      <c r="S24">
        <f>'Set D,E+'!T52</f>
        <v>789</v>
      </c>
      <c r="T24">
        <f>'Set D,E+'!U52</f>
        <v>789</v>
      </c>
      <c r="U24">
        <f>'Set D,E+'!V52</f>
        <v>789</v>
      </c>
      <c r="V24" t="str">
        <f>IF('Set D,E+'!AF52&lt;1800,"$\bullet$","")</f>
        <v>$\bullet$</v>
      </c>
      <c r="W24" s="42">
        <f>'Set D,E+'!AH52</f>
        <v>410.11</v>
      </c>
      <c r="Y24" t="s">
        <v>209</v>
      </c>
    </row>
    <row r="25" spans="7:25" x14ac:dyDescent="0.2">
      <c r="G25">
        <f>'Set D,E+'!D53-30</f>
        <v>18</v>
      </c>
      <c r="H25">
        <f>'Set D,E+'!E53</f>
        <v>100</v>
      </c>
      <c r="I25">
        <f>'Set D,E+'!F53</f>
        <v>30</v>
      </c>
      <c r="J25" s="57">
        <f>'Set D,E+'!G53</f>
        <v>8</v>
      </c>
      <c r="K25" s="82">
        <f>'Set D,E+'!H53</f>
        <v>772</v>
      </c>
      <c r="L25">
        <f>'Set D,E+'!L53</f>
        <v>772</v>
      </c>
      <c r="M25" s="58">
        <f>MIN('Set D,E+'!M53,1800)</f>
        <v>1800</v>
      </c>
      <c r="N25">
        <f>'Set D,E+'!P53</f>
        <v>772</v>
      </c>
      <c r="O25" s="58">
        <f>'Set D,E+'!Q53</f>
        <v>1800</v>
      </c>
      <c r="P25">
        <f>'Set D,E+'!R53</f>
        <v>772</v>
      </c>
      <c r="Q25" s="42">
        <f t="shared" si="0"/>
        <v>100</v>
      </c>
      <c r="R25" s="58">
        <f>'Set D,E+'!S53</f>
        <v>226.03</v>
      </c>
      <c r="S25">
        <f>'Set D,E+'!T53</f>
        <v>772</v>
      </c>
      <c r="T25">
        <f>'Set D,E+'!U53</f>
        <v>772</v>
      </c>
      <c r="U25">
        <f>'Set D,E+'!V53</f>
        <v>772</v>
      </c>
      <c r="V25" t="str">
        <f>IF('Set D,E+'!AF53&lt;1800,"$\bullet$","")</f>
        <v>$\bullet$</v>
      </c>
      <c r="W25" s="42">
        <f>'Set D,E+'!AH53</f>
        <v>2433.4899999999998</v>
      </c>
      <c r="Y25" t="s">
        <v>209</v>
      </c>
    </row>
    <row r="26" spans="7:25" x14ac:dyDescent="0.2">
      <c r="G26">
        <f>'Set D,E+'!D54-30</f>
        <v>19</v>
      </c>
      <c r="H26">
        <f>'Set D,E+'!E54</f>
        <v>100</v>
      </c>
      <c r="I26">
        <f>'Set D,E+'!F54</f>
        <v>30</v>
      </c>
      <c r="J26" s="57">
        <f>'Set D,E+'!G54</f>
        <v>8</v>
      </c>
      <c r="K26" s="82">
        <f>'Set D,E+'!H54</f>
        <v>805</v>
      </c>
      <c r="L26">
        <f>'Set D,E+'!L54</f>
        <v>805</v>
      </c>
      <c r="M26" s="58">
        <f>MIN('Set D,E+'!M54,1800)</f>
        <v>948.52</v>
      </c>
      <c r="N26">
        <f>'Set D,E+'!P54</f>
        <v>805</v>
      </c>
      <c r="O26" s="58">
        <f>'Set D,E+'!Q54</f>
        <v>1800</v>
      </c>
      <c r="P26">
        <f>'Set D,E+'!R54</f>
        <v>805</v>
      </c>
      <c r="Q26" s="42">
        <f t="shared" si="0"/>
        <v>100</v>
      </c>
      <c r="R26" s="58">
        <f>'Set D,E+'!S54</f>
        <v>1800</v>
      </c>
      <c r="S26">
        <f>'Set D,E+'!T54</f>
        <v>805</v>
      </c>
      <c r="T26">
        <f>'Set D,E+'!U54</f>
        <v>805</v>
      </c>
      <c r="U26">
        <f>'Set D,E+'!V54</f>
        <v>805</v>
      </c>
      <c r="V26" t="str">
        <f>IF('Set D,E+'!AF54&lt;1800,"$\bullet$","")</f>
        <v>$\bullet$</v>
      </c>
      <c r="W26" s="42">
        <f>'Set D,E+'!AH54</f>
        <v>2771.97</v>
      </c>
      <c r="Y26" t="s">
        <v>209</v>
      </c>
    </row>
    <row r="27" spans="7:25" x14ac:dyDescent="0.2">
      <c r="G27">
        <f>'Set D,E+'!D55-30</f>
        <v>20</v>
      </c>
      <c r="H27">
        <f>'Set D,E+'!E55</f>
        <v>100</v>
      </c>
      <c r="I27">
        <f>'Set D,E+'!F55</f>
        <v>30</v>
      </c>
      <c r="J27" s="57">
        <f>'Set D,E+'!G55</f>
        <v>8</v>
      </c>
      <c r="K27" s="82">
        <f>'Set D,E+'!H55</f>
        <v>765</v>
      </c>
      <c r="L27">
        <f>'Set D,E+'!L55</f>
        <v>765</v>
      </c>
      <c r="M27" s="58">
        <f>MIN('Set D,E+'!M55,1800)</f>
        <v>1800</v>
      </c>
      <c r="N27">
        <f>'Set D,E+'!P55</f>
        <v>765</v>
      </c>
      <c r="O27" s="58">
        <f>'Set D,E+'!Q55</f>
        <v>1800</v>
      </c>
      <c r="P27">
        <f>'Set D,E+'!R55</f>
        <v>760</v>
      </c>
      <c r="Q27" s="42">
        <f t="shared" si="0"/>
        <v>99.346405228758172</v>
      </c>
      <c r="R27" s="58">
        <f>'Set D,E+'!S55</f>
        <v>357.13</v>
      </c>
      <c r="S27">
        <f>'Set D,E+'!T55</f>
        <v>765</v>
      </c>
      <c r="T27">
        <f>'Set D,E+'!U55</f>
        <v>760</v>
      </c>
      <c r="U27">
        <f>'Set D,E+'!V55</f>
        <v>765</v>
      </c>
      <c r="V27" t="str">
        <f>IF('Set D,E+'!AF55&lt;1800,"$\bullet$","")</f>
        <v/>
      </c>
      <c r="W27" s="42">
        <f>'Set D,E+'!AH55</f>
        <v>4987.8999999999996</v>
      </c>
    </row>
    <row r="28" spans="7:25" x14ac:dyDescent="0.2">
      <c r="G28">
        <f>'Set D,E+'!D56-30</f>
        <v>21</v>
      </c>
      <c r="H28">
        <f>'Set D,E+'!E56</f>
        <v>100</v>
      </c>
      <c r="I28">
        <f>'Set D,E+'!F56</f>
        <v>30</v>
      </c>
      <c r="J28" s="57">
        <f>'Set D,E+'!G56</f>
        <v>8</v>
      </c>
      <c r="K28" s="82">
        <f>'Set D,E+'!H56</f>
        <v>769</v>
      </c>
      <c r="L28">
        <f>'Set D,E+'!L56</f>
        <v>770</v>
      </c>
      <c r="M28" s="58">
        <f>MIN('Set D,E+'!M56,1800)</f>
        <v>1800</v>
      </c>
      <c r="N28">
        <f>'Set D,E+'!P56</f>
        <v>770</v>
      </c>
      <c r="O28" s="58">
        <f>'Set D,E+'!Q56</f>
        <v>1800</v>
      </c>
      <c r="P28">
        <f>'Set D,E+'!R56</f>
        <v>760</v>
      </c>
      <c r="Q28" s="42">
        <f t="shared" si="0"/>
        <v>98.829648894668395</v>
      </c>
      <c r="R28" s="58">
        <f>'Set D,E+'!S56</f>
        <v>244.28</v>
      </c>
      <c r="S28">
        <f>'Set D,E+'!T56</f>
        <v>769</v>
      </c>
      <c r="T28">
        <f>'Set D,E+'!U56</f>
        <v>760</v>
      </c>
      <c r="U28">
        <f>'Set D,E+'!V56</f>
        <v>770</v>
      </c>
      <c r="V28" t="str">
        <f>IF('Set D,E+'!AF56&lt;1800,"$\bullet$","")</f>
        <v/>
      </c>
      <c r="W28" s="42">
        <f>'Set D,E+'!AH56</f>
        <v>4234.4799999999996</v>
      </c>
    </row>
    <row r="29" spans="7:25" x14ac:dyDescent="0.2">
      <c r="G29">
        <f>'Set D,E+'!D57-30</f>
        <v>22</v>
      </c>
      <c r="H29">
        <f>'Set D,E+'!E57</f>
        <v>100</v>
      </c>
      <c r="I29">
        <f>'Set D,E+'!F57</f>
        <v>30</v>
      </c>
      <c r="J29" s="57">
        <f>'Set D,E+'!G57</f>
        <v>8</v>
      </c>
      <c r="K29" s="82">
        <f>'Set D,E+'!H57</f>
        <v>789</v>
      </c>
      <c r="L29">
        <f>'Set D,E+'!L57</f>
        <v>789</v>
      </c>
      <c r="M29" s="58">
        <f>MIN('Set D,E+'!M57,1800)</f>
        <v>127.93</v>
      </c>
      <c r="N29">
        <f>'Set D,E+'!P57</f>
        <v>789</v>
      </c>
      <c r="O29" s="58">
        <f>'Set D,E+'!Q57</f>
        <v>361.92</v>
      </c>
      <c r="P29">
        <f>'Set D,E+'!R57</f>
        <v>789</v>
      </c>
      <c r="Q29" s="42">
        <f t="shared" si="0"/>
        <v>100</v>
      </c>
      <c r="R29" s="58">
        <f>'Set D,E+'!S57</f>
        <v>264.87</v>
      </c>
      <c r="S29">
        <f>'Set D,E+'!T57</f>
        <v>789</v>
      </c>
      <c r="T29">
        <f>'Set D,E+'!U57</f>
        <v>789</v>
      </c>
      <c r="U29">
        <f>'Set D,E+'!V57</f>
        <v>789</v>
      </c>
      <c r="V29" t="str">
        <f>IF('Set D,E+'!AF57&lt;1800,"$\bullet$","")</f>
        <v>$\bullet$</v>
      </c>
      <c r="W29" s="42">
        <f>'Set D,E+'!AH57</f>
        <v>392.8</v>
      </c>
      <c r="Y29" t="s">
        <v>209</v>
      </c>
    </row>
    <row r="30" spans="7:25" x14ac:dyDescent="0.2">
      <c r="G30">
        <f>'Set D,E+'!D58-30</f>
        <v>23</v>
      </c>
      <c r="H30">
        <f>'Set D,E+'!E58</f>
        <v>100</v>
      </c>
      <c r="I30">
        <f>'Set D,E+'!F58</f>
        <v>30</v>
      </c>
      <c r="J30" s="57">
        <f>'Set D,E+'!G58</f>
        <v>8</v>
      </c>
      <c r="K30" s="82">
        <f>'Set D,E+'!H58</f>
        <v>772</v>
      </c>
      <c r="L30">
        <f>'Set D,E+'!L58</f>
        <v>772</v>
      </c>
      <c r="M30" s="58">
        <f>MIN('Set D,E+'!M58,1800)</f>
        <v>1217.49</v>
      </c>
      <c r="N30">
        <f>'Set D,E+'!P58</f>
        <v>772</v>
      </c>
      <c r="O30" s="58">
        <f>'Set D,E+'!Q58</f>
        <v>1800</v>
      </c>
      <c r="P30">
        <f>'Set D,E+'!R58</f>
        <v>772</v>
      </c>
      <c r="Q30" s="42">
        <f t="shared" si="0"/>
        <v>100</v>
      </c>
      <c r="R30" s="58">
        <f>'Set D,E+'!S58</f>
        <v>259.58999999999997</v>
      </c>
      <c r="S30">
        <f>'Set D,E+'!T58</f>
        <v>772</v>
      </c>
      <c r="T30">
        <f>'Set D,E+'!U58</f>
        <v>772</v>
      </c>
      <c r="U30">
        <f>'Set D,E+'!V58</f>
        <v>772</v>
      </c>
      <c r="V30" t="str">
        <f>IF('Set D,E+'!AF58&lt;1800,"$\bullet$","")</f>
        <v>$\bullet$</v>
      </c>
      <c r="W30" s="42">
        <f>'Set D,E+'!AH58</f>
        <v>1477.09</v>
      </c>
      <c r="Y30" t="s">
        <v>209</v>
      </c>
    </row>
    <row r="31" spans="7:25" x14ac:dyDescent="0.2">
      <c r="G31">
        <f>'Set D,E+'!D59-30</f>
        <v>24</v>
      </c>
      <c r="H31">
        <f>'Set D,E+'!E59</f>
        <v>100</v>
      </c>
      <c r="I31">
        <f>'Set D,E+'!F59</f>
        <v>30</v>
      </c>
      <c r="J31" s="57">
        <f>'Set D,E+'!G59</f>
        <v>8</v>
      </c>
      <c r="K31" s="82">
        <f>'Set D,E+'!H59</f>
        <v>805</v>
      </c>
      <c r="L31">
        <f>'Set D,E+'!L59</f>
        <v>805</v>
      </c>
      <c r="M31" s="58">
        <f>MIN('Set D,E+'!M59,1800)</f>
        <v>1311.81</v>
      </c>
      <c r="N31">
        <f>'Set D,E+'!P59</f>
        <v>805</v>
      </c>
      <c r="O31" s="58">
        <f>'Set D,E+'!Q59</f>
        <v>1800</v>
      </c>
      <c r="P31">
        <f>'Set D,E+'!R59</f>
        <v>805</v>
      </c>
      <c r="Q31" s="42">
        <f t="shared" si="0"/>
        <v>100</v>
      </c>
      <c r="R31" s="58">
        <f>'Set D,E+'!S59</f>
        <v>1800</v>
      </c>
      <c r="S31">
        <f>'Set D,E+'!T59</f>
        <v>805</v>
      </c>
      <c r="T31">
        <f>'Set D,E+'!U59</f>
        <v>805</v>
      </c>
      <c r="U31">
        <f>'Set D,E+'!V59</f>
        <v>805</v>
      </c>
      <c r="V31" t="str">
        <f>IF('Set D,E+'!AF59&lt;1800,"$\bullet$","")</f>
        <v>$\bullet$</v>
      </c>
      <c r="W31" s="42">
        <f>'Set D,E+'!AH59</f>
        <v>3135.57</v>
      </c>
      <c r="Y31" t="s">
        <v>209</v>
      </c>
    </row>
    <row r="32" spans="7:25" x14ac:dyDescent="0.2">
      <c r="G32" s="40">
        <f>'Set D,E+'!D60-30</f>
        <v>25</v>
      </c>
      <c r="H32" s="40">
        <f>'Set D,E+'!E60</f>
        <v>100</v>
      </c>
      <c r="I32" s="40">
        <f>'Set D,E+'!F60</f>
        <v>30</v>
      </c>
      <c r="J32" s="56">
        <f>'Set D,E+'!G60</f>
        <v>8</v>
      </c>
      <c r="K32" s="83">
        <f>'Set D,E+'!H60</f>
        <v>765</v>
      </c>
      <c r="L32" s="40">
        <f>'Set D,E+'!L60</f>
        <v>765</v>
      </c>
      <c r="M32" s="59">
        <f>MIN('Set D,E+'!M60,1800)</f>
        <v>1360.17</v>
      </c>
      <c r="N32" s="40">
        <f>'Set D,E+'!P60</f>
        <v>765</v>
      </c>
      <c r="O32" s="59">
        <f>'Set D,E+'!Q60</f>
        <v>545.66999999999996</v>
      </c>
      <c r="P32" s="40">
        <f>'Set D,E+'!R60</f>
        <v>760</v>
      </c>
      <c r="Q32" s="53">
        <f t="shared" si="0"/>
        <v>99.346405228758172</v>
      </c>
      <c r="R32" s="59">
        <f>'Set D,E+'!S60</f>
        <v>406.5</v>
      </c>
      <c r="S32" s="40">
        <f>'Set D,E+'!T60</f>
        <v>765</v>
      </c>
      <c r="T32" s="40">
        <f>'Set D,E+'!U60</f>
        <v>760</v>
      </c>
      <c r="U32" s="40">
        <f>'Set D,E+'!V60</f>
        <v>765</v>
      </c>
      <c r="V32" s="40" t="str">
        <f>IF('Set D,E+'!AF60&lt;1800,"$\bullet$","")</f>
        <v/>
      </c>
      <c r="W32" s="53">
        <f>'Set D,E+'!AH60</f>
        <v>3567.61</v>
      </c>
    </row>
    <row r="33" spans="13:23" x14ac:dyDescent="0.2">
      <c r="M33" s="69"/>
      <c r="O33" s="69"/>
      <c r="R33" s="69"/>
      <c r="W33" s="69"/>
    </row>
    <row r="34" spans="13:23" x14ac:dyDescent="0.2">
      <c r="M34" s="69"/>
      <c r="O34" s="69"/>
      <c r="R34" s="69"/>
      <c r="W34" s="69"/>
    </row>
    <row r="35" spans="13:23" x14ac:dyDescent="0.2">
      <c r="M35" s="69"/>
      <c r="O35" s="69"/>
      <c r="R35" s="69"/>
      <c r="W35" s="69"/>
    </row>
    <row r="36" spans="13:23" x14ac:dyDescent="0.2">
      <c r="M36" s="69"/>
      <c r="O36" s="69"/>
      <c r="R36" s="69"/>
      <c r="W36" s="69"/>
    </row>
    <row r="37" spans="13:23" x14ac:dyDescent="0.2">
      <c r="M37" s="69"/>
      <c r="O37" s="69"/>
      <c r="R37" s="69"/>
      <c r="W37" s="69"/>
    </row>
    <row r="38" spans="13:23" x14ac:dyDescent="0.2">
      <c r="M38" s="69"/>
      <c r="O38" s="69"/>
      <c r="R38" s="69"/>
      <c r="W38" s="69"/>
    </row>
    <row r="39" spans="13:23" x14ac:dyDescent="0.2">
      <c r="M39" s="69"/>
      <c r="O39" s="69"/>
      <c r="R39" s="69"/>
      <c r="W39" s="69"/>
    </row>
  </sheetData>
  <mergeCells count="4">
    <mergeCell ref="L6:M6"/>
    <mergeCell ref="N6:O6"/>
    <mergeCell ref="P6:R6"/>
    <mergeCell ref="S6:W6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5A4B-CE18-437B-9F8C-C7047A69CFDF}">
  <dimension ref="B2:AR141"/>
  <sheetViews>
    <sheetView tabSelected="1" zoomScale="70" zoomScaleNormal="70" workbookViewId="0">
      <pane xSplit="1" ySplit="16" topLeftCell="B79" activePane="bottomRight" state="frozen"/>
      <selection pane="topRight" activeCell="B1" sqref="B1"/>
      <selection pane="bottomLeft" activeCell="A6" sqref="A6"/>
      <selection pane="bottomRight" activeCell="AQ106" sqref="AQ106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9.375" style="1" bestFit="1" customWidth="1"/>
    <col min="4" max="4" width="17.75" style="1" bestFit="1" customWidth="1"/>
    <col min="5" max="5" width="17.75" style="1" customWidth="1"/>
    <col min="6" max="7" width="3.25" style="1" bestFit="1" customWidth="1"/>
    <col min="8" max="8" width="2.25" style="1" bestFit="1" customWidth="1"/>
    <col min="9" max="9" width="6" style="1" bestFit="1" customWidth="1"/>
    <col min="10" max="10" width="6" style="1" customWidth="1"/>
    <col min="11" max="12" width="5.625" style="1" bestFit="1" customWidth="1"/>
    <col min="13" max="13" width="3.25" style="1" bestFit="1" customWidth="1"/>
    <col min="14" max="14" width="4.375" style="1" customWidth="1"/>
    <col min="15" max="15" width="3.25" style="1" bestFit="1" customWidth="1"/>
    <col min="16" max="16" width="5.625" style="1" bestFit="1" customWidth="1"/>
    <col min="17" max="17" width="7.875" style="1" bestFit="1" customWidth="1"/>
    <col min="18" max="18" width="4.625" style="1" bestFit="1" customWidth="1"/>
    <col min="19" max="19" width="6.25" style="1" bestFit="1" customWidth="1"/>
    <col min="20" max="20" width="8.125" style="1" bestFit="1" customWidth="1"/>
    <col min="21" max="21" width="4.625" style="1" bestFit="1" customWidth="1"/>
    <col min="22" max="22" width="5.625" style="1" bestFit="1" customWidth="1"/>
    <col min="23" max="23" width="9" style="1" bestFit="1" customWidth="1"/>
    <col min="24" max="24" width="4.625" style="1" bestFit="1" customWidth="1"/>
    <col min="25" max="25" width="5.625" style="1" bestFit="1" customWidth="1"/>
    <col min="26" max="26" width="3.25" style="1" bestFit="1" customWidth="1"/>
    <col min="27" max="27" width="6.125" style="1" bestFit="1" customWidth="1"/>
    <col min="28" max="28" width="7.875" style="1" bestFit="1" customWidth="1"/>
    <col min="29" max="29" width="8" style="1" bestFit="1" customWidth="1"/>
    <col min="30" max="31" width="5.625" style="1" bestFit="1" customWidth="1"/>
    <col min="32" max="38" width="10.25" style="1" bestFit="1" customWidth="1"/>
    <col min="39" max="39" width="6.875" style="1" bestFit="1" customWidth="1"/>
    <col min="40" max="40" width="5.75" style="1" bestFit="1" customWidth="1"/>
    <col min="41" max="41" width="9.75" style="1" bestFit="1" customWidth="1"/>
    <col min="42" max="42" width="8.875" style="1" bestFit="1" customWidth="1"/>
    <col min="43" max="43" width="9" style="1" bestFit="1" customWidth="1"/>
    <col min="44" max="16384" width="9.125" style="1"/>
  </cols>
  <sheetData>
    <row r="2" spans="2:44" x14ac:dyDescent="0.25">
      <c r="B2" s="1" t="s">
        <v>86</v>
      </c>
      <c r="M2" s="24">
        <f>SUM($M17:$M26)</f>
        <v>0</v>
      </c>
      <c r="O2" s="24">
        <f>SUM($O17:$O26)</f>
        <v>0</v>
      </c>
      <c r="Q2" s="27">
        <f>AVERAGE($Q17:$Q26)</f>
        <v>0.20999999999999996</v>
      </c>
      <c r="R2" s="29">
        <f>SUM($R17:$R26)</f>
        <v>10</v>
      </c>
      <c r="S2" s="28"/>
      <c r="T2" s="28" t="e">
        <f>AVERAGEIF($T17:$T26,"&lt;1800")</f>
        <v>#DIV/0!</v>
      </c>
      <c r="U2" s="29">
        <f>SUM($U17:$U26)</f>
        <v>0</v>
      </c>
      <c r="V2" s="28"/>
      <c r="W2" s="28">
        <f>AVERAGEIF($W17:$W26,"&lt;1800")</f>
        <v>0.14700000000000002</v>
      </c>
      <c r="X2" s="29">
        <f>SUM($X17:$X26)</f>
        <v>10</v>
      </c>
      <c r="Y2" s="28"/>
      <c r="Z2" s="24">
        <f>SUM($Z17:$Z26)</f>
        <v>10</v>
      </c>
      <c r="AA2" s="28">
        <f>AVERAGE($AA17:$AA26)</f>
        <v>100</v>
      </c>
      <c r="AB2" s="28">
        <f>AVERAGEIF($AB17:$AB26,"&lt;1800")</f>
        <v>0.10200000000000001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>
        <f>AVERAGEIF($AQ$17:$AQ$26,"&lt;1800")</f>
        <v>0.31100000000000005</v>
      </c>
      <c r="AR2" s="24">
        <f>SUM($AR$17:$AR$26)</f>
        <v>10</v>
      </c>
    </row>
    <row r="3" spans="2:44" x14ac:dyDescent="0.25">
      <c r="B3" s="1" t="s">
        <v>88</v>
      </c>
      <c r="M3" s="24">
        <f>SUM($M27:$M36)</f>
        <v>0</v>
      </c>
      <c r="O3" s="24">
        <f>SUM($O27:$O36)</f>
        <v>0</v>
      </c>
      <c r="Q3" s="27">
        <f>AVERAGE($Q27:$Q36)</f>
        <v>0.23500000000000001</v>
      </c>
      <c r="R3" s="29">
        <f>SUM($R27:$R36)</f>
        <v>10</v>
      </c>
      <c r="S3" s="28"/>
      <c r="T3" s="28" t="e">
        <f>AVERAGEIF($T27:$T36,"&lt;1800")</f>
        <v>#DIV/0!</v>
      </c>
      <c r="U3" s="29">
        <f>SUM($U27:$U36)</f>
        <v>0</v>
      </c>
      <c r="V3" s="28"/>
      <c r="W3" s="28">
        <f>AVERAGEIF($W27:$W36,"&lt;2700")</f>
        <v>0.19999999999999998</v>
      </c>
      <c r="X3" s="29">
        <f>SUM($X27:$X36)</f>
        <v>10</v>
      </c>
      <c r="Y3" s="28"/>
      <c r="Z3" s="24">
        <f>SUM($Z27:$Z36)</f>
        <v>9</v>
      </c>
      <c r="AA3" s="28">
        <f>AVERAGE($AA27:$AA36)</f>
        <v>99.878048780487802</v>
      </c>
      <c r="AB3" s="28">
        <f>AVERAGEIF($AB27:$AB36,"&lt;1800")</f>
        <v>0.11900000000000004</v>
      </c>
      <c r="AQ3" s="28">
        <f>AVERAGEIF($AQ$27:$AQ$36,"&lt;1800")</f>
        <v>0.42600000000000005</v>
      </c>
      <c r="AR3" s="51">
        <f>SUM($AR$27:$AR$36)</f>
        <v>10</v>
      </c>
    </row>
    <row r="4" spans="2:44" x14ac:dyDescent="0.25">
      <c r="B4" s="1" t="s">
        <v>90</v>
      </c>
      <c r="M4" s="24">
        <f>SUM($M37:$M46)</f>
        <v>0</v>
      </c>
      <c r="O4" s="24">
        <f>SUM($O37:$O46)</f>
        <v>0</v>
      </c>
      <c r="Q4" s="27">
        <f>AVERAGE($Q37:$Q46)</f>
        <v>0.39500000000000002</v>
      </c>
      <c r="R4" s="29">
        <f>SUM($R37:$R46)</f>
        <v>10</v>
      </c>
      <c r="S4" s="28"/>
      <c r="T4" s="28">
        <f>AVERAGEIF($T37:$T46,"&lt;7200")</f>
        <v>879.98857142857139</v>
      </c>
      <c r="U4" s="29">
        <f>SUM($U37:$U46)</f>
        <v>7</v>
      </c>
      <c r="V4" s="28"/>
      <c r="W4" s="28">
        <f>AVERAGEIF($W37:$W46,"&lt;2700")</f>
        <v>1.3320000000000001</v>
      </c>
      <c r="X4" s="29">
        <f>SUM($X37:$X46)</f>
        <v>10</v>
      </c>
      <c r="Y4" s="28"/>
      <c r="Z4" s="24">
        <f>SUM($Z37:$Z46)</f>
        <v>6</v>
      </c>
      <c r="AA4" s="28">
        <f>AVERAGE($AA37:$AA46)</f>
        <v>99.735573391629202</v>
      </c>
      <c r="AB4" s="28">
        <f>AVERAGEIF($AB37:$AB46,"&lt;1800")</f>
        <v>0.19399999999999998</v>
      </c>
      <c r="AQ4" s="28">
        <f>AVERAGEIF($AQ$37:$AQ$46,"&lt;1800")</f>
        <v>1.389</v>
      </c>
      <c r="AR4" s="51">
        <f>SUM($AR$37:$AR$46)</f>
        <v>10</v>
      </c>
    </row>
    <row r="5" spans="2:44" x14ac:dyDescent="0.25">
      <c r="B5" s="1" t="s">
        <v>80</v>
      </c>
      <c r="M5" s="24">
        <f>SUM($M47:$M56)</f>
        <v>0</v>
      </c>
      <c r="O5" s="24">
        <f>SUM($O47:$O56)</f>
        <v>0</v>
      </c>
      <c r="Q5" s="27">
        <f>AVERAGE($Q47:$Q56)</f>
        <v>0.42899999999999994</v>
      </c>
      <c r="R5" s="29">
        <f>SUM($R47:$R56)</f>
        <v>10</v>
      </c>
      <c r="S5" s="28"/>
      <c r="T5" s="28">
        <f>AVERAGEIF($T47:$T56,"&lt;1800")</f>
        <v>208.17999999999998</v>
      </c>
      <c r="U5" s="29">
        <f>SUM($U47:$U56)</f>
        <v>3</v>
      </c>
      <c r="V5" s="28"/>
      <c r="W5" s="28">
        <f>AVERAGEIF($W47:$W56,"&lt;2700")</f>
        <v>4.2240000000000002</v>
      </c>
      <c r="X5" s="29">
        <f>SUM($X47:$X56)</f>
        <v>10</v>
      </c>
      <c r="Y5" s="28"/>
      <c r="Z5" s="24">
        <f>SUM($Z47:$Z56)</f>
        <v>3</v>
      </c>
      <c r="AA5" s="28">
        <f>AVERAGE($AA47:$AA56)</f>
        <v>99.644882840198875</v>
      </c>
      <c r="AB5" s="28">
        <f>AVERAGEIF($AB47:$AB56,"&lt;1800")</f>
        <v>0.23599999999999999</v>
      </c>
      <c r="AQ5" s="28">
        <f>AVERAGEIF($AQ$47:$AQ$56,"&lt;1800")</f>
        <v>2.306</v>
      </c>
      <c r="AR5" s="51">
        <f>SUM($AR$47:$AR$56)</f>
        <v>10</v>
      </c>
    </row>
    <row r="6" spans="2:44" x14ac:dyDescent="0.25">
      <c r="B6" s="1" t="s">
        <v>81</v>
      </c>
      <c r="M6" s="24">
        <f>SUM($M57:$M66)</f>
        <v>0</v>
      </c>
      <c r="O6" s="24">
        <f>SUM($O57:$O66)</f>
        <v>0</v>
      </c>
      <c r="Q6" s="27">
        <f>AVERAGE($Q57:$Q66)</f>
        <v>1.855</v>
      </c>
      <c r="R6" s="29">
        <f>SUM($R57:$R66)</f>
        <v>10</v>
      </c>
      <c r="S6" s="28"/>
      <c r="T6" s="28" t="e">
        <f>AVERAGEIF($T57:$T66,"&lt;1800")</f>
        <v>#DIV/0!</v>
      </c>
      <c r="U6" s="29">
        <f>SUM($U57:$U66)</f>
        <v>0</v>
      </c>
      <c r="V6" s="28"/>
      <c r="W6" s="28">
        <f>AVERAGEIF($W57:$W66,"&lt;2700")</f>
        <v>44.271000000000001</v>
      </c>
      <c r="X6" s="29">
        <f>SUM($X57:$X66)</f>
        <v>10</v>
      </c>
      <c r="Y6" s="28"/>
      <c r="Z6" s="24">
        <f>SUM($Z57:$Z66)</f>
        <v>7</v>
      </c>
      <c r="AA6" s="28">
        <f>AVERAGE($AA57:$AA66)</f>
        <v>99.836517738997102</v>
      </c>
      <c r="AB6" s="28">
        <f>AVERAGEIF($AB57:$AB66,"&lt;1800")</f>
        <v>1.2010000000000001</v>
      </c>
      <c r="AQ6" s="28">
        <f>AVERAGEIF($AQ$57:$AQ$66,"&lt;1800")</f>
        <v>5.9079999999999995</v>
      </c>
      <c r="AR6" s="51">
        <f>SUM($AR$57:$AR$66)</f>
        <v>10</v>
      </c>
    </row>
    <row r="7" spans="2:44" x14ac:dyDescent="0.25">
      <c r="B7" s="1" t="s">
        <v>2</v>
      </c>
      <c r="M7" s="24">
        <f>SUM($M67:$M76)</f>
        <v>0</v>
      </c>
      <c r="O7" s="24">
        <f>SUM($O67:$O76)</f>
        <v>0</v>
      </c>
      <c r="Q7" s="27">
        <f>AVERAGE($Q67:$Q76)</f>
        <v>3.0809999999999995</v>
      </c>
      <c r="R7" s="29">
        <f>SUM($R67:$R76)</f>
        <v>10</v>
      </c>
      <c r="S7" s="28"/>
      <c r="T7" s="28" t="e">
        <f>AVERAGEIF($T67:$T76,"&lt;1800")</f>
        <v>#DIV/0!</v>
      </c>
      <c r="U7" s="29">
        <f>SUM($U67:$U76)</f>
        <v>0</v>
      </c>
      <c r="V7" s="28"/>
      <c r="W7" s="28">
        <f>AVERAGEIF($W67:$W76,"&lt;2700")</f>
        <v>41.248999999999995</v>
      </c>
      <c r="X7" s="29">
        <f>SUM($X67:$X76)</f>
        <v>10</v>
      </c>
      <c r="Y7" s="28"/>
      <c r="Z7" s="24">
        <f>SUM($Z67:$Z76)</f>
        <v>6</v>
      </c>
      <c r="AA7" s="28">
        <f>AVERAGE($AA67:$AA76)</f>
        <v>99.813989657321372</v>
      </c>
      <c r="AB7" s="28">
        <f>AVERAGEIF($AB67:$AB76,"&lt;1800")</f>
        <v>1.827</v>
      </c>
      <c r="AQ7" s="28">
        <f>AVERAGEIF($AQ$67:$AQ$76,"&lt;1800")</f>
        <v>11.788</v>
      </c>
      <c r="AR7" s="51">
        <f>SUM($AR$67:$AR$76)</f>
        <v>10</v>
      </c>
    </row>
    <row r="8" spans="2:44" x14ac:dyDescent="0.25">
      <c r="B8" s="1" t="s">
        <v>82</v>
      </c>
      <c r="M8" s="24">
        <f>SUM($M77:$M86)</f>
        <v>0</v>
      </c>
      <c r="O8" s="24">
        <f>SUM($O77:$O86)</f>
        <v>0</v>
      </c>
      <c r="Q8" s="27">
        <f>AVERAGE($Q77:$Q86)</f>
        <v>27.084000000000003</v>
      </c>
      <c r="R8" s="29">
        <f>SUM($R77:$R86)</f>
        <v>10</v>
      </c>
      <c r="S8" s="28"/>
      <c r="T8" s="28" t="e">
        <f>AVERAGEIF($T77:$T86,"&lt;1800")</f>
        <v>#DIV/0!</v>
      </c>
      <c r="U8" s="29">
        <f>SUM($U77:$U86)</f>
        <v>0</v>
      </c>
      <c r="V8" s="28"/>
      <c r="W8" s="28">
        <f>AVERAGEIF($W77:$W86,"&lt;2700")</f>
        <v>1132.2170000000001</v>
      </c>
      <c r="X8" s="29">
        <f>SUM($X77:$X86)</f>
        <v>5</v>
      </c>
      <c r="Y8" s="28"/>
      <c r="Z8" s="24">
        <f>SUM($Z77:$Z86)</f>
        <v>5</v>
      </c>
      <c r="AA8" s="28">
        <f>AVERAGE($AA77:$AA86)</f>
        <v>99.73187843270685</v>
      </c>
      <c r="AB8" s="28">
        <f>AVERAGEIF($AB77:$AB86,"&lt;1800")</f>
        <v>16.62</v>
      </c>
      <c r="AQ8" s="28">
        <f>AVERAGEIF($AQ$77:$AQ$86,"&lt;1800")</f>
        <v>78.724000000000004</v>
      </c>
      <c r="AR8" s="51">
        <f>SUM($AR$77:$AR$86)</f>
        <v>10</v>
      </c>
    </row>
    <row r="9" spans="2:44" x14ac:dyDescent="0.25">
      <c r="B9" s="1" t="s">
        <v>83</v>
      </c>
      <c r="M9" s="24">
        <f>SUM($M87:$M96)</f>
        <v>0</v>
      </c>
      <c r="O9" s="24">
        <f>SUM($O87:$O96)</f>
        <v>0</v>
      </c>
      <c r="Q9" s="27">
        <f>AVERAGE($Q87:$Q96)</f>
        <v>45.296000000000006</v>
      </c>
      <c r="R9" s="29">
        <f>SUM($R87:$R96)</f>
        <v>10</v>
      </c>
      <c r="S9" s="28"/>
      <c r="T9" s="28" t="e">
        <f>AVERAGEIF($T87:$T96,"&lt;1800")</f>
        <v>#DIV/0!</v>
      </c>
      <c r="U9" s="29">
        <f>SUM($U87:$U96)</f>
        <v>0</v>
      </c>
      <c r="V9" s="28"/>
      <c r="W9" s="28">
        <f>AVERAGEIF($W87:$W96,"&lt;2700")</f>
        <v>1662.94</v>
      </c>
      <c r="X9" s="29">
        <f>SUM($X87:$X96)</f>
        <v>1</v>
      </c>
      <c r="Y9" s="28"/>
      <c r="Z9" s="24">
        <f>SUM($Z87:$Z96)</f>
        <v>4</v>
      </c>
      <c r="AA9" s="28">
        <f>AVERAGE($AA87:$AA96)</f>
        <v>99.723929828034017</v>
      </c>
      <c r="AB9" s="28">
        <f>AVERAGEIF($AB87:$AB96,"&lt;1800")</f>
        <v>16.071999999999999</v>
      </c>
      <c r="AQ9" s="28">
        <f>AVERAGEIF($AQ$87:$AQ$96,"&lt;1800")</f>
        <v>92.828000000000017</v>
      </c>
      <c r="AR9" s="51">
        <f>SUM($AR$87:$AR$96)</f>
        <v>10</v>
      </c>
    </row>
    <row r="10" spans="2:44" x14ac:dyDescent="0.25">
      <c r="B10" s="1" t="s">
        <v>84</v>
      </c>
      <c r="M10" s="24">
        <f>SUM($M97:$M106)</f>
        <v>0</v>
      </c>
      <c r="O10" s="24">
        <f>SUM($O97:$O106)</f>
        <v>0</v>
      </c>
      <c r="Q10" s="27">
        <f>AVERAGE($Q97:$Q106)</f>
        <v>132.56300000000002</v>
      </c>
      <c r="R10" s="29">
        <f>SUM($R97:$R106)</f>
        <v>10</v>
      </c>
      <c r="S10" s="28"/>
      <c r="T10" s="28" t="e">
        <f>AVERAGEIF($T97:$T106,"&lt;1800")</f>
        <v>#DIV/0!</v>
      </c>
      <c r="U10" s="29">
        <f>SUM($U97:$U106)</f>
        <v>0</v>
      </c>
      <c r="V10" s="28"/>
      <c r="W10" s="28">
        <f>AVERAGEIF($W97:$W106,"&lt;2700")</f>
        <v>1800</v>
      </c>
      <c r="X10" s="29">
        <f>SUM($X97:$X106)</f>
        <v>0</v>
      </c>
      <c r="Y10" s="28"/>
      <c r="Z10" s="24">
        <f>SUM($Z97:$Z106)</f>
        <v>4</v>
      </c>
      <c r="AA10" s="28">
        <f>AVERAGE($AA97:$AA106)</f>
        <v>99.631465539824248</v>
      </c>
      <c r="AB10" s="28">
        <f>AVERAGEIF($AB97:$AB106,"&lt;1800")</f>
        <v>69.043000000000006</v>
      </c>
      <c r="AQ10" s="28">
        <f>AVERAGEIF($AQ$97:$AQ$106,"&lt;1800")</f>
        <v>432.37299999999993</v>
      </c>
      <c r="AR10" s="51">
        <f>SUM($AR$97:$AR$106)</f>
        <v>10</v>
      </c>
    </row>
    <row r="14" spans="2:44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 t="s">
        <v>15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2:44" x14ac:dyDescent="0.25">
      <c r="B15" s="4"/>
      <c r="C15" s="4"/>
      <c r="D15" s="4"/>
      <c r="E15" s="4"/>
      <c r="F15" s="4"/>
      <c r="G15" s="4"/>
      <c r="H15" s="4"/>
      <c r="I15" s="4"/>
      <c r="J15" s="4"/>
      <c r="K15" s="7"/>
      <c r="L15" s="7"/>
      <c r="M15" s="7"/>
      <c r="N15" s="7"/>
      <c r="O15" s="7"/>
      <c r="P15" s="5" t="s">
        <v>20</v>
      </c>
      <c r="Q15" s="5"/>
      <c r="R15" s="5"/>
      <c r="S15" s="6" t="s">
        <v>21</v>
      </c>
      <c r="T15" s="6"/>
      <c r="U15" s="6"/>
      <c r="V15" s="7" t="s">
        <v>2</v>
      </c>
      <c r="W15" s="7"/>
      <c r="X15" s="7"/>
      <c r="Y15" s="8" t="s">
        <v>22</v>
      </c>
      <c r="Z15" s="8"/>
      <c r="AA15" s="8"/>
      <c r="AB15" s="8"/>
      <c r="AC15" s="3" t="s">
        <v>3</v>
      </c>
      <c r="AD15" s="3"/>
      <c r="AE15" s="3"/>
      <c r="AF15" s="3" t="s">
        <v>4</v>
      </c>
      <c r="AG15" s="3" t="s">
        <v>4</v>
      </c>
      <c r="AH15" s="3" t="s">
        <v>4</v>
      </c>
      <c r="AI15" s="3" t="s">
        <v>4</v>
      </c>
      <c r="AJ15" s="3" t="s">
        <v>4</v>
      </c>
      <c r="AK15" s="3" t="s">
        <v>4</v>
      </c>
      <c r="AL15" s="3" t="s">
        <v>4</v>
      </c>
      <c r="AM15" s="3" t="s">
        <v>0</v>
      </c>
      <c r="AN15" s="3" t="s">
        <v>0</v>
      </c>
      <c r="AO15" s="3" t="s">
        <v>5</v>
      </c>
      <c r="AP15" s="3" t="s">
        <v>6</v>
      </c>
      <c r="AQ15" s="3" t="s">
        <v>7</v>
      </c>
    </row>
    <row r="16" spans="2:44" x14ac:dyDescent="0.25">
      <c r="B16" s="4" t="s">
        <v>16</v>
      </c>
      <c r="C16" s="4" t="s">
        <v>31</v>
      </c>
      <c r="D16" s="4" t="s">
        <v>28</v>
      </c>
      <c r="E16" s="4"/>
      <c r="F16" s="4" t="s">
        <v>17</v>
      </c>
      <c r="G16" s="4" t="s">
        <v>18</v>
      </c>
      <c r="H16" s="4" t="s">
        <v>19</v>
      </c>
      <c r="I16" s="4" t="s">
        <v>72</v>
      </c>
      <c r="J16" s="4"/>
      <c r="K16" s="7" t="s">
        <v>25</v>
      </c>
      <c r="L16" s="7" t="s">
        <v>26</v>
      </c>
      <c r="M16" s="7" t="s">
        <v>68</v>
      </c>
      <c r="N16" s="7" t="s">
        <v>27</v>
      </c>
      <c r="O16" s="7" t="s">
        <v>69</v>
      </c>
      <c r="P16" s="5" t="s">
        <v>3</v>
      </c>
      <c r="Q16" s="5" t="s">
        <v>1</v>
      </c>
      <c r="R16" s="5" t="s">
        <v>67</v>
      </c>
      <c r="S16" s="6" t="s">
        <v>3</v>
      </c>
      <c r="T16" s="6" t="s">
        <v>1</v>
      </c>
      <c r="U16" s="6" t="s">
        <v>67</v>
      </c>
      <c r="V16" s="7" t="s">
        <v>3</v>
      </c>
      <c r="W16" s="7" t="s">
        <v>1</v>
      </c>
      <c r="X16" s="7" t="s">
        <v>67</v>
      </c>
      <c r="Y16" s="8" t="s">
        <v>3</v>
      </c>
      <c r="Z16" s="8" t="s">
        <v>70</v>
      </c>
      <c r="AA16" s="8" t="s">
        <v>71</v>
      </c>
      <c r="AB16" s="8" t="s">
        <v>1</v>
      </c>
      <c r="AC16" s="3"/>
      <c r="AD16" s="3" t="s">
        <v>29</v>
      </c>
      <c r="AE16" s="3" t="s">
        <v>30</v>
      </c>
      <c r="AF16" s="3" t="s">
        <v>10</v>
      </c>
      <c r="AG16" s="3" t="s">
        <v>11</v>
      </c>
      <c r="AH16" s="3" t="s">
        <v>12</v>
      </c>
      <c r="AI16" s="3" t="s">
        <v>13</v>
      </c>
      <c r="AJ16" s="3" t="s">
        <v>23</v>
      </c>
      <c r="AK16" s="3" t="s">
        <v>14</v>
      </c>
      <c r="AL16" s="3" t="s">
        <v>24</v>
      </c>
      <c r="AM16" s="3" t="s">
        <v>8</v>
      </c>
      <c r="AN16" s="3" t="s">
        <v>9</v>
      </c>
      <c r="AO16" s="3"/>
      <c r="AP16" s="3"/>
      <c r="AQ16" s="3"/>
      <c r="AR16" s="31" t="s">
        <v>67</v>
      </c>
    </row>
    <row r="17" spans="2:44" x14ac:dyDescent="0.25">
      <c r="B17" s="9" t="s">
        <v>32</v>
      </c>
      <c r="C17" s="9"/>
      <c r="D17" s="9">
        <v>13</v>
      </c>
      <c r="E17" s="2" t="str">
        <f>CONCATENATE(B17,"-",D17)</f>
        <v>A-13</v>
      </c>
      <c r="F17" s="9">
        <v>10</v>
      </c>
      <c r="G17" s="9">
        <v>10</v>
      </c>
      <c r="H17" s="9">
        <v>2</v>
      </c>
      <c r="I17" s="9">
        <f>MIN(L17,N17,P17)</f>
        <v>453</v>
      </c>
      <c r="J17" s="9">
        <f>100*(K17-I17)/K17</f>
        <v>0</v>
      </c>
      <c r="K17" s="9">
        <v>453</v>
      </c>
      <c r="L17" s="9">
        <v>453</v>
      </c>
      <c r="M17" s="23">
        <f>IF(L17&lt;K17,1,0)</f>
        <v>0</v>
      </c>
      <c r="N17" s="9">
        <v>453</v>
      </c>
      <c r="O17" s="23">
        <f>IF(N17&lt;L17,1,0)</f>
        <v>0</v>
      </c>
      <c r="P17" s="9">
        <v>453</v>
      </c>
      <c r="Q17" s="9">
        <v>0.16</v>
      </c>
      <c r="R17" s="9">
        <f>IF(Q17&lt;1800,1,0)</f>
        <v>1</v>
      </c>
      <c r="S17" s="9"/>
      <c r="T17" s="9"/>
      <c r="U17" s="9"/>
      <c r="V17" s="9">
        <v>453</v>
      </c>
      <c r="W17" s="9">
        <v>0.15</v>
      </c>
      <c r="X17" s="9">
        <f>IF(W17&lt;1800,1,0)</f>
        <v>1</v>
      </c>
      <c r="Y17" s="9">
        <v>453</v>
      </c>
      <c r="Z17" s="2">
        <f>IF(Y17=I17,1,0)</f>
        <v>1</v>
      </c>
      <c r="AA17" s="30">
        <f>100*Y17/I17</f>
        <v>100</v>
      </c>
      <c r="AB17" s="9">
        <v>0.09</v>
      </c>
      <c r="AC17" s="9">
        <v>453</v>
      </c>
      <c r="AD17" s="9">
        <v>453</v>
      </c>
      <c r="AE17" s="9">
        <v>453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0.25</v>
      </c>
      <c r="AR17" s="31">
        <f>IF(AQ17&lt;1800,1,0)</f>
        <v>1</v>
      </c>
    </row>
    <row r="18" spans="2:44" x14ac:dyDescent="0.25">
      <c r="B18" s="9" t="s">
        <v>32</v>
      </c>
      <c r="C18" s="9"/>
      <c r="D18" s="9">
        <v>14</v>
      </c>
      <c r="E18" s="2" t="str">
        <f t="shared" ref="E18:E81" si="0">CONCATENATE(B18,"-",D18)</f>
        <v>A-14</v>
      </c>
      <c r="F18" s="9">
        <v>10</v>
      </c>
      <c r="G18" s="9">
        <v>10</v>
      </c>
      <c r="H18" s="9">
        <v>2</v>
      </c>
      <c r="I18" s="9">
        <f t="shared" ref="I18:I81" si="1">MIN(L18,N18,P18)</f>
        <v>546</v>
      </c>
      <c r="J18" s="9">
        <f t="shared" ref="J18:J81" si="2">100*(K18-I18)/K18</f>
        <v>0</v>
      </c>
      <c r="K18" s="9">
        <v>546</v>
      </c>
      <c r="L18" s="9">
        <v>546</v>
      </c>
      <c r="M18" s="23">
        <f t="shared" ref="M18:M81" si="3">IF(L18&lt;K18,1,0)</f>
        <v>0</v>
      </c>
      <c r="N18" s="9">
        <v>546</v>
      </c>
      <c r="O18" s="23">
        <f t="shared" ref="O18:O81" si="4">IF(N18&lt;L18,1,0)</f>
        <v>0</v>
      </c>
      <c r="P18" s="9">
        <v>546</v>
      </c>
      <c r="Q18" s="9">
        <v>0.15</v>
      </c>
      <c r="R18" s="9">
        <f t="shared" ref="R18:R81" si="5">IF(Q18&lt;1800,1,0)</f>
        <v>1</v>
      </c>
      <c r="S18" s="9"/>
      <c r="T18" s="9"/>
      <c r="U18" s="9"/>
      <c r="V18" s="9">
        <v>546</v>
      </c>
      <c r="W18" s="9">
        <v>0.18</v>
      </c>
      <c r="X18" s="9">
        <f t="shared" ref="X18:X81" si="6">IF(W18&lt;1800,1,0)</f>
        <v>1</v>
      </c>
      <c r="Y18" s="9">
        <v>546</v>
      </c>
      <c r="Z18" s="2">
        <f t="shared" ref="Z18:Z81" si="7">IF(Y18=I18,1,0)</f>
        <v>1</v>
      </c>
      <c r="AA18" s="30">
        <f t="shared" ref="AA18:AA81" si="8">100*Y18/I18</f>
        <v>100</v>
      </c>
      <c r="AB18" s="9">
        <v>0.18</v>
      </c>
      <c r="AC18" s="9">
        <v>546</v>
      </c>
      <c r="AD18" s="9">
        <v>546</v>
      </c>
      <c r="AE18" s="9">
        <v>546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0.33</v>
      </c>
      <c r="AR18" s="31">
        <f t="shared" ref="AR18:AR81" si="9">IF(AQ18&lt;1800,1,0)</f>
        <v>1</v>
      </c>
    </row>
    <row r="19" spans="2:44" x14ac:dyDescent="0.25">
      <c r="B19" s="9" t="s">
        <v>32</v>
      </c>
      <c r="C19" s="9"/>
      <c r="D19" s="9">
        <v>15</v>
      </c>
      <c r="E19" s="2" t="str">
        <f t="shared" si="0"/>
        <v>A-15</v>
      </c>
      <c r="F19" s="9">
        <v>10</v>
      </c>
      <c r="G19" s="9">
        <v>10</v>
      </c>
      <c r="H19" s="9">
        <v>2</v>
      </c>
      <c r="I19" s="9">
        <f t="shared" si="1"/>
        <v>513</v>
      </c>
      <c r="J19" s="9">
        <f t="shared" si="2"/>
        <v>0</v>
      </c>
      <c r="K19" s="9">
        <v>513</v>
      </c>
      <c r="L19" s="9">
        <v>513</v>
      </c>
      <c r="M19" s="23">
        <f t="shared" si="3"/>
        <v>0</v>
      </c>
      <c r="N19" s="9">
        <v>513</v>
      </c>
      <c r="O19" s="23">
        <f t="shared" si="4"/>
        <v>0</v>
      </c>
      <c r="P19" s="9">
        <v>513</v>
      </c>
      <c r="Q19" s="9">
        <v>0.32</v>
      </c>
      <c r="R19" s="9">
        <f t="shared" si="5"/>
        <v>1</v>
      </c>
      <c r="S19" s="9"/>
      <c r="T19" s="9"/>
      <c r="U19" s="9"/>
      <c r="V19" s="9">
        <v>513</v>
      </c>
      <c r="W19" s="9">
        <v>0.12</v>
      </c>
      <c r="X19" s="9">
        <f t="shared" si="6"/>
        <v>1</v>
      </c>
      <c r="Y19" s="9">
        <v>513</v>
      </c>
      <c r="Z19" s="2">
        <f t="shared" si="7"/>
        <v>1</v>
      </c>
      <c r="AA19" s="30">
        <f t="shared" si="8"/>
        <v>100</v>
      </c>
      <c r="AB19" s="9">
        <v>0.08</v>
      </c>
      <c r="AC19" s="9">
        <v>513</v>
      </c>
      <c r="AD19" s="9">
        <v>513</v>
      </c>
      <c r="AE19" s="9">
        <v>513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0.39</v>
      </c>
      <c r="AR19" s="31">
        <f t="shared" si="9"/>
        <v>1</v>
      </c>
    </row>
    <row r="20" spans="2:44" x14ac:dyDescent="0.25">
      <c r="B20" s="9" t="s">
        <v>32</v>
      </c>
      <c r="C20" s="9"/>
      <c r="D20" s="9">
        <v>16</v>
      </c>
      <c r="E20" s="2" t="str">
        <f t="shared" si="0"/>
        <v>A-16</v>
      </c>
      <c r="F20" s="9">
        <v>10</v>
      </c>
      <c r="G20" s="9">
        <v>10</v>
      </c>
      <c r="H20" s="9">
        <v>2</v>
      </c>
      <c r="I20" s="9">
        <f t="shared" si="1"/>
        <v>312</v>
      </c>
      <c r="J20" s="9">
        <f t="shared" si="2"/>
        <v>0</v>
      </c>
      <c r="K20" s="9">
        <v>312</v>
      </c>
      <c r="L20" s="9">
        <v>312</v>
      </c>
      <c r="M20" s="23">
        <f t="shared" si="3"/>
        <v>0</v>
      </c>
      <c r="N20" s="9">
        <v>312</v>
      </c>
      <c r="O20" s="23">
        <f t="shared" si="4"/>
        <v>0</v>
      </c>
      <c r="P20" s="9">
        <v>312</v>
      </c>
      <c r="Q20" s="9">
        <v>0.3</v>
      </c>
      <c r="R20" s="9">
        <f t="shared" si="5"/>
        <v>1</v>
      </c>
      <c r="S20" s="9"/>
      <c r="T20" s="9"/>
      <c r="U20" s="9"/>
      <c r="V20" s="9">
        <v>312</v>
      </c>
      <c r="W20" s="9">
        <v>0.11</v>
      </c>
      <c r="X20" s="9">
        <f t="shared" si="6"/>
        <v>1</v>
      </c>
      <c r="Y20" s="9">
        <v>312</v>
      </c>
      <c r="Z20" s="2">
        <f t="shared" si="7"/>
        <v>1</v>
      </c>
      <c r="AA20" s="30">
        <f t="shared" si="8"/>
        <v>100</v>
      </c>
      <c r="AB20" s="9">
        <v>0.16</v>
      </c>
      <c r="AC20" s="9">
        <v>312</v>
      </c>
      <c r="AD20" s="9">
        <v>312</v>
      </c>
      <c r="AE20" s="9">
        <v>312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0.46</v>
      </c>
      <c r="AR20" s="31">
        <f t="shared" si="9"/>
        <v>1</v>
      </c>
    </row>
    <row r="21" spans="2:44" x14ac:dyDescent="0.25">
      <c r="B21" s="9" t="s">
        <v>32</v>
      </c>
      <c r="C21" s="9"/>
      <c r="D21" s="9">
        <v>17</v>
      </c>
      <c r="E21" s="2" t="str">
        <f t="shared" si="0"/>
        <v>A-17</v>
      </c>
      <c r="F21" s="9">
        <v>10</v>
      </c>
      <c r="G21" s="9">
        <v>10</v>
      </c>
      <c r="H21" s="9">
        <v>2</v>
      </c>
      <c r="I21" s="9">
        <f t="shared" si="1"/>
        <v>453</v>
      </c>
      <c r="J21" s="9">
        <f t="shared" si="2"/>
        <v>0</v>
      </c>
      <c r="K21" s="9">
        <v>453</v>
      </c>
      <c r="L21" s="9">
        <v>453</v>
      </c>
      <c r="M21" s="23">
        <f t="shared" si="3"/>
        <v>0</v>
      </c>
      <c r="N21" s="9">
        <v>453</v>
      </c>
      <c r="O21" s="23">
        <f t="shared" si="4"/>
        <v>0</v>
      </c>
      <c r="P21" s="9">
        <v>453</v>
      </c>
      <c r="Q21" s="9">
        <v>0.23</v>
      </c>
      <c r="R21" s="9">
        <f t="shared" si="5"/>
        <v>1</v>
      </c>
      <c r="S21" s="9"/>
      <c r="T21" s="9"/>
      <c r="U21" s="9"/>
      <c r="V21" s="9">
        <v>453</v>
      </c>
      <c r="W21" s="9">
        <v>0.2</v>
      </c>
      <c r="X21" s="9">
        <f t="shared" si="6"/>
        <v>1</v>
      </c>
      <c r="Y21" s="9">
        <v>453</v>
      </c>
      <c r="Z21" s="2">
        <f t="shared" si="7"/>
        <v>1</v>
      </c>
      <c r="AA21" s="30">
        <f t="shared" si="8"/>
        <v>100</v>
      </c>
      <c r="AB21" s="9">
        <v>0.09</v>
      </c>
      <c r="AC21" s="9">
        <v>453</v>
      </c>
      <c r="AD21" s="9">
        <v>453</v>
      </c>
      <c r="AE21" s="9">
        <v>453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0.32</v>
      </c>
      <c r="AR21" s="31">
        <f t="shared" si="9"/>
        <v>1</v>
      </c>
    </row>
    <row r="22" spans="2:44" x14ac:dyDescent="0.25">
      <c r="B22" s="9" t="s">
        <v>32</v>
      </c>
      <c r="C22" s="9"/>
      <c r="D22" s="9">
        <v>18</v>
      </c>
      <c r="E22" s="2" t="str">
        <f t="shared" si="0"/>
        <v>A-18</v>
      </c>
      <c r="F22" s="9">
        <v>10</v>
      </c>
      <c r="G22" s="9">
        <v>10</v>
      </c>
      <c r="H22" s="9">
        <v>2</v>
      </c>
      <c r="I22" s="9">
        <f t="shared" si="1"/>
        <v>375</v>
      </c>
      <c r="J22" s="9">
        <f t="shared" si="2"/>
        <v>0</v>
      </c>
      <c r="K22" s="9">
        <v>375</v>
      </c>
      <c r="L22" s="9">
        <v>375</v>
      </c>
      <c r="M22" s="23">
        <f t="shared" si="3"/>
        <v>0</v>
      </c>
      <c r="N22" s="9">
        <v>375</v>
      </c>
      <c r="O22" s="23">
        <f t="shared" si="4"/>
        <v>0</v>
      </c>
      <c r="P22" s="9">
        <v>375</v>
      </c>
      <c r="Q22" s="9">
        <v>0.24</v>
      </c>
      <c r="R22" s="9">
        <f t="shared" si="5"/>
        <v>1</v>
      </c>
      <c r="S22" s="9"/>
      <c r="T22" s="9"/>
      <c r="U22" s="9"/>
      <c r="V22" s="9">
        <v>375</v>
      </c>
      <c r="W22" s="9">
        <v>0.16</v>
      </c>
      <c r="X22" s="9">
        <f t="shared" si="6"/>
        <v>1</v>
      </c>
      <c r="Y22" s="9">
        <v>375</v>
      </c>
      <c r="Z22" s="2">
        <f t="shared" si="7"/>
        <v>1</v>
      </c>
      <c r="AA22" s="30">
        <f t="shared" si="8"/>
        <v>100</v>
      </c>
      <c r="AB22" s="9">
        <v>0.15</v>
      </c>
      <c r="AC22" s="9">
        <v>375</v>
      </c>
      <c r="AD22" s="9">
        <v>375</v>
      </c>
      <c r="AE22" s="9">
        <v>375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0.39</v>
      </c>
      <c r="AR22" s="31">
        <f t="shared" si="9"/>
        <v>1</v>
      </c>
    </row>
    <row r="23" spans="2:44" x14ac:dyDescent="0.25">
      <c r="B23" s="9" t="s">
        <v>32</v>
      </c>
      <c r="C23" s="9"/>
      <c r="D23" s="9">
        <v>19</v>
      </c>
      <c r="E23" s="2" t="str">
        <f t="shared" si="0"/>
        <v>A-19</v>
      </c>
      <c r="F23" s="9">
        <v>10</v>
      </c>
      <c r="G23" s="9">
        <v>10</v>
      </c>
      <c r="H23" s="9">
        <v>2</v>
      </c>
      <c r="I23" s="9">
        <f t="shared" si="1"/>
        <v>540</v>
      </c>
      <c r="J23" s="9">
        <f t="shared" si="2"/>
        <v>0</v>
      </c>
      <c r="K23" s="9">
        <v>540</v>
      </c>
      <c r="L23" s="9">
        <v>540</v>
      </c>
      <c r="M23" s="23">
        <f t="shared" si="3"/>
        <v>0</v>
      </c>
      <c r="N23" s="9">
        <v>540</v>
      </c>
      <c r="O23" s="23">
        <f t="shared" si="4"/>
        <v>0</v>
      </c>
      <c r="P23" s="9">
        <v>540</v>
      </c>
      <c r="Q23" s="9">
        <v>0.26</v>
      </c>
      <c r="R23" s="9">
        <f t="shared" si="5"/>
        <v>1</v>
      </c>
      <c r="S23" s="9"/>
      <c r="T23" s="9"/>
      <c r="U23" s="9"/>
      <c r="V23" s="9">
        <v>540</v>
      </c>
      <c r="W23" s="9">
        <v>0.1</v>
      </c>
      <c r="X23" s="9">
        <f t="shared" si="6"/>
        <v>1</v>
      </c>
      <c r="Y23" s="9">
        <v>540</v>
      </c>
      <c r="Z23" s="2">
        <f t="shared" si="7"/>
        <v>1</v>
      </c>
      <c r="AA23" s="30">
        <f t="shared" si="8"/>
        <v>100</v>
      </c>
      <c r="AB23" s="9">
        <v>0.09</v>
      </c>
      <c r="AC23" s="9">
        <v>543</v>
      </c>
      <c r="AD23" s="9">
        <v>540</v>
      </c>
      <c r="AE23" s="9">
        <v>540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0.35</v>
      </c>
      <c r="AR23" s="31">
        <f t="shared" si="9"/>
        <v>1</v>
      </c>
    </row>
    <row r="24" spans="2:44" x14ac:dyDescent="0.25">
      <c r="B24" s="9" t="s">
        <v>32</v>
      </c>
      <c r="C24" s="9"/>
      <c r="D24" s="9">
        <v>20</v>
      </c>
      <c r="E24" s="2" t="str">
        <f t="shared" si="0"/>
        <v>A-20</v>
      </c>
      <c r="F24" s="9">
        <v>10</v>
      </c>
      <c r="G24" s="9">
        <v>10</v>
      </c>
      <c r="H24" s="9">
        <v>2</v>
      </c>
      <c r="I24" s="9">
        <f t="shared" si="1"/>
        <v>399</v>
      </c>
      <c r="J24" s="9">
        <f t="shared" si="2"/>
        <v>0</v>
      </c>
      <c r="K24" s="9">
        <v>399</v>
      </c>
      <c r="L24" s="9">
        <v>399</v>
      </c>
      <c r="M24" s="23">
        <f t="shared" si="3"/>
        <v>0</v>
      </c>
      <c r="N24" s="9">
        <v>399</v>
      </c>
      <c r="O24" s="23">
        <f t="shared" si="4"/>
        <v>0</v>
      </c>
      <c r="P24" s="9">
        <v>399</v>
      </c>
      <c r="Q24" s="9">
        <v>0.17</v>
      </c>
      <c r="R24" s="9">
        <f t="shared" si="5"/>
        <v>1</v>
      </c>
      <c r="S24" s="9"/>
      <c r="T24" s="9"/>
      <c r="U24" s="9"/>
      <c r="V24" s="9">
        <v>399</v>
      </c>
      <c r="W24" s="9">
        <v>0.09</v>
      </c>
      <c r="X24" s="9">
        <f t="shared" si="6"/>
        <v>1</v>
      </c>
      <c r="Y24" s="9">
        <v>399</v>
      </c>
      <c r="Z24" s="2">
        <f t="shared" si="7"/>
        <v>1</v>
      </c>
      <c r="AA24" s="30">
        <f t="shared" si="8"/>
        <v>100</v>
      </c>
      <c r="AB24" s="9">
        <v>0.05</v>
      </c>
      <c r="AC24" s="9">
        <v>399</v>
      </c>
      <c r="AD24" s="9">
        <v>399</v>
      </c>
      <c r="AE24" s="9">
        <v>399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0.22</v>
      </c>
      <c r="AR24" s="31">
        <f t="shared" si="9"/>
        <v>1</v>
      </c>
    </row>
    <row r="25" spans="2:44" x14ac:dyDescent="0.25">
      <c r="B25" s="9" t="s">
        <v>32</v>
      </c>
      <c r="C25" s="9"/>
      <c r="D25" s="9">
        <v>21</v>
      </c>
      <c r="E25" s="2" t="str">
        <f t="shared" si="0"/>
        <v>A-21</v>
      </c>
      <c r="F25" s="9">
        <v>10</v>
      </c>
      <c r="G25" s="9">
        <v>10</v>
      </c>
      <c r="H25" s="9">
        <v>2</v>
      </c>
      <c r="I25" s="9">
        <f t="shared" si="1"/>
        <v>465</v>
      </c>
      <c r="J25" s="9">
        <f t="shared" si="2"/>
        <v>0</v>
      </c>
      <c r="K25" s="9">
        <v>465</v>
      </c>
      <c r="L25" s="9">
        <v>465</v>
      </c>
      <c r="M25" s="23">
        <f t="shared" si="3"/>
        <v>0</v>
      </c>
      <c r="N25" s="9">
        <v>465</v>
      </c>
      <c r="O25" s="23">
        <f t="shared" si="4"/>
        <v>0</v>
      </c>
      <c r="P25" s="9">
        <v>465</v>
      </c>
      <c r="Q25" s="9">
        <v>0.14000000000000001</v>
      </c>
      <c r="R25" s="9">
        <f t="shared" si="5"/>
        <v>1</v>
      </c>
      <c r="S25" s="9"/>
      <c r="T25" s="9"/>
      <c r="U25" s="9"/>
      <c r="V25" s="9">
        <v>465</v>
      </c>
      <c r="W25" s="9">
        <v>0.13</v>
      </c>
      <c r="X25" s="9">
        <f t="shared" si="6"/>
        <v>1</v>
      </c>
      <c r="Y25" s="9">
        <v>465</v>
      </c>
      <c r="Z25" s="2">
        <f t="shared" si="7"/>
        <v>1</v>
      </c>
      <c r="AA25" s="30">
        <f t="shared" si="8"/>
        <v>100</v>
      </c>
      <c r="AB25" s="9">
        <v>7.0000000000000007E-2</v>
      </c>
      <c r="AC25" s="9">
        <v>465</v>
      </c>
      <c r="AD25" s="9">
        <v>465</v>
      </c>
      <c r="AE25" s="9">
        <v>465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0.21</v>
      </c>
      <c r="AR25" s="31">
        <f t="shared" si="9"/>
        <v>1</v>
      </c>
    </row>
    <row r="26" spans="2:44" x14ac:dyDescent="0.25">
      <c r="B26" s="9" t="s">
        <v>32</v>
      </c>
      <c r="C26" s="9"/>
      <c r="D26" s="9">
        <v>22</v>
      </c>
      <c r="E26" s="2" t="str">
        <f t="shared" si="0"/>
        <v>A-22</v>
      </c>
      <c r="F26" s="9">
        <v>10</v>
      </c>
      <c r="G26" s="9">
        <v>10</v>
      </c>
      <c r="H26" s="9">
        <v>2</v>
      </c>
      <c r="I26" s="9">
        <f t="shared" si="1"/>
        <v>537</v>
      </c>
      <c r="J26" s="9">
        <f t="shared" si="2"/>
        <v>0</v>
      </c>
      <c r="K26" s="9">
        <v>537</v>
      </c>
      <c r="L26" s="9">
        <v>537</v>
      </c>
      <c r="M26" s="23">
        <f t="shared" si="3"/>
        <v>0</v>
      </c>
      <c r="N26" s="9">
        <v>537</v>
      </c>
      <c r="O26" s="23">
        <f t="shared" si="4"/>
        <v>0</v>
      </c>
      <c r="P26" s="9">
        <v>537</v>
      </c>
      <c r="Q26" s="9">
        <v>0.13</v>
      </c>
      <c r="R26" s="9">
        <f t="shared" si="5"/>
        <v>1</v>
      </c>
      <c r="S26" s="9"/>
      <c r="T26" s="9"/>
      <c r="U26" s="9"/>
      <c r="V26" s="9">
        <v>537</v>
      </c>
      <c r="W26" s="9">
        <v>0.23</v>
      </c>
      <c r="X26" s="9">
        <f t="shared" si="6"/>
        <v>1</v>
      </c>
      <c r="Y26" s="9">
        <v>537</v>
      </c>
      <c r="Z26" s="2">
        <f t="shared" si="7"/>
        <v>1</v>
      </c>
      <c r="AA26" s="30">
        <f t="shared" si="8"/>
        <v>100</v>
      </c>
      <c r="AB26" s="9">
        <v>0.06</v>
      </c>
      <c r="AC26" s="9">
        <v>537</v>
      </c>
      <c r="AD26" s="9">
        <v>537</v>
      </c>
      <c r="AE26" s="9">
        <v>537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0.19</v>
      </c>
      <c r="AR26" s="31">
        <f t="shared" si="9"/>
        <v>1</v>
      </c>
    </row>
    <row r="27" spans="2:44" x14ac:dyDescent="0.25">
      <c r="B27" s="9" t="s">
        <v>33</v>
      </c>
      <c r="C27" s="9"/>
      <c r="D27" s="9">
        <v>23</v>
      </c>
      <c r="E27" s="2" t="str">
        <f t="shared" si="0"/>
        <v>B-23</v>
      </c>
      <c r="F27" s="9">
        <v>15</v>
      </c>
      <c r="G27" s="9">
        <v>15</v>
      </c>
      <c r="H27" s="9">
        <v>2</v>
      </c>
      <c r="I27" s="9">
        <f t="shared" si="1"/>
        <v>576</v>
      </c>
      <c r="J27" s="9">
        <f t="shared" si="2"/>
        <v>0</v>
      </c>
      <c r="K27" s="9">
        <v>576</v>
      </c>
      <c r="L27" s="9">
        <v>576</v>
      </c>
      <c r="M27" s="23">
        <f t="shared" si="3"/>
        <v>0</v>
      </c>
      <c r="N27" s="9">
        <v>576</v>
      </c>
      <c r="O27" s="23">
        <f t="shared" si="4"/>
        <v>0</v>
      </c>
      <c r="P27" s="9">
        <v>576</v>
      </c>
      <c r="Q27" s="9">
        <v>0.21</v>
      </c>
      <c r="R27" s="9">
        <f t="shared" si="5"/>
        <v>1</v>
      </c>
      <c r="S27" s="9"/>
      <c r="T27" s="9"/>
      <c r="U27" s="9"/>
      <c r="V27" s="9">
        <v>576</v>
      </c>
      <c r="W27" s="9">
        <v>0.24</v>
      </c>
      <c r="X27" s="9">
        <f t="shared" si="6"/>
        <v>1</v>
      </c>
      <c r="Y27" s="9">
        <v>576</v>
      </c>
      <c r="Z27" s="2">
        <f t="shared" si="7"/>
        <v>1</v>
      </c>
      <c r="AA27" s="30">
        <f t="shared" si="8"/>
        <v>100</v>
      </c>
      <c r="AB27" s="9">
        <v>0.13</v>
      </c>
      <c r="AC27" s="9">
        <v>576</v>
      </c>
      <c r="AD27" s="9">
        <v>576</v>
      </c>
      <c r="AE27" s="9">
        <v>576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0.34</v>
      </c>
      <c r="AR27" s="31">
        <f t="shared" si="9"/>
        <v>1</v>
      </c>
    </row>
    <row r="28" spans="2:44" x14ac:dyDescent="0.25">
      <c r="B28" s="9" t="s">
        <v>33</v>
      </c>
      <c r="C28" s="9"/>
      <c r="D28" s="9">
        <v>24</v>
      </c>
      <c r="E28" s="2" t="str">
        <f t="shared" si="0"/>
        <v>B-24</v>
      </c>
      <c r="F28" s="9">
        <v>15</v>
      </c>
      <c r="G28" s="9">
        <v>15</v>
      </c>
      <c r="H28" s="9">
        <v>2</v>
      </c>
      <c r="I28" s="9">
        <f t="shared" si="1"/>
        <v>666</v>
      </c>
      <c r="J28" s="9">
        <f t="shared" si="2"/>
        <v>0</v>
      </c>
      <c r="K28" s="9">
        <v>666</v>
      </c>
      <c r="L28" s="9">
        <v>666</v>
      </c>
      <c r="M28" s="23">
        <f t="shared" si="3"/>
        <v>0</v>
      </c>
      <c r="N28" s="9">
        <v>666</v>
      </c>
      <c r="O28" s="23">
        <f t="shared" si="4"/>
        <v>0</v>
      </c>
      <c r="P28" s="9">
        <v>666</v>
      </c>
      <c r="Q28" s="9">
        <v>0.16</v>
      </c>
      <c r="R28" s="9">
        <f t="shared" si="5"/>
        <v>1</v>
      </c>
      <c r="S28" s="9"/>
      <c r="T28" s="9"/>
      <c r="U28" s="9"/>
      <c r="V28" s="9">
        <v>666</v>
      </c>
      <c r="W28" s="9">
        <v>0.2</v>
      </c>
      <c r="X28" s="9">
        <f t="shared" si="6"/>
        <v>1</v>
      </c>
      <c r="Y28" s="9">
        <v>666</v>
      </c>
      <c r="Z28" s="2">
        <f t="shared" si="7"/>
        <v>1</v>
      </c>
      <c r="AA28" s="30">
        <f t="shared" si="8"/>
        <v>100</v>
      </c>
      <c r="AB28" s="9">
        <v>0.08</v>
      </c>
      <c r="AC28" s="9">
        <v>666</v>
      </c>
      <c r="AD28" s="9">
        <v>666</v>
      </c>
      <c r="AE28" s="9">
        <v>666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0.24</v>
      </c>
      <c r="AR28" s="31">
        <f t="shared" si="9"/>
        <v>1</v>
      </c>
    </row>
    <row r="29" spans="2:44" x14ac:dyDescent="0.25">
      <c r="B29" s="9" t="s">
        <v>33</v>
      </c>
      <c r="C29" s="9"/>
      <c r="D29" s="9">
        <v>25</v>
      </c>
      <c r="E29" s="2" t="str">
        <f t="shared" si="0"/>
        <v>B-25</v>
      </c>
      <c r="F29" s="9">
        <v>15</v>
      </c>
      <c r="G29" s="9">
        <v>15</v>
      </c>
      <c r="H29" s="9">
        <v>2</v>
      </c>
      <c r="I29" s="9">
        <f t="shared" si="1"/>
        <v>738</v>
      </c>
      <c r="J29" s="9">
        <f t="shared" si="2"/>
        <v>0</v>
      </c>
      <c r="K29" s="9">
        <v>738</v>
      </c>
      <c r="L29" s="9">
        <v>738</v>
      </c>
      <c r="M29" s="23">
        <f t="shared" si="3"/>
        <v>0</v>
      </c>
      <c r="N29" s="9">
        <v>738</v>
      </c>
      <c r="O29" s="23">
        <f t="shared" si="4"/>
        <v>0</v>
      </c>
      <c r="P29" s="9">
        <v>738</v>
      </c>
      <c r="Q29" s="9">
        <v>0.45</v>
      </c>
      <c r="R29" s="9">
        <f t="shared" si="5"/>
        <v>1</v>
      </c>
      <c r="S29" s="9"/>
      <c r="T29" s="9"/>
      <c r="U29" s="9"/>
      <c r="V29" s="9">
        <v>738</v>
      </c>
      <c r="W29" s="9">
        <v>0.18</v>
      </c>
      <c r="X29" s="9">
        <f t="shared" si="6"/>
        <v>1</v>
      </c>
      <c r="Y29" s="9">
        <v>729</v>
      </c>
      <c r="Z29" s="2">
        <f t="shared" si="7"/>
        <v>0</v>
      </c>
      <c r="AA29" s="30">
        <f t="shared" si="8"/>
        <v>98.780487804878049</v>
      </c>
      <c r="AB29" s="9">
        <v>0.14000000000000001</v>
      </c>
      <c r="AC29" s="9">
        <v>738</v>
      </c>
      <c r="AD29" s="9">
        <v>729</v>
      </c>
      <c r="AE29" s="9">
        <v>738</v>
      </c>
      <c r="AF29" s="9">
        <v>0</v>
      </c>
      <c r="AG29" s="9">
        <v>2</v>
      </c>
      <c r="AH29" s="9">
        <v>3</v>
      </c>
      <c r="AI29" s="9">
        <v>6</v>
      </c>
      <c r="AJ29" s="9">
        <v>30</v>
      </c>
      <c r="AK29" s="9">
        <v>0</v>
      </c>
      <c r="AL29" s="9">
        <v>2</v>
      </c>
      <c r="AM29" s="9">
        <v>15</v>
      </c>
      <c r="AN29" s="9">
        <v>2</v>
      </c>
      <c r="AO29" s="9">
        <v>0.34</v>
      </c>
      <c r="AP29" s="9">
        <v>0.55000000000000004</v>
      </c>
      <c r="AQ29" s="9">
        <v>1.31</v>
      </c>
      <c r="AR29" s="31">
        <f t="shared" si="9"/>
        <v>1</v>
      </c>
    </row>
    <row r="30" spans="2:44" x14ac:dyDescent="0.25">
      <c r="B30" s="9" t="s">
        <v>33</v>
      </c>
      <c r="C30" s="9"/>
      <c r="D30" s="9">
        <v>26</v>
      </c>
      <c r="E30" s="2" t="str">
        <f t="shared" si="0"/>
        <v>B-26</v>
      </c>
      <c r="F30" s="9">
        <v>15</v>
      </c>
      <c r="G30" s="9">
        <v>15</v>
      </c>
      <c r="H30" s="9">
        <v>2</v>
      </c>
      <c r="I30" s="9">
        <f t="shared" si="1"/>
        <v>639</v>
      </c>
      <c r="J30" s="9">
        <f t="shared" si="2"/>
        <v>0</v>
      </c>
      <c r="K30" s="9">
        <v>639</v>
      </c>
      <c r="L30" s="9">
        <v>639</v>
      </c>
      <c r="M30" s="23">
        <f t="shared" si="3"/>
        <v>0</v>
      </c>
      <c r="N30" s="9">
        <v>639</v>
      </c>
      <c r="O30" s="23">
        <f t="shared" si="4"/>
        <v>0</v>
      </c>
      <c r="P30" s="9">
        <v>639</v>
      </c>
      <c r="Q30" s="9">
        <v>0.36</v>
      </c>
      <c r="R30" s="9">
        <f t="shared" si="5"/>
        <v>1</v>
      </c>
      <c r="S30" s="9"/>
      <c r="T30" s="9"/>
      <c r="U30" s="9"/>
      <c r="V30" s="9">
        <v>639</v>
      </c>
      <c r="W30" s="9">
        <v>0.23</v>
      </c>
      <c r="X30" s="9">
        <f t="shared" si="6"/>
        <v>1</v>
      </c>
      <c r="Y30" s="9">
        <v>639</v>
      </c>
      <c r="Z30" s="2">
        <f t="shared" si="7"/>
        <v>1</v>
      </c>
      <c r="AA30" s="30">
        <f t="shared" si="8"/>
        <v>100</v>
      </c>
      <c r="AB30" s="9">
        <v>0.21</v>
      </c>
      <c r="AC30" s="9">
        <v>639</v>
      </c>
      <c r="AD30" s="9">
        <v>639</v>
      </c>
      <c r="AE30" s="9">
        <v>639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0.56999999999999995</v>
      </c>
      <c r="AR30" s="31">
        <f t="shared" si="9"/>
        <v>1</v>
      </c>
    </row>
    <row r="31" spans="2:44" x14ac:dyDescent="0.25">
      <c r="B31" s="9" t="s">
        <v>33</v>
      </c>
      <c r="C31" s="9"/>
      <c r="D31" s="9">
        <v>27</v>
      </c>
      <c r="E31" s="2" t="str">
        <f t="shared" si="0"/>
        <v>B-27</v>
      </c>
      <c r="F31" s="9">
        <v>15</v>
      </c>
      <c r="G31" s="9">
        <v>15</v>
      </c>
      <c r="H31" s="9">
        <v>2</v>
      </c>
      <c r="I31" s="9">
        <f t="shared" si="1"/>
        <v>657</v>
      </c>
      <c r="J31" s="9">
        <f t="shared" si="2"/>
        <v>0</v>
      </c>
      <c r="K31" s="9">
        <v>657</v>
      </c>
      <c r="L31" s="9">
        <v>657</v>
      </c>
      <c r="M31" s="23">
        <f t="shared" si="3"/>
        <v>0</v>
      </c>
      <c r="N31" s="9">
        <v>657</v>
      </c>
      <c r="O31" s="23">
        <f t="shared" si="4"/>
        <v>0</v>
      </c>
      <c r="P31" s="9">
        <v>657</v>
      </c>
      <c r="Q31" s="9">
        <v>0.28999999999999998</v>
      </c>
      <c r="R31" s="9">
        <f t="shared" si="5"/>
        <v>1</v>
      </c>
      <c r="S31" s="9"/>
      <c r="T31" s="9"/>
      <c r="U31" s="9"/>
      <c r="V31" s="9">
        <v>657</v>
      </c>
      <c r="W31" s="9">
        <v>0.14000000000000001</v>
      </c>
      <c r="X31" s="9">
        <f t="shared" si="6"/>
        <v>1</v>
      </c>
      <c r="Y31" s="9">
        <v>657</v>
      </c>
      <c r="Z31" s="2">
        <f t="shared" si="7"/>
        <v>1</v>
      </c>
      <c r="AA31" s="30">
        <f t="shared" si="8"/>
        <v>100</v>
      </c>
      <c r="AB31" s="9">
        <v>0.15</v>
      </c>
      <c r="AC31" s="9">
        <v>657</v>
      </c>
      <c r="AD31" s="9">
        <v>657</v>
      </c>
      <c r="AE31" s="9">
        <v>657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0.44</v>
      </c>
      <c r="AR31" s="31">
        <f t="shared" si="9"/>
        <v>1</v>
      </c>
    </row>
    <row r="32" spans="2:44" x14ac:dyDescent="0.25">
      <c r="B32" s="9" t="s">
        <v>33</v>
      </c>
      <c r="C32" s="9"/>
      <c r="D32" s="9">
        <v>28</v>
      </c>
      <c r="E32" s="2" t="str">
        <f t="shared" si="0"/>
        <v>B-28</v>
      </c>
      <c r="F32" s="9">
        <v>15</v>
      </c>
      <c r="G32" s="9">
        <v>15</v>
      </c>
      <c r="H32" s="9">
        <v>2</v>
      </c>
      <c r="I32" s="9">
        <f t="shared" si="1"/>
        <v>531</v>
      </c>
      <c r="J32" s="9">
        <f t="shared" si="2"/>
        <v>0</v>
      </c>
      <c r="K32" s="9">
        <v>531</v>
      </c>
      <c r="L32" s="9">
        <v>531</v>
      </c>
      <c r="M32" s="23">
        <f t="shared" si="3"/>
        <v>0</v>
      </c>
      <c r="N32" s="9">
        <v>531</v>
      </c>
      <c r="O32" s="23">
        <f t="shared" si="4"/>
        <v>0</v>
      </c>
      <c r="P32" s="9">
        <v>531</v>
      </c>
      <c r="Q32" s="9">
        <v>0.27</v>
      </c>
      <c r="R32" s="9">
        <f t="shared" si="5"/>
        <v>1</v>
      </c>
      <c r="S32" s="9"/>
      <c r="T32" s="9"/>
      <c r="U32" s="9"/>
      <c r="V32" s="9">
        <v>531</v>
      </c>
      <c r="W32" s="9">
        <v>0.21</v>
      </c>
      <c r="X32" s="9">
        <f t="shared" si="6"/>
        <v>1</v>
      </c>
      <c r="Y32" s="9">
        <v>531</v>
      </c>
      <c r="Z32" s="2">
        <f t="shared" si="7"/>
        <v>1</v>
      </c>
      <c r="AA32" s="30">
        <f t="shared" si="8"/>
        <v>100</v>
      </c>
      <c r="AB32" s="9">
        <v>0.16</v>
      </c>
      <c r="AC32" s="9">
        <v>531</v>
      </c>
      <c r="AD32" s="9">
        <v>531</v>
      </c>
      <c r="AE32" s="9">
        <v>531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0.43</v>
      </c>
      <c r="AR32" s="31">
        <f t="shared" si="9"/>
        <v>1</v>
      </c>
    </row>
    <row r="33" spans="2:44" x14ac:dyDescent="0.25">
      <c r="B33" s="9" t="s">
        <v>33</v>
      </c>
      <c r="C33" s="9"/>
      <c r="D33" s="9">
        <v>29</v>
      </c>
      <c r="E33" s="2" t="str">
        <f t="shared" si="0"/>
        <v>B-29</v>
      </c>
      <c r="F33" s="9">
        <v>15</v>
      </c>
      <c r="G33" s="9">
        <v>15</v>
      </c>
      <c r="H33" s="9">
        <v>2</v>
      </c>
      <c r="I33" s="9">
        <f t="shared" si="1"/>
        <v>807</v>
      </c>
      <c r="J33" s="9">
        <f t="shared" si="2"/>
        <v>0</v>
      </c>
      <c r="K33" s="9">
        <v>807</v>
      </c>
      <c r="L33" s="9">
        <v>807</v>
      </c>
      <c r="M33" s="23">
        <f t="shared" si="3"/>
        <v>0</v>
      </c>
      <c r="N33" s="9">
        <v>807</v>
      </c>
      <c r="O33" s="23">
        <f t="shared" si="4"/>
        <v>0</v>
      </c>
      <c r="P33" s="9">
        <v>807</v>
      </c>
      <c r="Q33" s="9">
        <v>0.26</v>
      </c>
      <c r="R33" s="9">
        <f t="shared" si="5"/>
        <v>1</v>
      </c>
      <c r="S33" s="9"/>
      <c r="T33" s="9"/>
      <c r="U33" s="9"/>
      <c r="V33" s="9">
        <v>807</v>
      </c>
      <c r="W33" s="9">
        <v>0.24</v>
      </c>
      <c r="X33" s="9">
        <f t="shared" si="6"/>
        <v>1</v>
      </c>
      <c r="Y33" s="9">
        <v>807</v>
      </c>
      <c r="Z33" s="2">
        <f t="shared" si="7"/>
        <v>1</v>
      </c>
      <c r="AA33" s="30">
        <f t="shared" si="8"/>
        <v>100</v>
      </c>
      <c r="AB33" s="9">
        <v>0.14000000000000001</v>
      </c>
      <c r="AC33" s="9">
        <v>807</v>
      </c>
      <c r="AD33" s="9">
        <v>807</v>
      </c>
      <c r="AE33" s="9">
        <v>807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0.4</v>
      </c>
      <c r="AR33" s="31">
        <f t="shared" si="9"/>
        <v>1</v>
      </c>
    </row>
    <row r="34" spans="2:44" x14ac:dyDescent="0.25">
      <c r="B34" s="9" t="s">
        <v>33</v>
      </c>
      <c r="C34" s="9"/>
      <c r="D34" s="9">
        <v>30</v>
      </c>
      <c r="E34" s="2" t="str">
        <f t="shared" si="0"/>
        <v>B-30</v>
      </c>
      <c r="F34" s="9">
        <v>15</v>
      </c>
      <c r="G34" s="9">
        <v>15</v>
      </c>
      <c r="H34" s="9">
        <v>2</v>
      </c>
      <c r="I34" s="9">
        <f t="shared" si="1"/>
        <v>891</v>
      </c>
      <c r="J34" s="9">
        <f t="shared" si="2"/>
        <v>0</v>
      </c>
      <c r="K34" s="9">
        <v>891</v>
      </c>
      <c r="L34" s="9">
        <v>891</v>
      </c>
      <c r="M34" s="23">
        <f t="shared" si="3"/>
        <v>0</v>
      </c>
      <c r="N34" s="9">
        <v>891</v>
      </c>
      <c r="O34" s="23">
        <f t="shared" si="4"/>
        <v>0</v>
      </c>
      <c r="P34" s="9">
        <v>891</v>
      </c>
      <c r="Q34" s="9">
        <v>0.13</v>
      </c>
      <c r="R34" s="9">
        <f t="shared" si="5"/>
        <v>1</v>
      </c>
      <c r="S34" s="9"/>
      <c r="T34" s="9"/>
      <c r="U34" s="9"/>
      <c r="V34" s="9">
        <v>891</v>
      </c>
      <c r="W34" s="9">
        <v>0.2</v>
      </c>
      <c r="X34" s="9">
        <f t="shared" si="6"/>
        <v>1</v>
      </c>
      <c r="Y34" s="9">
        <v>891</v>
      </c>
      <c r="Z34" s="2">
        <f t="shared" si="7"/>
        <v>1</v>
      </c>
      <c r="AA34" s="30">
        <f t="shared" si="8"/>
        <v>100</v>
      </c>
      <c r="AB34" s="9">
        <v>0.06</v>
      </c>
      <c r="AC34" s="9">
        <v>891</v>
      </c>
      <c r="AD34" s="9">
        <v>891</v>
      </c>
      <c r="AE34" s="9">
        <v>891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0.19</v>
      </c>
      <c r="AR34" s="31">
        <f t="shared" si="9"/>
        <v>1</v>
      </c>
    </row>
    <row r="35" spans="2:44" x14ac:dyDescent="0.25">
      <c r="B35" s="9" t="s">
        <v>33</v>
      </c>
      <c r="C35" s="9"/>
      <c r="D35" s="9">
        <v>31</v>
      </c>
      <c r="E35" s="2" t="str">
        <f t="shared" si="0"/>
        <v>B-31</v>
      </c>
      <c r="F35" s="9">
        <v>15</v>
      </c>
      <c r="G35" s="9">
        <v>15</v>
      </c>
      <c r="H35" s="9">
        <v>2</v>
      </c>
      <c r="I35" s="9">
        <f t="shared" si="1"/>
        <v>570</v>
      </c>
      <c r="J35" s="9">
        <f t="shared" si="2"/>
        <v>0</v>
      </c>
      <c r="K35" s="9">
        <v>570</v>
      </c>
      <c r="L35" s="9">
        <v>570</v>
      </c>
      <c r="M35" s="23">
        <f t="shared" si="3"/>
        <v>0</v>
      </c>
      <c r="N35" s="9">
        <v>570</v>
      </c>
      <c r="O35" s="23">
        <f t="shared" si="4"/>
        <v>0</v>
      </c>
      <c r="P35" s="9">
        <v>570</v>
      </c>
      <c r="Q35" s="9">
        <v>0.1</v>
      </c>
      <c r="R35" s="9">
        <f t="shared" si="5"/>
        <v>1</v>
      </c>
      <c r="S35" s="9"/>
      <c r="T35" s="9"/>
      <c r="U35" s="9"/>
      <c r="V35" s="9">
        <v>570</v>
      </c>
      <c r="W35" s="9">
        <v>0.17</v>
      </c>
      <c r="X35" s="9">
        <f t="shared" si="6"/>
        <v>1</v>
      </c>
      <c r="Y35" s="9">
        <v>570</v>
      </c>
      <c r="Z35" s="2">
        <f t="shared" si="7"/>
        <v>1</v>
      </c>
      <c r="AA35" s="30">
        <f t="shared" si="8"/>
        <v>100</v>
      </c>
      <c r="AB35" s="9">
        <v>0.05</v>
      </c>
      <c r="AC35" s="9">
        <v>570</v>
      </c>
      <c r="AD35" s="9">
        <v>570</v>
      </c>
      <c r="AE35" s="9">
        <v>570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0.15</v>
      </c>
      <c r="AR35" s="31">
        <f t="shared" si="9"/>
        <v>1</v>
      </c>
    </row>
    <row r="36" spans="2:44" x14ac:dyDescent="0.25">
      <c r="B36" s="9" t="s">
        <v>33</v>
      </c>
      <c r="C36" s="9"/>
      <c r="D36" s="9">
        <v>32</v>
      </c>
      <c r="E36" s="2" t="str">
        <f t="shared" si="0"/>
        <v>B-32</v>
      </c>
      <c r="F36" s="9">
        <v>15</v>
      </c>
      <c r="G36" s="9">
        <v>15</v>
      </c>
      <c r="H36" s="9">
        <v>2</v>
      </c>
      <c r="I36" s="9">
        <f t="shared" si="1"/>
        <v>591</v>
      </c>
      <c r="J36" s="9">
        <f t="shared" si="2"/>
        <v>0</v>
      </c>
      <c r="K36" s="9">
        <v>591</v>
      </c>
      <c r="L36" s="9">
        <v>591</v>
      </c>
      <c r="M36" s="23">
        <f t="shared" si="3"/>
        <v>0</v>
      </c>
      <c r="N36" s="9">
        <v>591</v>
      </c>
      <c r="O36" s="23">
        <f t="shared" si="4"/>
        <v>0</v>
      </c>
      <c r="P36" s="9">
        <v>591</v>
      </c>
      <c r="Q36" s="9">
        <v>0.12</v>
      </c>
      <c r="R36" s="9">
        <f t="shared" si="5"/>
        <v>1</v>
      </c>
      <c r="S36" s="9"/>
      <c r="T36" s="9"/>
      <c r="U36" s="9"/>
      <c r="V36" s="9">
        <v>591</v>
      </c>
      <c r="W36" s="9">
        <v>0.19</v>
      </c>
      <c r="X36" s="9">
        <f t="shared" si="6"/>
        <v>1</v>
      </c>
      <c r="Y36" s="9">
        <v>591</v>
      </c>
      <c r="Z36" s="2">
        <f t="shared" si="7"/>
        <v>1</v>
      </c>
      <c r="AA36" s="30">
        <f t="shared" si="8"/>
        <v>100</v>
      </c>
      <c r="AB36" s="9">
        <v>7.0000000000000007E-2</v>
      </c>
      <c r="AC36" s="9">
        <v>591</v>
      </c>
      <c r="AD36" s="9">
        <v>591</v>
      </c>
      <c r="AE36" s="9">
        <v>591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0.19</v>
      </c>
      <c r="AR36" s="31">
        <f t="shared" si="9"/>
        <v>1</v>
      </c>
    </row>
    <row r="37" spans="2:44" x14ac:dyDescent="0.25">
      <c r="B37" s="9" t="s">
        <v>34</v>
      </c>
      <c r="C37" s="9"/>
      <c r="D37" s="9">
        <v>33</v>
      </c>
      <c r="E37" s="2" t="str">
        <f t="shared" si="0"/>
        <v>C-33</v>
      </c>
      <c r="F37" s="9">
        <v>20</v>
      </c>
      <c r="G37" s="9">
        <v>20</v>
      </c>
      <c r="H37" s="9">
        <v>3</v>
      </c>
      <c r="I37" s="9">
        <f t="shared" si="1"/>
        <v>603</v>
      </c>
      <c r="J37" s="9">
        <f t="shared" si="2"/>
        <v>0</v>
      </c>
      <c r="K37" s="9">
        <v>603</v>
      </c>
      <c r="L37" s="9">
        <v>603</v>
      </c>
      <c r="M37" s="23">
        <f t="shared" si="3"/>
        <v>0</v>
      </c>
      <c r="N37" s="9">
        <v>603</v>
      </c>
      <c r="O37" s="23">
        <f t="shared" si="4"/>
        <v>0</v>
      </c>
      <c r="P37" s="9">
        <v>603</v>
      </c>
      <c r="Q37" s="9">
        <v>0.34</v>
      </c>
      <c r="R37" s="9">
        <f t="shared" si="5"/>
        <v>1</v>
      </c>
      <c r="S37" s="9">
        <v>603</v>
      </c>
      <c r="T37" s="9">
        <v>5.75</v>
      </c>
      <c r="U37" s="9">
        <f>IF(T37&lt;7200,1,0)</f>
        <v>1</v>
      </c>
      <c r="V37" s="9">
        <v>603</v>
      </c>
      <c r="W37" s="9">
        <v>6.17</v>
      </c>
      <c r="X37" s="9">
        <f t="shared" si="6"/>
        <v>1</v>
      </c>
      <c r="Y37" s="9">
        <v>603</v>
      </c>
      <c r="Z37" s="2">
        <f t="shared" si="7"/>
        <v>1</v>
      </c>
      <c r="AA37" s="30">
        <f t="shared" si="8"/>
        <v>100</v>
      </c>
      <c r="AB37" s="9">
        <v>0.18</v>
      </c>
      <c r="AC37" s="9">
        <v>603</v>
      </c>
      <c r="AD37" s="9">
        <v>603</v>
      </c>
      <c r="AE37" s="9">
        <v>603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0.52</v>
      </c>
      <c r="AR37" s="31">
        <f t="shared" si="9"/>
        <v>1</v>
      </c>
    </row>
    <row r="38" spans="2:44" x14ac:dyDescent="0.25">
      <c r="B38" s="9" t="s">
        <v>34</v>
      </c>
      <c r="C38" s="9"/>
      <c r="D38" s="9">
        <v>34</v>
      </c>
      <c r="E38" s="2" t="str">
        <f t="shared" si="0"/>
        <v>C-34</v>
      </c>
      <c r="F38" s="9">
        <v>20</v>
      </c>
      <c r="G38" s="9">
        <v>20</v>
      </c>
      <c r="H38" s="9">
        <v>3</v>
      </c>
      <c r="I38" s="9">
        <f t="shared" si="1"/>
        <v>717</v>
      </c>
      <c r="J38" s="9">
        <f t="shared" si="2"/>
        <v>0</v>
      </c>
      <c r="K38" s="9">
        <v>717</v>
      </c>
      <c r="L38" s="9">
        <v>717</v>
      </c>
      <c r="M38" s="23">
        <f t="shared" si="3"/>
        <v>0</v>
      </c>
      <c r="N38" s="9">
        <v>717</v>
      </c>
      <c r="O38" s="23">
        <f t="shared" si="4"/>
        <v>0</v>
      </c>
      <c r="P38" s="9">
        <v>717</v>
      </c>
      <c r="Q38" s="9">
        <v>0.45</v>
      </c>
      <c r="R38" s="9">
        <f t="shared" si="5"/>
        <v>1</v>
      </c>
      <c r="S38" s="9">
        <v>717</v>
      </c>
      <c r="T38" s="9">
        <v>11.06</v>
      </c>
      <c r="U38" s="9">
        <f t="shared" ref="U38:U53" si="10">IF(T38&lt;7200,1,0)</f>
        <v>1</v>
      </c>
      <c r="V38" s="9">
        <v>717</v>
      </c>
      <c r="W38" s="9">
        <v>0.81</v>
      </c>
      <c r="X38" s="9">
        <f t="shared" si="6"/>
        <v>1</v>
      </c>
      <c r="Y38" s="9">
        <v>717</v>
      </c>
      <c r="Z38" s="2">
        <f t="shared" si="7"/>
        <v>1</v>
      </c>
      <c r="AA38" s="30">
        <f t="shared" si="8"/>
        <v>100</v>
      </c>
      <c r="AB38" s="9">
        <v>0.26</v>
      </c>
      <c r="AC38" s="9">
        <v>717</v>
      </c>
      <c r="AD38" s="9">
        <v>717</v>
      </c>
      <c r="AE38" s="9">
        <v>717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0.71</v>
      </c>
      <c r="AR38" s="31">
        <f t="shared" si="9"/>
        <v>1</v>
      </c>
    </row>
    <row r="39" spans="2:44" x14ac:dyDescent="0.25">
      <c r="B39" s="9" t="s">
        <v>34</v>
      </c>
      <c r="C39" s="9"/>
      <c r="D39" s="9">
        <v>35</v>
      </c>
      <c r="E39" s="2" t="str">
        <f t="shared" si="0"/>
        <v>C-35</v>
      </c>
      <c r="F39" s="9">
        <v>20</v>
      </c>
      <c r="G39" s="9">
        <v>20</v>
      </c>
      <c r="H39" s="9">
        <v>3</v>
      </c>
      <c r="I39" s="9">
        <f t="shared" si="1"/>
        <v>684</v>
      </c>
      <c r="J39" s="9">
        <f t="shared" si="2"/>
        <v>0</v>
      </c>
      <c r="K39" s="9">
        <v>684</v>
      </c>
      <c r="L39" s="9">
        <v>684</v>
      </c>
      <c r="M39" s="23">
        <f t="shared" si="3"/>
        <v>0</v>
      </c>
      <c r="N39" s="9">
        <v>684</v>
      </c>
      <c r="O39" s="23">
        <f t="shared" si="4"/>
        <v>0</v>
      </c>
      <c r="P39" s="9">
        <v>684</v>
      </c>
      <c r="Q39" s="9">
        <v>0.44</v>
      </c>
      <c r="R39" s="9">
        <f t="shared" si="5"/>
        <v>1</v>
      </c>
      <c r="S39" s="9">
        <v>684</v>
      </c>
      <c r="T39" s="9">
        <v>6.46</v>
      </c>
      <c r="U39" s="9">
        <f t="shared" si="10"/>
        <v>1</v>
      </c>
      <c r="V39" s="9">
        <v>684</v>
      </c>
      <c r="W39" s="9">
        <v>0.75</v>
      </c>
      <c r="X39" s="9">
        <f t="shared" si="6"/>
        <v>1</v>
      </c>
      <c r="Y39" s="9">
        <v>684</v>
      </c>
      <c r="Z39" s="2">
        <f t="shared" si="7"/>
        <v>1</v>
      </c>
      <c r="AA39" s="30">
        <f t="shared" si="8"/>
        <v>100</v>
      </c>
      <c r="AB39" s="9">
        <v>0.25</v>
      </c>
      <c r="AC39" s="9">
        <v>684</v>
      </c>
      <c r="AD39" s="9">
        <v>684</v>
      </c>
      <c r="AE39" s="9">
        <v>684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0.69</v>
      </c>
      <c r="AR39" s="31">
        <f t="shared" si="9"/>
        <v>1</v>
      </c>
    </row>
    <row r="40" spans="2:44" x14ac:dyDescent="0.25">
      <c r="B40" s="9" t="s">
        <v>34</v>
      </c>
      <c r="C40" s="9"/>
      <c r="D40" s="9">
        <v>36</v>
      </c>
      <c r="E40" s="2" t="str">
        <f t="shared" si="0"/>
        <v>C-36</v>
      </c>
      <c r="F40" s="9">
        <v>20</v>
      </c>
      <c r="G40" s="9">
        <v>20</v>
      </c>
      <c r="H40" s="9">
        <v>3</v>
      </c>
      <c r="I40" s="9">
        <f t="shared" si="1"/>
        <v>678</v>
      </c>
      <c r="J40" s="9">
        <f t="shared" si="2"/>
        <v>0</v>
      </c>
      <c r="K40" s="9">
        <v>678</v>
      </c>
      <c r="L40" s="9">
        <v>678</v>
      </c>
      <c r="M40" s="23">
        <f t="shared" si="3"/>
        <v>0</v>
      </c>
      <c r="N40" s="9" t="s">
        <v>55</v>
      </c>
      <c r="O40" s="23">
        <f t="shared" si="4"/>
        <v>0</v>
      </c>
      <c r="P40" s="9">
        <v>678</v>
      </c>
      <c r="Q40" s="9">
        <v>0.51</v>
      </c>
      <c r="R40" s="9">
        <f t="shared" si="5"/>
        <v>1</v>
      </c>
      <c r="S40" s="9">
        <v>678</v>
      </c>
      <c r="T40" s="9">
        <v>479.74</v>
      </c>
      <c r="U40" s="9">
        <f t="shared" si="10"/>
        <v>1</v>
      </c>
      <c r="V40" s="9">
        <v>678</v>
      </c>
      <c r="W40" s="9">
        <v>0.92</v>
      </c>
      <c r="X40" s="9">
        <f t="shared" si="6"/>
        <v>1</v>
      </c>
      <c r="Y40" s="9">
        <v>678</v>
      </c>
      <c r="Z40" s="2">
        <f t="shared" si="7"/>
        <v>1</v>
      </c>
      <c r="AA40" s="30">
        <f t="shared" si="8"/>
        <v>100</v>
      </c>
      <c r="AB40" s="9">
        <v>0.28999999999999998</v>
      </c>
      <c r="AC40" s="9">
        <v>678</v>
      </c>
      <c r="AD40" s="9">
        <v>678</v>
      </c>
      <c r="AE40" s="9">
        <v>678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0.8</v>
      </c>
      <c r="AR40" s="31">
        <f t="shared" si="9"/>
        <v>1</v>
      </c>
    </row>
    <row r="41" spans="2:44" x14ac:dyDescent="0.25">
      <c r="B41" s="9" t="s">
        <v>34</v>
      </c>
      <c r="C41" s="9"/>
      <c r="D41" s="9">
        <v>37</v>
      </c>
      <c r="E41" s="2" t="str">
        <f t="shared" si="0"/>
        <v>C-37</v>
      </c>
      <c r="F41" s="9">
        <v>20</v>
      </c>
      <c r="G41" s="9">
        <v>20</v>
      </c>
      <c r="H41" s="9">
        <v>3</v>
      </c>
      <c r="I41" s="9">
        <f t="shared" si="1"/>
        <v>510</v>
      </c>
      <c r="J41" s="9">
        <f t="shared" si="2"/>
        <v>0</v>
      </c>
      <c r="K41" s="9">
        <v>510</v>
      </c>
      <c r="L41" s="9">
        <v>510</v>
      </c>
      <c r="M41" s="23">
        <f t="shared" si="3"/>
        <v>0</v>
      </c>
      <c r="N41" s="9">
        <v>510</v>
      </c>
      <c r="O41" s="23">
        <f t="shared" si="4"/>
        <v>0</v>
      </c>
      <c r="P41" s="9">
        <v>510</v>
      </c>
      <c r="Q41" s="9">
        <v>0.36</v>
      </c>
      <c r="R41" s="9">
        <f t="shared" si="5"/>
        <v>1</v>
      </c>
      <c r="S41" s="9">
        <v>510</v>
      </c>
      <c r="T41" s="9">
        <v>45.53</v>
      </c>
      <c r="U41" s="9">
        <f t="shared" si="10"/>
        <v>1</v>
      </c>
      <c r="V41" s="9">
        <v>510</v>
      </c>
      <c r="W41" s="9">
        <v>0.3</v>
      </c>
      <c r="X41" s="9">
        <f t="shared" si="6"/>
        <v>1</v>
      </c>
      <c r="Y41" s="9">
        <v>510</v>
      </c>
      <c r="Z41" s="2">
        <f t="shared" si="7"/>
        <v>1</v>
      </c>
      <c r="AA41" s="30">
        <f t="shared" si="8"/>
        <v>100</v>
      </c>
      <c r="AB41" s="9">
        <v>0.17</v>
      </c>
      <c r="AC41" s="9">
        <v>510</v>
      </c>
      <c r="AD41" s="9">
        <v>510</v>
      </c>
      <c r="AE41" s="9">
        <v>510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0.53</v>
      </c>
      <c r="AR41" s="31">
        <f t="shared" si="9"/>
        <v>1</v>
      </c>
    </row>
    <row r="42" spans="2:44" x14ac:dyDescent="0.25">
      <c r="B42" s="9" t="s">
        <v>34</v>
      </c>
      <c r="C42" s="9"/>
      <c r="D42" s="9">
        <v>38</v>
      </c>
      <c r="E42" s="2" t="str">
        <f t="shared" si="0"/>
        <v>C-38</v>
      </c>
      <c r="F42" s="9">
        <v>20</v>
      </c>
      <c r="G42" s="9">
        <v>20</v>
      </c>
      <c r="H42" s="9">
        <v>3</v>
      </c>
      <c r="I42" s="9">
        <f t="shared" si="1"/>
        <v>618</v>
      </c>
      <c r="J42" s="9">
        <f t="shared" si="2"/>
        <v>0</v>
      </c>
      <c r="K42" s="9">
        <v>618</v>
      </c>
      <c r="L42" s="9">
        <v>618</v>
      </c>
      <c r="M42" s="23">
        <f t="shared" si="3"/>
        <v>0</v>
      </c>
      <c r="N42" s="9" t="s">
        <v>55</v>
      </c>
      <c r="O42" s="23">
        <f t="shared" si="4"/>
        <v>0</v>
      </c>
      <c r="P42" s="9">
        <v>618</v>
      </c>
      <c r="Q42" s="9">
        <v>0.28000000000000003</v>
      </c>
      <c r="R42" s="9">
        <f t="shared" si="5"/>
        <v>1</v>
      </c>
      <c r="S42" s="9"/>
      <c r="T42" s="9">
        <v>7200</v>
      </c>
      <c r="U42" s="9">
        <f t="shared" si="10"/>
        <v>0</v>
      </c>
      <c r="V42" s="9">
        <v>618</v>
      </c>
      <c r="W42" s="9">
        <v>0.75</v>
      </c>
      <c r="X42" s="9">
        <f t="shared" si="6"/>
        <v>1</v>
      </c>
      <c r="Y42" s="9">
        <v>615</v>
      </c>
      <c r="Z42" s="2">
        <f t="shared" si="7"/>
        <v>0</v>
      </c>
      <c r="AA42" s="30">
        <f t="shared" si="8"/>
        <v>99.514563106796118</v>
      </c>
      <c r="AB42" s="9">
        <v>0.13</v>
      </c>
      <c r="AC42" s="9">
        <v>618</v>
      </c>
      <c r="AD42" s="9">
        <v>615</v>
      </c>
      <c r="AE42" s="9">
        <v>618</v>
      </c>
      <c r="AF42" s="9">
        <v>0</v>
      </c>
      <c r="AG42" s="9">
        <v>2</v>
      </c>
      <c r="AH42" s="9">
        <v>10</v>
      </c>
      <c r="AI42" s="9">
        <v>15</v>
      </c>
      <c r="AJ42" s="9">
        <v>60</v>
      </c>
      <c r="AK42" s="9">
        <v>0</v>
      </c>
      <c r="AL42" s="9">
        <v>0</v>
      </c>
      <c r="AM42" s="9">
        <v>367</v>
      </c>
      <c r="AN42" s="9">
        <v>2</v>
      </c>
      <c r="AO42" s="9">
        <v>1.29</v>
      </c>
      <c r="AP42" s="9">
        <v>0.66</v>
      </c>
      <c r="AQ42" s="9">
        <v>0.41</v>
      </c>
      <c r="AR42" s="31">
        <f t="shared" si="9"/>
        <v>1</v>
      </c>
    </row>
    <row r="43" spans="2:44" x14ac:dyDescent="0.25">
      <c r="B43" s="9" t="s">
        <v>34</v>
      </c>
      <c r="C43" s="9"/>
      <c r="D43" s="9">
        <v>39</v>
      </c>
      <c r="E43" s="2" t="str">
        <f t="shared" si="0"/>
        <v>C-39</v>
      </c>
      <c r="F43" s="9">
        <v>20</v>
      </c>
      <c r="G43" s="9">
        <v>20</v>
      </c>
      <c r="H43" s="9">
        <v>3</v>
      </c>
      <c r="I43" s="9">
        <f t="shared" si="1"/>
        <v>513</v>
      </c>
      <c r="J43" s="9">
        <f t="shared" si="2"/>
        <v>0</v>
      </c>
      <c r="K43" s="9">
        <v>513</v>
      </c>
      <c r="L43" s="9">
        <v>513</v>
      </c>
      <c r="M43" s="23">
        <f t="shared" si="3"/>
        <v>0</v>
      </c>
      <c r="N43" s="9" t="s">
        <v>55</v>
      </c>
      <c r="O43" s="23">
        <f t="shared" si="4"/>
        <v>0</v>
      </c>
      <c r="P43" s="9">
        <v>513</v>
      </c>
      <c r="Q43" s="9">
        <v>0.24</v>
      </c>
      <c r="R43" s="9">
        <f t="shared" si="5"/>
        <v>1</v>
      </c>
      <c r="S43" s="9">
        <v>513</v>
      </c>
      <c r="T43" s="9">
        <v>1531.15</v>
      </c>
      <c r="U43" s="9">
        <f t="shared" si="10"/>
        <v>1</v>
      </c>
      <c r="V43" s="9">
        <v>513</v>
      </c>
      <c r="W43" s="9">
        <v>0.82</v>
      </c>
      <c r="X43" s="9">
        <f t="shared" si="6"/>
        <v>1</v>
      </c>
      <c r="Y43" s="9">
        <v>510</v>
      </c>
      <c r="Z43" s="2">
        <f t="shared" si="7"/>
        <v>0</v>
      </c>
      <c r="AA43" s="30">
        <f t="shared" si="8"/>
        <v>99.415204678362571</v>
      </c>
      <c r="AB43" s="9">
        <v>0.15</v>
      </c>
      <c r="AC43" s="9">
        <v>513</v>
      </c>
      <c r="AD43" s="9">
        <v>510</v>
      </c>
      <c r="AE43" s="9">
        <v>513</v>
      </c>
      <c r="AF43" s="9">
        <v>0</v>
      </c>
      <c r="AG43" s="9">
        <v>4</v>
      </c>
      <c r="AH43" s="9">
        <v>12</v>
      </c>
      <c r="AI43" s="9">
        <v>18</v>
      </c>
      <c r="AJ43" s="9">
        <v>60</v>
      </c>
      <c r="AK43" s="9">
        <v>0</v>
      </c>
      <c r="AL43" s="9">
        <v>0</v>
      </c>
      <c r="AM43" s="9">
        <v>405</v>
      </c>
      <c r="AN43" s="9">
        <v>4</v>
      </c>
      <c r="AO43" s="9">
        <v>1.06</v>
      </c>
      <c r="AP43" s="9">
        <v>1.0900000000000001</v>
      </c>
      <c r="AQ43" s="9">
        <v>1.85</v>
      </c>
      <c r="AR43" s="31">
        <f t="shared" si="9"/>
        <v>1</v>
      </c>
    </row>
    <row r="44" spans="2:44" x14ac:dyDescent="0.25">
      <c r="B44" s="9" t="s">
        <v>34</v>
      </c>
      <c r="C44" s="9"/>
      <c r="D44" s="9">
        <v>40</v>
      </c>
      <c r="E44" s="2" t="str">
        <f t="shared" si="0"/>
        <v>C-40</v>
      </c>
      <c r="F44" s="9">
        <v>20</v>
      </c>
      <c r="G44" s="9">
        <v>20</v>
      </c>
      <c r="H44" s="9">
        <v>3</v>
      </c>
      <c r="I44" s="9">
        <f t="shared" si="1"/>
        <v>564</v>
      </c>
      <c r="J44" s="9">
        <f t="shared" si="2"/>
        <v>0</v>
      </c>
      <c r="K44" s="9">
        <v>564</v>
      </c>
      <c r="L44" s="9">
        <v>564</v>
      </c>
      <c r="M44" s="23">
        <f t="shared" si="3"/>
        <v>0</v>
      </c>
      <c r="N44" s="9" t="s">
        <v>55</v>
      </c>
      <c r="O44" s="23">
        <f t="shared" si="4"/>
        <v>0</v>
      </c>
      <c r="P44" s="9">
        <v>564</v>
      </c>
      <c r="Q44" s="9">
        <v>0.21</v>
      </c>
      <c r="R44" s="9">
        <f t="shared" si="5"/>
        <v>1</v>
      </c>
      <c r="S44" s="9">
        <v>564</v>
      </c>
      <c r="T44" s="9">
        <v>7200</v>
      </c>
      <c r="U44" s="9">
        <f t="shared" si="10"/>
        <v>0</v>
      </c>
      <c r="V44" s="9">
        <v>564</v>
      </c>
      <c r="W44" s="9">
        <v>0.37</v>
      </c>
      <c r="X44" s="9">
        <f t="shared" si="6"/>
        <v>1</v>
      </c>
      <c r="Y44" s="9">
        <v>558</v>
      </c>
      <c r="Z44" s="2">
        <f t="shared" si="7"/>
        <v>0</v>
      </c>
      <c r="AA44" s="30">
        <f t="shared" si="8"/>
        <v>98.936170212765958</v>
      </c>
      <c r="AB44" s="9">
        <v>0.13</v>
      </c>
      <c r="AC44" s="9">
        <v>564</v>
      </c>
      <c r="AD44" s="9">
        <v>558</v>
      </c>
      <c r="AE44" s="9">
        <v>564</v>
      </c>
      <c r="AF44" s="9">
        <v>0</v>
      </c>
      <c r="AG44" s="9">
        <v>13</v>
      </c>
      <c r="AH44" s="9">
        <v>16</v>
      </c>
      <c r="AI44" s="9">
        <v>24</v>
      </c>
      <c r="AJ44" s="9">
        <v>60</v>
      </c>
      <c r="AK44" s="9">
        <v>0</v>
      </c>
      <c r="AL44" s="9">
        <v>12</v>
      </c>
      <c r="AM44" s="9">
        <v>1133</v>
      </c>
      <c r="AN44" s="9">
        <v>13</v>
      </c>
      <c r="AO44" s="9">
        <v>2.74</v>
      </c>
      <c r="AP44" s="9">
        <v>4.84</v>
      </c>
      <c r="AQ44" s="9">
        <v>5.37</v>
      </c>
      <c r="AR44" s="31">
        <f t="shared" si="9"/>
        <v>1</v>
      </c>
    </row>
    <row r="45" spans="2:44" x14ac:dyDescent="0.25">
      <c r="B45" s="9" t="s">
        <v>34</v>
      </c>
      <c r="C45" s="9"/>
      <c r="D45" s="9">
        <v>41</v>
      </c>
      <c r="E45" s="2" t="str">
        <f t="shared" si="0"/>
        <v>C-41</v>
      </c>
      <c r="F45" s="9">
        <v>20</v>
      </c>
      <c r="G45" s="9">
        <v>20</v>
      </c>
      <c r="H45" s="9">
        <v>3</v>
      </c>
      <c r="I45" s="9">
        <f t="shared" si="1"/>
        <v>588</v>
      </c>
      <c r="J45" s="9">
        <f t="shared" si="2"/>
        <v>0</v>
      </c>
      <c r="K45" s="9">
        <v>588</v>
      </c>
      <c r="L45" s="9">
        <v>588</v>
      </c>
      <c r="M45" s="23">
        <f t="shared" si="3"/>
        <v>0</v>
      </c>
      <c r="N45" s="9" t="s">
        <v>55</v>
      </c>
      <c r="O45" s="23">
        <f t="shared" si="4"/>
        <v>0</v>
      </c>
      <c r="P45" s="9">
        <v>588</v>
      </c>
      <c r="Q45" s="9">
        <v>0.5</v>
      </c>
      <c r="R45" s="9">
        <f t="shared" si="5"/>
        <v>1</v>
      </c>
      <c r="S45" s="9">
        <v>588</v>
      </c>
      <c r="T45" s="9">
        <v>4080.23</v>
      </c>
      <c r="U45" s="9">
        <f t="shared" si="10"/>
        <v>1</v>
      </c>
      <c r="V45" s="9">
        <v>588</v>
      </c>
      <c r="W45" s="9">
        <v>0.74</v>
      </c>
      <c r="X45" s="9">
        <f t="shared" si="6"/>
        <v>1</v>
      </c>
      <c r="Y45" s="9">
        <v>585</v>
      </c>
      <c r="Z45" s="2">
        <f t="shared" si="7"/>
        <v>0</v>
      </c>
      <c r="AA45" s="30">
        <f t="shared" si="8"/>
        <v>99.489795918367349</v>
      </c>
      <c r="AB45" s="9">
        <v>0.11</v>
      </c>
      <c r="AC45" s="9">
        <v>588</v>
      </c>
      <c r="AD45" s="9">
        <v>585</v>
      </c>
      <c r="AE45" s="9">
        <v>588</v>
      </c>
      <c r="AF45" s="9">
        <v>0</v>
      </c>
      <c r="AG45" s="9">
        <v>2</v>
      </c>
      <c r="AH45" s="9">
        <v>10</v>
      </c>
      <c r="AI45" s="9">
        <v>15</v>
      </c>
      <c r="AJ45" s="9">
        <v>60</v>
      </c>
      <c r="AK45" s="9">
        <v>0</v>
      </c>
      <c r="AL45" s="9">
        <v>0</v>
      </c>
      <c r="AM45" s="9">
        <v>110</v>
      </c>
      <c r="AN45" s="9">
        <v>2</v>
      </c>
      <c r="AO45" s="9">
        <v>0.83</v>
      </c>
      <c r="AP45" s="9">
        <v>0.56999999999999995</v>
      </c>
      <c r="AQ45" s="9">
        <v>2.12</v>
      </c>
      <c r="AR45" s="31">
        <f t="shared" si="9"/>
        <v>1</v>
      </c>
    </row>
    <row r="46" spans="2:44" x14ac:dyDescent="0.25">
      <c r="B46" s="9" t="s">
        <v>34</v>
      </c>
      <c r="C46" s="9"/>
      <c r="D46" s="9">
        <v>42</v>
      </c>
      <c r="E46" s="2" t="str">
        <f t="shared" si="0"/>
        <v>C-42</v>
      </c>
      <c r="F46" s="9">
        <v>20</v>
      </c>
      <c r="G46" s="9">
        <v>20</v>
      </c>
      <c r="H46" s="9">
        <v>3</v>
      </c>
      <c r="I46" s="9">
        <f t="shared" si="1"/>
        <v>573</v>
      </c>
      <c r="J46" s="9">
        <f t="shared" si="2"/>
        <v>0</v>
      </c>
      <c r="K46" s="9">
        <v>573</v>
      </c>
      <c r="L46" s="9">
        <v>573</v>
      </c>
      <c r="M46" s="23">
        <f t="shared" si="3"/>
        <v>0</v>
      </c>
      <c r="N46" s="9" t="s">
        <v>55</v>
      </c>
      <c r="O46" s="23">
        <f t="shared" si="4"/>
        <v>0</v>
      </c>
      <c r="P46" s="9">
        <v>573</v>
      </c>
      <c r="Q46" s="9">
        <v>0.62</v>
      </c>
      <c r="R46" s="9">
        <f t="shared" si="5"/>
        <v>1</v>
      </c>
      <c r="S46" s="9"/>
      <c r="T46" s="9">
        <v>7200</v>
      </c>
      <c r="U46" s="9">
        <f t="shared" si="10"/>
        <v>0</v>
      </c>
      <c r="V46" s="9">
        <v>573</v>
      </c>
      <c r="W46" s="9">
        <v>1.69</v>
      </c>
      <c r="X46" s="9">
        <f t="shared" si="6"/>
        <v>1</v>
      </c>
      <c r="Y46" s="9">
        <v>573</v>
      </c>
      <c r="Z46" s="2">
        <f t="shared" si="7"/>
        <v>1</v>
      </c>
      <c r="AA46" s="30">
        <f t="shared" si="8"/>
        <v>100</v>
      </c>
      <c r="AB46" s="9">
        <v>0.27</v>
      </c>
      <c r="AC46" s="9">
        <v>573</v>
      </c>
      <c r="AD46" s="9">
        <v>573</v>
      </c>
      <c r="AE46" s="9">
        <v>573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0.89</v>
      </c>
      <c r="AR46" s="31">
        <f t="shared" si="9"/>
        <v>1</v>
      </c>
    </row>
    <row r="47" spans="2:44" x14ac:dyDescent="0.25">
      <c r="B47" s="9" t="s">
        <v>36</v>
      </c>
      <c r="C47" s="9"/>
      <c r="D47" s="9">
        <v>43</v>
      </c>
      <c r="E47" s="2" t="str">
        <f t="shared" si="0"/>
        <v>D-43</v>
      </c>
      <c r="F47" s="9">
        <v>25</v>
      </c>
      <c r="G47" s="9">
        <v>25</v>
      </c>
      <c r="H47" s="9">
        <v>3</v>
      </c>
      <c r="I47" s="9">
        <f t="shared" si="1"/>
        <v>876</v>
      </c>
      <c r="J47" s="9">
        <f t="shared" si="2"/>
        <v>0</v>
      </c>
      <c r="K47" s="9">
        <v>876</v>
      </c>
      <c r="L47" s="9">
        <v>876</v>
      </c>
      <c r="M47" s="23">
        <f t="shared" si="3"/>
        <v>0</v>
      </c>
      <c r="N47" s="9" t="s">
        <v>55</v>
      </c>
      <c r="O47" s="23">
        <f t="shared" si="4"/>
        <v>0</v>
      </c>
      <c r="P47" s="9">
        <v>876</v>
      </c>
      <c r="Q47" s="9">
        <v>0.95</v>
      </c>
      <c r="R47" s="9">
        <f t="shared" si="5"/>
        <v>1</v>
      </c>
      <c r="S47" s="9"/>
      <c r="T47" s="9">
        <v>7200</v>
      </c>
      <c r="U47" s="9">
        <f t="shared" si="10"/>
        <v>0</v>
      </c>
      <c r="V47" s="9">
        <v>876</v>
      </c>
      <c r="W47" s="9">
        <v>11.03</v>
      </c>
      <c r="X47" s="9">
        <f t="shared" si="6"/>
        <v>1</v>
      </c>
      <c r="Y47" s="9">
        <v>870</v>
      </c>
      <c r="Z47" s="2">
        <f t="shared" si="7"/>
        <v>0</v>
      </c>
      <c r="AA47" s="30">
        <f t="shared" si="8"/>
        <v>99.31506849315069</v>
      </c>
      <c r="AB47" s="9">
        <v>0.62</v>
      </c>
      <c r="AC47" s="9">
        <v>876</v>
      </c>
      <c r="AD47" s="9">
        <v>870</v>
      </c>
      <c r="AE47" s="9">
        <v>876</v>
      </c>
      <c r="AF47" s="9">
        <v>0</v>
      </c>
      <c r="AG47" s="9">
        <v>4</v>
      </c>
      <c r="AH47" s="9">
        <v>28</v>
      </c>
      <c r="AI47" s="9">
        <v>42</v>
      </c>
      <c r="AJ47" s="9">
        <v>75</v>
      </c>
      <c r="AK47" s="9">
        <v>1</v>
      </c>
      <c r="AL47" s="9">
        <v>5</v>
      </c>
      <c r="AM47" s="9">
        <v>1551</v>
      </c>
      <c r="AN47" s="9">
        <v>4</v>
      </c>
      <c r="AO47" s="9">
        <v>4.47</v>
      </c>
      <c r="AP47" s="9">
        <v>1.35</v>
      </c>
      <c r="AQ47" s="9">
        <v>3.33</v>
      </c>
      <c r="AR47" s="31">
        <f t="shared" si="9"/>
        <v>1</v>
      </c>
    </row>
    <row r="48" spans="2:44" x14ac:dyDescent="0.25">
      <c r="B48" s="9" t="s">
        <v>36</v>
      </c>
      <c r="C48" s="9"/>
      <c r="D48" s="9">
        <v>44</v>
      </c>
      <c r="E48" s="2" t="str">
        <f t="shared" si="0"/>
        <v>D-44</v>
      </c>
      <c r="F48" s="9">
        <v>25</v>
      </c>
      <c r="G48" s="9">
        <v>25</v>
      </c>
      <c r="H48" s="9">
        <v>3</v>
      </c>
      <c r="I48" s="9">
        <f t="shared" si="1"/>
        <v>822</v>
      </c>
      <c r="J48" s="9">
        <f t="shared" si="2"/>
        <v>0</v>
      </c>
      <c r="K48" s="9">
        <v>822</v>
      </c>
      <c r="L48" s="9">
        <v>822</v>
      </c>
      <c r="M48" s="23">
        <f t="shared" si="3"/>
        <v>0</v>
      </c>
      <c r="N48" s="9" t="s">
        <v>55</v>
      </c>
      <c r="O48" s="23">
        <f t="shared" si="4"/>
        <v>0</v>
      </c>
      <c r="P48" s="9">
        <v>822</v>
      </c>
      <c r="Q48" s="9">
        <v>0.46</v>
      </c>
      <c r="R48" s="9">
        <f t="shared" si="5"/>
        <v>1</v>
      </c>
      <c r="S48" s="9"/>
      <c r="T48" s="9">
        <v>7200</v>
      </c>
      <c r="U48" s="9">
        <f t="shared" si="10"/>
        <v>0</v>
      </c>
      <c r="V48" s="9">
        <v>822</v>
      </c>
      <c r="W48" s="9">
        <v>0.78</v>
      </c>
      <c r="X48" s="9">
        <f t="shared" si="6"/>
        <v>1</v>
      </c>
      <c r="Y48" s="9">
        <v>819</v>
      </c>
      <c r="Z48" s="2">
        <f t="shared" si="7"/>
        <v>0</v>
      </c>
      <c r="AA48" s="30">
        <f t="shared" si="8"/>
        <v>99.635036496350367</v>
      </c>
      <c r="AB48" s="9">
        <v>0.24</v>
      </c>
      <c r="AC48" s="9">
        <v>822</v>
      </c>
      <c r="AD48" s="9">
        <v>819</v>
      </c>
      <c r="AE48" s="9">
        <v>822</v>
      </c>
      <c r="AF48" s="9">
        <v>0</v>
      </c>
      <c r="AG48" s="9">
        <v>2</v>
      </c>
      <c r="AH48" s="9">
        <v>18</v>
      </c>
      <c r="AI48" s="9">
        <v>27</v>
      </c>
      <c r="AJ48" s="9">
        <v>75</v>
      </c>
      <c r="AK48" s="9">
        <v>0</v>
      </c>
      <c r="AL48" s="9">
        <v>0</v>
      </c>
      <c r="AM48" s="9">
        <v>307</v>
      </c>
      <c r="AN48" s="9">
        <v>2</v>
      </c>
      <c r="AO48" s="9">
        <v>1.36</v>
      </c>
      <c r="AP48" s="9">
        <v>0.62</v>
      </c>
      <c r="AQ48" s="9">
        <v>2.17</v>
      </c>
      <c r="AR48" s="31">
        <f t="shared" si="9"/>
        <v>1</v>
      </c>
    </row>
    <row r="49" spans="2:44" x14ac:dyDescent="0.25">
      <c r="B49" s="9" t="s">
        <v>36</v>
      </c>
      <c r="C49" s="9"/>
      <c r="D49" s="9">
        <v>45</v>
      </c>
      <c r="E49" s="2" t="str">
        <f t="shared" si="0"/>
        <v>D-45</v>
      </c>
      <c r="F49" s="9">
        <v>25</v>
      </c>
      <c r="G49" s="9">
        <v>25</v>
      </c>
      <c r="H49" s="9">
        <v>3</v>
      </c>
      <c r="I49" s="9">
        <f t="shared" si="1"/>
        <v>834</v>
      </c>
      <c r="J49" s="9">
        <f t="shared" si="2"/>
        <v>0</v>
      </c>
      <c r="K49" s="9">
        <v>834</v>
      </c>
      <c r="L49" s="9">
        <v>834</v>
      </c>
      <c r="M49" s="23">
        <f t="shared" si="3"/>
        <v>0</v>
      </c>
      <c r="N49" s="9" t="s">
        <v>55</v>
      </c>
      <c r="O49" s="23">
        <f t="shared" si="4"/>
        <v>0</v>
      </c>
      <c r="P49" s="9">
        <v>834</v>
      </c>
      <c r="Q49" s="9">
        <v>0.28000000000000003</v>
      </c>
      <c r="R49" s="9">
        <f t="shared" si="5"/>
        <v>1</v>
      </c>
      <c r="S49" s="9">
        <v>834</v>
      </c>
      <c r="T49" s="9">
        <v>363.79</v>
      </c>
      <c r="U49" s="9">
        <f t="shared" si="10"/>
        <v>1</v>
      </c>
      <c r="V49" s="9">
        <v>834</v>
      </c>
      <c r="W49" s="9">
        <v>0.98</v>
      </c>
      <c r="X49" s="9">
        <f t="shared" si="6"/>
        <v>1</v>
      </c>
      <c r="Y49" s="9">
        <v>831</v>
      </c>
      <c r="Z49" s="2">
        <f t="shared" si="7"/>
        <v>0</v>
      </c>
      <c r="AA49" s="30">
        <f t="shared" si="8"/>
        <v>99.640287769784166</v>
      </c>
      <c r="AB49" s="9">
        <v>0.12</v>
      </c>
      <c r="AC49" s="9">
        <v>834</v>
      </c>
      <c r="AD49" s="9">
        <v>831</v>
      </c>
      <c r="AE49" s="9">
        <v>834</v>
      </c>
      <c r="AF49" s="9">
        <v>0</v>
      </c>
      <c r="AG49" s="9">
        <v>2</v>
      </c>
      <c r="AH49" s="9">
        <v>12</v>
      </c>
      <c r="AI49" s="9">
        <v>18</v>
      </c>
      <c r="AJ49" s="9">
        <v>75</v>
      </c>
      <c r="AK49" s="9">
        <v>0</v>
      </c>
      <c r="AL49" s="9">
        <v>1</v>
      </c>
      <c r="AM49" s="9">
        <v>0</v>
      </c>
      <c r="AN49" s="9">
        <v>2</v>
      </c>
      <c r="AO49" s="9">
        <v>1.07</v>
      </c>
      <c r="AP49" s="9">
        <v>0.56999999999999995</v>
      </c>
      <c r="AQ49" s="9">
        <v>1.59</v>
      </c>
      <c r="AR49" s="31">
        <f t="shared" si="9"/>
        <v>1</v>
      </c>
    </row>
    <row r="50" spans="2:44" x14ac:dyDescent="0.25">
      <c r="B50" s="9" t="s">
        <v>36</v>
      </c>
      <c r="C50" s="9"/>
      <c r="D50" s="9">
        <v>46</v>
      </c>
      <c r="E50" s="2" t="str">
        <f t="shared" si="0"/>
        <v>D-46</v>
      </c>
      <c r="F50" s="9">
        <v>25</v>
      </c>
      <c r="G50" s="9">
        <v>25</v>
      </c>
      <c r="H50" s="9">
        <v>3</v>
      </c>
      <c r="I50" s="9">
        <f t="shared" si="1"/>
        <v>690</v>
      </c>
      <c r="J50" s="9">
        <f t="shared" si="2"/>
        <v>0</v>
      </c>
      <c r="K50" s="9">
        <v>690</v>
      </c>
      <c r="L50" s="9">
        <v>690</v>
      </c>
      <c r="M50" s="23">
        <f t="shared" si="3"/>
        <v>0</v>
      </c>
      <c r="N50" s="9" t="s">
        <v>55</v>
      </c>
      <c r="O50" s="23">
        <f t="shared" si="4"/>
        <v>0</v>
      </c>
      <c r="P50" s="9">
        <v>690</v>
      </c>
      <c r="Q50" s="9">
        <v>0.28000000000000003</v>
      </c>
      <c r="R50" s="9">
        <f t="shared" si="5"/>
        <v>1</v>
      </c>
      <c r="S50" s="9">
        <v>690</v>
      </c>
      <c r="T50" s="9">
        <v>249.47</v>
      </c>
      <c r="U50" s="9">
        <f t="shared" si="10"/>
        <v>1</v>
      </c>
      <c r="V50" s="9">
        <v>690</v>
      </c>
      <c r="W50" s="9">
        <v>0.83</v>
      </c>
      <c r="X50" s="9">
        <f t="shared" si="6"/>
        <v>1</v>
      </c>
      <c r="Y50" s="9">
        <v>690</v>
      </c>
      <c r="Z50" s="2">
        <f t="shared" si="7"/>
        <v>1</v>
      </c>
      <c r="AA50" s="30">
        <f t="shared" si="8"/>
        <v>100</v>
      </c>
      <c r="AB50" s="9">
        <v>0.14000000000000001</v>
      </c>
      <c r="AC50" s="9">
        <v>690</v>
      </c>
      <c r="AD50" s="9">
        <v>690</v>
      </c>
      <c r="AE50" s="9">
        <v>690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0.42</v>
      </c>
      <c r="AR50" s="31">
        <f t="shared" si="9"/>
        <v>1</v>
      </c>
    </row>
    <row r="51" spans="2:44" x14ac:dyDescent="0.25">
      <c r="B51" s="9" t="s">
        <v>36</v>
      </c>
      <c r="C51" s="9"/>
      <c r="D51" s="9">
        <v>47</v>
      </c>
      <c r="E51" s="2" t="str">
        <f t="shared" si="0"/>
        <v>D-47</v>
      </c>
      <c r="F51" s="9">
        <v>25</v>
      </c>
      <c r="G51" s="9">
        <v>25</v>
      </c>
      <c r="H51" s="9">
        <v>3</v>
      </c>
      <c r="I51" s="9">
        <f t="shared" si="1"/>
        <v>792</v>
      </c>
      <c r="J51" s="9">
        <f t="shared" si="2"/>
        <v>0</v>
      </c>
      <c r="K51" s="9">
        <v>792</v>
      </c>
      <c r="L51" s="9">
        <v>792</v>
      </c>
      <c r="M51" s="23">
        <f t="shared" si="3"/>
        <v>0</v>
      </c>
      <c r="N51" s="9">
        <v>792</v>
      </c>
      <c r="O51" s="23">
        <f t="shared" si="4"/>
        <v>0</v>
      </c>
      <c r="P51" s="9">
        <v>792</v>
      </c>
      <c r="Q51" s="9">
        <v>0.25</v>
      </c>
      <c r="R51" s="9">
        <f t="shared" si="5"/>
        <v>1</v>
      </c>
      <c r="S51" s="9">
        <v>792</v>
      </c>
      <c r="T51" s="9">
        <v>11.28</v>
      </c>
      <c r="U51" s="9">
        <f t="shared" si="10"/>
        <v>1</v>
      </c>
      <c r="V51" s="9">
        <v>792</v>
      </c>
      <c r="W51" s="9">
        <v>0.5</v>
      </c>
      <c r="X51" s="9">
        <f t="shared" si="6"/>
        <v>1</v>
      </c>
      <c r="Y51" s="9">
        <v>792</v>
      </c>
      <c r="Z51" s="2">
        <f t="shared" si="7"/>
        <v>1</v>
      </c>
      <c r="AA51" s="30">
        <f t="shared" si="8"/>
        <v>100</v>
      </c>
      <c r="AB51" s="9">
        <v>0.15</v>
      </c>
      <c r="AC51" s="9">
        <v>792</v>
      </c>
      <c r="AD51" s="9">
        <v>792</v>
      </c>
      <c r="AE51" s="9">
        <v>792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0.4</v>
      </c>
      <c r="AR51" s="31">
        <f t="shared" si="9"/>
        <v>1</v>
      </c>
    </row>
    <row r="52" spans="2:44" x14ac:dyDescent="0.25">
      <c r="B52" s="9" t="s">
        <v>36</v>
      </c>
      <c r="C52" s="9"/>
      <c r="D52" s="9">
        <v>48</v>
      </c>
      <c r="E52" s="2" t="str">
        <f t="shared" si="0"/>
        <v>D-48</v>
      </c>
      <c r="F52" s="9">
        <v>25</v>
      </c>
      <c r="G52" s="9">
        <v>25</v>
      </c>
      <c r="H52" s="9">
        <v>3</v>
      </c>
      <c r="I52" s="9">
        <f t="shared" si="1"/>
        <v>639</v>
      </c>
      <c r="J52" s="9">
        <f t="shared" si="2"/>
        <v>0</v>
      </c>
      <c r="K52" s="9">
        <v>639</v>
      </c>
      <c r="L52" s="9">
        <v>639</v>
      </c>
      <c r="M52" s="23">
        <f t="shared" si="3"/>
        <v>0</v>
      </c>
      <c r="N52" s="9" t="s">
        <v>55</v>
      </c>
      <c r="O52" s="23">
        <f t="shared" si="4"/>
        <v>0</v>
      </c>
      <c r="P52" s="9">
        <v>639</v>
      </c>
      <c r="Q52" s="9">
        <v>0.36</v>
      </c>
      <c r="R52" s="9">
        <f t="shared" si="5"/>
        <v>1</v>
      </c>
      <c r="S52" s="9"/>
      <c r="T52" s="9">
        <v>7200</v>
      </c>
      <c r="U52" s="9">
        <f t="shared" si="10"/>
        <v>0</v>
      </c>
      <c r="V52" s="9">
        <v>639</v>
      </c>
      <c r="W52" s="9">
        <v>1.49</v>
      </c>
      <c r="X52" s="9">
        <f t="shared" si="6"/>
        <v>1</v>
      </c>
      <c r="Y52" s="9">
        <v>636</v>
      </c>
      <c r="Z52" s="2">
        <f t="shared" si="7"/>
        <v>0</v>
      </c>
      <c r="AA52" s="30">
        <f t="shared" si="8"/>
        <v>99.53051643192488</v>
      </c>
      <c r="AB52" s="9">
        <v>0.15</v>
      </c>
      <c r="AC52" s="9">
        <v>639</v>
      </c>
      <c r="AD52" s="9">
        <v>636</v>
      </c>
      <c r="AE52" s="9">
        <v>639</v>
      </c>
      <c r="AF52" s="9">
        <v>0</v>
      </c>
      <c r="AG52" s="9">
        <v>2</v>
      </c>
      <c r="AH52" s="9">
        <v>16</v>
      </c>
      <c r="AI52" s="9">
        <v>24</v>
      </c>
      <c r="AJ52" s="9">
        <v>75</v>
      </c>
      <c r="AK52" s="9">
        <v>0</v>
      </c>
      <c r="AL52" s="9">
        <v>0</v>
      </c>
      <c r="AM52" s="9">
        <v>568</v>
      </c>
      <c r="AN52" s="9">
        <v>2</v>
      </c>
      <c r="AO52" s="9">
        <v>1.6</v>
      </c>
      <c r="AP52" s="9">
        <v>1.0900000000000001</v>
      </c>
      <c r="AQ52" s="9">
        <v>1.28</v>
      </c>
      <c r="AR52" s="31">
        <f t="shared" si="9"/>
        <v>1</v>
      </c>
    </row>
    <row r="53" spans="2:44" x14ac:dyDescent="0.25">
      <c r="B53" s="9" t="s">
        <v>36</v>
      </c>
      <c r="C53" s="9"/>
      <c r="D53" s="9">
        <v>49</v>
      </c>
      <c r="E53" s="2" t="str">
        <f t="shared" si="0"/>
        <v>D-49</v>
      </c>
      <c r="F53" s="9">
        <v>25</v>
      </c>
      <c r="G53" s="9">
        <v>25</v>
      </c>
      <c r="H53" s="9">
        <v>3</v>
      </c>
      <c r="I53" s="9">
        <f t="shared" si="1"/>
        <v>894</v>
      </c>
      <c r="J53" s="9">
        <f t="shared" si="2"/>
        <v>0</v>
      </c>
      <c r="K53" s="9">
        <v>894</v>
      </c>
      <c r="L53" s="9">
        <v>894</v>
      </c>
      <c r="M53" s="23">
        <f t="shared" si="3"/>
        <v>0</v>
      </c>
      <c r="N53" s="9" t="s">
        <v>55</v>
      </c>
      <c r="O53" s="23">
        <f t="shared" si="4"/>
        <v>0</v>
      </c>
      <c r="P53" s="9">
        <v>894</v>
      </c>
      <c r="Q53" s="9">
        <v>0.63</v>
      </c>
      <c r="R53" s="9">
        <f t="shared" si="5"/>
        <v>1</v>
      </c>
      <c r="S53" s="9"/>
      <c r="T53" s="9">
        <v>7200</v>
      </c>
      <c r="U53" s="9">
        <f t="shared" si="10"/>
        <v>0</v>
      </c>
      <c r="V53" s="9">
        <v>894</v>
      </c>
      <c r="W53" s="9">
        <v>9.5299999999999994</v>
      </c>
      <c r="X53" s="9">
        <f t="shared" si="6"/>
        <v>1</v>
      </c>
      <c r="Y53" s="9">
        <v>888</v>
      </c>
      <c r="Z53" s="2">
        <f t="shared" si="7"/>
        <v>0</v>
      </c>
      <c r="AA53" s="30">
        <f t="shared" si="8"/>
        <v>99.328859060402678</v>
      </c>
      <c r="AB53" s="9">
        <v>0.35</v>
      </c>
      <c r="AC53" s="9">
        <v>894</v>
      </c>
      <c r="AD53" s="9">
        <v>888</v>
      </c>
      <c r="AE53" s="9">
        <v>894</v>
      </c>
      <c r="AF53" s="9">
        <v>0</v>
      </c>
      <c r="AG53" s="9">
        <v>2</v>
      </c>
      <c r="AH53" s="9">
        <v>22</v>
      </c>
      <c r="AI53" s="9">
        <v>33</v>
      </c>
      <c r="AJ53" s="9">
        <v>75</v>
      </c>
      <c r="AK53" s="9">
        <v>0</v>
      </c>
      <c r="AL53" s="9">
        <v>0</v>
      </c>
      <c r="AM53" s="9">
        <v>2763</v>
      </c>
      <c r="AN53" s="9">
        <v>2</v>
      </c>
      <c r="AO53" s="9">
        <v>5.91</v>
      </c>
      <c r="AP53" s="9">
        <v>0.57999999999999996</v>
      </c>
      <c r="AQ53" s="9">
        <v>3.56</v>
      </c>
      <c r="AR53" s="31">
        <f t="shared" si="9"/>
        <v>1</v>
      </c>
    </row>
    <row r="54" spans="2:44" x14ac:dyDescent="0.25">
      <c r="B54" s="9" t="s">
        <v>36</v>
      </c>
      <c r="C54" s="9"/>
      <c r="D54" s="9">
        <v>50</v>
      </c>
      <c r="E54" s="2" t="str">
        <f t="shared" si="0"/>
        <v>D-50</v>
      </c>
      <c r="F54" s="9">
        <v>25</v>
      </c>
      <c r="G54" s="9">
        <v>25</v>
      </c>
      <c r="H54" s="9">
        <v>3</v>
      </c>
      <c r="I54" s="9">
        <f t="shared" si="1"/>
        <v>741</v>
      </c>
      <c r="J54" s="9">
        <f t="shared" si="2"/>
        <v>0</v>
      </c>
      <c r="K54" s="9">
        <v>741</v>
      </c>
      <c r="L54" s="9">
        <v>741</v>
      </c>
      <c r="M54" s="23">
        <f t="shared" si="3"/>
        <v>0</v>
      </c>
      <c r="N54" s="9" t="s">
        <v>55</v>
      </c>
      <c r="O54" s="23">
        <f t="shared" si="4"/>
        <v>0</v>
      </c>
      <c r="P54" s="9">
        <v>741</v>
      </c>
      <c r="Q54" s="9">
        <v>0.3</v>
      </c>
      <c r="R54" s="9">
        <f t="shared" si="5"/>
        <v>1</v>
      </c>
      <c r="S54" s="9"/>
      <c r="T54" s="9"/>
      <c r="U54" s="9"/>
      <c r="V54" s="9">
        <v>741</v>
      </c>
      <c r="W54" s="9">
        <v>1.21</v>
      </c>
      <c r="X54" s="9">
        <f t="shared" si="6"/>
        <v>1</v>
      </c>
      <c r="Y54" s="9">
        <v>741</v>
      </c>
      <c r="Z54" s="2">
        <f t="shared" si="7"/>
        <v>1</v>
      </c>
      <c r="AA54" s="30">
        <f t="shared" si="8"/>
        <v>100</v>
      </c>
      <c r="AB54" s="9">
        <v>0.15</v>
      </c>
      <c r="AC54" s="9">
        <v>741</v>
      </c>
      <c r="AD54" s="9">
        <v>741</v>
      </c>
      <c r="AE54" s="9">
        <v>741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0.45</v>
      </c>
      <c r="AR54" s="31">
        <f t="shared" si="9"/>
        <v>1</v>
      </c>
    </row>
    <row r="55" spans="2:44" x14ac:dyDescent="0.25">
      <c r="B55" s="9" t="s">
        <v>36</v>
      </c>
      <c r="C55" s="9"/>
      <c r="D55" s="9">
        <v>51</v>
      </c>
      <c r="E55" s="2" t="str">
        <f t="shared" si="0"/>
        <v>D-51</v>
      </c>
      <c r="F55" s="9">
        <v>25</v>
      </c>
      <c r="G55" s="9">
        <v>25</v>
      </c>
      <c r="H55" s="9">
        <v>3</v>
      </c>
      <c r="I55" s="9">
        <f t="shared" si="1"/>
        <v>798</v>
      </c>
      <c r="J55" s="9">
        <f t="shared" si="2"/>
        <v>0</v>
      </c>
      <c r="K55" s="9">
        <v>798</v>
      </c>
      <c r="L55" s="9">
        <v>798</v>
      </c>
      <c r="M55" s="23">
        <f t="shared" si="3"/>
        <v>0</v>
      </c>
      <c r="N55" s="9" t="s">
        <v>55</v>
      </c>
      <c r="O55" s="23">
        <f t="shared" si="4"/>
        <v>0</v>
      </c>
      <c r="P55" s="9">
        <v>798</v>
      </c>
      <c r="Q55" s="9">
        <v>0.27</v>
      </c>
      <c r="R55" s="9">
        <f t="shared" si="5"/>
        <v>1</v>
      </c>
      <c r="S55" s="9"/>
      <c r="T55" s="9"/>
      <c r="U55" s="9"/>
      <c r="V55" s="9">
        <v>798</v>
      </c>
      <c r="W55" s="9">
        <v>1.68</v>
      </c>
      <c r="X55" s="9">
        <f t="shared" si="6"/>
        <v>1</v>
      </c>
      <c r="Y55" s="9">
        <v>795</v>
      </c>
      <c r="Z55" s="2">
        <f t="shared" si="7"/>
        <v>0</v>
      </c>
      <c r="AA55" s="30">
        <f t="shared" si="8"/>
        <v>99.624060150375939</v>
      </c>
      <c r="AB55" s="9">
        <v>0.12</v>
      </c>
      <c r="AC55" s="9">
        <v>798</v>
      </c>
      <c r="AD55" s="9">
        <v>795</v>
      </c>
      <c r="AE55" s="9">
        <v>798</v>
      </c>
      <c r="AF55" s="9">
        <v>0</v>
      </c>
      <c r="AG55" s="9">
        <v>2</v>
      </c>
      <c r="AH55" s="9">
        <v>22</v>
      </c>
      <c r="AI55" s="9">
        <v>33</v>
      </c>
      <c r="AJ55" s="9">
        <v>75</v>
      </c>
      <c r="AK55" s="9">
        <v>0</v>
      </c>
      <c r="AL55" s="9">
        <v>0</v>
      </c>
      <c r="AM55" s="9">
        <v>776</v>
      </c>
      <c r="AN55" s="9">
        <v>2</v>
      </c>
      <c r="AO55" s="9">
        <v>2.76</v>
      </c>
      <c r="AP55" s="9">
        <v>0.54</v>
      </c>
      <c r="AQ55" s="9">
        <v>1.1499999999999999</v>
      </c>
      <c r="AR55" s="31">
        <f t="shared" si="9"/>
        <v>1</v>
      </c>
    </row>
    <row r="56" spans="2:44" x14ac:dyDescent="0.25">
      <c r="B56" s="9" t="s">
        <v>36</v>
      </c>
      <c r="C56" s="9"/>
      <c r="D56" s="9">
        <v>52</v>
      </c>
      <c r="E56" s="2" t="str">
        <f t="shared" si="0"/>
        <v>D-52</v>
      </c>
      <c r="F56" s="9">
        <v>25</v>
      </c>
      <c r="G56" s="9">
        <v>25</v>
      </c>
      <c r="H56" s="9">
        <v>3</v>
      </c>
      <c r="I56" s="9">
        <f t="shared" si="1"/>
        <v>960</v>
      </c>
      <c r="J56" s="9">
        <f t="shared" si="2"/>
        <v>0</v>
      </c>
      <c r="K56" s="9">
        <v>960</v>
      </c>
      <c r="L56" s="9">
        <v>960</v>
      </c>
      <c r="M56" s="23">
        <f t="shared" si="3"/>
        <v>0</v>
      </c>
      <c r="N56" s="9" t="s">
        <v>55</v>
      </c>
      <c r="O56" s="23">
        <f t="shared" si="4"/>
        <v>0</v>
      </c>
      <c r="P56" s="9">
        <v>960</v>
      </c>
      <c r="Q56" s="9">
        <v>0.51</v>
      </c>
      <c r="R56" s="9">
        <f t="shared" si="5"/>
        <v>1</v>
      </c>
      <c r="S56" s="9"/>
      <c r="T56" s="9"/>
      <c r="U56" s="9"/>
      <c r="V56" s="9">
        <v>960</v>
      </c>
      <c r="W56" s="9">
        <v>14.21</v>
      </c>
      <c r="X56" s="9">
        <f t="shared" si="6"/>
        <v>1</v>
      </c>
      <c r="Y56" s="9">
        <v>954</v>
      </c>
      <c r="Z56" s="2">
        <f t="shared" si="7"/>
        <v>0</v>
      </c>
      <c r="AA56" s="30">
        <f t="shared" si="8"/>
        <v>99.375</v>
      </c>
      <c r="AB56" s="9">
        <v>0.32</v>
      </c>
      <c r="AC56" s="9">
        <v>960</v>
      </c>
      <c r="AD56" s="9">
        <v>954</v>
      </c>
      <c r="AE56" s="9">
        <v>960</v>
      </c>
      <c r="AF56" s="9">
        <v>0</v>
      </c>
      <c r="AG56" s="9">
        <v>26</v>
      </c>
      <c r="AH56" s="9">
        <v>20</v>
      </c>
      <c r="AI56" s="9">
        <v>30</v>
      </c>
      <c r="AJ56" s="9">
        <v>75</v>
      </c>
      <c r="AK56" s="9">
        <v>14</v>
      </c>
      <c r="AL56" s="9">
        <v>4</v>
      </c>
      <c r="AM56" s="9">
        <v>1666</v>
      </c>
      <c r="AN56" s="9">
        <v>26</v>
      </c>
      <c r="AO56" s="9">
        <v>3.91</v>
      </c>
      <c r="AP56" s="9">
        <v>9.65</v>
      </c>
      <c r="AQ56" s="9">
        <v>8.7100000000000009</v>
      </c>
      <c r="AR56" s="31">
        <f t="shared" si="9"/>
        <v>1</v>
      </c>
    </row>
    <row r="57" spans="2:44" x14ac:dyDescent="0.25">
      <c r="B57" s="9" t="s">
        <v>42</v>
      </c>
      <c r="C57" s="9"/>
      <c r="D57" s="9">
        <v>53</v>
      </c>
      <c r="E57" s="2" t="str">
        <f t="shared" si="0"/>
        <v>E-53</v>
      </c>
      <c r="F57" s="9">
        <v>30</v>
      </c>
      <c r="G57" s="9">
        <v>30</v>
      </c>
      <c r="H57" s="9">
        <v>4</v>
      </c>
      <c r="I57" s="9">
        <f t="shared" si="1"/>
        <v>717</v>
      </c>
      <c r="J57" s="9">
        <f t="shared" si="2"/>
        <v>0</v>
      </c>
      <c r="K57" s="9">
        <v>717</v>
      </c>
      <c r="L57" s="9">
        <v>717</v>
      </c>
      <c r="M57" s="23">
        <f t="shared" si="3"/>
        <v>0</v>
      </c>
      <c r="N57" s="9" t="s">
        <v>55</v>
      </c>
      <c r="O57" s="23">
        <f t="shared" si="4"/>
        <v>0</v>
      </c>
      <c r="P57" s="9">
        <v>717</v>
      </c>
      <c r="Q57" s="9">
        <v>2.62</v>
      </c>
      <c r="R57" s="9">
        <f t="shared" si="5"/>
        <v>1</v>
      </c>
      <c r="S57" s="9"/>
      <c r="T57" s="9"/>
      <c r="U57" s="9"/>
      <c r="V57" s="9">
        <v>717</v>
      </c>
      <c r="W57" s="9">
        <v>17.079999999999998</v>
      </c>
      <c r="X57" s="9">
        <f t="shared" si="6"/>
        <v>1</v>
      </c>
      <c r="Y57" s="9">
        <v>717</v>
      </c>
      <c r="Z57" s="2">
        <f t="shared" si="7"/>
        <v>1</v>
      </c>
      <c r="AA57" s="30">
        <f t="shared" si="8"/>
        <v>100</v>
      </c>
      <c r="AB57" s="9">
        <v>1.17</v>
      </c>
      <c r="AC57" s="9">
        <v>717</v>
      </c>
      <c r="AD57" s="9">
        <v>717</v>
      </c>
      <c r="AE57" s="9">
        <v>717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3.79</v>
      </c>
      <c r="AR57" s="31">
        <f t="shared" si="9"/>
        <v>1</v>
      </c>
    </row>
    <row r="58" spans="2:44" x14ac:dyDescent="0.25">
      <c r="B58" s="9" t="s">
        <v>42</v>
      </c>
      <c r="C58" s="9"/>
      <c r="D58" s="9">
        <v>54</v>
      </c>
      <c r="E58" s="2" t="str">
        <f t="shared" si="0"/>
        <v>E-54</v>
      </c>
      <c r="F58" s="9">
        <v>30</v>
      </c>
      <c r="G58" s="9">
        <v>30</v>
      </c>
      <c r="H58" s="9">
        <v>4</v>
      </c>
      <c r="I58" s="9">
        <f t="shared" si="1"/>
        <v>774</v>
      </c>
      <c r="J58" s="9">
        <f t="shared" si="2"/>
        <v>0</v>
      </c>
      <c r="K58" s="9">
        <v>774</v>
      </c>
      <c r="L58" s="9">
        <v>774</v>
      </c>
      <c r="M58" s="23">
        <f t="shared" si="3"/>
        <v>0</v>
      </c>
      <c r="N58" s="9" t="s">
        <v>55</v>
      </c>
      <c r="O58" s="23">
        <f t="shared" si="4"/>
        <v>0</v>
      </c>
      <c r="P58" s="9">
        <v>774</v>
      </c>
      <c r="Q58" s="9">
        <v>1.02</v>
      </c>
      <c r="R58" s="9">
        <f t="shared" si="5"/>
        <v>1</v>
      </c>
      <c r="S58" s="9"/>
      <c r="T58" s="9"/>
      <c r="U58" s="9"/>
      <c r="V58" s="9">
        <v>774</v>
      </c>
      <c r="W58" s="9">
        <v>17.399999999999999</v>
      </c>
      <c r="X58" s="9">
        <f t="shared" si="6"/>
        <v>1</v>
      </c>
      <c r="Y58" s="9">
        <v>774</v>
      </c>
      <c r="Z58" s="2">
        <f t="shared" si="7"/>
        <v>1</v>
      </c>
      <c r="AA58" s="30">
        <f t="shared" si="8"/>
        <v>100</v>
      </c>
      <c r="AB58" s="9">
        <v>0.54</v>
      </c>
      <c r="AC58" s="9">
        <v>774</v>
      </c>
      <c r="AD58" s="9">
        <v>774</v>
      </c>
      <c r="AE58" s="9">
        <v>774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1.56</v>
      </c>
      <c r="AR58" s="31">
        <f t="shared" si="9"/>
        <v>1</v>
      </c>
    </row>
    <row r="59" spans="2:44" x14ac:dyDescent="0.25">
      <c r="B59" s="9" t="s">
        <v>42</v>
      </c>
      <c r="C59" s="9"/>
      <c r="D59" s="9">
        <v>55</v>
      </c>
      <c r="E59" s="2" t="str">
        <f t="shared" si="0"/>
        <v>E-55</v>
      </c>
      <c r="F59" s="9">
        <v>30</v>
      </c>
      <c r="G59" s="9">
        <v>30</v>
      </c>
      <c r="H59" s="9">
        <v>4</v>
      </c>
      <c r="I59" s="9">
        <f t="shared" si="1"/>
        <v>684</v>
      </c>
      <c r="J59" s="9">
        <f t="shared" si="2"/>
        <v>0</v>
      </c>
      <c r="K59" s="9">
        <v>684</v>
      </c>
      <c r="L59" s="9">
        <v>684</v>
      </c>
      <c r="M59" s="23">
        <f t="shared" si="3"/>
        <v>0</v>
      </c>
      <c r="N59" s="9" t="s">
        <v>55</v>
      </c>
      <c r="O59" s="23">
        <f t="shared" si="4"/>
        <v>0</v>
      </c>
      <c r="P59" s="9">
        <v>684</v>
      </c>
      <c r="Q59" s="9">
        <v>1.9</v>
      </c>
      <c r="R59" s="9">
        <f t="shared" si="5"/>
        <v>1</v>
      </c>
      <c r="S59" s="9"/>
      <c r="T59" s="9"/>
      <c r="U59" s="9"/>
      <c r="V59" s="9">
        <v>684</v>
      </c>
      <c r="W59" s="9">
        <v>44.11</v>
      </c>
      <c r="X59" s="9">
        <f t="shared" si="6"/>
        <v>1</v>
      </c>
      <c r="Y59" s="9">
        <v>684</v>
      </c>
      <c r="Z59" s="2">
        <f t="shared" si="7"/>
        <v>1</v>
      </c>
      <c r="AA59" s="30">
        <f t="shared" si="8"/>
        <v>100</v>
      </c>
      <c r="AB59" s="9">
        <v>1.22</v>
      </c>
      <c r="AC59" s="9">
        <v>684</v>
      </c>
      <c r="AD59" s="9">
        <v>684</v>
      </c>
      <c r="AE59" s="9">
        <v>684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3.12</v>
      </c>
      <c r="AR59" s="31">
        <f t="shared" si="9"/>
        <v>1</v>
      </c>
    </row>
    <row r="60" spans="2:44" x14ac:dyDescent="0.25">
      <c r="B60" s="9" t="s">
        <v>42</v>
      </c>
      <c r="C60" s="9"/>
      <c r="D60" s="9">
        <v>56</v>
      </c>
      <c r="E60" s="2" t="str">
        <f t="shared" si="0"/>
        <v>E-56</v>
      </c>
      <c r="F60" s="9">
        <v>30</v>
      </c>
      <c r="G60" s="9">
        <v>30</v>
      </c>
      <c r="H60" s="9">
        <v>4</v>
      </c>
      <c r="I60" s="9">
        <f t="shared" si="1"/>
        <v>690</v>
      </c>
      <c r="J60" s="9">
        <f t="shared" si="2"/>
        <v>0</v>
      </c>
      <c r="K60" s="9">
        <v>690</v>
      </c>
      <c r="L60" s="9">
        <v>690</v>
      </c>
      <c r="M60" s="23">
        <f t="shared" si="3"/>
        <v>0</v>
      </c>
      <c r="N60" s="9" t="s">
        <v>55</v>
      </c>
      <c r="O60" s="23">
        <f t="shared" si="4"/>
        <v>0</v>
      </c>
      <c r="P60" s="9">
        <v>690</v>
      </c>
      <c r="Q60" s="9">
        <v>3.14</v>
      </c>
      <c r="R60" s="9">
        <f t="shared" si="5"/>
        <v>1</v>
      </c>
      <c r="S60" s="9"/>
      <c r="T60" s="9"/>
      <c r="U60" s="9"/>
      <c r="V60" s="9">
        <v>690</v>
      </c>
      <c r="W60" s="9">
        <v>33.24</v>
      </c>
      <c r="X60" s="9">
        <f t="shared" si="6"/>
        <v>1</v>
      </c>
      <c r="Y60" s="9">
        <v>687</v>
      </c>
      <c r="Z60" s="2">
        <f t="shared" si="7"/>
        <v>0</v>
      </c>
      <c r="AA60" s="30">
        <f t="shared" si="8"/>
        <v>99.565217391304344</v>
      </c>
      <c r="AB60" s="9">
        <v>2.4700000000000002</v>
      </c>
      <c r="AC60" s="9">
        <v>690</v>
      </c>
      <c r="AD60" s="9">
        <v>687</v>
      </c>
      <c r="AE60" s="9">
        <v>690</v>
      </c>
      <c r="AF60" s="9">
        <v>0</v>
      </c>
      <c r="AG60" s="9">
        <v>3</v>
      </c>
      <c r="AH60" s="9">
        <v>27</v>
      </c>
      <c r="AI60" s="9">
        <v>0</v>
      </c>
      <c r="AJ60" s="9">
        <v>120</v>
      </c>
      <c r="AK60" s="9">
        <v>0</v>
      </c>
      <c r="AL60" s="9">
        <v>0</v>
      </c>
      <c r="AM60" s="9">
        <v>6148</v>
      </c>
      <c r="AN60" s="9">
        <v>0</v>
      </c>
      <c r="AO60" s="9">
        <v>13.46</v>
      </c>
      <c r="AP60" s="9">
        <v>1.1399999999999999</v>
      </c>
      <c r="AQ60" s="9">
        <v>16.66</v>
      </c>
      <c r="AR60" s="31">
        <f t="shared" si="9"/>
        <v>1</v>
      </c>
    </row>
    <row r="61" spans="2:44" x14ac:dyDescent="0.25">
      <c r="B61" s="9" t="s">
        <v>42</v>
      </c>
      <c r="C61" s="9"/>
      <c r="D61" s="9">
        <v>57</v>
      </c>
      <c r="E61" s="2" t="str">
        <f t="shared" si="0"/>
        <v>E-57</v>
      </c>
      <c r="F61" s="9">
        <v>30</v>
      </c>
      <c r="G61" s="9">
        <v>30</v>
      </c>
      <c r="H61" s="9">
        <v>4</v>
      </c>
      <c r="I61" s="9">
        <f t="shared" si="1"/>
        <v>705</v>
      </c>
      <c r="J61" s="9">
        <f t="shared" si="2"/>
        <v>0</v>
      </c>
      <c r="K61" s="9">
        <v>705</v>
      </c>
      <c r="L61" s="9">
        <v>705</v>
      </c>
      <c r="M61" s="23">
        <f t="shared" si="3"/>
        <v>0</v>
      </c>
      <c r="N61" s="9" t="s">
        <v>55</v>
      </c>
      <c r="O61" s="23">
        <f t="shared" si="4"/>
        <v>0</v>
      </c>
      <c r="P61" s="9">
        <v>705</v>
      </c>
      <c r="Q61" s="9">
        <v>1.31</v>
      </c>
      <c r="R61" s="9">
        <f t="shared" si="5"/>
        <v>1</v>
      </c>
      <c r="S61" s="9"/>
      <c r="T61" s="9"/>
      <c r="U61" s="9"/>
      <c r="V61" s="9">
        <v>705</v>
      </c>
      <c r="W61" s="9">
        <v>68.290000000000006</v>
      </c>
      <c r="X61" s="9">
        <f t="shared" si="6"/>
        <v>1</v>
      </c>
      <c r="Y61" s="9">
        <v>705</v>
      </c>
      <c r="Z61" s="2">
        <f t="shared" si="7"/>
        <v>1</v>
      </c>
      <c r="AA61" s="30">
        <f t="shared" si="8"/>
        <v>100</v>
      </c>
      <c r="AB61" s="9">
        <v>0.74</v>
      </c>
      <c r="AC61" s="9">
        <v>705</v>
      </c>
      <c r="AD61" s="9">
        <v>705</v>
      </c>
      <c r="AE61" s="9">
        <v>705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2.0499999999999998</v>
      </c>
      <c r="AR61" s="31">
        <f t="shared" si="9"/>
        <v>1</v>
      </c>
    </row>
    <row r="62" spans="2:44" x14ac:dyDescent="0.25">
      <c r="B62" s="9" t="s">
        <v>42</v>
      </c>
      <c r="C62" s="9"/>
      <c r="D62" s="9">
        <v>58</v>
      </c>
      <c r="E62" s="2" t="str">
        <f t="shared" si="0"/>
        <v>E-58</v>
      </c>
      <c r="F62" s="9">
        <v>30</v>
      </c>
      <c r="G62" s="9">
        <v>30</v>
      </c>
      <c r="H62" s="9">
        <v>4</v>
      </c>
      <c r="I62" s="9">
        <f t="shared" si="1"/>
        <v>786</v>
      </c>
      <c r="J62" s="9">
        <f t="shared" si="2"/>
        <v>0</v>
      </c>
      <c r="K62" s="9">
        <v>786</v>
      </c>
      <c r="L62" s="9">
        <v>786</v>
      </c>
      <c r="M62" s="23">
        <f t="shared" si="3"/>
        <v>0</v>
      </c>
      <c r="N62" s="9" t="s">
        <v>55</v>
      </c>
      <c r="O62" s="23">
        <f t="shared" si="4"/>
        <v>0</v>
      </c>
      <c r="P62" s="9">
        <v>786</v>
      </c>
      <c r="Q62" s="9">
        <v>3.27</v>
      </c>
      <c r="R62" s="9">
        <f t="shared" si="5"/>
        <v>1</v>
      </c>
      <c r="S62" s="9"/>
      <c r="T62" s="9"/>
      <c r="U62" s="9"/>
      <c r="V62" s="9">
        <v>786</v>
      </c>
      <c r="W62" s="9">
        <v>21.72</v>
      </c>
      <c r="X62" s="9">
        <f t="shared" si="6"/>
        <v>1</v>
      </c>
      <c r="Y62" s="9">
        <v>780</v>
      </c>
      <c r="Z62" s="2">
        <f t="shared" si="7"/>
        <v>0</v>
      </c>
      <c r="AA62" s="30">
        <f t="shared" si="8"/>
        <v>99.236641221374043</v>
      </c>
      <c r="AB62" s="9">
        <v>1.97</v>
      </c>
      <c r="AC62" s="9">
        <v>786</v>
      </c>
      <c r="AD62" s="9">
        <v>780</v>
      </c>
      <c r="AE62" s="9">
        <v>786</v>
      </c>
      <c r="AF62" s="9">
        <v>0</v>
      </c>
      <c r="AG62" s="9">
        <v>2</v>
      </c>
      <c r="AH62" s="9">
        <v>30</v>
      </c>
      <c r="AI62" s="9">
        <v>40</v>
      </c>
      <c r="AJ62" s="9">
        <v>120</v>
      </c>
      <c r="AK62" s="9">
        <v>0</v>
      </c>
      <c r="AL62" s="9">
        <v>0</v>
      </c>
      <c r="AM62" s="9">
        <v>1808</v>
      </c>
      <c r="AN62" s="9">
        <v>2</v>
      </c>
      <c r="AO62" s="9">
        <v>8.68</v>
      </c>
      <c r="AP62" s="9">
        <v>0.76</v>
      </c>
      <c r="AQ62" s="9">
        <v>10.29</v>
      </c>
      <c r="AR62" s="31">
        <f t="shared" si="9"/>
        <v>1</v>
      </c>
    </row>
    <row r="63" spans="2:44" x14ac:dyDescent="0.25">
      <c r="B63" s="9" t="s">
        <v>42</v>
      </c>
      <c r="C63" s="9"/>
      <c r="D63" s="9">
        <v>59</v>
      </c>
      <c r="E63" s="2" t="str">
        <f t="shared" si="0"/>
        <v>E-59</v>
      </c>
      <c r="F63" s="9">
        <v>30</v>
      </c>
      <c r="G63" s="9">
        <v>30</v>
      </c>
      <c r="H63" s="9">
        <v>4</v>
      </c>
      <c r="I63" s="9">
        <f t="shared" si="1"/>
        <v>687</v>
      </c>
      <c r="J63" s="9">
        <f t="shared" si="2"/>
        <v>0</v>
      </c>
      <c r="K63" s="9">
        <v>687</v>
      </c>
      <c r="L63" s="9">
        <v>687</v>
      </c>
      <c r="M63" s="23">
        <f t="shared" si="3"/>
        <v>0</v>
      </c>
      <c r="N63" s="9" t="s">
        <v>55</v>
      </c>
      <c r="O63" s="23">
        <f t="shared" si="4"/>
        <v>0</v>
      </c>
      <c r="P63" s="9">
        <v>687</v>
      </c>
      <c r="Q63" s="9">
        <v>2.0699999999999998</v>
      </c>
      <c r="R63" s="9">
        <f t="shared" si="5"/>
        <v>1</v>
      </c>
      <c r="S63" s="9"/>
      <c r="T63" s="9"/>
      <c r="U63" s="9"/>
      <c r="V63" s="9">
        <v>687</v>
      </c>
      <c r="W63" s="9">
        <v>67.290000000000006</v>
      </c>
      <c r="X63" s="9">
        <f t="shared" si="6"/>
        <v>1</v>
      </c>
      <c r="Y63" s="9">
        <v>684</v>
      </c>
      <c r="Z63" s="2">
        <f t="shared" si="7"/>
        <v>0</v>
      </c>
      <c r="AA63" s="30">
        <f t="shared" si="8"/>
        <v>99.563318777292579</v>
      </c>
      <c r="AB63" s="9">
        <v>1.06</v>
      </c>
      <c r="AC63" s="9">
        <v>687</v>
      </c>
      <c r="AD63" s="9">
        <v>684</v>
      </c>
      <c r="AE63" s="9">
        <v>687</v>
      </c>
      <c r="AF63" s="9">
        <v>0</v>
      </c>
      <c r="AG63" s="9">
        <v>2</v>
      </c>
      <c r="AH63" s="9">
        <v>39</v>
      </c>
      <c r="AI63" s="9">
        <v>52</v>
      </c>
      <c r="AJ63" s="9">
        <v>120</v>
      </c>
      <c r="AK63" s="9">
        <v>0</v>
      </c>
      <c r="AL63" s="9">
        <v>2</v>
      </c>
      <c r="AM63" s="9">
        <v>5982</v>
      </c>
      <c r="AN63" s="9">
        <v>2</v>
      </c>
      <c r="AO63" s="9">
        <v>17.25</v>
      </c>
      <c r="AP63" s="9">
        <v>0.88</v>
      </c>
      <c r="AQ63" s="9">
        <v>15.55</v>
      </c>
      <c r="AR63" s="31">
        <f t="shared" si="9"/>
        <v>1</v>
      </c>
    </row>
    <row r="64" spans="2:44" x14ac:dyDescent="0.25">
      <c r="B64" s="9" t="s">
        <v>42</v>
      </c>
      <c r="C64" s="9"/>
      <c r="D64" s="9">
        <v>60</v>
      </c>
      <c r="E64" s="2" t="str">
        <f t="shared" si="0"/>
        <v>E-60</v>
      </c>
      <c r="F64" s="9">
        <v>30</v>
      </c>
      <c r="G64" s="9">
        <v>30</v>
      </c>
      <c r="H64" s="9">
        <v>4</v>
      </c>
      <c r="I64" s="9">
        <f t="shared" si="1"/>
        <v>783</v>
      </c>
      <c r="J64" s="9">
        <f t="shared" si="2"/>
        <v>0</v>
      </c>
      <c r="K64" s="9">
        <v>783</v>
      </c>
      <c r="L64" s="9">
        <v>783</v>
      </c>
      <c r="M64" s="23">
        <f t="shared" si="3"/>
        <v>0</v>
      </c>
      <c r="N64" s="9" t="s">
        <v>55</v>
      </c>
      <c r="O64" s="23">
        <f t="shared" si="4"/>
        <v>0</v>
      </c>
      <c r="P64" s="9">
        <v>783</v>
      </c>
      <c r="Q64" s="9">
        <v>1.86</v>
      </c>
      <c r="R64" s="9">
        <f t="shared" si="5"/>
        <v>1</v>
      </c>
      <c r="S64" s="9"/>
      <c r="T64" s="9"/>
      <c r="U64" s="9"/>
      <c r="V64" s="9">
        <v>783</v>
      </c>
      <c r="W64" s="9">
        <v>158.36000000000001</v>
      </c>
      <c r="X64" s="9">
        <f t="shared" si="6"/>
        <v>1</v>
      </c>
      <c r="Y64" s="9">
        <v>783</v>
      </c>
      <c r="Z64" s="2">
        <f t="shared" si="7"/>
        <v>1</v>
      </c>
      <c r="AA64" s="30">
        <f t="shared" si="8"/>
        <v>100</v>
      </c>
      <c r="AB64" s="9">
        <v>1.99</v>
      </c>
      <c r="AC64" s="9">
        <v>783</v>
      </c>
      <c r="AD64" s="9">
        <v>783</v>
      </c>
      <c r="AE64" s="9">
        <v>783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3.85</v>
      </c>
      <c r="AR64" s="31">
        <f t="shared" si="9"/>
        <v>1</v>
      </c>
    </row>
    <row r="65" spans="2:44" x14ac:dyDescent="0.25">
      <c r="B65" s="9" t="s">
        <v>42</v>
      </c>
      <c r="C65" s="9"/>
      <c r="D65" s="9">
        <v>61</v>
      </c>
      <c r="E65" s="2" t="str">
        <f t="shared" si="0"/>
        <v>E-61</v>
      </c>
      <c r="F65" s="9">
        <v>30</v>
      </c>
      <c r="G65" s="9">
        <v>30</v>
      </c>
      <c r="H65" s="9">
        <v>4</v>
      </c>
      <c r="I65" s="9">
        <f t="shared" si="1"/>
        <v>639</v>
      </c>
      <c r="J65" s="9">
        <f t="shared" si="2"/>
        <v>0</v>
      </c>
      <c r="K65" s="9">
        <v>639</v>
      </c>
      <c r="L65" s="9">
        <v>639</v>
      </c>
      <c r="M65" s="23">
        <f t="shared" si="3"/>
        <v>0</v>
      </c>
      <c r="N65" s="9" t="s">
        <v>55</v>
      </c>
      <c r="O65" s="23">
        <f t="shared" si="4"/>
        <v>0</v>
      </c>
      <c r="P65" s="9">
        <v>639</v>
      </c>
      <c r="Q65" s="9">
        <v>0.49</v>
      </c>
      <c r="R65" s="9">
        <f t="shared" si="5"/>
        <v>1</v>
      </c>
      <c r="S65" s="9"/>
      <c r="T65" s="9"/>
      <c r="U65" s="9"/>
      <c r="V65" s="9">
        <v>639</v>
      </c>
      <c r="W65" s="9">
        <v>11.56</v>
      </c>
      <c r="X65" s="9">
        <f t="shared" si="6"/>
        <v>1</v>
      </c>
      <c r="Y65" s="9">
        <v>639</v>
      </c>
      <c r="Z65" s="2">
        <f t="shared" si="7"/>
        <v>1</v>
      </c>
      <c r="AA65" s="30">
        <f t="shared" si="8"/>
        <v>100</v>
      </c>
      <c r="AB65" s="9">
        <v>0.23</v>
      </c>
      <c r="AC65" s="9">
        <v>639</v>
      </c>
      <c r="AD65" s="9">
        <v>639</v>
      </c>
      <c r="AE65" s="9">
        <v>639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0.72</v>
      </c>
      <c r="AR65" s="31">
        <f t="shared" si="9"/>
        <v>1</v>
      </c>
    </row>
    <row r="66" spans="2:44" x14ac:dyDescent="0.25">
      <c r="B66" s="9" t="s">
        <v>42</v>
      </c>
      <c r="C66" s="9"/>
      <c r="D66" s="9">
        <v>62</v>
      </c>
      <c r="E66" s="2" t="str">
        <f t="shared" si="0"/>
        <v>E-62</v>
      </c>
      <c r="F66" s="9">
        <v>30</v>
      </c>
      <c r="G66" s="9">
        <v>30</v>
      </c>
      <c r="H66" s="9">
        <v>4</v>
      </c>
      <c r="I66" s="9">
        <f t="shared" si="1"/>
        <v>837</v>
      </c>
      <c r="J66" s="9">
        <f t="shared" si="2"/>
        <v>0</v>
      </c>
      <c r="K66" s="9">
        <v>837</v>
      </c>
      <c r="L66" s="9">
        <v>837</v>
      </c>
      <c r="M66" s="23">
        <f t="shared" si="3"/>
        <v>0</v>
      </c>
      <c r="N66" s="9" t="s">
        <v>55</v>
      </c>
      <c r="O66" s="23">
        <f t="shared" si="4"/>
        <v>0</v>
      </c>
      <c r="P66" s="9">
        <v>837</v>
      </c>
      <c r="Q66" s="9">
        <v>0.87</v>
      </c>
      <c r="R66" s="9">
        <f t="shared" si="5"/>
        <v>1</v>
      </c>
      <c r="S66" s="9"/>
      <c r="T66" s="9"/>
      <c r="U66" s="9"/>
      <c r="V66" s="9">
        <v>837</v>
      </c>
      <c r="W66" s="9">
        <v>3.66</v>
      </c>
      <c r="X66" s="9">
        <f t="shared" si="6"/>
        <v>1</v>
      </c>
      <c r="Y66" s="9">
        <v>837</v>
      </c>
      <c r="Z66" s="2">
        <f t="shared" si="7"/>
        <v>1</v>
      </c>
      <c r="AA66" s="30">
        <f t="shared" si="8"/>
        <v>100</v>
      </c>
      <c r="AB66" s="9">
        <v>0.62</v>
      </c>
      <c r="AC66" s="9">
        <v>837</v>
      </c>
      <c r="AD66" s="9">
        <v>837</v>
      </c>
      <c r="AE66" s="9">
        <v>837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2</v>
      </c>
      <c r="AO66" s="9">
        <v>0</v>
      </c>
      <c r="AP66" s="9">
        <v>0</v>
      </c>
      <c r="AQ66" s="9">
        <v>1.49</v>
      </c>
      <c r="AR66" s="31">
        <f t="shared" si="9"/>
        <v>1</v>
      </c>
    </row>
    <row r="67" spans="2:44" x14ac:dyDescent="0.25">
      <c r="B67" s="9" t="s">
        <v>48</v>
      </c>
      <c r="C67" s="9"/>
      <c r="D67" s="9">
        <v>63</v>
      </c>
      <c r="E67" s="2" t="str">
        <f t="shared" si="0"/>
        <v>F-63</v>
      </c>
      <c r="F67" s="9">
        <v>35</v>
      </c>
      <c r="G67" s="9">
        <v>35</v>
      </c>
      <c r="H67" s="9">
        <v>4</v>
      </c>
      <c r="I67" s="9">
        <f t="shared" si="1"/>
        <v>948</v>
      </c>
      <c r="J67" s="9">
        <f t="shared" si="2"/>
        <v>0</v>
      </c>
      <c r="K67" s="9">
        <v>948</v>
      </c>
      <c r="L67" s="9">
        <v>948</v>
      </c>
      <c r="M67" s="23">
        <f t="shared" si="3"/>
        <v>0</v>
      </c>
      <c r="N67" s="9" t="s">
        <v>55</v>
      </c>
      <c r="O67" s="23">
        <f t="shared" si="4"/>
        <v>0</v>
      </c>
      <c r="P67" s="9">
        <v>948</v>
      </c>
      <c r="Q67" s="9">
        <v>6.27</v>
      </c>
      <c r="R67" s="9">
        <f t="shared" si="5"/>
        <v>1</v>
      </c>
      <c r="S67" s="9"/>
      <c r="T67" s="9"/>
      <c r="U67" s="9"/>
      <c r="V67" s="9">
        <v>948</v>
      </c>
      <c r="W67" s="9">
        <v>36.36</v>
      </c>
      <c r="X67" s="9">
        <f t="shared" si="6"/>
        <v>1</v>
      </c>
      <c r="Y67" s="9">
        <v>948</v>
      </c>
      <c r="Z67" s="2">
        <f t="shared" si="7"/>
        <v>1</v>
      </c>
      <c r="AA67" s="30">
        <f t="shared" si="8"/>
        <v>100</v>
      </c>
      <c r="AB67" s="9">
        <v>1.56</v>
      </c>
      <c r="AC67" s="9">
        <v>948</v>
      </c>
      <c r="AD67" s="9">
        <v>948</v>
      </c>
      <c r="AE67" s="9">
        <v>948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2</v>
      </c>
      <c r="AO67" s="9">
        <v>0</v>
      </c>
      <c r="AP67" s="9">
        <v>0</v>
      </c>
      <c r="AQ67" s="9">
        <v>7.83</v>
      </c>
      <c r="AR67" s="31">
        <f t="shared" si="9"/>
        <v>1</v>
      </c>
    </row>
    <row r="68" spans="2:44" x14ac:dyDescent="0.25">
      <c r="B68" s="9" t="s">
        <v>48</v>
      </c>
      <c r="C68" s="9"/>
      <c r="D68" s="9">
        <v>64</v>
      </c>
      <c r="E68" s="2" t="str">
        <f t="shared" si="0"/>
        <v>F-64</v>
      </c>
      <c r="F68" s="9">
        <v>35</v>
      </c>
      <c r="G68" s="9">
        <v>35</v>
      </c>
      <c r="H68" s="9">
        <v>4</v>
      </c>
      <c r="I68" s="9">
        <f t="shared" si="1"/>
        <v>741</v>
      </c>
      <c r="J68" s="9">
        <f t="shared" si="2"/>
        <v>0</v>
      </c>
      <c r="K68" s="9">
        <v>741</v>
      </c>
      <c r="L68" s="9">
        <v>741</v>
      </c>
      <c r="M68" s="23">
        <f t="shared" si="3"/>
        <v>0</v>
      </c>
      <c r="N68" s="9" t="s">
        <v>55</v>
      </c>
      <c r="O68" s="23">
        <f t="shared" si="4"/>
        <v>0</v>
      </c>
      <c r="P68" s="9">
        <v>741</v>
      </c>
      <c r="Q68" s="9">
        <v>6.68</v>
      </c>
      <c r="R68" s="9">
        <f t="shared" si="5"/>
        <v>1</v>
      </c>
      <c r="S68" s="9"/>
      <c r="T68" s="9"/>
      <c r="U68" s="9"/>
      <c r="V68" s="9">
        <v>741</v>
      </c>
      <c r="W68" s="9">
        <v>83.82</v>
      </c>
      <c r="X68" s="9">
        <f t="shared" si="6"/>
        <v>1</v>
      </c>
      <c r="Y68" s="9">
        <v>738</v>
      </c>
      <c r="Z68" s="2">
        <f t="shared" si="7"/>
        <v>0</v>
      </c>
      <c r="AA68" s="30">
        <f t="shared" si="8"/>
        <v>99.595141700404852</v>
      </c>
      <c r="AB68" s="9">
        <v>4.93</v>
      </c>
      <c r="AC68" s="9">
        <v>741</v>
      </c>
      <c r="AD68" s="9">
        <v>738</v>
      </c>
      <c r="AE68" s="9">
        <v>741</v>
      </c>
      <c r="AF68" s="9">
        <v>0</v>
      </c>
      <c r="AG68" s="9">
        <v>2</v>
      </c>
      <c r="AH68" s="9">
        <v>33</v>
      </c>
      <c r="AI68" s="9">
        <v>44</v>
      </c>
      <c r="AJ68" s="9">
        <v>140</v>
      </c>
      <c r="AK68" s="9">
        <v>0</v>
      </c>
      <c r="AL68" s="9">
        <v>0</v>
      </c>
      <c r="AM68" s="9">
        <v>9246</v>
      </c>
      <c r="AN68" s="9">
        <v>2</v>
      </c>
      <c r="AO68" s="9">
        <v>36.549999999999997</v>
      </c>
      <c r="AP68" s="9">
        <v>1.1399999999999999</v>
      </c>
      <c r="AQ68" s="9">
        <v>64.709999999999994</v>
      </c>
      <c r="AR68" s="31">
        <f t="shared" si="9"/>
        <v>1</v>
      </c>
    </row>
    <row r="69" spans="2:44" ht="15" customHeight="1" x14ac:dyDescent="0.25">
      <c r="B69" s="9" t="s">
        <v>48</v>
      </c>
      <c r="C69" s="9"/>
      <c r="D69" s="9">
        <v>65</v>
      </c>
      <c r="E69" s="2" t="str">
        <f t="shared" si="0"/>
        <v>F-65</v>
      </c>
      <c r="F69" s="9">
        <v>35</v>
      </c>
      <c r="G69" s="9">
        <v>35</v>
      </c>
      <c r="H69" s="9">
        <v>4</v>
      </c>
      <c r="I69" s="9">
        <f t="shared" si="1"/>
        <v>837</v>
      </c>
      <c r="J69" s="9">
        <f t="shared" si="2"/>
        <v>0</v>
      </c>
      <c r="K69" s="9">
        <v>837</v>
      </c>
      <c r="L69" s="9">
        <v>837</v>
      </c>
      <c r="M69" s="23">
        <f t="shared" si="3"/>
        <v>0</v>
      </c>
      <c r="N69" s="9" t="s">
        <v>55</v>
      </c>
      <c r="O69" s="23">
        <f t="shared" si="4"/>
        <v>0</v>
      </c>
      <c r="P69" s="9">
        <v>837</v>
      </c>
      <c r="Q69" s="9">
        <v>1.1599999999999999</v>
      </c>
      <c r="R69" s="9">
        <f t="shared" si="5"/>
        <v>1</v>
      </c>
      <c r="S69" s="9"/>
      <c r="T69" s="9"/>
      <c r="U69" s="9"/>
      <c r="V69" s="9">
        <v>837</v>
      </c>
      <c r="W69" s="9">
        <v>5.04</v>
      </c>
      <c r="X69" s="9">
        <f t="shared" si="6"/>
        <v>1</v>
      </c>
      <c r="Y69" s="9">
        <v>837</v>
      </c>
      <c r="Z69" s="2">
        <f t="shared" si="7"/>
        <v>1</v>
      </c>
      <c r="AA69" s="30">
        <f t="shared" si="8"/>
        <v>100</v>
      </c>
      <c r="AB69" s="9">
        <v>0.49</v>
      </c>
      <c r="AC69" s="9">
        <v>837</v>
      </c>
      <c r="AD69" s="9">
        <v>837</v>
      </c>
      <c r="AE69" s="9">
        <v>837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2</v>
      </c>
      <c r="AO69" s="9">
        <v>0</v>
      </c>
      <c r="AP69" s="9">
        <v>0</v>
      </c>
      <c r="AQ69" s="9">
        <v>1.65</v>
      </c>
      <c r="AR69" s="31">
        <f t="shared" si="9"/>
        <v>1</v>
      </c>
    </row>
    <row r="70" spans="2:44" x14ac:dyDescent="0.25">
      <c r="B70" s="9" t="s">
        <v>48</v>
      </c>
      <c r="C70" s="9"/>
      <c r="D70" s="9">
        <v>66</v>
      </c>
      <c r="E70" s="2" t="str">
        <f t="shared" si="0"/>
        <v>F-66</v>
      </c>
      <c r="F70" s="9">
        <v>35</v>
      </c>
      <c r="G70" s="9">
        <v>35</v>
      </c>
      <c r="H70" s="9">
        <v>4</v>
      </c>
      <c r="I70" s="9">
        <f t="shared" si="1"/>
        <v>924</v>
      </c>
      <c r="J70" s="9">
        <f t="shared" si="2"/>
        <v>0</v>
      </c>
      <c r="K70" s="9">
        <v>924</v>
      </c>
      <c r="L70" s="9">
        <v>924</v>
      </c>
      <c r="M70" s="23">
        <f t="shared" si="3"/>
        <v>0</v>
      </c>
      <c r="N70" s="9" t="s">
        <v>55</v>
      </c>
      <c r="O70" s="23">
        <f t="shared" si="4"/>
        <v>0</v>
      </c>
      <c r="P70" s="9">
        <v>924</v>
      </c>
      <c r="Q70" s="9">
        <v>2.82</v>
      </c>
      <c r="R70" s="9">
        <f t="shared" si="5"/>
        <v>1</v>
      </c>
      <c r="S70" s="9"/>
      <c r="T70" s="9"/>
      <c r="U70" s="9"/>
      <c r="V70" s="9">
        <v>924</v>
      </c>
      <c r="W70" s="9">
        <v>86.79</v>
      </c>
      <c r="X70" s="9">
        <f t="shared" si="6"/>
        <v>1</v>
      </c>
      <c r="Y70" s="9">
        <v>924</v>
      </c>
      <c r="Z70" s="2">
        <f t="shared" si="7"/>
        <v>1</v>
      </c>
      <c r="AA70" s="30">
        <f t="shared" si="8"/>
        <v>100</v>
      </c>
      <c r="AB70" s="9">
        <v>0.89</v>
      </c>
      <c r="AC70" s="9">
        <v>924</v>
      </c>
      <c r="AD70" s="9">
        <v>924</v>
      </c>
      <c r="AE70" s="9">
        <v>924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2</v>
      </c>
      <c r="AO70" s="9">
        <v>0</v>
      </c>
      <c r="AP70" s="9">
        <v>0</v>
      </c>
      <c r="AQ70" s="9">
        <v>3.71</v>
      </c>
      <c r="AR70" s="31">
        <f t="shared" si="9"/>
        <v>1</v>
      </c>
    </row>
    <row r="71" spans="2:44" x14ac:dyDescent="0.25">
      <c r="B71" s="9" t="s">
        <v>48</v>
      </c>
      <c r="C71" s="9"/>
      <c r="D71" s="9">
        <v>67</v>
      </c>
      <c r="E71" s="2" t="str">
        <f t="shared" si="0"/>
        <v>F-67</v>
      </c>
      <c r="F71" s="9">
        <v>35</v>
      </c>
      <c r="G71" s="9">
        <v>35</v>
      </c>
      <c r="H71" s="9">
        <v>4</v>
      </c>
      <c r="I71" s="9">
        <f t="shared" si="1"/>
        <v>882</v>
      </c>
      <c r="J71" s="9">
        <f t="shared" si="2"/>
        <v>0</v>
      </c>
      <c r="K71" s="9">
        <v>882</v>
      </c>
      <c r="L71" s="9">
        <v>882</v>
      </c>
      <c r="M71" s="23">
        <f t="shared" si="3"/>
        <v>0</v>
      </c>
      <c r="N71" s="9" t="s">
        <v>55</v>
      </c>
      <c r="O71" s="23">
        <f t="shared" si="4"/>
        <v>0</v>
      </c>
      <c r="P71" s="9">
        <v>882</v>
      </c>
      <c r="Q71" s="9">
        <v>2.27</v>
      </c>
      <c r="R71" s="9">
        <f t="shared" si="5"/>
        <v>1</v>
      </c>
      <c r="S71" s="9"/>
      <c r="T71" s="9"/>
      <c r="U71" s="9"/>
      <c r="V71" s="9">
        <v>882</v>
      </c>
      <c r="W71" s="9">
        <v>41.72</v>
      </c>
      <c r="X71" s="9">
        <f t="shared" si="6"/>
        <v>1</v>
      </c>
      <c r="Y71" s="9">
        <v>876</v>
      </c>
      <c r="Z71" s="2">
        <f t="shared" si="7"/>
        <v>0</v>
      </c>
      <c r="AA71" s="30">
        <f t="shared" si="8"/>
        <v>99.319727891156461</v>
      </c>
      <c r="AB71" s="9">
        <v>0.8</v>
      </c>
      <c r="AC71" s="9">
        <v>882</v>
      </c>
      <c r="AD71" s="9">
        <v>876</v>
      </c>
      <c r="AE71" s="9">
        <v>882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4.67</v>
      </c>
      <c r="AR71" s="31">
        <f t="shared" si="9"/>
        <v>1</v>
      </c>
    </row>
    <row r="72" spans="2:44" x14ac:dyDescent="0.25">
      <c r="B72" s="9" t="s">
        <v>48</v>
      </c>
      <c r="C72" s="9"/>
      <c r="D72" s="9">
        <v>68</v>
      </c>
      <c r="E72" s="2" t="str">
        <f t="shared" si="0"/>
        <v>F-68</v>
      </c>
      <c r="F72" s="9">
        <v>35</v>
      </c>
      <c r="G72" s="9">
        <v>35</v>
      </c>
      <c r="H72" s="9">
        <v>4</v>
      </c>
      <c r="I72" s="9">
        <f t="shared" si="1"/>
        <v>963</v>
      </c>
      <c r="J72" s="9">
        <f t="shared" si="2"/>
        <v>0</v>
      </c>
      <c r="K72" s="9">
        <v>963</v>
      </c>
      <c r="L72" s="9">
        <v>963</v>
      </c>
      <c r="M72" s="23">
        <f t="shared" si="3"/>
        <v>0</v>
      </c>
      <c r="N72" s="9" t="s">
        <v>55</v>
      </c>
      <c r="O72" s="23">
        <f t="shared" si="4"/>
        <v>0</v>
      </c>
      <c r="P72" s="9">
        <v>963</v>
      </c>
      <c r="Q72" s="9">
        <v>1.54</v>
      </c>
      <c r="R72" s="9">
        <f t="shared" si="5"/>
        <v>1</v>
      </c>
      <c r="S72" s="9"/>
      <c r="T72" s="9"/>
      <c r="U72" s="9"/>
      <c r="V72" s="9">
        <v>963</v>
      </c>
      <c r="W72" s="9">
        <v>11.05</v>
      </c>
      <c r="X72" s="9">
        <f t="shared" si="6"/>
        <v>1</v>
      </c>
      <c r="Y72" s="9">
        <v>963</v>
      </c>
      <c r="Z72" s="2">
        <f t="shared" si="7"/>
        <v>1</v>
      </c>
      <c r="AA72" s="30">
        <f t="shared" si="8"/>
        <v>100</v>
      </c>
      <c r="AB72" s="9">
        <v>0.93</v>
      </c>
      <c r="AC72" s="9">
        <v>963</v>
      </c>
      <c r="AD72" s="9">
        <v>963</v>
      </c>
      <c r="AE72" s="9">
        <v>963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2.4700000000000002</v>
      </c>
      <c r="AR72" s="31">
        <f t="shared" si="9"/>
        <v>1</v>
      </c>
    </row>
    <row r="73" spans="2:44" x14ac:dyDescent="0.25">
      <c r="B73" s="9" t="s">
        <v>48</v>
      </c>
      <c r="C73" s="9"/>
      <c r="D73" s="9">
        <v>69</v>
      </c>
      <c r="E73" s="2" t="str">
        <f t="shared" si="0"/>
        <v>F-69</v>
      </c>
      <c r="F73" s="9">
        <v>35</v>
      </c>
      <c r="G73" s="9">
        <v>35</v>
      </c>
      <c r="H73" s="9">
        <v>4</v>
      </c>
      <c r="I73" s="9">
        <f t="shared" si="1"/>
        <v>807</v>
      </c>
      <c r="J73" s="9">
        <f t="shared" si="2"/>
        <v>0</v>
      </c>
      <c r="K73" s="9">
        <v>807</v>
      </c>
      <c r="L73" s="9">
        <v>807</v>
      </c>
      <c r="M73" s="23">
        <f t="shared" si="3"/>
        <v>0</v>
      </c>
      <c r="N73" s="9" t="s">
        <v>55</v>
      </c>
      <c r="O73" s="23">
        <f t="shared" si="4"/>
        <v>0</v>
      </c>
      <c r="P73" s="9">
        <v>807</v>
      </c>
      <c r="Q73" s="9">
        <v>1.65</v>
      </c>
      <c r="R73" s="9">
        <f t="shared" si="5"/>
        <v>1</v>
      </c>
      <c r="S73" s="9"/>
      <c r="T73" s="9"/>
      <c r="U73" s="9"/>
      <c r="V73" s="9">
        <v>807</v>
      </c>
      <c r="W73" s="9">
        <v>27.09</v>
      </c>
      <c r="X73" s="9">
        <f t="shared" si="6"/>
        <v>1</v>
      </c>
      <c r="Y73" s="9">
        <v>804</v>
      </c>
      <c r="Z73" s="2">
        <f t="shared" si="7"/>
        <v>0</v>
      </c>
      <c r="AA73" s="30">
        <f t="shared" si="8"/>
        <v>99.628252788104092</v>
      </c>
      <c r="AB73" s="9">
        <v>1.42</v>
      </c>
      <c r="AC73" s="9">
        <v>807</v>
      </c>
      <c r="AD73" s="9">
        <v>804</v>
      </c>
      <c r="AE73" s="9">
        <v>807</v>
      </c>
      <c r="AF73" s="9">
        <v>0</v>
      </c>
      <c r="AG73" s="9">
        <v>2</v>
      </c>
      <c r="AH73" s="9">
        <v>36</v>
      </c>
      <c r="AI73" s="9">
        <v>48</v>
      </c>
      <c r="AJ73" s="9">
        <v>140</v>
      </c>
      <c r="AK73" s="9">
        <v>0</v>
      </c>
      <c r="AL73" s="9">
        <v>0</v>
      </c>
      <c r="AM73" s="9">
        <v>2804</v>
      </c>
      <c r="AN73" s="9">
        <v>2</v>
      </c>
      <c r="AO73" s="9">
        <v>4.92</v>
      </c>
      <c r="AP73" s="9">
        <v>1.2</v>
      </c>
      <c r="AQ73" s="9">
        <v>6.37</v>
      </c>
      <c r="AR73" s="31">
        <f t="shared" si="9"/>
        <v>1</v>
      </c>
    </row>
    <row r="74" spans="2:44" x14ac:dyDescent="0.25">
      <c r="B74" s="9" t="s">
        <v>48</v>
      </c>
      <c r="C74" s="9"/>
      <c r="D74" s="9">
        <v>70</v>
      </c>
      <c r="E74" s="2" t="str">
        <f t="shared" si="0"/>
        <v>F-70</v>
      </c>
      <c r="F74" s="9">
        <v>35</v>
      </c>
      <c r="G74" s="9">
        <v>35</v>
      </c>
      <c r="H74" s="9">
        <v>4</v>
      </c>
      <c r="I74" s="9">
        <f t="shared" si="1"/>
        <v>957</v>
      </c>
      <c r="J74" s="9">
        <f t="shared" si="2"/>
        <v>0</v>
      </c>
      <c r="K74" s="9">
        <v>957</v>
      </c>
      <c r="L74" s="9">
        <v>957</v>
      </c>
      <c r="M74" s="23">
        <f t="shared" si="3"/>
        <v>0</v>
      </c>
      <c r="N74" s="9" t="s">
        <v>55</v>
      </c>
      <c r="O74" s="23">
        <f t="shared" si="4"/>
        <v>0</v>
      </c>
      <c r="P74" s="9">
        <v>957</v>
      </c>
      <c r="Q74" s="9">
        <v>3.46</v>
      </c>
      <c r="R74" s="9">
        <f t="shared" si="5"/>
        <v>1</v>
      </c>
      <c r="S74" s="9"/>
      <c r="T74" s="9"/>
      <c r="U74" s="9"/>
      <c r="V74" s="9">
        <v>957</v>
      </c>
      <c r="W74" s="9">
        <v>60.12</v>
      </c>
      <c r="X74" s="9">
        <f t="shared" si="6"/>
        <v>1</v>
      </c>
      <c r="Y74" s="9">
        <v>957</v>
      </c>
      <c r="Z74" s="2">
        <f t="shared" si="7"/>
        <v>1</v>
      </c>
      <c r="AA74" s="30">
        <f t="shared" si="8"/>
        <v>100</v>
      </c>
      <c r="AB74" s="9">
        <v>2.83</v>
      </c>
      <c r="AC74" s="9">
        <v>957</v>
      </c>
      <c r="AD74" s="9">
        <v>957</v>
      </c>
      <c r="AE74" s="9">
        <v>957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5.29</v>
      </c>
      <c r="AR74" s="31">
        <f t="shared" si="9"/>
        <v>1</v>
      </c>
    </row>
    <row r="75" spans="2:44" x14ac:dyDescent="0.25">
      <c r="B75" s="9" t="s">
        <v>48</v>
      </c>
      <c r="C75" s="9"/>
      <c r="D75" s="9">
        <v>71</v>
      </c>
      <c r="E75" s="2" t="str">
        <f t="shared" si="0"/>
        <v>F-71</v>
      </c>
      <c r="F75" s="9">
        <v>35</v>
      </c>
      <c r="G75" s="9">
        <v>35</v>
      </c>
      <c r="H75" s="9">
        <v>4</v>
      </c>
      <c r="I75" s="9">
        <f t="shared" si="1"/>
        <v>834</v>
      </c>
      <c r="J75" s="9">
        <f t="shared" si="2"/>
        <v>0</v>
      </c>
      <c r="K75" s="9">
        <v>834</v>
      </c>
      <c r="L75" s="9">
        <v>834</v>
      </c>
      <c r="M75" s="23">
        <f t="shared" si="3"/>
        <v>0</v>
      </c>
      <c r="N75" s="9" t="s">
        <v>55</v>
      </c>
      <c r="O75" s="23">
        <f t="shared" si="4"/>
        <v>0</v>
      </c>
      <c r="P75" s="9">
        <v>834</v>
      </c>
      <c r="Q75" s="9">
        <v>4.3099999999999996</v>
      </c>
      <c r="R75" s="9">
        <f t="shared" si="5"/>
        <v>1</v>
      </c>
      <c r="S75" s="9"/>
      <c r="T75" s="9"/>
      <c r="U75" s="9"/>
      <c r="V75" s="9">
        <v>834</v>
      </c>
      <c r="W75" s="9">
        <v>28.15</v>
      </c>
      <c r="X75" s="9">
        <f t="shared" si="6"/>
        <v>1</v>
      </c>
      <c r="Y75" s="9">
        <v>834</v>
      </c>
      <c r="Z75" s="2">
        <f t="shared" si="7"/>
        <v>1</v>
      </c>
      <c r="AA75" s="30">
        <f t="shared" si="8"/>
        <v>100</v>
      </c>
      <c r="AB75" s="9">
        <v>3.81</v>
      </c>
      <c r="AC75" s="9">
        <v>834</v>
      </c>
      <c r="AD75" s="9">
        <v>834</v>
      </c>
      <c r="AE75" s="9">
        <v>834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8.1199999999999992</v>
      </c>
      <c r="AR75" s="31">
        <f t="shared" si="9"/>
        <v>1</v>
      </c>
    </row>
    <row r="76" spans="2:44" x14ac:dyDescent="0.25">
      <c r="B76" s="9" t="s">
        <v>48</v>
      </c>
      <c r="C76" s="9"/>
      <c r="D76" s="9">
        <v>72</v>
      </c>
      <c r="E76" s="2" t="str">
        <f t="shared" si="0"/>
        <v>F-72</v>
      </c>
      <c r="F76" s="9">
        <v>35</v>
      </c>
      <c r="G76" s="9">
        <v>35</v>
      </c>
      <c r="H76" s="9">
        <v>4</v>
      </c>
      <c r="I76" s="9">
        <f t="shared" si="1"/>
        <v>744</v>
      </c>
      <c r="J76" s="9">
        <f t="shared" si="2"/>
        <v>0</v>
      </c>
      <c r="K76" s="9">
        <v>744</v>
      </c>
      <c r="L76" s="9">
        <v>744</v>
      </c>
      <c r="M76" s="23">
        <f t="shared" si="3"/>
        <v>0</v>
      </c>
      <c r="N76" s="9" t="s">
        <v>55</v>
      </c>
      <c r="O76" s="23">
        <f t="shared" si="4"/>
        <v>0</v>
      </c>
      <c r="P76" s="9">
        <v>744</v>
      </c>
      <c r="Q76" s="9">
        <v>0.65</v>
      </c>
      <c r="R76" s="9">
        <f t="shared" si="5"/>
        <v>1</v>
      </c>
      <c r="S76" s="9"/>
      <c r="T76" s="9"/>
      <c r="U76" s="9"/>
      <c r="V76" s="9">
        <v>744</v>
      </c>
      <c r="W76" s="9">
        <v>32.35</v>
      </c>
      <c r="X76" s="9">
        <f t="shared" si="6"/>
        <v>1</v>
      </c>
      <c r="Y76" s="9">
        <v>741</v>
      </c>
      <c r="Z76" s="2">
        <f t="shared" si="7"/>
        <v>0</v>
      </c>
      <c r="AA76" s="30">
        <f t="shared" si="8"/>
        <v>99.596774193548384</v>
      </c>
      <c r="AB76" s="9">
        <v>0.61</v>
      </c>
      <c r="AC76" s="9">
        <v>744</v>
      </c>
      <c r="AD76" s="9">
        <v>741</v>
      </c>
      <c r="AE76" s="9">
        <v>744</v>
      </c>
      <c r="AF76" s="9">
        <v>0</v>
      </c>
      <c r="AG76" s="9">
        <v>2</v>
      </c>
      <c r="AH76" s="9">
        <v>42</v>
      </c>
      <c r="AI76" s="9">
        <v>56</v>
      </c>
      <c r="AJ76" s="9">
        <v>140</v>
      </c>
      <c r="AK76" s="9">
        <v>0</v>
      </c>
      <c r="AL76" s="9">
        <v>2</v>
      </c>
      <c r="AM76" s="9">
        <v>3380</v>
      </c>
      <c r="AN76" s="9">
        <v>2</v>
      </c>
      <c r="AO76" s="9">
        <v>15.74</v>
      </c>
      <c r="AP76" s="9">
        <v>0.93</v>
      </c>
      <c r="AQ76" s="9">
        <v>13.06</v>
      </c>
      <c r="AR76" s="31">
        <f t="shared" si="9"/>
        <v>1</v>
      </c>
    </row>
    <row r="77" spans="2:44" x14ac:dyDescent="0.25">
      <c r="B77" s="9" t="s">
        <v>49</v>
      </c>
      <c r="C77" s="9"/>
      <c r="D77" s="9">
        <v>73</v>
      </c>
      <c r="E77" s="2" t="str">
        <f t="shared" si="0"/>
        <v>G-73</v>
      </c>
      <c r="F77" s="9">
        <v>40</v>
      </c>
      <c r="G77" s="9">
        <v>40</v>
      </c>
      <c r="H77" s="9">
        <v>5</v>
      </c>
      <c r="I77" s="9">
        <f t="shared" si="1"/>
        <v>870</v>
      </c>
      <c r="J77" s="9">
        <f t="shared" si="2"/>
        <v>0</v>
      </c>
      <c r="K77" s="9">
        <v>870</v>
      </c>
      <c r="L77" s="9">
        <v>870</v>
      </c>
      <c r="M77" s="23">
        <f t="shared" si="3"/>
        <v>0</v>
      </c>
      <c r="N77" s="9" t="s">
        <v>55</v>
      </c>
      <c r="O77" s="23">
        <f t="shared" si="4"/>
        <v>0</v>
      </c>
      <c r="P77" s="9">
        <v>870</v>
      </c>
      <c r="Q77" s="9">
        <v>21.82</v>
      </c>
      <c r="R77" s="9">
        <f t="shared" si="5"/>
        <v>1</v>
      </c>
      <c r="S77" s="9"/>
      <c r="T77" s="9"/>
      <c r="U77" s="9"/>
      <c r="V77" s="9">
        <v>876</v>
      </c>
      <c r="W77" s="9">
        <v>1800</v>
      </c>
      <c r="X77" s="9">
        <f t="shared" si="6"/>
        <v>0</v>
      </c>
      <c r="Y77" s="9">
        <v>864</v>
      </c>
      <c r="Z77" s="2">
        <f t="shared" si="7"/>
        <v>0</v>
      </c>
      <c r="AA77" s="30">
        <f t="shared" si="8"/>
        <v>99.310344827586206</v>
      </c>
      <c r="AB77" s="9">
        <v>14.49</v>
      </c>
      <c r="AC77" s="9">
        <v>870</v>
      </c>
      <c r="AD77" s="9">
        <v>864</v>
      </c>
      <c r="AE77" s="9">
        <v>870</v>
      </c>
      <c r="AF77" s="9">
        <v>0</v>
      </c>
      <c r="AG77" s="9">
        <v>2</v>
      </c>
      <c r="AH77" s="9">
        <v>0</v>
      </c>
      <c r="AI77" s="9">
        <v>85</v>
      </c>
      <c r="AJ77" s="9">
        <v>200</v>
      </c>
      <c r="AK77" s="9">
        <v>0</v>
      </c>
      <c r="AL77" s="9">
        <v>1</v>
      </c>
      <c r="AM77" s="9">
        <v>8800</v>
      </c>
      <c r="AN77" s="9">
        <v>8</v>
      </c>
      <c r="AO77" s="9">
        <v>97.82</v>
      </c>
      <c r="AP77" s="9">
        <v>2.4300000000000002</v>
      </c>
      <c r="AQ77" s="9">
        <v>119.72</v>
      </c>
      <c r="AR77" s="31">
        <f t="shared" si="9"/>
        <v>1</v>
      </c>
    </row>
    <row r="78" spans="2:44" x14ac:dyDescent="0.25">
      <c r="B78" s="9" t="s">
        <v>49</v>
      </c>
      <c r="C78" s="9"/>
      <c r="D78" s="9">
        <v>74</v>
      </c>
      <c r="E78" s="2" t="str">
        <f t="shared" si="0"/>
        <v>G-74</v>
      </c>
      <c r="F78" s="9">
        <v>40</v>
      </c>
      <c r="G78" s="9">
        <v>40</v>
      </c>
      <c r="H78" s="9">
        <v>5</v>
      </c>
      <c r="I78" s="9">
        <f t="shared" si="1"/>
        <v>843</v>
      </c>
      <c r="J78" s="9">
        <f t="shared" si="2"/>
        <v>0</v>
      </c>
      <c r="K78" s="9">
        <v>843</v>
      </c>
      <c r="L78" s="9">
        <v>843</v>
      </c>
      <c r="M78" s="23">
        <f t="shared" si="3"/>
        <v>0</v>
      </c>
      <c r="N78" s="9" t="s">
        <v>55</v>
      </c>
      <c r="O78" s="23">
        <f t="shared" si="4"/>
        <v>0</v>
      </c>
      <c r="P78" s="9">
        <v>843</v>
      </c>
      <c r="Q78" s="9">
        <v>7.79</v>
      </c>
      <c r="R78" s="9">
        <f t="shared" si="5"/>
        <v>1</v>
      </c>
      <c r="S78" s="9"/>
      <c r="T78" s="9"/>
      <c r="U78" s="9"/>
      <c r="V78" s="9">
        <v>843</v>
      </c>
      <c r="W78" s="9">
        <v>666.76</v>
      </c>
      <c r="X78" s="9">
        <f t="shared" si="6"/>
        <v>1</v>
      </c>
      <c r="Y78" s="9">
        <v>840</v>
      </c>
      <c r="Z78" s="2">
        <f t="shared" si="7"/>
        <v>0</v>
      </c>
      <c r="AA78" s="30">
        <f t="shared" si="8"/>
        <v>99.644128113879006</v>
      </c>
      <c r="AB78" s="9">
        <v>10.83</v>
      </c>
      <c r="AC78" s="9">
        <v>843</v>
      </c>
      <c r="AD78" s="9">
        <v>840</v>
      </c>
      <c r="AE78" s="9">
        <v>843</v>
      </c>
      <c r="AF78" s="9">
        <v>0</v>
      </c>
      <c r="AG78" s="9">
        <v>2</v>
      </c>
      <c r="AH78" s="9">
        <v>0</v>
      </c>
      <c r="AI78" s="9">
        <v>55</v>
      </c>
      <c r="AJ78" s="9">
        <v>200</v>
      </c>
      <c r="AK78" s="9">
        <v>0</v>
      </c>
      <c r="AL78" s="9">
        <v>0</v>
      </c>
      <c r="AM78" s="9">
        <v>4812</v>
      </c>
      <c r="AN78" s="9">
        <v>2</v>
      </c>
      <c r="AO78" s="9">
        <v>46.4</v>
      </c>
      <c r="AP78" s="9">
        <v>1.23</v>
      </c>
      <c r="AQ78" s="9">
        <v>80.39</v>
      </c>
      <c r="AR78" s="31">
        <f t="shared" si="9"/>
        <v>1</v>
      </c>
    </row>
    <row r="79" spans="2:44" x14ac:dyDescent="0.25">
      <c r="B79" s="9" t="s">
        <v>49</v>
      </c>
      <c r="C79" s="9"/>
      <c r="D79" s="9">
        <v>75</v>
      </c>
      <c r="E79" s="2" t="str">
        <f t="shared" si="0"/>
        <v>G-75</v>
      </c>
      <c r="F79" s="9">
        <v>40</v>
      </c>
      <c r="G79" s="9">
        <v>40</v>
      </c>
      <c r="H79" s="9">
        <v>5</v>
      </c>
      <c r="I79" s="9">
        <f t="shared" si="1"/>
        <v>675</v>
      </c>
      <c r="J79" s="9">
        <f t="shared" si="2"/>
        <v>0</v>
      </c>
      <c r="K79" s="9">
        <v>675</v>
      </c>
      <c r="L79" s="9">
        <v>675</v>
      </c>
      <c r="M79" s="23">
        <f t="shared" si="3"/>
        <v>0</v>
      </c>
      <c r="N79" s="9" t="s">
        <v>55</v>
      </c>
      <c r="O79" s="23">
        <f t="shared" si="4"/>
        <v>0</v>
      </c>
      <c r="P79" s="9">
        <v>675</v>
      </c>
      <c r="Q79" s="9">
        <v>16.34</v>
      </c>
      <c r="R79" s="9">
        <f t="shared" si="5"/>
        <v>1</v>
      </c>
      <c r="S79" s="9"/>
      <c r="T79" s="9"/>
      <c r="U79" s="9"/>
      <c r="V79" s="9">
        <v>675</v>
      </c>
      <c r="W79" s="9">
        <v>317.05</v>
      </c>
      <c r="X79" s="9">
        <f t="shared" si="6"/>
        <v>1</v>
      </c>
      <c r="Y79" s="9">
        <v>675</v>
      </c>
      <c r="Z79" s="2">
        <f t="shared" si="7"/>
        <v>1</v>
      </c>
      <c r="AA79" s="30">
        <f t="shared" si="8"/>
        <v>100</v>
      </c>
      <c r="AB79" s="9">
        <v>5.32</v>
      </c>
      <c r="AC79" s="9">
        <v>675</v>
      </c>
      <c r="AD79" s="9">
        <v>675</v>
      </c>
      <c r="AE79" s="9">
        <v>675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21.66</v>
      </c>
      <c r="AR79" s="31">
        <f t="shared" si="9"/>
        <v>1</v>
      </c>
    </row>
    <row r="80" spans="2:44" x14ac:dyDescent="0.25">
      <c r="B80" s="9" t="s">
        <v>49</v>
      </c>
      <c r="C80" s="9"/>
      <c r="D80" s="9">
        <v>76</v>
      </c>
      <c r="E80" s="2" t="str">
        <f t="shared" si="0"/>
        <v>G-76</v>
      </c>
      <c r="F80" s="9">
        <v>40</v>
      </c>
      <c r="G80" s="9">
        <v>40</v>
      </c>
      <c r="H80" s="9">
        <v>5</v>
      </c>
      <c r="I80" s="9">
        <f t="shared" si="1"/>
        <v>852</v>
      </c>
      <c r="J80" s="9">
        <f t="shared" si="2"/>
        <v>0</v>
      </c>
      <c r="K80" s="9">
        <v>852</v>
      </c>
      <c r="L80" s="9">
        <v>852</v>
      </c>
      <c r="M80" s="23">
        <f t="shared" si="3"/>
        <v>0</v>
      </c>
      <c r="N80" s="9" t="s">
        <v>55</v>
      </c>
      <c r="O80" s="23">
        <f t="shared" si="4"/>
        <v>0</v>
      </c>
      <c r="P80" s="9">
        <v>852</v>
      </c>
      <c r="Q80" s="9">
        <v>3.85</v>
      </c>
      <c r="R80" s="9">
        <f t="shared" si="5"/>
        <v>1</v>
      </c>
      <c r="S80" s="9"/>
      <c r="T80" s="9"/>
      <c r="U80" s="9"/>
      <c r="V80" s="9">
        <v>852</v>
      </c>
      <c r="W80" s="9">
        <v>93.6</v>
      </c>
      <c r="X80" s="9">
        <f t="shared" si="6"/>
        <v>1</v>
      </c>
      <c r="Y80" s="9">
        <v>852</v>
      </c>
      <c r="Z80" s="2">
        <f t="shared" si="7"/>
        <v>1</v>
      </c>
      <c r="AA80" s="30">
        <f t="shared" si="8"/>
        <v>100</v>
      </c>
      <c r="AB80" s="9">
        <v>1.58</v>
      </c>
      <c r="AC80" s="9">
        <v>852</v>
      </c>
      <c r="AD80" s="9">
        <v>852</v>
      </c>
      <c r="AE80" s="9">
        <v>852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5.43</v>
      </c>
      <c r="AR80" s="31">
        <f t="shared" si="9"/>
        <v>1</v>
      </c>
    </row>
    <row r="81" spans="2:44" x14ac:dyDescent="0.25">
      <c r="B81" s="9" t="s">
        <v>49</v>
      </c>
      <c r="C81" s="9"/>
      <c r="D81" s="9">
        <v>77</v>
      </c>
      <c r="E81" s="2" t="str">
        <f t="shared" si="0"/>
        <v>G-77</v>
      </c>
      <c r="F81" s="9">
        <v>40</v>
      </c>
      <c r="G81" s="9">
        <v>40</v>
      </c>
      <c r="H81" s="9">
        <v>5</v>
      </c>
      <c r="I81" s="9">
        <f t="shared" si="1"/>
        <v>699</v>
      </c>
      <c r="J81" s="9">
        <f t="shared" si="2"/>
        <v>0</v>
      </c>
      <c r="K81" s="9">
        <v>699</v>
      </c>
      <c r="L81" s="9">
        <v>699</v>
      </c>
      <c r="M81" s="23">
        <f t="shared" si="3"/>
        <v>0</v>
      </c>
      <c r="N81" s="9" t="s">
        <v>55</v>
      </c>
      <c r="O81" s="23">
        <f t="shared" si="4"/>
        <v>0</v>
      </c>
      <c r="P81" s="9">
        <v>699</v>
      </c>
      <c r="Q81" s="9">
        <v>7.53</v>
      </c>
      <c r="R81" s="9">
        <f t="shared" si="5"/>
        <v>1</v>
      </c>
      <c r="S81" s="9"/>
      <c r="T81" s="9"/>
      <c r="U81" s="9"/>
      <c r="V81" s="9">
        <v>699</v>
      </c>
      <c r="W81" s="9">
        <v>717.06</v>
      </c>
      <c r="X81" s="9">
        <f t="shared" si="6"/>
        <v>1</v>
      </c>
      <c r="Y81" s="9">
        <v>696</v>
      </c>
      <c r="Z81" s="2">
        <f t="shared" si="7"/>
        <v>0</v>
      </c>
      <c r="AA81" s="30">
        <f t="shared" si="8"/>
        <v>99.570815450643778</v>
      </c>
      <c r="AB81" s="9">
        <v>5.3</v>
      </c>
      <c r="AC81" s="9">
        <v>699</v>
      </c>
      <c r="AD81" s="9">
        <v>696</v>
      </c>
      <c r="AE81" s="9">
        <v>699</v>
      </c>
      <c r="AF81" s="9">
        <v>0</v>
      </c>
      <c r="AG81" s="9">
        <v>2</v>
      </c>
      <c r="AH81" s="9">
        <v>56</v>
      </c>
      <c r="AI81" s="9">
        <v>70</v>
      </c>
      <c r="AJ81" s="9">
        <v>200</v>
      </c>
      <c r="AK81" s="9">
        <v>0</v>
      </c>
      <c r="AL81" s="9">
        <v>0</v>
      </c>
      <c r="AM81" s="9">
        <v>16655</v>
      </c>
      <c r="AN81" s="9">
        <v>2</v>
      </c>
      <c r="AO81" s="9">
        <v>118.66</v>
      </c>
      <c r="AP81" s="9">
        <v>1.42</v>
      </c>
      <c r="AQ81" s="9">
        <v>122.23</v>
      </c>
      <c r="AR81" s="31">
        <f t="shared" si="9"/>
        <v>1</v>
      </c>
    </row>
    <row r="82" spans="2:44" x14ac:dyDescent="0.25">
      <c r="B82" s="9" t="s">
        <v>49</v>
      </c>
      <c r="C82" s="9"/>
      <c r="D82" s="9">
        <v>78</v>
      </c>
      <c r="E82" s="2" t="str">
        <f t="shared" ref="E82:E106" si="11">CONCATENATE(B82,"-",D82)</f>
        <v>G-78</v>
      </c>
      <c r="F82" s="9">
        <v>40</v>
      </c>
      <c r="G82" s="9">
        <v>40</v>
      </c>
      <c r="H82" s="9">
        <v>5</v>
      </c>
      <c r="I82" s="9">
        <f t="shared" ref="I82:I106" si="12">MIN(L82,N82,P82)</f>
        <v>642</v>
      </c>
      <c r="J82" s="9">
        <f t="shared" ref="J82:J106" si="13">100*(K82-I82)/K82</f>
        <v>0</v>
      </c>
      <c r="K82" s="9">
        <v>642</v>
      </c>
      <c r="L82" s="9">
        <v>642</v>
      </c>
      <c r="M82" s="23">
        <f t="shared" ref="M82:M106" si="14">IF(L82&lt;K82,1,0)</f>
        <v>0</v>
      </c>
      <c r="N82" s="9" t="s">
        <v>55</v>
      </c>
      <c r="O82" s="23">
        <f t="shared" ref="O82:O106" si="15">IF(N82&lt;L82,1,0)</f>
        <v>0</v>
      </c>
      <c r="P82" s="9">
        <v>642</v>
      </c>
      <c r="Q82" s="9">
        <v>24.99</v>
      </c>
      <c r="R82" s="9">
        <f t="shared" ref="R82:R106" si="16">IF(Q82&lt;1800,1,0)</f>
        <v>1</v>
      </c>
      <c r="S82" s="9"/>
      <c r="T82" s="9"/>
      <c r="U82" s="9"/>
      <c r="V82" s="9">
        <v>642</v>
      </c>
      <c r="W82" s="9">
        <v>1800</v>
      </c>
      <c r="X82" s="9">
        <f t="shared" ref="X82:X106" si="17">IF(W82&lt;1800,1,0)</f>
        <v>0</v>
      </c>
      <c r="Y82" s="9">
        <v>642</v>
      </c>
      <c r="Z82" s="2">
        <f t="shared" ref="Z82:Z106" si="18">IF(Y82=I82,1,0)</f>
        <v>1</v>
      </c>
      <c r="AA82" s="30">
        <f t="shared" ref="AA82:AA106" si="19">100*Y82/I82</f>
        <v>100</v>
      </c>
      <c r="AB82" s="9">
        <v>69.02</v>
      </c>
      <c r="AC82" s="9">
        <v>642</v>
      </c>
      <c r="AD82" s="9">
        <v>642</v>
      </c>
      <c r="AE82" s="9">
        <v>642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94.01</v>
      </c>
      <c r="AR82" s="31">
        <f t="shared" ref="AR82:AR106" si="20">IF(AQ82&lt;1800,1,0)</f>
        <v>1</v>
      </c>
    </row>
    <row r="83" spans="2:44" x14ac:dyDescent="0.25">
      <c r="B83" s="9" t="s">
        <v>49</v>
      </c>
      <c r="C83" s="9"/>
      <c r="D83" s="9">
        <v>79</v>
      </c>
      <c r="E83" s="2" t="str">
        <f t="shared" si="11"/>
        <v>G-79</v>
      </c>
      <c r="F83" s="9">
        <v>40</v>
      </c>
      <c r="G83" s="9">
        <v>40</v>
      </c>
      <c r="H83" s="9">
        <v>5</v>
      </c>
      <c r="I83" s="9">
        <f t="shared" si="12"/>
        <v>744</v>
      </c>
      <c r="J83" s="9">
        <f t="shared" si="13"/>
        <v>0</v>
      </c>
      <c r="K83" s="9">
        <v>744</v>
      </c>
      <c r="L83" s="9">
        <v>744</v>
      </c>
      <c r="M83" s="23">
        <f t="shared" si="14"/>
        <v>0</v>
      </c>
      <c r="N83" s="9" t="s">
        <v>55</v>
      </c>
      <c r="O83" s="23">
        <f t="shared" si="15"/>
        <v>0</v>
      </c>
      <c r="P83" s="9">
        <v>744</v>
      </c>
      <c r="Q83" s="9">
        <v>90.63</v>
      </c>
      <c r="R83" s="9">
        <f t="shared" si="16"/>
        <v>1</v>
      </c>
      <c r="S83" s="9"/>
      <c r="T83" s="9"/>
      <c r="U83" s="9"/>
      <c r="V83" s="9">
        <v>744</v>
      </c>
      <c r="W83" s="9">
        <v>527.70000000000005</v>
      </c>
      <c r="X83" s="9">
        <f t="shared" si="17"/>
        <v>1</v>
      </c>
      <c r="Y83" s="9">
        <v>744</v>
      </c>
      <c r="Z83" s="2">
        <f t="shared" si="18"/>
        <v>1</v>
      </c>
      <c r="AA83" s="30">
        <f t="shared" si="19"/>
        <v>100</v>
      </c>
      <c r="AB83" s="9">
        <v>17.649999999999999</v>
      </c>
      <c r="AC83" s="9">
        <v>744</v>
      </c>
      <c r="AD83" s="9">
        <v>744</v>
      </c>
      <c r="AE83" s="9">
        <v>744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107.28</v>
      </c>
      <c r="AR83" s="31">
        <f t="shared" si="20"/>
        <v>1</v>
      </c>
    </row>
    <row r="84" spans="2:44" x14ac:dyDescent="0.25">
      <c r="B84" s="9" t="s">
        <v>49</v>
      </c>
      <c r="C84" s="9"/>
      <c r="D84" s="9">
        <v>80</v>
      </c>
      <c r="E84" s="2" t="str">
        <f t="shared" si="11"/>
        <v>G-80</v>
      </c>
      <c r="F84" s="9">
        <v>40</v>
      </c>
      <c r="G84" s="9">
        <v>40</v>
      </c>
      <c r="H84" s="9">
        <v>5</v>
      </c>
      <c r="I84" s="9">
        <f t="shared" si="12"/>
        <v>750</v>
      </c>
      <c r="J84" s="9">
        <f t="shared" si="13"/>
        <v>0</v>
      </c>
      <c r="K84" s="9">
        <v>750</v>
      </c>
      <c r="L84" s="9">
        <v>750</v>
      </c>
      <c r="M84" s="23">
        <f t="shared" si="14"/>
        <v>0</v>
      </c>
      <c r="N84" s="9" t="s">
        <v>55</v>
      </c>
      <c r="O84" s="23">
        <f t="shared" si="15"/>
        <v>0</v>
      </c>
      <c r="P84" s="9">
        <v>750</v>
      </c>
      <c r="Q84" s="9">
        <v>22.8</v>
      </c>
      <c r="R84" s="9">
        <f t="shared" si="16"/>
        <v>1</v>
      </c>
      <c r="S84" s="9"/>
      <c r="T84" s="9"/>
      <c r="U84" s="9"/>
      <c r="V84" s="9">
        <v>750</v>
      </c>
      <c r="W84" s="9">
        <v>1800</v>
      </c>
      <c r="X84" s="9">
        <f t="shared" si="17"/>
        <v>0</v>
      </c>
      <c r="Y84" s="9">
        <v>744</v>
      </c>
      <c r="Z84" s="2">
        <f t="shared" si="18"/>
        <v>0</v>
      </c>
      <c r="AA84" s="30">
        <f t="shared" si="19"/>
        <v>99.2</v>
      </c>
      <c r="AB84" s="9">
        <v>6.56</v>
      </c>
      <c r="AC84" s="9">
        <v>750</v>
      </c>
      <c r="AD84" s="9">
        <v>744</v>
      </c>
      <c r="AE84" s="9">
        <v>750</v>
      </c>
      <c r="AF84" s="9">
        <v>0</v>
      </c>
      <c r="AG84" s="9">
        <v>2</v>
      </c>
      <c r="AH84" s="9">
        <v>48</v>
      </c>
      <c r="AI84" s="9">
        <v>60</v>
      </c>
      <c r="AJ84" s="9">
        <v>200</v>
      </c>
      <c r="AK84" s="9">
        <v>0</v>
      </c>
      <c r="AL84" s="9">
        <v>4</v>
      </c>
      <c r="AM84" s="9">
        <v>6302</v>
      </c>
      <c r="AN84" s="9">
        <v>2</v>
      </c>
      <c r="AO84" s="9">
        <v>54.38</v>
      </c>
      <c r="AP84" s="9">
        <v>1.59</v>
      </c>
      <c r="AQ84" s="9">
        <v>81.59</v>
      </c>
      <c r="AR84" s="31">
        <f t="shared" si="20"/>
        <v>1</v>
      </c>
    </row>
    <row r="85" spans="2:44" x14ac:dyDescent="0.25">
      <c r="B85" s="9" t="s">
        <v>49</v>
      </c>
      <c r="C85" s="9"/>
      <c r="D85" s="9">
        <v>81</v>
      </c>
      <c r="E85" s="2" t="str">
        <f t="shared" si="11"/>
        <v>G-81</v>
      </c>
      <c r="F85" s="9">
        <v>40</v>
      </c>
      <c r="G85" s="9">
        <v>40</v>
      </c>
      <c r="H85" s="9">
        <v>5</v>
      </c>
      <c r="I85" s="9">
        <f t="shared" si="12"/>
        <v>738</v>
      </c>
      <c r="J85" s="9">
        <f t="shared" si="13"/>
        <v>0</v>
      </c>
      <c r="K85" s="9">
        <v>738</v>
      </c>
      <c r="L85" s="9">
        <v>738</v>
      </c>
      <c r="M85" s="23">
        <f t="shared" si="14"/>
        <v>0</v>
      </c>
      <c r="N85" s="9" t="s">
        <v>55</v>
      </c>
      <c r="O85" s="23">
        <f t="shared" si="15"/>
        <v>0</v>
      </c>
      <c r="P85" s="9">
        <v>738</v>
      </c>
      <c r="Q85" s="9">
        <v>44.43</v>
      </c>
      <c r="R85" s="9">
        <f t="shared" si="16"/>
        <v>1</v>
      </c>
      <c r="S85" s="9"/>
      <c r="T85" s="9"/>
      <c r="U85" s="9"/>
      <c r="V85" s="9">
        <v>747</v>
      </c>
      <c r="W85" s="9">
        <v>1800</v>
      </c>
      <c r="X85" s="9">
        <f t="shared" si="17"/>
        <v>0</v>
      </c>
      <c r="Y85" s="9">
        <v>735</v>
      </c>
      <c r="Z85" s="2">
        <f t="shared" si="18"/>
        <v>0</v>
      </c>
      <c r="AA85" s="30">
        <f t="shared" si="19"/>
        <v>99.59349593495935</v>
      </c>
      <c r="AB85" s="9">
        <v>22.36</v>
      </c>
      <c r="AC85" s="9">
        <v>738</v>
      </c>
      <c r="AD85" s="9">
        <v>735</v>
      </c>
      <c r="AE85" s="9">
        <v>738</v>
      </c>
      <c r="AF85" s="9">
        <v>0</v>
      </c>
      <c r="AG85" s="9">
        <v>2</v>
      </c>
      <c r="AH85" s="9">
        <v>60</v>
      </c>
      <c r="AI85" s="9">
        <v>75</v>
      </c>
      <c r="AJ85" s="9">
        <v>200</v>
      </c>
      <c r="AK85" s="9">
        <v>0</v>
      </c>
      <c r="AL85" s="9">
        <v>0</v>
      </c>
      <c r="AM85" s="9">
        <v>7719</v>
      </c>
      <c r="AN85" s="9">
        <v>2</v>
      </c>
      <c r="AO85" s="9">
        <v>98.3</v>
      </c>
      <c r="AP85" s="9">
        <v>1.8</v>
      </c>
      <c r="AQ85" s="9">
        <v>111.18</v>
      </c>
      <c r="AR85" s="31">
        <f t="shared" si="20"/>
        <v>1</v>
      </c>
    </row>
    <row r="86" spans="2:44" x14ac:dyDescent="0.25">
      <c r="B86" s="9" t="s">
        <v>49</v>
      </c>
      <c r="C86" s="9"/>
      <c r="D86" s="9">
        <v>82</v>
      </c>
      <c r="E86" s="2" t="str">
        <f t="shared" si="11"/>
        <v>G-82</v>
      </c>
      <c r="F86" s="9">
        <v>40</v>
      </c>
      <c r="G86" s="9">
        <v>40</v>
      </c>
      <c r="H86" s="9">
        <v>5</v>
      </c>
      <c r="I86" s="9">
        <f t="shared" si="12"/>
        <v>717</v>
      </c>
      <c r="J86" s="9">
        <f t="shared" si="13"/>
        <v>0</v>
      </c>
      <c r="K86" s="9">
        <v>717</v>
      </c>
      <c r="L86" s="9">
        <v>717</v>
      </c>
      <c r="M86" s="23">
        <f t="shared" si="14"/>
        <v>0</v>
      </c>
      <c r="N86" s="9" t="s">
        <v>55</v>
      </c>
      <c r="O86" s="23">
        <f t="shared" si="15"/>
        <v>0</v>
      </c>
      <c r="P86" s="9">
        <v>717</v>
      </c>
      <c r="Q86" s="9">
        <v>30.66</v>
      </c>
      <c r="R86" s="9">
        <f t="shared" si="16"/>
        <v>1</v>
      </c>
      <c r="S86" s="9"/>
      <c r="T86" s="9"/>
      <c r="U86" s="9"/>
      <c r="V86" s="9">
        <v>717</v>
      </c>
      <c r="W86" s="9">
        <v>1800</v>
      </c>
      <c r="X86" s="9">
        <f t="shared" si="17"/>
        <v>0</v>
      </c>
      <c r="Y86" s="9">
        <v>717</v>
      </c>
      <c r="Z86" s="2">
        <f t="shared" si="18"/>
        <v>1</v>
      </c>
      <c r="AA86" s="30">
        <f t="shared" si="19"/>
        <v>100</v>
      </c>
      <c r="AB86" s="9">
        <v>13.09</v>
      </c>
      <c r="AC86" s="9">
        <v>717</v>
      </c>
      <c r="AD86" s="9">
        <v>717</v>
      </c>
      <c r="AE86" s="9">
        <v>717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43.75</v>
      </c>
      <c r="AR86" s="31">
        <f t="shared" si="20"/>
        <v>1</v>
      </c>
    </row>
    <row r="87" spans="2:44" x14ac:dyDescent="0.25">
      <c r="B87" s="9" t="s">
        <v>65</v>
      </c>
      <c r="C87" s="9"/>
      <c r="D87" s="9">
        <v>83</v>
      </c>
      <c r="E87" s="2" t="str">
        <f t="shared" si="11"/>
        <v>H-83</v>
      </c>
      <c r="F87" s="9">
        <v>45</v>
      </c>
      <c r="G87" s="9">
        <v>45</v>
      </c>
      <c r="H87" s="9">
        <v>5</v>
      </c>
      <c r="I87" s="9">
        <f t="shared" si="12"/>
        <v>948</v>
      </c>
      <c r="J87" s="9">
        <f t="shared" si="13"/>
        <v>0</v>
      </c>
      <c r="K87" s="9">
        <v>948</v>
      </c>
      <c r="L87" s="9">
        <v>948</v>
      </c>
      <c r="M87" s="23">
        <f t="shared" si="14"/>
        <v>0</v>
      </c>
      <c r="N87" s="9" t="s">
        <v>55</v>
      </c>
      <c r="O87" s="23">
        <f t="shared" si="15"/>
        <v>0</v>
      </c>
      <c r="P87" s="9">
        <v>948</v>
      </c>
      <c r="Q87" s="9">
        <v>39.79</v>
      </c>
      <c r="R87" s="9">
        <f t="shared" si="16"/>
        <v>1</v>
      </c>
      <c r="S87" s="9"/>
      <c r="T87" s="9"/>
      <c r="U87" s="9"/>
      <c r="V87" s="9">
        <v>948</v>
      </c>
      <c r="W87" s="9">
        <v>1800</v>
      </c>
      <c r="X87" s="9">
        <f t="shared" si="17"/>
        <v>0</v>
      </c>
      <c r="Y87" s="9">
        <v>948</v>
      </c>
      <c r="Z87" s="2">
        <f t="shared" si="18"/>
        <v>1</v>
      </c>
      <c r="AA87" s="30">
        <f t="shared" si="19"/>
        <v>100</v>
      </c>
      <c r="AB87" s="9">
        <v>22.72</v>
      </c>
      <c r="AC87" s="9">
        <v>948</v>
      </c>
      <c r="AD87" s="9">
        <v>948</v>
      </c>
      <c r="AE87" s="9">
        <v>948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62.51</v>
      </c>
      <c r="AR87" s="31">
        <f t="shared" si="20"/>
        <v>1</v>
      </c>
    </row>
    <row r="88" spans="2:44" x14ac:dyDescent="0.25">
      <c r="B88" s="9" t="s">
        <v>65</v>
      </c>
      <c r="C88" s="9"/>
      <c r="D88" s="9">
        <v>84</v>
      </c>
      <c r="E88" s="2" t="str">
        <f t="shared" si="11"/>
        <v>H-84</v>
      </c>
      <c r="F88" s="9">
        <v>45</v>
      </c>
      <c r="G88" s="9">
        <v>45</v>
      </c>
      <c r="H88" s="9">
        <v>5</v>
      </c>
      <c r="I88" s="9">
        <f t="shared" si="12"/>
        <v>897</v>
      </c>
      <c r="J88" s="9">
        <f t="shared" si="13"/>
        <v>0</v>
      </c>
      <c r="K88" s="9">
        <v>897</v>
      </c>
      <c r="L88" s="9">
        <v>897</v>
      </c>
      <c r="M88" s="23">
        <f t="shared" si="14"/>
        <v>0</v>
      </c>
      <c r="N88" s="9" t="s">
        <v>55</v>
      </c>
      <c r="O88" s="23">
        <f t="shared" si="15"/>
        <v>0</v>
      </c>
      <c r="P88" s="9">
        <v>897</v>
      </c>
      <c r="Q88" s="9">
        <v>30.14</v>
      </c>
      <c r="R88" s="9">
        <f t="shared" si="16"/>
        <v>1</v>
      </c>
      <c r="S88" s="9"/>
      <c r="T88" s="9"/>
      <c r="U88" s="9"/>
      <c r="V88" s="9">
        <v>909</v>
      </c>
      <c r="W88" s="9">
        <v>1800</v>
      </c>
      <c r="X88" s="9">
        <f t="shared" si="17"/>
        <v>0</v>
      </c>
      <c r="Y88" s="9">
        <v>897</v>
      </c>
      <c r="Z88" s="2">
        <f t="shared" si="18"/>
        <v>1</v>
      </c>
      <c r="AA88" s="30">
        <f t="shared" si="19"/>
        <v>100</v>
      </c>
      <c r="AB88" s="9">
        <v>12.96</v>
      </c>
      <c r="AC88" s="9">
        <v>897</v>
      </c>
      <c r="AD88" s="9">
        <v>897</v>
      </c>
      <c r="AE88" s="9">
        <v>897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43.1</v>
      </c>
      <c r="AR88" s="31">
        <f t="shared" si="20"/>
        <v>1</v>
      </c>
    </row>
    <row r="89" spans="2:44" x14ac:dyDescent="0.25">
      <c r="B89" s="9" t="s">
        <v>65</v>
      </c>
      <c r="C89" s="9"/>
      <c r="D89" s="9">
        <v>85</v>
      </c>
      <c r="E89" s="2" t="str">
        <f t="shared" si="11"/>
        <v>H-85</v>
      </c>
      <c r="F89" s="9">
        <v>45</v>
      </c>
      <c r="G89" s="9">
        <v>45</v>
      </c>
      <c r="H89" s="9">
        <v>5</v>
      </c>
      <c r="I89" s="9">
        <f t="shared" si="12"/>
        <v>972</v>
      </c>
      <c r="J89" s="9">
        <f t="shared" si="13"/>
        <v>0</v>
      </c>
      <c r="K89" s="9">
        <v>972</v>
      </c>
      <c r="L89" s="9">
        <v>972</v>
      </c>
      <c r="M89" s="23">
        <f t="shared" si="14"/>
        <v>0</v>
      </c>
      <c r="N89" s="9" t="s">
        <v>55</v>
      </c>
      <c r="O89" s="23">
        <f t="shared" si="15"/>
        <v>0</v>
      </c>
      <c r="P89" s="9">
        <v>972</v>
      </c>
      <c r="Q89" s="9">
        <v>31.28</v>
      </c>
      <c r="R89" s="9">
        <f t="shared" si="16"/>
        <v>1</v>
      </c>
      <c r="S89" s="9"/>
      <c r="T89" s="9"/>
      <c r="U89" s="9"/>
      <c r="V89" s="9">
        <v>972</v>
      </c>
      <c r="W89" s="9">
        <v>1800</v>
      </c>
      <c r="X89" s="9">
        <f t="shared" si="17"/>
        <v>0</v>
      </c>
      <c r="Y89" s="9">
        <v>969</v>
      </c>
      <c r="Z89" s="2">
        <f t="shared" si="18"/>
        <v>0</v>
      </c>
      <c r="AA89" s="30">
        <f t="shared" si="19"/>
        <v>99.691358024691354</v>
      </c>
      <c r="AB89" s="9">
        <v>10.19</v>
      </c>
      <c r="AC89" s="9">
        <v>972</v>
      </c>
      <c r="AD89" s="9">
        <v>969</v>
      </c>
      <c r="AE89" s="9">
        <v>972</v>
      </c>
      <c r="AF89" s="9">
        <v>0</v>
      </c>
      <c r="AG89" s="9">
        <v>4</v>
      </c>
      <c r="AH89" s="9">
        <v>76</v>
      </c>
      <c r="AI89" s="9">
        <v>95</v>
      </c>
      <c r="AJ89" s="9">
        <v>200</v>
      </c>
      <c r="AK89" s="9">
        <v>0</v>
      </c>
      <c r="AL89" s="9">
        <v>13</v>
      </c>
      <c r="AM89" s="9">
        <v>9317</v>
      </c>
      <c r="AN89" s="9">
        <v>4</v>
      </c>
      <c r="AO89" s="9">
        <v>86.21</v>
      </c>
      <c r="AP89" s="9">
        <v>4.07</v>
      </c>
      <c r="AQ89" s="9">
        <v>156.63999999999999</v>
      </c>
      <c r="AR89" s="31">
        <f t="shared" si="20"/>
        <v>1</v>
      </c>
    </row>
    <row r="90" spans="2:44" x14ac:dyDescent="0.25">
      <c r="B90" s="9" t="s">
        <v>65</v>
      </c>
      <c r="C90" s="9"/>
      <c r="D90" s="9">
        <v>86</v>
      </c>
      <c r="E90" s="2" t="str">
        <f t="shared" si="11"/>
        <v>H-86</v>
      </c>
      <c r="F90" s="9">
        <v>45</v>
      </c>
      <c r="G90" s="9">
        <v>45</v>
      </c>
      <c r="H90" s="9">
        <v>5</v>
      </c>
      <c r="I90" s="9">
        <f t="shared" si="12"/>
        <v>816</v>
      </c>
      <c r="J90" s="9">
        <f t="shared" si="13"/>
        <v>0</v>
      </c>
      <c r="K90" s="9">
        <v>816</v>
      </c>
      <c r="L90" s="9">
        <v>816</v>
      </c>
      <c r="M90" s="23">
        <f t="shared" si="14"/>
        <v>0</v>
      </c>
      <c r="N90" s="9" t="s">
        <v>55</v>
      </c>
      <c r="O90" s="23">
        <f t="shared" si="15"/>
        <v>0</v>
      </c>
      <c r="P90" s="9">
        <v>816</v>
      </c>
      <c r="Q90" s="9">
        <v>136.81</v>
      </c>
      <c r="R90" s="9">
        <f t="shared" si="16"/>
        <v>1</v>
      </c>
      <c r="S90" s="9"/>
      <c r="T90" s="9"/>
      <c r="U90" s="9"/>
      <c r="V90" s="9">
        <v>816</v>
      </c>
      <c r="W90" s="9">
        <v>1800</v>
      </c>
      <c r="X90" s="9">
        <f t="shared" si="17"/>
        <v>0</v>
      </c>
      <c r="Y90" s="9">
        <v>813</v>
      </c>
      <c r="Z90" s="2">
        <f t="shared" si="18"/>
        <v>0</v>
      </c>
      <c r="AA90" s="30">
        <f t="shared" si="19"/>
        <v>99.632352941176464</v>
      </c>
      <c r="AB90" s="9">
        <v>20.079999999999998</v>
      </c>
      <c r="AC90" s="9">
        <v>816</v>
      </c>
      <c r="AD90" s="9">
        <v>813</v>
      </c>
      <c r="AE90" s="9">
        <v>816</v>
      </c>
      <c r="AF90" s="9">
        <v>0</v>
      </c>
      <c r="AG90" s="9">
        <v>2</v>
      </c>
      <c r="AH90" s="9">
        <v>68</v>
      </c>
      <c r="AI90" s="9">
        <v>85</v>
      </c>
      <c r="AJ90" s="9">
        <v>200</v>
      </c>
      <c r="AK90" s="9">
        <v>0</v>
      </c>
      <c r="AL90" s="9">
        <v>2</v>
      </c>
      <c r="AM90" s="9">
        <v>6902</v>
      </c>
      <c r="AN90" s="9">
        <v>2</v>
      </c>
      <c r="AO90" s="9">
        <v>98.84</v>
      </c>
      <c r="AP90" s="9">
        <v>1.32</v>
      </c>
      <c r="AQ90" s="9">
        <v>167.03</v>
      </c>
      <c r="AR90" s="31">
        <f t="shared" si="20"/>
        <v>1</v>
      </c>
    </row>
    <row r="91" spans="2:44" x14ac:dyDescent="0.25">
      <c r="B91" s="9" t="s">
        <v>65</v>
      </c>
      <c r="C91" s="9"/>
      <c r="D91" s="9">
        <v>87</v>
      </c>
      <c r="E91" s="2" t="str">
        <f t="shared" si="11"/>
        <v>H-87</v>
      </c>
      <c r="F91" s="9">
        <v>45</v>
      </c>
      <c r="G91" s="9">
        <v>45</v>
      </c>
      <c r="H91" s="9">
        <v>5</v>
      </c>
      <c r="I91" s="9">
        <f t="shared" si="12"/>
        <v>867</v>
      </c>
      <c r="J91" s="9">
        <f t="shared" si="13"/>
        <v>0</v>
      </c>
      <c r="K91" s="9">
        <v>867</v>
      </c>
      <c r="L91" s="9">
        <v>867</v>
      </c>
      <c r="M91" s="23">
        <f t="shared" si="14"/>
        <v>0</v>
      </c>
      <c r="N91" s="9" t="s">
        <v>55</v>
      </c>
      <c r="O91" s="23">
        <f t="shared" si="15"/>
        <v>0</v>
      </c>
      <c r="P91" s="9">
        <v>867</v>
      </c>
      <c r="Q91" s="9">
        <v>46.5</v>
      </c>
      <c r="R91" s="9">
        <f t="shared" si="16"/>
        <v>1</v>
      </c>
      <c r="S91" s="9"/>
      <c r="T91" s="9"/>
      <c r="U91" s="9"/>
      <c r="V91" s="9">
        <v>867</v>
      </c>
      <c r="W91" s="9">
        <v>1800</v>
      </c>
      <c r="X91" s="9">
        <f t="shared" si="17"/>
        <v>0</v>
      </c>
      <c r="Y91" s="9">
        <v>861</v>
      </c>
      <c r="Z91" s="2">
        <f t="shared" si="18"/>
        <v>0</v>
      </c>
      <c r="AA91" s="30">
        <f t="shared" si="19"/>
        <v>99.307958477508649</v>
      </c>
      <c r="AB91" s="9">
        <v>24.92</v>
      </c>
      <c r="AC91" s="9">
        <v>867</v>
      </c>
      <c r="AD91" s="9">
        <v>861</v>
      </c>
      <c r="AE91" s="9">
        <v>867</v>
      </c>
      <c r="AF91" s="9">
        <v>0</v>
      </c>
      <c r="AG91" s="9">
        <v>2</v>
      </c>
      <c r="AH91" s="9">
        <v>60</v>
      </c>
      <c r="AI91" s="9">
        <v>75</v>
      </c>
      <c r="AJ91" s="9">
        <v>225</v>
      </c>
      <c r="AK91" s="9">
        <v>0</v>
      </c>
      <c r="AL91" s="9">
        <v>2</v>
      </c>
      <c r="AM91" s="9">
        <v>7076</v>
      </c>
      <c r="AN91" s="9">
        <v>2</v>
      </c>
      <c r="AO91" s="9">
        <v>78.59</v>
      </c>
      <c r="AP91" s="9">
        <v>1.46</v>
      </c>
      <c r="AQ91" s="9">
        <v>129.69999999999999</v>
      </c>
      <c r="AR91" s="31">
        <f t="shared" si="20"/>
        <v>1</v>
      </c>
    </row>
    <row r="92" spans="2:44" x14ac:dyDescent="0.25">
      <c r="B92" s="9" t="s">
        <v>65</v>
      </c>
      <c r="C92" s="9"/>
      <c r="D92" s="9">
        <v>88</v>
      </c>
      <c r="E92" s="2" t="str">
        <f t="shared" si="11"/>
        <v>H-88</v>
      </c>
      <c r="F92" s="9">
        <v>45</v>
      </c>
      <c r="G92" s="9">
        <v>45</v>
      </c>
      <c r="H92" s="9">
        <v>5</v>
      </c>
      <c r="I92" s="9">
        <f t="shared" si="12"/>
        <v>768</v>
      </c>
      <c r="J92" s="9">
        <f t="shared" si="13"/>
        <v>0</v>
      </c>
      <c r="K92" s="9">
        <v>768</v>
      </c>
      <c r="L92" s="9">
        <v>768</v>
      </c>
      <c r="M92" s="23">
        <f t="shared" si="14"/>
        <v>0</v>
      </c>
      <c r="N92" s="9" t="s">
        <v>55</v>
      </c>
      <c r="O92" s="23">
        <f t="shared" si="15"/>
        <v>0</v>
      </c>
      <c r="P92" s="9">
        <v>768</v>
      </c>
      <c r="Q92" s="9">
        <v>3.66</v>
      </c>
      <c r="R92" s="9">
        <f t="shared" si="16"/>
        <v>1</v>
      </c>
      <c r="S92" s="9"/>
      <c r="T92" s="9"/>
      <c r="U92" s="9"/>
      <c r="V92" s="9">
        <v>768</v>
      </c>
      <c r="W92" s="9">
        <v>1800</v>
      </c>
      <c r="X92" s="9">
        <f t="shared" si="17"/>
        <v>0</v>
      </c>
      <c r="Y92" s="9">
        <v>765</v>
      </c>
      <c r="Z92" s="2">
        <f t="shared" si="18"/>
        <v>0</v>
      </c>
      <c r="AA92" s="30">
        <f t="shared" si="19"/>
        <v>99.609375</v>
      </c>
      <c r="AB92" s="9">
        <v>1.74</v>
      </c>
      <c r="AC92" s="9">
        <v>768</v>
      </c>
      <c r="AD92" s="9">
        <v>765</v>
      </c>
      <c r="AE92" s="9">
        <v>768</v>
      </c>
      <c r="AF92" s="9">
        <v>0</v>
      </c>
      <c r="AG92" s="9">
        <v>2</v>
      </c>
      <c r="AH92" s="9">
        <v>56</v>
      </c>
      <c r="AI92" s="9">
        <v>70</v>
      </c>
      <c r="AJ92" s="9">
        <v>225</v>
      </c>
      <c r="AK92" s="9">
        <v>6</v>
      </c>
      <c r="AL92" s="9">
        <v>19</v>
      </c>
      <c r="AM92" s="9">
        <v>6199</v>
      </c>
      <c r="AN92" s="9">
        <v>2</v>
      </c>
      <c r="AO92" s="9">
        <v>67.930000000000007</v>
      </c>
      <c r="AP92" s="9">
        <v>2.11</v>
      </c>
      <c r="AQ92" s="9">
        <v>19.190000000000001</v>
      </c>
      <c r="AR92" s="31">
        <f t="shared" si="20"/>
        <v>1</v>
      </c>
    </row>
    <row r="93" spans="2:44" x14ac:dyDescent="0.25">
      <c r="B93" s="9" t="s">
        <v>65</v>
      </c>
      <c r="C93" s="9"/>
      <c r="D93" s="9">
        <v>89</v>
      </c>
      <c r="E93" s="2" t="str">
        <f t="shared" si="11"/>
        <v>H-89</v>
      </c>
      <c r="F93" s="9">
        <v>45</v>
      </c>
      <c r="G93" s="9">
        <v>45</v>
      </c>
      <c r="H93" s="9">
        <v>5</v>
      </c>
      <c r="I93" s="9">
        <f t="shared" si="12"/>
        <v>843</v>
      </c>
      <c r="J93" s="9">
        <f t="shared" si="13"/>
        <v>0</v>
      </c>
      <c r="K93" s="9">
        <v>843</v>
      </c>
      <c r="L93" s="9">
        <v>843</v>
      </c>
      <c r="M93" s="23">
        <f t="shared" si="14"/>
        <v>0</v>
      </c>
      <c r="N93" s="9" t="s">
        <v>55</v>
      </c>
      <c r="O93" s="23">
        <f t="shared" si="15"/>
        <v>0</v>
      </c>
      <c r="P93" s="9">
        <v>843</v>
      </c>
      <c r="Q93" s="9">
        <v>16.11</v>
      </c>
      <c r="R93" s="9">
        <f t="shared" si="16"/>
        <v>1</v>
      </c>
      <c r="S93" s="9"/>
      <c r="T93" s="9"/>
      <c r="U93" s="9"/>
      <c r="V93" s="9">
        <v>843</v>
      </c>
      <c r="W93" s="9">
        <v>429.4</v>
      </c>
      <c r="X93" s="9">
        <f t="shared" si="17"/>
        <v>1</v>
      </c>
      <c r="Y93" s="9">
        <v>843</v>
      </c>
      <c r="Z93" s="2">
        <f t="shared" si="18"/>
        <v>1</v>
      </c>
      <c r="AA93" s="30">
        <f t="shared" si="19"/>
        <v>100</v>
      </c>
      <c r="AB93" s="9">
        <v>7.98</v>
      </c>
      <c r="AC93" s="9">
        <v>843</v>
      </c>
      <c r="AD93" s="9">
        <v>843</v>
      </c>
      <c r="AE93" s="9">
        <v>843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24.09</v>
      </c>
      <c r="AR93" s="31">
        <f t="shared" si="20"/>
        <v>1</v>
      </c>
    </row>
    <row r="94" spans="2:44" x14ac:dyDescent="0.25">
      <c r="B94" s="9" t="s">
        <v>65</v>
      </c>
      <c r="C94" s="9"/>
      <c r="D94" s="9">
        <v>90</v>
      </c>
      <c r="E94" s="2" t="str">
        <f t="shared" si="11"/>
        <v>H-90</v>
      </c>
      <c r="F94" s="9">
        <v>45</v>
      </c>
      <c r="G94" s="9">
        <v>45</v>
      </c>
      <c r="H94" s="9">
        <v>5</v>
      </c>
      <c r="I94" s="9">
        <f t="shared" si="12"/>
        <v>1053</v>
      </c>
      <c r="J94" s="9">
        <f t="shared" si="13"/>
        <v>0</v>
      </c>
      <c r="K94" s="9">
        <v>1053</v>
      </c>
      <c r="L94" s="9">
        <v>1053</v>
      </c>
      <c r="M94" s="23">
        <f t="shared" si="14"/>
        <v>0</v>
      </c>
      <c r="N94" s="9" t="s">
        <v>55</v>
      </c>
      <c r="O94" s="23">
        <f t="shared" si="15"/>
        <v>0</v>
      </c>
      <c r="P94" s="9">
        <v>1053</v>
      </c>
      <c r="Q94" s="9">
        <v>29.06</v>
      </c>
      <c r="R94" s="9">
        <f t="shared" si="16"/>
        <v>1</v>
      </c>
      <c r="S94" s="9"/>
      <c r="T94" s="9"/>
      <c r="U94" s="9"/>
      <c r="V94" s="9">
        <v>1053</v>
      </c>
      <c r="W94" s="9">
        <v>1800</v>
      </c>
      <c r="X94" s="9">
        <f t="shared" si="17"/>
        <v>0</v>
      </c>
      <c r="Y94" s="9">
        <v>1050</v>
      </c>
      <c r="Z94" s="2">
        <f t="shared" si="18"/>
        <v>0</v>
      </c>
      <c r="AA94" s="30">
        <f t="shared" si="19"/>
        <v>99.715099715099711</v>
      </c>
      <c r="AB94" s="9">
        <v>10.9</v>
      </c>
      <c r="AC94" s="9">
        <v>1053</v>
      </c>
      <c r="AD94" s="9">
        <v>1050</v>
      </c>
      <c r="AE94" s="9">
        <v>1053</v>
      </c>
      <c r="AF94" s="9">
        <v>0</v>
      </c>
      <c r="AG94" s="9">
        <v>2</v>
      </c>
      <c r="AH94" s="9">
        <v>100</v>
      </c>
      <c r="AI94" s="9">
        <v>125</v>
      </c>
      <c r="AJ94" s="9">
        <v>225</v>
      </c>
      <c r="AK94" s="9">
        <v>0</v>
      </c>
      <c r="AL94" s="9">
        <v>0</v>
      </c>
      <c r="AM94" s="9">
        <v>5301</v>
      </c>
      <c r="AN94" s="9">
        <v>2</v>
      </c>
      <c r="AO94" s="9">
        <v>78.78</v>
      </c>
      <c r="AP94" s="9">
        <v>1.37</v>
      </c>
      <c r="AQ94" s="9">
        <v>81.569999999999993</v>
      </c>
      <c r="AR94" s="31">
        <f t="shared" si="20"/>
        <v>1</v>
      </c>
    </row>
    <row r="95" spans="2:44" x14ac:dyDescent="0.25">
      <c r="B95" s="9" t="s">
        <v>65</v>
      </c>
      <c r="C95" s="9"/>
      <c r="D95" s="9">
        <v>91</v>
      </c>
      <c r="E95" s="2" t="str">
        <f t="shared" si="11"/>
        <v>H-91</v>
      </c>
      <c r="F95" s="9">
        <v>45</v>
      </c>
      <c r="G95" s="9">
        <v>45</v>
      </c>
      <c r="H95" s="9">
        <v>5</v>
      </c>
      <c r="I95" s="9">
        <f t="shared" si="12"/>
        <v>837</v>
      </c>
      <c r="J95" s="9">
        <f t="shared" si="13"/>
        <v>0</v>
      </c>
      <c r="K95" s="9">
        <v>837</v>
      </c>
      <c r="L95" s="9">
        <v>837</v>
      </c>
      <c r="M95" s="23">
        <f t="shared" si="14"/>
        <v>0</v>
      </c>
      <c r="N95" s="9" t="s">
        <v>55</v>
      </c>
      <c r="O95" s="23">
        <f t="shared" si="15"/>
        <v>0</v>
      </c>
      <c r="P95" s="9">
        <v>837</v>
      </c>
      <c r="Q95" s="9">
        <v>57.31</v>
      </c>
      <c r="R95" s="9">
        <f t="shared" si="16"/>
        <v>1</v>
      </c>
      <c r="S95" s="9"/>
      <c r="T95" s="9"/>
      <c r="U95" s="9"/>
      <c r="V95" s="9">
        <v>840</v>
      </c>
      <c r="W95" s="9">
        <v>1800</v>
      </c>
      <c r="X95" s="9">
        <f t="shared" si="17"/>
        <v>0</v>
      </c>
      <c r="Y95" s="9">
        <v>831</v>
      </c>
      <c r="Z95" s="2">
        <f t="shared" si="18"/>
        <v>0</v>
      </c>
      <c r="AA95" s="30">
        <f t="shared" si="19"/>
        <v>99.283154121863802</v>
      </c>
      <c r="AB95" s="9">
        <v>36.32</v>
      </c>
      <c r="AC95" s="9">
        <v>837</v>
      </c>
      <c r="AD95" s="9">
        <v>831</v>
      </c>
      <c r="AE95" s="9">
        <v>837</v>
      </c>
      <c r="AF95" s="9">
        <v>0</v>
      </c>
      <c r="AG95" s="9">
        <v>2</v>
      </c>
      <c r="AH95" s="9">
        <v>84</v>
      </c>
      <c r="AI95" s="9">
        <v>105</v>
      </c>
      <c r="AJ95" s="9">
        <v>225</v>
      </c>
      <c r="AK95" s="9">
        <v>0</v>
      </c>
      <c r="AL95" s="9">
        <v>0</v>
      </c>
      <c r="AM95" s="9">
        <v>7760</v>
      </c>
      <c r="AN95" s="9">
        <v>2</v>
      </c>
      <c r="AO95" s="9">
        <v>89.26</v>
      </c>
      <c r="AP95" s="9">
        <v>1.61</v>
      </c>
      <c r="AQ95" s="9">
        <v>169.24</v>
      </c>
      <c r="AR95" s="31">
        <f t="shared" si="20"/>
        <v>1</v>
      </c>
    </row>
    <row r="96" spans="2:44" x14ac:dyDescent="0.25">
      <c r="B96" s="9" t="s">
        <v>65</v>
      </c>
      <c r="C96" s="9"/>
      <c r="D96" s="9">
        <v>92</v>
      </c>
      <c r="E96" s="2" t="str">
        <f t="shared" si="11"/>
        <v>H-92</v>
      </c>
      <c r="F96" s="9">
        <v>45</v>
      </c>
      <c r="G96" s="9">
        <v>45</v>
      </c>
      <c r="H96" s="9">
        <v>5</v>
      </c>
      <c r="I96" s="9">
        <f t="shared" si="12"/>
        <v>897</v>
      </c>
      <c r="J96" s="9">
        <f t="shared" si="13"/>
        <v>0</v>
      </c>
      <c r="K96" s="9">
        <v>897</v>
      </c>
      <c r="L96" s="9">
        <v>897</v>
      </c>
      <c r="M96" s="23">
        <f t="shared" si="14"/>
        <v>0</v>
      </c>
      <c r="N96" s="9" t="s">
        <v>55</v>
      </c>
      <c r="O96" s="23">
        <f t="shared" si="15"/>
        <v>0</v>
      </c>
      <c r="P96" s="9">
        <v>897</v>
      </c>
      <c r="Q96" s="9">
        <v>62.3</v>
      </c>
      <c r="R96" s="9">
        <f t="shared" si="16"/>
        <v>1</v>
      </c>
      <c r="S96" s="9"/>
      <c r="T96" s="9"/>
      <c r="U96" s="9"/>
      <c r="V96" s="9">
        <v>906</v>
      </c>
      <c r="W96" s="9">
        <v>1800</v>
      </c>
      <c r="X96" s="9">
        <f t="shared" si="17"/>
        <v>0</v>
      </c>
      <c r="Y96" s="9">
        <v>897</v>
      </c>
      <c r="Z96" s="2">
        <f t="shared" si="18"/>
        <v>1</v>
      </c>
      <c r="AA96" s="30">
        <f t="shared" si="19"/>
        <v>100</v>
      </c>
      <c r="AB96" s="9">
        <v>12.91</v>
      </c>
      <c r="AC96" s="9">
        <v>897</v>
      </c>
      <c r="AD96" s="9">
        <v>897</v>
      </c>
      <c r="AE96" s="9">
        <v>897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75.209999999999994</v>
      </c>
      <c r="AR96" s="31">
        <f t="shared" si="20"/>
        <v>1</v>
      </c>
    </row>
    <row r="97" spans="2:44" x14ac:dyDescent="0.25">
      <c r="B97" s="9" t="s">
        <v>66</v>
      </c>
      <c r="C97" s="9" t="s">
        <v>59</v>
      </c>
      <c r="D97" s="9">
        <v>93</v>
      </c>
      <c r="E97" s="2" t="str">
        <f t="shared" si="11"/>
        <v>I-93</v>
      </c>
      <c r="F97" s="9">
        <v>50</v>
      </c>
      <c r="G97" s="9">
        <v>50</v>
      </c>
      <c r="H97" s="9">
        <v>6</v>
      </c>
      <c r="I97" s="9">
        <f t="shared" si="12"/>
        <v>810</v>
      </c>
      <c r="J97" s="9">
        <f t="shared" si="13"/>
        <v>0</v>
      </c>
      <c r="K97" s="9">
        <v>810</v>
      </c>
      <c r="L97" s="9">
        <v>810</v>
      </c>
      <c r="M97" s="23">
        <f t="shared" si="14"/>
        <v>0</v>
      </c>
      <c r="N97" s="9" t="s">
        <v>55</v>
      </c>
      <c r="O97" s="23">
        <f t="shared" si="15"/>
        <v>0</v>
      </c>
      <c r="P97" s="9">
        <v>810</v>
      </c>
      <c r="Q97" s="9">
        <v>125.27</v>
      </c>
      <c r="R97" s="9">
        <f t="shared" si="16"/>
        <v>1</v>
      </c>
      <c r="S97" s="9"/>
      <c r="T97" s="9"/>
      <c r="U97" s="9"/>
      <c r="V97" s="9">
        <v>810</v>
      </c>
      <c r="W97" s="9">
        <v>1800</v>
      </c>
      <c r="X97" s="9">
        <f t="shared" si="17"/>
        <v>0</v>
      </c>
      <c r="Y97" s="9">
        <v>810</v>
      </c>
      <c r="Z97" s="2">
        <f t="shared" si="18"/>
        <v>1</v>
      </c>
      <c r="AA97" s="30">
        <f t="shared" si="19"/>
        <v>100</v>
      </c>
      <c r="AB97" s="9">
        <v>62.93</v>
      </c>
      <c r="AC97" s="9">
        <v>810</v>
      </c>
      <c r="AD97" s="9">
        <v>810</v>
      </c>
      <c r="AE97" s="9">
        <v>810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188.2</v>
      </c>
      <c r="AR97" s="31">
        <f t="shared" si="20"/>
        <v>1</v>
      </c>
    </row>
    <row r="98" spans="2:44" x14ac:dyDescent="0.25">
      <c r="B98" s="9" t="s">
        <v>66</v>
      </c>
      <c r="C98" s="9" t="s">
        <v>59</v>
      </c>
      <c r="D98" s="9">
        <v>94</v>
      </c>
      <c r="E98" s="2" t="str">
        <f t="shared" si="11"/>
        <v>I-94</v>
      </c>
      <c r="F98" s="9">
        <v>50</v>
      </c>
      <c r="G98" s="9">
        <v>50</v>
      </c>
      <c r="H98" s="9">
        <v>6</v>
      </c>
      <c r="I98" s="9">
        <f t="shared" si="12"/>
        <v>786</v>
      </c>
      <c r="J98" s="9">
        <f t="shared" si="13"/>
        <v>0</v>
      </c>
      <c r="K98" s="9">
        <v>786</v>
      </c>
      <c r="L98" s="9">
        <v>786</v>
      </c>
      <c r="M98" s="23">
        <f t="shared" si="14"/>
        <v>0</v>
      </c>
      <c r="N98" s="9" t="s">
        <v>55</v>
      </c>
      <c r="O98" s="23">
        <f t="shared" si="15"/>
        <v>0</v>
      </c>
      <c r="P98" s="9">
        <v>786</v>
      </c>
      <c r="Q98" s="9">
        <v>146.61000000000001</v>
      </c>
      <c r="R98" s="9">
        <f t="shared" si="16"/>
        <v>1</v>
      </c>
      <c r="S98" s="9"/>
      <c r="T98" s="9"/>
      <c r="U98" s="9"/>
      <c r="V98" s="9">
        <v>786</v>
      </c>
      <c r="W98" s="9">
        <v>1800</v>
      </c>
      <c r="X98" s="9">
        <f t="shared" si="17"/>
        <v>0</v>
      </c>
      <c r="Y98" s="9">
        <v>786</v>
      </c>
      <c r="Z98" s="2">
        <f t="shared" si="18"/>
        <v>1</v>
      </c>
      <c r="AA98" s="30">
        <f t="shared" si="19"/>
        <v>100</v>
      </c>
      <c r="AB98" s="9">
        <v>44.57</v>
      </c>
      <c r="AC98" s="9">
        <v>786</v>
      </c>
      <c r="AD98" s="9">
        <v>786</v>
      </c>
      <c r="AE98" s="9">
        <v>786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190.18</v>
      </c>
      <c r="AR98" s="31">
        <f t="shared" si="20"/>
        <v>1</v>
      </c>
    </row>
    <row r="99" spans="2:44" x14ac:dyDescent="0.25">
      <c r="B99" s="9" t="s">
        <v>66</v>
      </c>
      <c r="C99" s="9" t="s">
        <v>59</v>
      </c>
      <c r="D99" s="9">
        <v>95</v>
      </c>
      <c r="E99" s="2" t="str">
        <f t="shared" si="11"/>
        <v>I-95</v>
      </c>
      <c r="F99" s="9">
        <v>50</v>
      </c>
      <c r="G99" s="9">
        <v>50</v>
      </c>
      <c r="H99" s="9">
        <v>6</v>
      </c>
      <c r="I99" s="9">
        <f t="shared" si="12"/>
        <v>834</v>
      </c>
      <c r="J99" s="9">
        <f t="shared" si="13"/>
        <v>0</v>
      </c>
      <c r="K99" s="9">
        <v>834</v>
      </c>
      <c r="L99" s="9">
        <v>834</v>
      </c>
      <c r="M99" s="23">
        <f t="shared" si="14"/>
        <v>0</v>
      </c>
      <c r="N99" s="9" t="s">
        <v>55</v>
      </c>
      <c r="O99" s="23">
        <f t="shared" si="15"/>
        <v>0</v>
      </c>
      <c r="P99" s="9">
        <v>834</v>
      </c>
      <c r="Q99" s="9">
        <v>90.17</v>
      </c>
      <c r="R99" s="9">
        <f t="shared" si="16"/>
        <v>1</v>
      </c>
      <c r="S99" s="9"/>
      <c r="T99" s="9"/>
      <c r="U99" s="9"/>
      <c r="V99" s="9">
        <v>834</v>
      </c>
      <c r="W99" s="9">
        <v>1800</v>
      </c>
      <c r="X99" s="9">
        <f t="shared" si="17"/>
        <v>0</v>
      </c>
      <c r="Y99" s="9">
        <v>834</v>
      </c>
      <c r="Z99" s="2">
        <f t="shared" si="18"/>
        <v>1</v>
      </c>
      <c r="AA99" s="30">
        <f t="shared" si="19"/>
        <v>100</v>
      </c>
      <c r="AB99" s="9">
        <v>43.51</v>
      </c>
      <c r="AC99" s="9">
        <v>834</v>
      </c>
      <c r="AD99" s="9">
        <v>834</v>
      </c>
      <c r="AE99" s="9">
        <v>834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133.68</v>
      </c>
      <c r="AR99" s="31">
        <f t="shared" si="20"/>
        <v>1</v>
      </c>
    </row>
    <row r="100" spans="2:44" x14ac:dyDescent="0.25">
      <c r="B100" s="9" t="s">
        <v>66</v>
      </c>
      <c r="C100" s="9" t="s">
        <v>59</v>
      </c>
      <c r="D100" s="9">
        <v>96</v>
      </c>
      <c r="E100" s="2" t="str">
        <f t="shared" si="11"/>
        <v>I-96</v>
      </c>
      <c r="F100" s="9">
        <v>50</v>
      </c>
      <c r="G100" s="9">
        <v>50</v>
      </c>
      <c r="H100" s="9">
        <v>6</v>
      </c>
      <c r="I100" s="9">
        <f t="shared" si="12"/>
        <v>801</v>
      </c>
      <c r="J100" s="9">
        <f t="shared" si="13"/>
        <v>0</v>
      </c>
      <c r="K100" s="9">
        <v>801</v>
      </c>
      <c r="L100" s="9">
        <v>801</v>
      </c>
      <c r="M100" s="23">
        <f t="shared" si="14"/>
        <v>0</v>
      </c>
      <c r="N100" s="9" t="s">
        <v>55</v>
      </c>
      <c r="O100" s="23">
        <f t="shared" si="15"/>
        <v>0</v>
      </c>
      <c r="P100" s="9">
        <v>801</v>
      </c>
      <c r="Q100" s="9">
        <v>66.91</v>
      </c>
      <c r="R100" s="9">
        <f t="shared" si="16"/>
        <v>1</v>
      </c>
      <c r="S100" s="9"/>
      <c r="T100" s="9"/>
      <c r="U100" s="9"/>
      <c r="V100" s="9">
        <v>801</v>
      </c>
      <c r="W100" s="9">
        <v>1800</v>
      </c>
      <c r="X100" s="9">
        <f t="shared" si="17"/>
        <v>0</v>
      </c>
      <c r="Y100" s="9">
        <v>798</v>
      </c>
      <c r="Z100" s="2">
        <f t="shared" si="18"/>
        <v>0</v>
      </c>
      <c r="AA100" s="30">
        <f t="shared" si="19"/>
        <v>99.625468164794015</v>
      </c>
      <c r="AB100" s="9">
        <v>38.020000000000003</v>
      </c>
      <c r="AC100" s="9">
        <v>801</v>
      </c>
      <c r="AD100" s="9">
        <v>798</v>
      </c>
      <c r="AE100" s="9">
        <v>801</v>
      </c>
      <c r="AF100" s="9">
        <v>0</v>
      </c>
      <c r="AG100" s="9">
        <v>2</v>
      </c>
      <c r="AH100" s="9">
        <v>100</v>
      </c>
      <c r="AI100" s="9">
        <v>120</v>
      </c>
      <c r="AJ100" s="9">
        <v>300</v>
      </c>
      <c r="AK100" s="9">
        <v>0</v>
      </c>
      <c r="AL100" s="9">
        <v>4</v>
      </c>
      <c r="AM100" s="9">
        <v>9595</v>
      </c>
      <c r="AN100" s="9">
        <v>2</v>
      </c>
      <c r="AO100" s="9">
        <v>138.27000000000001</v>
      </c>
      <c r="AP100" s="9">
        <v>1.77</v>
      </c>
      <c r="AQ100" s="9">
        <v>104.93</v>
      </c>
      <c r="AR100" s="31">
        <f t="shared" si="20"/>
        <v>1</v>
      </c>
    </row>
    <row r="101" spans="2:44" x14ac:dyDescent="0.25">
      <c r="B101" s="9" t="s">
        <v>66</v>
      </c>
      <c r="C101" s="9" t="s">
        <v>59</v>
      </c>
      <c r="D101" s="9">
        <v>97</v>
      </c>
      <c r="E101" s="2" t="str">
        <f t="shared" si="11"/>
        <v>I-97</v>
      </c>
      <c r="F101" s="9">
        <v>50</v>
      </c>
      <c r="G101" s="9">
        <v>50</v>
      </c>
      <c r="H101" s="9">
        <v>6</v>
      </c>
      <c r="I101" s="9">
        <f t="shared" si="12"/>
        <v>717</v>
      </c>
      <c r="J101" s="9">
        <f t="shared" si="13"/>
        <v>0</v>
      </c>
      <c r="K101" s="9">
        <v>717</v>
      </c>
      <c r="L101" s="9">
        <v>717</v>
      </c>
      <c r="M101" s="23">
        <f t="shared" si="14"/>
        <v>0</v>
      </c>
      <c r="N101" s="9" t="s">
        <v>55</v>
      </c>
      <c r="O101" s="23">
        <f t="shared" si="15"/>
        <v>0</v>
      </c>
      <c r="P101" s="9">
        <v>717</v>
      </c>
      <c r="Q101" s="9">
        <v>198.63</v>
      </c>
      <c r="R101" s="9">
        <f t="shared" si="16"/>
        <v>1</v>
      </c>
      <c r="S101" s="9"/>
      <c r="T101" s="9"/>
      <c r="U101" s="9"/>
      <c r="V101" s="9">
        <v>717</v>
      </c>
      <c r="W101" s="9">
        <v>1800</v>
      </c>
      <c r="X101" s="9">
        <f t="shared" si="17"/>
        <v>0</v>
      </c>
      <c r="Y101" s="9">
        <v>711</v>
      </c>
      <c r="Z101" s="2">
        <f t="shared" si="18"/>
        <v>0</v>
      </c>
      <c r="AA101" s="30">
        <f t="shared" si="19"/>
        <v>99.163179916317986</v>
      </c>
      <c r="AB101" s="9">
        <v>144.16</v>
      </c>
      <c r="AC101" s="9">
        <v>717</v>
      </c>
      <c r="AD101" s="9">
        <v>711</v>
      </c>
      <c r="AE101" s="9">
        <v>717</v>
      </c>
      <c r="AF101" s="9">
        <v>0</v>
      </c>
      <c r="AG101" s="9">
        <v>2</v>
      </c>
      <c r="AH101" s="9">
        <v>80</v>
      </c>
      <c r="AI101" s="9">
        <v>96</v>
      </c>
      <c r="AJ101" s="9">
        <v>300</v>
      </c>
      <c r="AK101" s="9">
        <v>0</v>
      </c>
      <c r="AL101" s="9">
        <v>2</v>
      </c>
      <c r="AM101" s="9">
        <v>21693</v>
      </c>
      <c r="AN101" s="9">
        <v>2</v>
      </c>
      <c r="AO101" s="9">
        <v>398.28</v>
      </c>
      <c r="AP101" s="9">
        <v>1.73</v>
      </c>
      <c r="AQ101" s="9">
        <v>941.65</v>
      </c>
      <c r="AR101" s="31">
        <f t="shared" si="20"/>
        <v>1</v>
      </c>
    </row>
    <row r="102" spans="2:44" x14ac:dyDescent="0.25">
      <c r="B102" s="9" t="s">
        <v>66</v>
      </c>
      <c r="C102" s="9" t="s">
        <v>59</v>
      </c>
      <c r="D102" s="9">
        <v>98</v>
      </c>
      <c r="E102" s="2" t="str">
        <f t="shared" si="11"/>
        <v>I-98</v>
      </c>
      <c r="F102" s="9">
        <v>50</v>
      </c>
      <c r="G102" s="9">
        <v>50</v>
      </c>
      <c r="H102" s="9">
        <v>6</v>
      </c>
      <c r="I102" s="9">
        <f t="shared" si="12"/>
        <v>735</v>
      </c>
      <c r="J102" s="9">
        <f t="shared" si="13"/>
        <v>0</v>
      </c>
      <c r="K102" s="9">
        <v>735</v>
      </c>
      <c r="L102" s="9">
        <v>735</v>
      </c>
      <c r="M102" s="23">
        <f t="shared" si="14"/>
        <v>0</v>
      </c>
      <c r="N102" s="9" t="s">
        <v>55</v>
      </c>
      <c r="O102" s="23">
        <f t="shared" si="15"/>
        <v>0</v>
      </c>
      <c r="P102" s="9">
        <v>735</v>
      </c>
      <c r="Q102" s="9">
        <v>53.29</v>
      </c>
      <c r="R102" s="9">
        <f t="shared" si="16"/>
        <v>1</v>
      </c>
      <c r="S102" s="9"/>
      <c r="T102" s="9"/>
      <c r="U102" s="9"/>
      <c r="V102" s="9">
        <v>735</v>
      </c>
      <c r="W102" s="9">
        <v>1800</v>
      </c>
      <c r="X102" s="9">
        <f t="shared" si="17"/>
        <v>0</v>
      </c>
      <c r="Y102" s="9">
        <v>735</v>
      </c>
      <c r="Z102" s="2">
        <f t="shared" si="18"/>
        <v>1</v>
      </c>
      <c r="AA102" s="30">
        <f t="shared" si="19"/>
        <v>100</v>
      </c>
      <c r="AB102" s="9">
        <v>34.299999999999997</v>
      </c>
      <c r="AC102" s="9">
        <v>735</v>
      </c>
      <c r="AD102" s="9">
        <v>735</v>
      </c>
      <c r="AE102" s="9">
        <v>735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87.59</v>
      </c>
      <c r="AR102" s="31">
        <f t="shared" si="20"/>
        <v>1</v>
      </c>
    </row>
    <row r="103" spans="2:44" x14ac:dyDescent="0.25">
      <c r="B103" s="9" t="s">
        <v>66</v>
      </c>
      <c r="C103" s="9" t="s">
        <v>59</v>
      </c>
      <c r="D103" s="9">
        <v>99</v>
      </c>
      <c r="E103" s="2" t="str">
        <f t="shared" si="11"/>
        <v>I-99</v>
      </c>
      <c r="F103" s="9">
        <v>50</v>
      </c>
      <c r="G103" s="9">
        <v>50</v>
      </c>
      <c r="H103" s="9">
        <v>6</v>
      </c>
      <c r="I103" s="9">
        <f t="shared" si="12"/>
        <v>852</v>
      </c>
      <c r="J103" s="9">
        <f t="shared" si="13"/>
        <v>0</v>
      </c>
      <c r="K103" s="9">
        <v>852</v>
      </c>
      <c r="L103" s="9">
        <v>852</v>
      </c>
      <c r="M103" s="23">
        <f t="shared" si="14"/>
        <v>0</v>
      </c>
      <c r="N103" s="9" t="s">
        <v>55</v>
      </c>
      <c r="O103" s="23">
        <f t="shared" si="15"/>
        <v>0</v>
      </c>
      <c r="P103" s="9">
        <v>852</v>
      </c>
      <c r="Q103" s="9">
        <v>124.56</v>
      </c>
      <c r="R103" s="9">
        <f t="shared" si="16"/>
        <v>1</v>
      </c>
      <c r="S103" s="9"/>
      <c r="T103" s="9"/>
      <c r="U103" s="9"/>
      <c r="V103" s="9">
        <v>852</v>
      </c>
      <c r="W103" s="9">
        <v>1800</v>
      </c>
      <c r="X103" s="9">
        <f t="shared" si="17"/>
        <v>0</v>
      </c>
      <c r="Y103" s="9">
        <v>843</v>
      </c>
      <c r="Z103" s="2">
        <f t="shared" si="18"/>
        <v>0</v>
      </c>
      <c r="AA103" s="30">
        <f t="shared" si="19"/>
        <v>98.943661971830991</v>
      </c>
      <c r="AB103" s="9">
        <v>70.95</v>
      </c>
      <c r="AC103" s="9">
        <v>852</v>
      </c>
      <c r="AD103" s="9">
        <v>843</v>
      </c>
      <c r="AE103" s="9">
        <v>852</v>
      </c>
      <c r="AF103" s="9">
        <v>0</v>
      </c>
      <c r="AG103" s="9">
        <v>2</v>
      </c>
      <c r="AH103" s="9">
        <v>100</v>
      </c>
      <c r="AI103" s="9">
        <v>120</v>
      </c>
      <c r="AJ103" s="9">
        <v>300</v>
      </c>
      <c r="AK103" s="9">
        <v>1</v>
      </c>
      <c r="AL103" s="9">
        <v>3</v>
      </c>
      <c r="AM103" s="9">
        <v>50232</v>
      </c>
      <c r="AN103" s="9">
        <v>2</v>
      </c>
      <c r="AO103" s="9">
        <v>597.63</v>
      </c>
      <c r="AP103" s="9">
        <v>2.4900000000000002</v>
      </c>
      <c r="AQ103" s="9">
        <v>839.9</v>
      </c>
      <c r="AR103" s="31">
        <f t="shared" si="20"/>
        <v>1</v>
      </c>
    </row>
    <row r="104" spans="2:44" x14ac:dyDescent="0.25">
      <c r="B104" s="9" t="s">
        <v>66</v>
      </c>
      <c r="C104" s="9" t="s">
        <v>59</v>
      </c>
      <c r="D104" s="9">
        <v>100</v>
      </c>
      <c r="E104" s="2" t="str">
        <f t="shared" si="11"/>
        <v>I-100</v>
      </c>
      <c r="F104" s="9">
        <v>50</v>
      </c>
      <c r="G104" s="9">
        <v>50</v>
      </c>
      <c r="H104" s="9">
        <v>6</v>
      </c>
      <c r="I104" s="9">
        <f t="shared" si="12"/>
        <v>876</v>
      </c>
      <c r="J104" s="9">
        <f t="shared" si="13"/>
        <v>0</v>
      </c>
      <c r="K104" s="9">
        <v>876</v>
      </c>
      <c r="L104" s="9">
        <v>876</v>
      </c>
      <c r="M104" s="23">
        <f t="shared" si="14"/>
        <v>0</v>
      </c>
      <c r="N104" s="9" t="s">
        <v>55</v>
      </c>
      <c r="O104" s="23">
        <f t="shared" si="15"/>
        <v>0</v>
      </c>
      <c r="P104" s="9">
        <v>876</v>
      </c>
      <c r="Q104" s="9">
        <v>94.39</v>
      </c>
      <c r="R104" s="9">
        <f t="shared" si="16"/>
        <v>1</v>
      </c>
      <c r="S104" s="9"/>
      <c r="T104" s="9"/>
      <c r="U104" s="9"/>
      <c r="V104" s="9">
        <v>876</v>
      </c>
      <c r="W104" s="9">
        <v>1800</v>
      </c>
      <c r="X104" s="9">
        <f t="shared" si="17"/>
        <v>0</v>
      </c>
      <c r="Y104" s="9">
        <v>873</v>
      </c>
      <c r="Z104" s="2">
        <f t="shared" si="18"/>
        <v>0</v>
      </c>
      <c r="AA104" s="30">
        <f t="shared" si="19"/>
        <v>99.657534246575338</v>
      </c>
      <c r="AB104" s="9">
        <v>69.55</v>
      </c>
      <c r="AC104" s="9">
        <v>876</v>
      </c>
      <c r="AD104" s="9">
        <v>873</v>
      </c>
      <c r="AE104" s="9">
        <v>876</v>
      </c>
      <c r="AF104" s="9">
        <v>0</v>
      </c>
      <c r="AG104" s="9">
        <v>2</v>
      </c>
      <c r="AH104" s="9">
        <v>95</v>
      </c>
      <c r="AI104" s="9">
        <v>114</v>
      </c>
      <c r="AJ104" s="9">
        <v>300</v>
      </c>
      <c r="AK104" s="9">
        <v>0</v>
      </c>
      <c r="AL104" s="9">
        <v>6</v>
      </c>
      <c r="AM104" s="9">
        <v>16506</v>
      </c>
      <c r="AN104" s="9">
        <v>2</v>
      </c>
      <c r="AO104" s="9">
        <v>257.54000000000002</v>
      </c>
      <c r="AP104" s="9">
        <v>2.5</v>
      </c>
      <c r="AQ104" s="9">
        <v>344.46</v>
      </c>
      <c r="AR104" s="31">
        <f t="shared" si="20"/>
        <v>1</v>
      </c>
    </row>
    <row r="105" spans="2:44" x14ac:dyDescent="0.25">
      <c r="B105" s="9" t="s">
        <v>66</v>
      </c>
      <c r="C105" s="9" t="s">
        <v>59</v>
      </c>
      <c r="D105" s="9">
        <v>101</v>
      </c>
      <c r="E105" s="2" t="str">
        <f t="shared" si="11"/>
        <v>I-101</v>
      </c>
      <c r="F105" s="9">
        <v>50</v>
      </c>
      <c r="G105" s="9">
        <v>50</v>
      </c>
      <c r="H105" s="9">
        <v>6</v>
      </c>
      <c r="I105" s="9">
        <f t="shared" si="12"/>
        <v>810</v>
      </c>
      <c r="J105" s="9">
        <f t="shared" si="13"/>
        <v>0</v>
      </c>
      <c r="K105" s="9">
        <v>810</v>
      </c>
      <c r="L105" s="9">
        <v>810</v>
      </c>
      <c r="M105" s="23">
        <f t="shared" si="14"/>
        <v>0</v>
      </c>
      <c r="N105" s="9" t="s">
        <v>55</v>
      </c>
      <c r="O105" s="23">
        <f t="shared" si="15"/>
        <v>0</v>
      </c>
      <c r="P105" s="9">
        <v>810</v>
      </c>
      <c r="Q105" s="9">
        <v>174.12</v>
      </c>
      <c r="R105" s="9">
        <f t="shared" si="16"/>
        <v>1</v>
      </c>
      <c r="S105" s="9"/>
      <c r="T105" s="9"/>
      <c r="U105" s="9"/>
      <c r="V105" s="9">
        <v>810</v>
      </c>
      <c r="W105" s="9">
        <v>1800</v>
      </c>
      <c r="X105" s="9">
        <f t="shared" si="17"/>
        <v>0</v>
      </c>
      <c r="Y105" s="9">
        <v>804</v>
      </c>
      <c r="Z105" s="2">
        <f t="shared" si="18"/>
        <v>0</v>
      </c>
      <c r="AA105" s="30">
        <f t="shared" si="19"/>
        <v>99.259259259259252</v>
      </c>
      <c r="AB105" s="9">
        <v>65.09</v>
      </c>
      <c r="AC105" s="9">
        <v>810</v>
      </c>
      <c r="AD105" s="9">
        <v>804</v>
      </c>
      <c r="AE105" s="9">
        <v>810</v>
      </c>
      <c r="AF105" s="9">
        <v>0</v>
      </c>
      <c r="AG105" s="9">
        <v>38</v>
      </c>
      <c r="AH105" s="9">
        <v>125</v>
      </c>
      <c r="AI105" s="9">
        <v>150</v>
      </c>
      <c r="AJ105" s="9">
        <v>300</v>
      </c>
      <c r="AK105" s="9">
        <v>14</v>
      </c>
      <c r="AL105" s="9">
        <v>79</v>
      </c>
      <c r="AM105" s="9">
        <v>49650</v>
      </c>
      <c r="AN105" s="9">
        <v>38</v>
      </c>
      <c r="AO105" s="9">
        <v>534.48</v>
      </c>
      <c r="AP105" s="9">
        <v>65.900000000000006</v>
      </c>
      <c r="AQ105" s="9">
        <v>937.13</v>
      </c>
      <c r="AR105" s="31">
        <f t="shared" si="20"/>
        <v>1</v>
      </c>
    </row>
    <row r="106" spans="2:44" x14ac:dyDescent="0.25">
      <c r="B106" s="9" t="s">
        <v>66</v>
      </c>
      <c r="C106" s="9" t="s">
        <v>59</v>
      </c>
      <c r="D106" s="9">
        <v>102</v>
      </c>
      <c r="E106" s="2" t="str">
        <f t="shared" si="11"/>
        <v>I-102</v>
      </c>
      <c r="F106" s="9">
        <v>50</v>
      </c>
      <c r="G106" s="9">
        <v>50</v>
      </c>
      <c r="H106" s="9">
        <v>6</v>
      </c>
      <c r="I106" s="9">
        <f t="shared" si="12"/>
        <v>897</v>
      </c>
      <c r="J106" s="9">
        <f t="shared" si="13"/>
        <v>0</v>
      </c>
      <c r="K106" s="9">
        <v>897</v>
      </c>
      <c r="L106" s="9">
        <v>897</v>
      </c>
      <c r="M106" s="23">
        <f t="shared" si="14"/>
        <v>0</v>
      </c>
      <c r="N106" s="9" t="s">
        <v>55</v>
      </c>
      <c r="O106" s="23">
        <f t="shared" si="15"/>
        <v>0</v>
      </c>
      <c r="P106" s="9">
        <v>897</v>
      </c>
      <c r="Q106" s="9">
        <v>251.68</v>
      </c>
      <c r="R106" s="9">
        <f t="shared" si="16"/>
        <v>1</v>
      </c>
      <c r="S106" s="9"/>
      <c r="T106" s="9"/>
      <c r="U106" s="9"/>
      <c r="V106" s="9">
        <v>897</v>
      </c>
      <c r="W106" s="9">
        <v>1800</v>
      </c>
      <c r="X106" s="9">
        <f t="shared" si="17"/>
        <v>0</v>
      </c>
      <c r="Y106" s="9">
        <v>894</v>
      </c>
      <c r="Z106" s="2">
        <f t="shared" si="18"/>
        <v>0</v>
      </c>
      <c r="AA106" s="30">
        <f t="shared" si="19"/>
        <v>99.665551839464882</v>
      </c>
      <c r="AB106" s="9">
        <v>117.35</v>
      </c>
      <c r="AC106" s="9">
        <v>897</v>
      </c>
      <c r="AD106" s="9">
        <v>894</v>
      </c>
      <c r="AE106" s="9">
        <v>897</v>
      </c>
      <c r="AF106" s="9">
        <v>0</v>
      </c>
      <c r="AG106" s="9">
        <v>2</v>
      </c>
      <c r="AH106" s="9">
        <v>130</v>
      </c>
      <c r="AI106" s="9">
        <v>156</v>
      </c>
      <c r="AJ106" s="9">
        <v>300</v>
      </c>
      <c r="AK106" s="9">
        <v>0</v>
      </c>
      <c r="AL106" s="9">
        <v>2</v>
      </c>
      <c r="AM106" s="9">
        <v>17208</v>
      </c>
      <c r="AN106" s="9">
        <v>2</v>
      </c>
      <c r="AO106" s="9">
        <v>323.63</v>
      </c>
      <c r="AP106" s="9">
        <v>6.48</v>
      </c>
      <c r="AQ106" s="9">
        <v>556.01</v>
      </c>
      <c r="AR106" s="31">
        <f t="shared" si="20"/>
        <v>1</v>
      </c>
    </row>
    <row r="108" spans="2:44" x14ac:dyDescent="0.25">
      <c r="M108" s="24"/>
      <c r="O108" s="24"/>
    </row>
    <row r="110" spans="2:44" s="13" customFormat="1" x14ac:dyDescent="0.25">
      <c r="B110" s="12" t="s">
        <v>66</v>
      </c>
      <c r="C110" s="12" t="s">
        <v>60</v>
      </c>
      <c r="D110" s="12">
        <v>93</v>
      </c>
      <c r="E110" s="12"/>
      <c r="F110" s="12">
        <v>50</v>
      </c>
      <c r="G110" s="12">
        <v>50</v>
      </c>
      <c r="H110" s="12">
        <v>6</v>
      </c>
      <c r="I110" s="12"/>
      <c r="J110" s="12"/>
      <c r="K110" s="12">
        <v>810</v>
      </c>
      <c r="L110" s="12">
        <v>810</v>
      </c>
      <c r="M110" s="12"/>
      <c r="N110" s="12" t="s">
        <v>55</v>
      </c>
      <c r="O110" s="12"/>
      <c r="P110" s="12">
        <v>810</v>
      </c>
      <c r="Q110" s="12">
        <v>106.6</v>
      </c>
      <c r="R110" s="12"/>
      <c r="S110" s="12" t="s">
        <v>64</v>
      </c>
      <c r="T110" s="12">
        <v>1800</v>
      </c>
      <c r="U110" s="12"/>
      <c r="V110" s="12">
        <v>810</v>
      </c>
      <c r="W110" s="12">
        <v>1800</v>
      </c>
      <c r="X110" s="12"/>
      <c r="Y110" s="12">
        <v>810</v>
      </c>
      <c r="Z110" s="12"/>
      <c r="AA110" s="12"/>
      <c r="AB110" s="12">
        <v>94.09</v>
      </c>
      <c r="AC110" s="12">
        <v>810</v>
      </c>
      <c r="AD110" s="12">
        <v>810</v>
      </c>
      <c r="AE110" s="12">
        <v>810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200.69</v>
      </c>
    </row>
    <row r="111" spans="2:44" s="13" customFormat="1" x14ac:dyDescent="0.25">
      <c r="B111" s="12" t="s">
        <v>66</v>
      </c>
      <c r="C111" s="12" t="s">
        <v>60</v>
      </c>
      <c r="D111" s="12">
        <v>94</v>
      </c>
      <c r="E111" s="12"/>
      <c r="F111" s="12">
        <v>50</v>
      </c>
      <c r="G111" s="12">
        <v>50</v>
      </c>
      <c r="H111" s="12">
        <v>6</v>
      </c>
      <c r="I111" s="12"/>
      <c r="J111" s="12"/>
      <c r="K111" s="12">
        <v>786</v>
      </c>
      <c r="L111" s="12">
        <v>786</v>
      </c>
      <c r="M111" s="12"/>
      <c r="N111" s="12" t="s">
        <v>55</v>
      </c>
      <c r="O111" s="12"/>
      <c r="P111" s="12">
        <v>786</v>
      </c>
      <c r="Q111" s="12">
        <v>120.24</v>
      </c>
      <c r="R111" s="12"/>
      <c r="S111" s="12" t="s">
        <v>64</v>
      </c>
      <c r="T111" s="12">
        <v>1800</v>
      </c>
      <c r="U111" s="12"/>
      <c r="V111" s="12">
        <v>786</v>
      </c>
      <c r="W111" s="12">
        <v>1800</v>
      </c>
      <c r="X111" s="12"/>
      <c r="Y111" s="12">
        <v>786</v>
      </c>
      <c r="Z111" s="12"/>
      <c r="AA111" s="12"/>
      <c r="AB111" s="12">
        <v>60.71</v>
      </c>
      <c r="AC111" s="12">
        <v>786</v>
      </c>
      <c r="AD111" s="12">
        <v>786</v>
      </c>
      <c r="AE111" s="12">
        <v>786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180.95</v>
      </c>
    </row>
    <row r="112" spans="2:44" s="13" customFormat="1" x14ac:dyDescent="0.25">
      <c r="B112" s="12" t="s">
        <v>66</v>
      </c>
      <c r="C112" s="12" t="s">
        <v>60</v>
      </c>
      <c r="D112" s="12">
        <v>95</v>
      </c>
      <c r="E112" s="12"/>
      <c r="F112" s="12">
        <v>50</v>
      </c>
      <c r="G112" s="12">
        <v>50</v>
      </c>
      <c r="H112" s="12">
        <v>6</v>
      </c>
      <c r="I112" s="12"/>
      <c r="J112" s="12"/>
      <c r="K112" s="12">
        <v>834</v>
      </c>
      <c r="L112" s="12">
        <v>834</v>
      </c>
      <c r="M112" s="12"/>
      <c r="N112" s="12" t="s">
        <v>55</v>
      </c>
      <c r="O112" s="12"/>
      <c r="P112" s="12">
        <v>834</v>
      </c>
      <c r="Q112" s="12">
        <v>346.89</v>
      </c>
      <c r="R112" s="12"/>
      <c r="S112" s="12" t="s">
        <v>64</v>
      </c>
      <c r="T112" s="12">
        <v>1800</v>
      </c>
      <c r="U112" s="12"/>
      <c r="V112" s="12">
        <v>834</v>
      </c>
      <c r="W112" s="12">
        <v>1800</v>
      </c>
      <c r="X112" s="12"/>
      <c r="Y112" s="12">
        <v>834</v>
      </c>
      <c r="Z112" s="12"/>
      <c r="AA112" s="12"/>
      <c r="AB112" s="12">
        <v>163.6</v>
      </c>
      <c r="AC112" s="12">
        <v>834</v>
      </c>
      <c r="AD112" s="12">
        <v>834</v>
      </c>
      <c r="AE112" s="12">
        <v>834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510.49</v>
      </c>
    </row>
    <row r="113" spans="2:43" s="13" customFormat="1" x14ac:dyDescent="0.25">
      <c r="B113" s="12" t="s">
        <v>66</v>
      </c>
      <c r="C113" s="12" t="s">
        <v>60</v>
      </c>
      <c r="D113" s="12">
        <v>96</v>
      </c>
      <c r="E113" s="12"/>
      <c r="F113" s="12">
        <v>50</v>
      </c>
      <c r="G113" s="12">
        <v>50</v>
      </c>
      <c r="H113" s="12">
        <v>6</v>
      </c>
      <c r="I113" s="12"/>
      <c r="J113" s="12"/>
      <c r="K113" s="12">
        <v>801</v>
      </c>
      <c r="L113" s="12">
        <v>801</v>
      </c>
      <c r="M113" s="12"/>
      <c r="N113" s="12" t="s">
        <v>55</v>
      </c>
      <c r="O113" s="12"/>
      <c r="P113" s="12">
        <v>801</v>
      </c>
      <c r="Q113" s="12">
        <v>65.88</v>
      </c>
      <c r="R113" s="12"/>
      <c r="S113" s="12" t="s">
        <v>64</v>
      </c>
      <c r="T113" s="12">
        <v>1800</v>
      </c>
      <c r="U113" s="12"/>
      <c r="V113" s="12">
        <v>801</v>
      </c>
      <c r="W113" s="12">
        <v>1800</v>
      </c>
      <c r="X113" s="12"/>
      <c r="Y113" s="12">
        <v>798</v>
      </c>
      <c r="Z113" s="12"/>
      <c r="AA113" s="12"/>
      <c r="AB113" s="12">
        <v>35.700000000000003</v>
      </c>
      <c r="AC113" s="12">
        <v>801</v>
      </c>
      <c r="AD113" s="12">
        <v>798</v>
      </c>
      <c r="AE113" s="12">
        <v>801</v>
      </c>
      <c r="AF113" s="12">
        <v>0</v>
      </c>
      <c r="AG113" s="12">
        <v>2</v>
      </c>
      <c r="AH113" s="12">
        <v>0</v>
      </c>
      <c r="AI113" s="12">
        <v>0</v>
      </c>
      <c r="AJ113" s="12">
        <v>0</v>
      </c>
      <c r="AK113" s="12">
        <v>0</v>
      </c>
      <c r="AL113" s="12">
        <v>0</v>
      </c>
      <c r="AM113" s="12">
        <v>9879</v>
      </c>
      <c r="AN113" s="12">
        <v>2</v>
      </c>
      <c r="AO113" s="12">
        <v>165.29</v>
      </c>
      <c r="AP113" s="12">
        <v>1.76</v>
      </c>
      <c r="AQ113" s="12">
        <v>269.39</v>
      </c>
    </row>
    <row r="114" spans="2:43" s="13" customFormat="1" x14ac:dyDescent="0.25">
      <c r="B114" s="12" t="s">
        <v>66</v>
      </c>
      <c r="C114" s="12" t="s">
        <v>60</v>
      </c>
      <c r="D114" s="12">
        <v>97</v>
      </c>
      <c r="E114" s="12"/>
      <c r="F114" s="12">
        <v>50</v>
      </c>
      <c r="G114" s="12">
        <v>50</v>
      </c>
      <c r="H114" s="12">
        <v>6</v>
      </c>
      <c r="I114" s="12"/>
      <c r="J114" s="12"/>
      <c r="K114" s="12">
        <v>717</v>
      </c>
      <c r="L114" s="12">
        <v>717</v>
      </c>
      <c r="M114" s="12"/>
      <c r="N114" s="12" t="s">
        <v>55</v>
      </c>
      <c r="O114" s="12"/>
      <c r="P114" s="12">
        <v>717</v>
      </c>
      <c r="Q114" s="12">
        <v>443.36</v>
      </c>
      <c r="R114" s="12"/>
      <c r="S114" s="12" t="s">
        <v>64</v>
      </c>
      <c r="T114" s="12">
        <v>1800</v>
      </c>
      <c r="U114" s="12"/>
      <c r="V114" s="12">
        <v>717</v>
      </c>
      <c r="W114" s="12">
        <v>1800</v>
      </c>
      <c r="X114" s="12"/>
      <c r="Y114" s="12">
        <v>711</v>
      </c>
      <c r="Z114" s="12"/>
      <c r="AA114" s="12"/>
      <c r="AB114" s="12">
        <v>284.62</v>
      </c>
      <c r="AC114" s="12">
        <v>717</v>
      </c>
      <c r="AD114" s="12">
        <v>711</v>
      </c>
      <c r="AE114" s="12">
        <v>717</v>
      </c>
      <c r="AF114" s="12">
        <v>0</v>
      </c>
      <c r="AG114" s="12">
        <v>2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23754</v>
      </c>
      <c r="AN114" s="12">
        <v>2</v>
      </c>
      <c r="AO114" s="12">
        <v>476.21</v>
      </c>
      <c r="AP114" s="12">
        <v>1.65</v>
      </c>
      <c r="AQ114" s="12">
        <v>1206.8499999999999</v>
      </c>
    </row>
    <row r="115" spans="2:43" s="13" customFormat="1" x14ac:dyDescent="0.25">
      <c r="B115" s="12" t="s">
        <v>66</v>
      </c>
      <c r="C115" s="12" t="s">
        <v>60</v>
      </c>
      <c r="D115" s="12">
        <v>98</v>
      </c>
      <c r="E115" s="12"/>
      <c r="F115" s="12">
        <v>50</v>
      </c>
      <c r="G115" s="12">
        <v>50</v>
      </c>
      <c r="H115" s="12">
        <v>6</v>
      </c>
      <c r="I115" s="12"/>
      <c r="J115" s="12"/>
      <c r="K115" s="12">
        <v>735</v>
      </c>
      <c r="L115" s="12">
        <v>735</v>
      </c>
      <c r="M115" s="12"/>
      <c r="N115" s="12" t="s">
        <v>55</v>
      </c>
      <c r="O115" s="12"/>
      <c r="P115" s="12">
        <v>735</v>
      </c>
      <c r="Q115" s="12">
        <v>97.97</v>
      </c>
      <c r="R115" s="12"/>
      <c r="S115" s="12" t="s">
        <v>64</v>
      </c>
      <c r="T115" s="12">
        <v>1800</v>
      </c>
      <c r="U115" s="12"/>
      <c r="V115" s="12">
        <v>735</v>
      </c>
      <c r="W115" s="12">
        <v>1800</v>
      </c>
      <c r="X115" s="12"/>
      <c r="Y115" s="12">
        <v>735</v>
      </c>
      <c r="Z115" s="12"/>
      <c r="AA115" s="12"/>
      <c r="AB115" s="12">
        <v>49.57</v>
      </c>
      <c r="AC115" s="12">
        <v>735</v>
      </c>
      <c r="AD115" s="12">
        <v>735</v>
      </c>
      <c r="AE115" s="12">
        <v>735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147.54</v>
      </c>
    </row>
    <row r="116" spans="2:43" s="13" customFormat="1" x14ac:dyDescent="0.25">
      <c r="B116" s="12" t="s">
        <v>66</v>
      </c>
      <c r="C116" s="12" t="s">
        <v>60</v>
      </c>
      <c r="D116" s="12">
        <v>99</v>
      </c>
      <c r="E116" s="12"/>
      <c r="F116" s="12">
        <v>50</v>
      </c>
      <c r="G116" s="12">
        <v>50</v>
      </c>
      <c r="H116" s="12">
        <v>6</v>
      </c>
      <c r="I116" s="12"/>
      <c r="J116" s="12"/>
      <c r="K116" s="12">
        <v>852</v>
      </c>
      <c r="L116" s="12">
        <v>852</v>
      </c>
      <c r="M116" s="12"/>
      <c r="N116" s="12" t="s">
        <v>55</v>
      </c>
      <c r="O116" s="12"/>
      <c r="P116" s="12">
        <v>852</v>
      </c>
      <c r="Q116" s="12">
        <v>583.97</v>
      </c>
      <c r="R116" s="12"/>
      <c r="S116" s="12" t="s">
        <v>64</v>
      </c>
      <c r="T116" s="12">
        <v>1800</v>
      </c>
      <c r="U116" s="12"/>
      <c r="V116" s="12">
        <v>852</v>
      </c>
      <c r="W116" s="12">
        <v>1800</v>
      </c>
      <c r="X116" s="12"/>
      <c r="Y116" s="12">
        <v>843</v>
      </c>
      <c r="Z116" s="12"/>
      <c r="AA116" s="12"/>
      <c r="AB116" s="12">
        <v>252.49</v>
      </c>
      <c r="AC116" s="12">
        <v>852</v>
      </c>
      <c r="AD116" s="12">
        <v>843</v>
      </c>
      <c r="AE116" s="12">
        <v>852</v>
      </c>
      <c r="AF116" s="12">
        <v>0</v>
      </c>
      <c r="AG116" s="12">
        <v>2</v>
      </c>
      <c r="AH116" s="12">
        <v>0</v>
      </c>
      <c r="AI116" s="12">
        <v>0</v>
      </c>
      <c r="AJ116" s="12">
        <v>0</v>
      </c>
      <c r="AK116" s="12">
        <v>0</v>
      </c>
      <c r="AL116" s="12">
        <v>0</v>
      </c>
      <c r="AM116" s="12">
        <v>51450</v>
      </c>
      <c r="AN116" s="12">
        <v>2</v>
      </c>
      <c r="AO116" s="12">
        <v>622.38</v>
      </c>
      <c r="AP116" s="12">
        <v>2.36</v>
      </c>
      <c r="AQ116" s="12">
        <v>1457.13</v>
      </c>
    </row>
    <row r="117" spans="2:43" s="13" customFormat="1" x14ac:dyDescent="0.25">
      <c r="B117" s="12" t="s">
        <v>66</v>
      </c>
      <c r="C117" s="12" t="s">
        <v>60</v>
      </c>
      <c r="D117" s="12">
        <v>100</v>
      </c>
      <c r="E117" s="12"/>
      <c r="F117" s="12">
        <v>50</v>
      </c>
      <c r="G117" s="12">
        <v>50</v>
      </c>
      <c r="H117" s="12">
        <v>6</v>
      </c>
      <c r="I117" s="12"/>
      <c r="J117" s="12"/>
      <c r="K117" s="12">
        <v>876</v>
      </c>
      <c r="L117" s="12">
        <v>876</v>
      </c>
      <c r="M117" s="12"/>
      <c r="N117" s="12" t="s">
        <v>55</v>
      </c>
      <c r="O117" s="12"/>
      <c r="P117" s="12">
        <v>876</v>
      </c>
      <c r="Q117" s="12">
        <v>132.06</v>
      </c>
      <c r="R117" s="12"/>
      <c r="S117" s="12" t="s">
        <v>64</v>
      </c>
      <c r="T117" s="12">
        <v>1800</v>
      </c>
      <c r="U117" s="12"/>
      <c r="V117" s="12">
        <v>876</v>
      </c>
      <c r="W117" s="12">
        <v>1800</v>
      </c>
      <c r="X117" s="12"/>
      <c r="Y117" s="12">
        <v>873</v>
      </c>
      <c r="Z117" s="12"/>
      <c r="AA117" s="12"/>
      <c r="AB117" s="12">
        <v>37.43</v>
      </c>
      <c r="AC117" s="12">
        <v>876</v>
      </c>
      <c r="AD117" s="12">
        <v>873</v>
      </c>
      <c r="AE117" s="12">
        <v>876</v>
      </c>
      <c r="AF117" s="12">
        <v>0</v>
      </c>
      <c r="AG117" s="12">
        <v>2</v>
      </c>
      <c r="AH117" s="12">
        <v>0</v>
      </c>
      <c r="AI117" s="12">
        <v>0</v>
      </c>
      <c r="AJ117" s="12">
        <v>0</v>
      </c>
      <c r="AK117" s="12">
        <v>0</v>
      </c>
      <c r="AL117" s="12">
        <v>0</v>
      </c>
      <c r="AM117" s="12">
        <v>18626</v>
      </c>
      <c r="AN117" s="12">
        <v>2</v>
      </c>
      <c r="AO117" s="12">
        <v>267.05</v>
      </c>
      <c r="AP117" s="12">
        <v>2.72</v>
      </c>
      <c r="AQ117" s="12">
        <v>440.52</v>
      </c>
    </row>
    <row r="118" spans="2:43" s="13" customFormat="1" x14ac:dyDescent="0.25">
      <c r="B118" s="12" t="s">
        <v>66</v>
      </c>
      <c r="C118" s="12" t="s">
        <v>60</v>
      </c>
      <c r="D118" s="12">
        <v>101</v>
      </c>
      <c r="E118" s="12"/>
      <c r="F118" s="12">
        <v>50</v>
      </c>
      <c r="G118" s="12">
        <v>50</v>
      </c>
      <c r="H118" s="12">
        <v>6</v>
      </c>
      <c r="I118" s="12"/>
      <c r="J118" s="12"/>
      <c r="K118" s="12">
        <v>810</v>
      </c>
      <c r="L118" s="12">
        <v>810</v>
      </c>
      <c r="M118" s="12"/>
      <c r="N118" s="12" t="s">
        <v>55</v>
      </c>
      <c r="O118" s="12"/>
      <c r="P118" s="12">
        <v>810</v>
      </c>
      <c r="Q118" s="12">
        <v>308.13</v>
      </c>
      <c r="R118" s="12"/>
      <c r="S118" s="12" t="s">
        <v>64</v>
      </c>
      <c r="T118" s="12">
        <v>1800</v>
      </c>
      <c r="U118" s="12"/>
      <c r="V118" s="12">
        <v>810</v>
      </c>
      <c r="W118" s="12">
        <v>1800</v>
      </c>
      <c r="X118" s="12"/>
      <c r="Y118" s="12">
        <v>804</v>
      </c>
      <c r="Z118" s="12"/>
      <c r="AA118" s="12"/>
      <c r="AB118" s="12">
        <v>191.63</v>
      </c>
      <c r="AC118" s="12">
        <v>810</v>
      </c>
      <c r="AD118" s="12">
        <v>804</v>
      </c>
      <c r="AE118" s="12">
        <v>810</v>
      </c>
      <c r="AF118" s="12">
        <v>0</v>
      </c>
      <c r="AG118" s="12">
        <v>41</v>
      </c>
      <c r="AH118" s="12">
        <v>0</v>
      </c>
      <c r="AI118" s="12">
        <v>0</v>
      </c>
      <c r="AJ118" s="12">
        <v>0</v>
      </c>
      <c r="AK118" s="12">
        <v>0</v>
      </c>
      <c r="AL118" s="12">
        <v>0</v>
      </c>
      <c r="AM118" s="12">
        <v>73154</v>
      </c>
      <c r="AN118" s="12">
        <v>41</v>
      </c>
      <c r="AO118" s="12">
        <v>619.22</v>
      </c>
      <c r="AP118" s="12">
        <v>55.64</v>
      </c>
      <c r="AQ118" s="12">
        <v>1297.06</v>
      </c>
    </row>
    <row r="119" spans="2:43" s="13" customFormat="1" x14ac:dyDescent="0.25">
      <c r="B119" s="12" t="s">
        <v>66</v>
      </c>
      <c r="C119" s="12" t="s">
        <v>60</v>
      </c>
      <c r="D119" s="12">
        <v>102</v>
      </c>
      <c r="E119" s="12"/>
      <c r="F119" s="12">
        <v>50</v>
      </c>
      <c r="G119" s="12">
        <v>50</v>
      </c>
      <c r="H119" s="12">
        <v>6</v>
      </c>
      <c r="I119" s="12"/>
      <c r="J119" s="12"/>
      <c r="K119" s="12">
        <v>897</v>
      </c>
      <c r="L119" s="12">
        <v>897</v>
      </c>
      <c r="M119" s="12"/>
      <c r="N119" s="12" t="s">
        <v>55</v>
      </c>
      <c r="O119" s="12"/>
      <c r="P119" s="12">
        <v>897</v>
      </c>
      <c r="Q119" s="12">
        <v>276.54000000000002</v>
      </c>
      <c r="R119" s="12"/>
      <c r="S119" s="12" t="s">
        <v>64</v>
      </c>
      <c r="T119" s="12">
        <v>1800</v>
      </c>
      <c r="U119" s="12"/>
      <c r="V119" s="12">
        <v>897</v>
      </c>
      <c r="W119" s="12">
        <v>1800</v>
      </c>
      <c r="X119" s="12"/>
      <c r="Y119" s="12">
        <v>894</v>
      </c>
      <c r="Z119" s="12"/>
      <c r="AA119" s="12"/>
      <c r="AB119" s="12">
        <v>126.77</v>
      </c>
      <c r="AC119" s="12">
        <v>897</v>
      </c>
      <c r="AD119" s="12">
        <v>894</v>
      </c>
      <c r="AE119" s="12">
        <v>897</v>
      </c>
      <c r="AF119" s="12">
        <v>0</v>
      </c>
      <c r="AG119" s="12">
        <v>2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17528</v>
      </c>
      <c r="AN119" s="12">
        <v>2</v>
      </c>
      <c r="AO119" s="12">
        <v>329.2</v>
      </c>
      <c r="AP119" s="12">
        <v>6.31</v>
      </c>
      <c r="AQ119" s="12">
        <v>735.46</v>
      </c>
    </row>
    <row r="121" spans="2:43" s="15" customFormat="1" x14ac:dyDescent="0.25">
      <c r="B121" s="14" t="s">
        <v>66</v>
      </c>
      <c r="C121" s="14" t="s">
        <v>61</v>
      </c>
      <c r="D121" s="14">
        <v>93</v>
      </c>
      <c r="E121" s="14"/>
      <c r="F121" s="14">
        <v>50</v>
      </c>
      <c r="G121" s="14">
        <v>50</v>
      </c>
      <c r="H121" s="14">
        <v>6</v>
      </c>
      <c r="I121" s="14"/>
      <c r="J121" s="14"/>
      <c r="K121" s="14">
        <v>810</v>
      </c>
      <c r="L121" s="14">
        <v>810</v>
      </c>
      <c r="M121" s="14"/>
      <c r="N121" s="14" t="s">
        <v>55</v>
      </c>
      <c r="O121" s="14"/>
      <c r="P121" s="14">
        <v>810</v>
      </c>
      <c r="Q121" s="14">
        <v>106.6</v>
      </c>
      <c r="R121" s="14"/>
      <c r="S121" s="14" t="s">
        <v>64</v>
      </c>
      <c r="T121" s="14">
        <v>1800</v>
      </c>
      <c r="U121" s="14"/>
      <c r="V121" s="14">
        <v>810</v>
      </c>
      <c r="W121" s="14">
        <v>1800</v>
      </c>
      <c r="X121" s="14"/>
      <c r="Y121" s="14">
        <v>810</v>
      </c>
      <c r="Z121" s="14"/>
      <c r="AA121" s="14"/>
      <c r="AB121" s="14">
        <v>94.09</v>
      </c>
      <c r="AC121" s="14">
        <v>810</v>
      </c>
      <c r="AD121" s="14">
        <v>810</v>
      </c>
      <c r="AE121" s="14">
        <v>810</v>
      </c>
      <c r="AF121" s="14">
        <v>0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14">
        <v>0</v>
      </c>
      <c r="AM121" s="14">
        <v>0</v>
      </c>
      <c r="AN121" s="14">
        <v>0</v>
      </c>
      <c r="AO121" s="14">
        <v>0</v>
      </c>
      <c r="AP121" s="14">
        <v>0</v>
      </c>
      <c r="AQ121" s="14">
        <v>200.69</v>
      </c>
    </row>
    <row r="122" spans="2:43" s="15" customFormat="1" x14ac:dyDescent="0.25">
      <c r="B122" s="14" t="s">
        <v>66</v>
      </c>
      <c r="C122" s="14" t="s">
        <v>61</v>
      </c>
      <c r="D122" s="14">
        <v>94</v>
      </c>
      <c r="E122" s="14"/>
      <c r="F122" s="14">
        <v>50</v>
      </c>
      <c r="G122" s="14">
        <v>50</v>
      </c>
      <c r="H122" s="14">
        <v>6</v>
      </c>
      <c r="I122" s="14"/>
      <c r="J122" s="14"/>
      <c r="K122" s="14">
        <v>786</v>
      </c>
      <c r="L122" s="14">
        <v>786</v>
      </c>
      <c r="M122" s="14"/>
      <c r="N122" s="14" t="s">
        <v>55</v>
      </c>
      <c r="O122" s="14"/>
      <c r="P122" s="14">
        <v>786</v>
      </c>
      <c r="Q122" s="14">
        <v>120.24</v>
      </c>
      <c r="R122" s="14"/>
      <c r="S122" s="14" t="s">
        <v>64</v>
      </c>
      <c r="T122" s="14">
        <v>1800</v>
      </c>
      <c r="U122" s="14"/>
      <c r="V122" s="14">
        <v>786</v>
      </c>
      <c r="W122" s="14">
        <v>1800</v>
      </c>
      <c r="X122" s="14"/>
      <c r="Y122" s="14">
        <v>786</v>
      </c>
      <c r="Z122" s="14"/>
      <c r="AA122" s="14"/>
      <c r="AB122" s="14">
        <v>60.71</v>
      </c>
      <c r="AC122" s="14">
        <v>786</v>
      </c>
      <c r="AD122" s="14">
        <v>786</v>
      </c>
      <c r="AE122" s="14">
        <v>786</v>
      </c>
      <c r="AF122" s="14">
        <v>0</v>
      </c>
      <c r="AG122" s="14">
        <v>0</v>
      </c>
      <c r="AH122" s="14">
        <v>0</v>
      </c>
      <c r="AI122" s="14">
        <v>0</v>
      </c>
      <c r="AJ122" s="14">
        <v>0</v>
      </c>
      <c r="AK122" s="14">
        <v>0</v>
      </c>
      <c r="AL122" s="14">
        <v>0</v>
      </c>
      <c r="AM122" s="14">
        <v>0</v>
      </c>
      <c r="AN122" s="14">
        <v>0</v>
      </c>
      <c r="AO122" s="14">
        <v>0</v>
      </c>
      <c r="AP122" s="14">
        <v>0</v>
      </c>
      <c r="AQ122" s="14">
        <v>180.95</v>
      </c>
    </row>
    <row r="123" spans="2:43" s="15" customFormat="1" x14ac:dyDescent="0.25">
      <c r="B123" s="14" t="s">
        <v>66</v>
      </c>
      <c r="C123" s="14" t="s">
        <v>61</v>
      </c>
      <c r="D123" s="14">
        <v>95</v>
      </c>
      <c r="E123" s="14"/>
      <c r="F123" s="14">
        <v>50</v>
      </c>
      <c r="G123" s="14">
        <v>50</v>
      </c>
      <c r="H123" s="14">
        <v>6</v>
      </c>
      <c r="I123" s="14"/>
      <c r="J123" s="14"/>
      <c r="K123" s="14">
        <v>834</v>
      </c>
      <c r="L123" s="14">
        <v>834</v>
      </c>
      <c r="M123" s="14"/>
      <c r="N123" s="14" t="s">
        <v>55</v>
      </c>
      <c r="O123" s="14"/>
      <c r="P123" s="14">
        <v>834</v>
      </c>
      <c r="Q123" s="14">
        <v>346.89</v>
      </c>
      <c r="R123" s="14"/>
      <c r="S123" s="14" t="s">
        <v>64</v>
      </c>
      <c r="T123" s="14">
        <v>1800</v>
      </c>
      <c r="U123" s="14"/>
      <c r="V123" s="14">
        <v>834</v>
      </c>
      <c r="W123" s="14">
        <v>1800</v>
      </c>
      <c r="X123" s="14"/>
      <c r="Y123" s="14">
        <v>834</v>
      </c>
      <c r="Z123" s="14"/>
      <c r="AA123" s="14"/>
      <c r="AB123" s="14">
        <v>163.6</v>
      </c>
      <c r="AC123" s="14">
        <v>834</v>
      </c>
      <c r="AD123" s="14">
        <v>834</v>
      </c>
      <c r="AE123" s="14">
        <v>834</v>
      </c>
      <c r="AF123" s="14">
        <v>0</v>
      </c>
      <c r="AG123" s="14">
        <v>0</v>
      </c>
      <c r="AH123" s="14">
        <v>0</v>
      </c>
      <c r="AI123" s="14">
        <v>0</v>
      </c>
      <c r="AJ123" s="14">
        <v>0</v>
      </c>
      <c r="AK123" s="14">
        <v>0</v>
      </c>
      <c r="AL123" s="14">
        <v>0</v>
      </c>
      <c r="AM123" s="14">
        <v>0</v>
      </c>
      <c r="AN123" s="14">
        <v>0</v>
      </c>
      <c r="AO123" s="14">
        <v>0</v>
      </c>
      <c r="AP123" s="14">
        <v>0</v>
      </c>
      <c r="AQ123" s="14">
        <v>510.49</v>
      </c>
    </row>
    <row r="124" spans="2:43" s="15" customFormat="1" x14ac:dyDescent="0.25">
      <c r="B124" s="14" t="s">
        <v>66</v>
      </c>
      <c r="C124" s="14" t="s">
        <v>61</v>
      </c>
      <c r="D124" s="14">
        <v>96</v>
      </c>
      <c r="E124" s="14"/>
      <c r="F124" s="14">
        <v>50</v>
      </c>
      <c r="G124" s="14">
        <v>50</v>
      </c>
      <c r="H124" s="14">
        <v>6</v>
      </c>
      <c r="I124" s="14"/>
      <c r="J124" s="14"/>
      <c r="K124" s="14">
        <v>801</v>
      </c>
      <c r="L124" s="14">
        <v>801</v>
      </c>
      <c r="M124" s="14"/>
      <c r="N124" s="14" t="s">
        <v>55</v>
      </c>
      <c r="O124" s="14"/>
      <c r="P124" s="14">
        <v>801</v>
      </c>
      <c r="Q124" s="14">
        <v>65.88</v>
      </c>
      <c r="R124" s="14"/>
      <c r="S124" s="14" t="s">
        <v>64</v>
      </c>
      <c r="T124" s="14">
        <v>1800</v>
      </c>
      <c r="U124" s="14"/>
      <c r="V124" s="14">
        <v>801</v>
      </c>
      <c r="W124" s="14">
        <v>1800</v>
      </c>
      <c r="X124" s="14"/>
      <c r="Y124" s="14">
        <v>798</v>
      </c>
      <c r="Z124" s="14"/>
      <c r="AA124" s="14"/>
      <c r="AB124" s="14">
        <v>35.700000000000003</v>
      </c>
      <c r="AC124" s="14">
        <v>801</v>
      </c>
      <c r="AD124" s="14">
        <v>798</v>
      </c>
      <c r="AE124" s="14">
        <v>801</v>
      </c>
      <c r="AF124" s="14">
        <v>0</v>
      </c>
      <c r="AG124" s="14">
        <v>2</v>
      </c>
      <c r="AH124" s="14">
        <v>100</v>
      </c>
      <c r="AI124" s="14">
        <v>120</v>
      </c>
      <c r="AJ124" s="14">
        <v>300</v>
      </c>
      <c r="AK124" s="14">
        <v>0</v>
      </c>
      <c r="AL124" s="14">
        <v>0</v>
      </c>
      <c r="AM124" s="14">
        <v>9653</v>
      </c>
      <c r="AN124" s="14">
        <v>2</v>
      </c>
      <c r="AO124" s="14">
        <v>140.29</v>
      </c>
      <c r="AP124" s="14">
        <v>1.81</v>
      </c>
      <c r="AQ124" s="14">
        <v>237.88</v>
      </c>
    </row>
    <row r="125" spans="2:43" s="15" customFormat="1" x14ac:dyDescent="0.25">
      <c r="B125" s="14" t="s">
        <v>66</v>
      </c>
      <c r="C125" s="14" t="s">
        <v>61</v>
      </c>
      <c r="D125" s="14">
        <v>97</v>
      </c>
      <c r="E125" s="14"/>
      <c r="F125" s="14">
        <v>50</v>
      </c>
      <c r="G125" s="14">
        <v>50</v>
      </c>
      <c r="H125" s="14">
        <v>6</v>
      </c>
      <c r="I125" s="14"/>
      <c r="J125" s="14"/>
      <c r="K125" s="14">
        <v>717</v>
      </c>
      <c r="L125" s="14">
        <v>717</v>
      </c>
      <c r="M125" s="14"/>
      <c r="N125" s="14" t="s">
        <v>55</v>
      </c>
      <c r="O125" s="14"/>
      <c r="P125" s="14">
        <v>717</v>
      </c>
      <c r="Q125" s="14">
        <v>443.36</v>
      </c>
      <c r="R125" s="14"/>
      <c r="S125" s="14" t="s">
        <v>64</v>
      </c>
      <c r="T125" s="14">
        <v>1800</v>
      </c>
      <c r="U125" s="14"/>
      <c r="V125" s="14">
        <v>717</v>
      </c>
      <c r="W125" s="14">
        <v>1800</v>
      </c>
      <c r="X125" s="14"/>
      <c r="Y125" s="14">
        <v>711</v>
      </c>
      <c r="Z125" s="14"/>
      <c r="AA125" s="14"/>
      <c r="AB125" s="14">
        <v>284.62</v>
      </c>
      <c r="AC125" s="14">
        <v>717</v>
      </c>
      <c r="AD125" s="14">
        <v>711</v>
      </c>
      <c r="AE125" s="14">
        <v>717</v>
      </c>
      <c r="AF125" s="14">
        <v>0</v>
      </c>
      <c r="AG125" s="14">
        <v>2</v>
      </c>
      <c r="AH125" s="14">
        <v>80</v>
      </c>
      <c r="AI125" s="14">
        <v>96</v>
      </c>
      <c r="AJ125" s="14">
        <v>300</v>
      </c>
      <c r="AK125" s="14">
        <v>0</v>
      </c>
      <c r="AL125" s="14">
        <v>0</v>
      </c>
      <c r="AM125" s="14">
        <v>22009</v>
      </c>
      <c r="AN125" s="14">
        <v>2</v>
      </c>
      <c r="AO125" s="14">
        <v>413.76</v>
      </c>
      <c r="AP125" s="14">
        <v>1.68</v>
      </c>
      <c r="AQ125" s="14">
        <v>1137.01</v>
      </c>
    </row>
    <row r="126" spans="2:43" s="15" customFormat="1" x14ac:dyDescent="0.25">
      <c r="B126" s="14" t="s">
        <v>66</v>
      </c>
      <c r="C126" s="14" t="s">
        <v>61</v>
      </c>
      <c r="D126" s="14">
        <v>98</v>
      </c>
      <c r="E126" s="14"/>
      <c r="F126" s="14">
        <v>50</v>
      </c>
      <c r="G126" s="14">
        <v>50</v>
      </c>
      <c r="H126" s="14">
        <v>6</v>
      </c>
      <c r="I126" s="14"/>
      <c r="J126" s="14"/>
      <c r="K126" s="14">
        <v>735</v>
      </c>
      <c r="L126" s="14">
        <v>735</v>
      </c>
      <c r="M126" s="14"/>
      <c r="N126" s="14" t="s">
        <v>55</v>
      </c>
      <c r="O126" s="14"/>
      <c r="P126" s="14">
        <v>735</v>
      </c>
      <c r="Q126" s="14">
        <v>97.97</v>
      </c>
      <c r="R126" s="14"/>
      <c r="S126" s="14" t="s">
        <v>64</v>
      </c>
      <c r="T126" s="14">
        <v>1800</v>
      </c>
      <c r="U126" s="14"/>
      <c r="V126" s="14">
        <v>735</v>
      </c>
      <c r="W126" s="14">
        <v>1800</v>
      </c>
      <c r="X126" s="14"/>
      <c r="Y126" s="14">
        <v>735</v>
      </c>
      <c r="Z126" s="14"/>
      <c r="AA126" s="14"/>
      <c r="AB126" s="14">
        <v>49.57</v>
      </c>
      <c r="AC126" s="14">
        <v>735</v>
      </c>
      <c r="AD126" s="14">
        <v>735</v>
      </c>
      <c r="AE126" s="14">
        <v>735</v>
      </c>
      <c r="AF126" s="14">
        <v>0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14">
        <v>0</v>
      </c>
      <c r="AM126" s="14">
        <v>0</v>
      </c>
      <c r="AN126" s="14">
        <v>0</v>
      </c>
      <c r="AO126" s="14">
        <v>0</v>
      </c>
      <c r="AP126" s="14">
        <v>0</v>
      </c>
      <c r="AQ126" s="14">
        <v>147.54</v>
      </c>
    </row>
    <row r="127" spans="2:43" s="15" customFormat="1" x14ac:dyDescent="0.25">
      <c r="B127" s="14" t="s">
        <v>66</v>
      </c>
      <c r="C127" s="14" t="s">
        <v>61</v>
      </c>
      <c r="D127" s="14">
        <v>99</v>
      </c>
      <c r="E127" s="14"/>
      <c r="F127" s="14">
        <v>50</v>
      </c>
      <c r="G127" s="14">
        <v>50</v>
      </c>
      <c r="H127" s="14">
        <v>6</v>
      </c>
      <c r="I127" s="14"/>
      <c r="J127" s="14"/>
      <c r="K127" s="14">
        <v>852</v>
      </c>
      <c r="L127" s="14">
        <v>852</v>
      </c>
      <c r="M127" s="14"/>
      <c r="N127" s="14" t="s">
        <v>55</v>
      </c>
      <c r="O127" s="14"/>
      <c r="P127" s="14">
        <v>852</v>
      </c>
      <c r="Q127" s="14">
        <v>583.97</v>
      </c>
      <c r="R127" s="14"/>
      <c r="S127" s="14" t="s">
        <v>64</v>
      </c>
      <c r="T127" s="14">
        <v>1800</v>
      </c>
      <c r="U127" s="14"/>
      <c r="V127" s="14">
        <v>852</v>
      </c>
      <c r="W127" s="14">
        <v>1800</v>
      </c>
      <c r="X127" s="14"/>
      <c r="Y127" s="14">
        <v>843</v>
      </c>
      <c r="Z127" s="14"/>
      <c r="AA127" s="14"/>
      <c r="AB127" s="14">
        <v>252.49</v>
      </c>
      <c r="AC127" s="14">
        <v>852</v>
      </c>
      <c r="AD127" s="14">
        <v>843</v>
      </c>
      <c r="AE127" s="14">
        <v>852</v>
      </c>
      <c r="AF127" s="14">
        <v>0</v>
      </c>
      <c r="AG127" s="14">
        <v>2</v>
      </c>
      <c r="AH127" s="14">
        <v>100</v>
      </c>
      <c r="AI127" s="14">
        <v>120</v>
      </c>
      <c r="AJ127" s="14">
        <v>300</v>
      </c>
      <c r="AK127" s="14">
        <v>0</v>
      </c>
      <c r="AL127" s="14">
        <v>0</v>
      </c>
      <c r="AM127" s="14">
        <v>50302</v>
      </c>
      <c r="AN127" s="14">
        <v>2</v>
      </c>
      <c r="AO127" s="14">
        <v>592.63</v>
      </c>
      <c r="AP127" s="14">
        <v>2.54</v>
      </c>
      <c r="AQ127" s="14">
        <v>1435.03</v>
      </c>
    </row>
    <row r="128" spans="2:43" s="15" customFormat="1" x14ac:dyDescent="0.25">
      <c r="B128" s="14" t="s">
        <v>66</v>
      </c>
      <c r="C128" s="14" t="s">
        <v>61</v>
      </c>
      <c r="D128" s="14">
        <v>100</v>
      </c>
      <c r="E128" s="14"/>
      <c r="F128" s="14">
        <v>50</v>
      </c>
      <c r="G128" s="14">
        <v>50</v>
      </c>
      <c r="H128" s="14">
        <v>6</v>
      </c>
      <c r="I128" s="14"/>
      <c r="J128" s="14"/>
      <c r="K128" s="14">
        <v>876</v>
      </c>
      <c r="L128" s="14">
        <v>876</v>
      </c>
      <c r="M128" s="14"/>
      <c r="N128" s="14" t="s">
        <v>55</v>
      </c>
      <c r="O128" s="14"/>
      <c r="P128" s="14">
        <v>876</v>
      </c>
      <c r="Q128" s="14">
        <v>132.06</v>
      </c>
      <c r="R128" s="14"/>
      <c r="S128" s="14" t="s">
        <v>64</v>
      </c>
      <c r="T128" s="14">
        <v>1800</v>
      </c>
      <c r="U128" s="14"/>
      <c r="V128" s="14">
        <v>876</v>
      </c>
      <c r="W128" s="14">
        <v>1800</v>
      </c>
      <c r="X128" s="14"/>
      <c r="Y128" s="14">
        <v>873</v>
      </c>
      <c r="Z128" s="14"/>
      <c r="AA128" s="14"/>
      <c r="AB128" s="14">
        <v>37.43</v>
      </c>
      <c r="AC128" s="14">
        <v>876</v>
      </c>
      <c r="AD128" s="14">
        <v>873</v>
      </c>
      <c r="AE128" s="14">
        <v>876</v>
      </c>
      <c r="AF128" s="14">
        <v>0</v>
      </c>
      <c r="AG128" s="14">
        <v>2</v>
      </c>
      <c r="AH128" s="14">
        <v>95</v>
      </c>
      <c r="AI128" s="14">
        <v>114</v>
      </c>
      <c r="AJ128" s="14">
        <v>300</v>
      </c>
      <c r="AK128" s="14">
        <v>0</v>
      </c>
      <c r="AL128" s="14">
        <v>0</v>
      </c>
      <c r="AM128" s="14">
        <v>16538</v>
      </c>
      <c r="AN128" s="14">
        <v>2</v>
      </c>
      <c r="AO128" s="14">
        <v>261.22000000000003</v>
      </c>
      <c r="AP128" s="14">
        <v>2.5</v>
      </c>
      <c r="AQ128" s="14">
        <v>431.1</v>
      </c>
    </row>
    <row r="129" spans="2:43" s="15" customFormat="1" x14ac:dyDescent="0.25">
      <c r="B129" s="14" t="s">
        <v>66</v>
      </c>
      <c r="C129" s="14" t="s">
        <v>61</v>
      </c>
      <c r="D129" s="14">
        <v>101</v>
      </c>
      <c r="E129" s="14"/>
      <c r="F129" s="14">
        <v>50</v>
      </c>
      <c r="G129" s="14">
        <v>50</v>
      </c>
      <c r="H129" s="14">
        <v>6</v>
      </c>
      <c r="I129" s="14"/>
      <c r="J129" s="14"/>
      <c r="K129" s="14">
        <v>810</v>
      </c>
      <c r="L129" s="14">
        <v>810</v>
      </c>
      <c r="M129" s="14"/>
      <c r="N129" s="14" t="s">
        <v>55</v>
      </c>
      <c r="O129" s="14"/>
      <c r="P129" s="14">
        <v>810</v>
      </c>
      <c r="Q129" s="14">
        <v>308.13</v>
      </c>
      <c r="R129" s="14"/>
      <c r="S129" s="14" t="s">
        <v>64</v>
      </c>
      <c r="T129" s="14">
        <v>1800</v>
      </c>
      <c r="U129" s="14"/>
      <c r="V129" s="14">
        <v>810</v>
      </c>
      <c r="W129" s="14">
        <v>1800</v>
      </c>
      <c r="X129" s="14"/>
      <c r="Y129" s="14">
        <v>804</v>
      </c>
      <c r="Z129" s="14"/>
      <c r="AA129" s="14"/>
      <c r="AB129" s="14">
        <v>191.63</v>
      </c>
      <c r="AC129" s="14">
        <v>810</v>
      </c>
      <c r="AD129" s="14">
        <v>804</v>
      </c>
      <c r="AE129" s="14">
        <v>810</v>
      </c>
      <c r="AF129" s="14">
        <v>0</v>
      </c>
      <c r="AG129" s="14">
        <v>31</v>
      </c>
      <c r="AH129" s="14">
        <v>125</v>
      </c>
      <c r="AI129" s="14">
        <v>150</v>
      </c>
      <c r="AJ129" s="14">
        <v>300</v>
      </c>
      <c r="AK129" s="14">
        <v>0</v>
      </c>
      <c r="AL129" s="14">
        <v>0</v>
      </c>
      <c r="AM129" s="14">
        <v>55674</v>
      </c>
      <c r="AN129" s="14">
        <v>31</v>
      </c>
      <c r="AO129" s="14">
        <v>565.37</v>
      </c>
      <c r="AP129" s="14">
        <v>62.82</v>
      </c>
      <c r="AQ129" s="14">
        <v>1131.02</v>
      </c>
    </row>
    <row r="130" spans="2:43" s="15" customFormat="1" x14ac:dyDescent="0.25">
      <c r="B130" s="14" t="s">
        <v>66</v>
      </c>
      <c r="C130" s="14" t="s">
        <v>61</v>
      </c>
      <c r="D130" s="14">
        <v>102</v>
      </c>
      <c r="E130" s="14"/>
      <c r="F130" s="14">
        <v>50</v>
      </c>
      <c r="G130" s="14">
        <v>50</v>
      </c>
      <c r="H130" s="14">
        <v>6</v>
      </c>
      <c r="I130" s="14"/>
      <c r="J130" s="14"/>
      <c r="K130" s="14">
        <v>897</v>
      </c>
      <c r="L130" s="14">
        <v>897</v>
      </c>
      <c r="M130" s="14"/>
      <c r="N130" s="14" t="s">
        <v>55</v>
      </c>
      <c r="O130" s="14"/>
      <c r="P130" s="14">
        <v>897</v>
      </c>
      <c r="Q130" s="14">
        <v>276.54000000000002</v>
      </c>
      <c r="R130" s="14"/>
      <c r="S130" s="14" t="s">
        <v>64</v>
      </c>
      <c r="T130" s="14">
        <v>1800</v>
      </c>
      <c r="U130" s="14"/>
      <c r="V130" s="14">
        <v>897</v>
      </c>
      <c r="W130" s="14">
        <v>1800</v>
      </c>
      <c r="X130" s="14"/>
      <c r="Y130" s="14">
        <v>894</v>
      </c>
      <c r="Z130" s="14"/>
      <c r="AA130" s="14"/>
      <c r="AB130" s="14">
        <v>126.77</v>
      </c>
      <c r="AC130" s="14">
        <v>897</v>
      </c>
      <c r="AD130" s="14">
        <v>894</v>
      </c>
      <c r="AE130" s="14">
        <v>897</v>
      </c>
      <c r="AF130" s="14">
        <v>0</v>
      </c>
      <c r="AG130" s="14">
        <v>2</v>
      </c>
      <c r="AH130" s="14">
        <v>130</v>
      </c>
      <c r="AI130" s="14">
        <v>156</v>
      </c>
      <c r="AJ130" s="14">
        <v>300</v>
      </c>
      <c r="AK130" s="14">
        <v>0</v>
      </c>
      <c r="AL130" s="14">
        <v>0</v>
      </c>
      <c r="AM130" s="14">
        <v>17260</v>
      </c>
      <c r="AN130" s="14">
        <v>2</v>
      </c>
      <c r="AO130" s="14">
        <v>329.14</v>
      </c>
      <c r="AP130" s="14">
        <v>6.48</v>
      </c>
      <c r="AQ130" s="14">
        <v>739.58</v>
      </c>
    </row>
    <row r="132" spans="2:43" s="26" customFormat="1" x14ac:dyDescent="0.25">
      <c r="B132" s="25" t="s">
        <v>66</v>
      </c>
      <c r="C132" s="25" t="s">
        <v>62</v>
      </c>
      <c r="D132" s="25">
        <v>93</v>
      </c>
      <c r="E132" s="25"/>
      <c r="F132" s="25">
        <v>50</v>
      </c>
      <c r="G132" s="25">
        <v>50</v>
      </c>
      <c r="H132" s="25">
        <v>6</v>
      </c>
      <c r="I132" s="25"/>
      <c r="J132" s="25"/>
      <c r="K132" s="25">
        <v>810</v>
      </c>
      <c r="L132" s="25">
        <v>810</v>
      </c>
      <c r="M132" s="25"/>
      <c r="N132" s="25" t="s">
        <v>55</v>
      </c>
      <c r="O132" s="25"/>
      <c r="P132" s="25">
        <v>810</v>
      </c>
      <c r="Q132" s="25">
        <v>106.6</v>
      </c>
      <c r="R132" s="25"/>
      <c r="S132" s="25" t="s">
        <v>64</v>
      </c>
      <c r="T132" s="25">
        <v>1800</v>
      </c>
      <c r="U132" s="25"/>
      <c r="V132" s="25">
        <v>810</v>
      </c>
      <c r="W132" s="25">
        <v>1800</v>
      </c>
      <c r="X132" s="25"/>
      <c r="Y132" s="25">
        <v>810</v>
      </c>
      <c r="Z132" s="25"/>
      <c r="AA132" s="25"/>
      <c r="AB132" s="25">
        <v>94.09</v>
      </c>
      <c r="AC132" s="25">
        <v>810</v>
      </c>
      <c r="AD132" s="25">
        <v>810</v>
      </c>
      <c r="AE132" s="25">
        <v>810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200.69</v>
      </c>
    </row>
    <row r="133" spans="2:43" s="26" customFormat="1" x14ac:dyDescent="0.25">
      <c r="B133" s="25" t="s">
        <v>66</v>
      </c>
      <c r="C133" s="25" t="s">
        <v>62</v>
      </c>
      <c r="D133" s="25">
        <v>94</v>
      </c>
      <c r="E133" s="25"/>
      <c r="F133" s="25">
        <v>50</v>
      </c>
      <c r="G133" s="25">
        <v>50</v>
      </c>
      <c r="H133" s="25">
        <v>6</v>
      </c>
      <c r="I133" s="25"/>
      <c r="J133" s="25"/>
      <c r="K133" s="25">
        <v>786</v>
      </c>
      <c r="L133" s="25">
        <v>786</v>
      </c>
      <c r="M133" s="25"/>
      <c r="N133" s="25" t="s">
        <v>55</v>
      </c>
      <c r="O133" s="25"/>
      <c r="P133" s="25">
        <v>786</v>
      </c>
      <c r="Q133" s="25">
        <v>120.24</v>
      </c>
      <c r="R133" s="25"/>
      <c r="S133" s="25" t="s">
        <v>64</v>
      </c>
      <c r="T133" s="25">
        <v>1800</v>
      </c>
      <c r="U133" s="25"/>
      <c r="V133" s="25">
        <v>786</v>
      </c>
      <c r="W133" s="25">
        <v>1800</v>
      </c>
      <c r="X133" s="25"/>
      <c r="Y133" s="25">
        <v>786</v>
      </c>
      <c r="Z133" s="25"/>
      <c r="AA133" s="25"/>
      <c r="AB133" s="25">
        <v>60.71</v>
      </c>
      <c r="AC133" s="25">
        <v>786</v>
      </c>
      <c r="AD133" s="25">
        <v>786</v>
      </c>
      <c r="AE133" s="25">
        <v>786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180.95</v>
      </c>
    </row>
    <row r="134" spans="2:43" s="26" customFormat="1" x14ac:dyDescent="0.25">
      <c r="B134" s="25" t="s">
        <v>66</v>
      </c>
      <c r="C134" s="25" t="s">
        <v>62</v>
      </c>
      <c r="D134" s="25">
        <v>95</v>
      </c>
      <c r="E134" s="25"/>
      <c r="F134" s="25">
        <v>50</v>
      </c>
      <c r="G134" s="25">
        <v>50</v>
      </c>
      <c r="H134" s="25">
        <v>6</v>
      </c>
      <c r="I134" s="25"/>
      <c r="J134" s="25"/>
      <c r="K134" s="25">
        <v>834</v>
      </c>
      <c r="L134" s="25">
        <v>834</v>
      </c>
      <c r="M134" s="25"/>
      <c r="N134" s="25" t="s">
        <v>55</v>
      </c>
      <c r="O134" s="25"/>
      <c r="P134" s="25">
        <v>834</v>
      </c>
      <c r="Q134" s="25">
        <v>346.89</v>
      </c>
      <c r="R134" s="25"/>
      <c r="S134" s="25" t="s">
        <v>64</v>
      </c>
      <c r="T134" s="25">
        <v>1800</v>
      </c>
      <c r="U134" s="25"/>
      <c r="V134" s="25">
        <v>834</v>
      </c>
      <c r="W134" s="25">
        <v>1800</v>
      </c>
      <c r="X134" s="25"/>
      <c r="Y134" s="25">
        <v>834</v>
      </c>
      <c r="Z134" s="25"/>
      <c r="AA134" s="25"/>
      <c r="AB134" s="25">
        <v>163.6</v>
      </c>
      <c r="AC134" s="25">
        <v>834</v>
      </c>
      <c r="AD134" s="25">
        <v>834</v>
      </c>
      <c r="AE134" s="25">
        <v>834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510.49</v>
      </c>
    </row>
    <row r="135" spans="2:43" s="26" customFormat="1" x14ac:dyDescent="0.25">
      <c r="B135" s="25" t="s">
        <v>66</v>
      </c>
      <c r="C135" s="25" t="s">
        <v>62</v>
      </c>
      <c r="D135" s="25">
        <v>96</v>
      </c>
      <c r="E135" s="25"/>
      <c r="F135" s="25">
        <v>50</v>
      </c>
      <c r="G135" s="25">
        <v>50</v>
      </c>
      <c r="H135" s="25">
        <v>6</v>
      </c>
      <c r="I135" s="25"/>
      <c r="J135" s="25"/>
      <c r="K135" s="25">
        <v>801</v>
      </c>
      <c r="L135" s="25">
        <v>801</v>
      </c>
      <c r="M135" s="25"/>
      <c r="N135" s="25" t="s">
        <v>55</v>
      </c>
      <c r="O135" s="25"/>
      <c r="P135" s="25">
        <v>801</v>
      </c>
      <c r="Q135" s="25">
        <v>65.88</v>
      </c>
      <c r="R135" s="25"/>
      <c r="S135" s="25" t="s">
        <v>64</v>
      </c>
      <c r="T135" s="25">
        <v>1800</v>
      </c>
      <c r="U135" s="25"/>
      <c r="V135" s="25">
        <v>801</v>
      </c>
      <c r="W135" s="25">
        <v>1800</v>
      </c>
      <c r="X135" s="25"/>
      <c r="Y135" s="25">
        <v>798</v>
      </c>
      <c r="Z135" s="25"/>
      <c r="AA135" s="25"/>
      <c r="AB135" s="25">
        <v>35.700000000000003</v>
      </c>
      <c r="AC135" s="25">
        <v>801</v>
      </c>
      <c r="AD135" s="25">
        <v>798</v>
      </c>
      <c r="AE135" s="25">
        <v>801</v>
      </c>
      <c r="AF135" s="25">
        <v>0</v>
      </c>
      <c r="AG135" s="25">
        <v>2</v>
      </c>
      <c r="AH135" s="25">
        <v>0</v>
      </c>
      <c r="AI135" s="25">
        <v>0</v>
      </c>
      <c r="AJ135" s="25">
        <v>0</v>
      </c>
      <c r="AK135" s="25">
        <v>0</v>
      </c>
      <c r="AL135" s="25">
        <v>4</v>
      </c>
      <c r="AM135" s="25">
        <v>9871</v>
      </c>
      <c r="AN135" s="25">
        <v>2</v>
      </c>
      <c r="AO135" s="25">
        <v>160.63</v>
      </c>
      <c r="AP135" s="25">
        <v>1.72</v>
      </c>
      <c r="AQ135" s="25">
        <v>253.92</v>
      </c>
    </row>
    <row r="136" spans="2:43" s="26" customFormat="1" x14ac:dyDescent="0.25">
      <c r="B136" s="25" t="s">
        <v>66</v>
      </c>
      <c r="C136" s="25" t="s">
        <v>62</v>
      </c>
      <c r="D136" s="25">
        <v>97</v>
      </c>
      <c r="E136" s="25"/>
      <c r="F136" s="25">
        <v>50</v>
      </c>
      <c r="G136" s="25">
        <v>50</v>
      </c>
      <c r="H136" s="25">
        <v>6</v>
      </c>
      <c r="I136" s="25"/>
      <c r="J136" s="25"/>
      <c r="K136" s="25">
        <v>717</v>
      </c>
      <c r="L136" s="25">
        <v>717</v>
      </c>
      <c r="M136" s="25"/>
      <c r="N136" s="25" t="s">
        <v>55</v>
      </c>
      <c r="O136" s="25"/>
      <c r="P136" s="25">
        <v>717</v>
      </c>
      <c r="Q136" s="25">
        <v>443.36</v>
      </c>
      <c r="R136" s="25"/>
      <c r="S136" s="25" t="s">
        <v>64</v>
      </c>
      <c r="T136" s="25">
        <v>1800</v>
      </c>
      <c r="U136" s="25"/>
      <c r="V136" s="25">
        <v>717</v>
      </c>
      <c r="W136" s="25">
        <v>1800</v>
      </c>
      <c r="X136" s="25"/>
      <c r="Y136" s="25">
        <v>711</v>
      </c>
      <c r="Z136" s="25"/>
      <c r="AA136" s="25"/>
      <c r="AB136" s="25">
        <v>284.62</v>
      </c>
      <c r="AC136" s="25">
        <v>717</v>
      </c>
      <c r="AD136" s="25">
        <v>711</v>
      </c>
      <c r="AE136" s="25">
        <v>717</v>
      </c>
      <c r="AF136" s="25">
        <v>0</v>
      </c>
      <c r="AG136" s="25">
        <v>2</v>
      </c>
      <c r="AH136" s="25">
        <v>0</v>
      </c>
      <c r="AI136" s="25">
        <v>0</v>
      </c>
      <c r="AJ136" s="25">
        <v>0</v>
      </c>
      <c r="AK136" s="25">
        <v>0</v>
      </c>
      <c r="AL136" s="25">
        <v>2</v>
      </c>
      <c r="AM136" s="25">
        <v>22939</v>
      </c>
      <c r="AN136" s="25">
        <v>2</v>
      </c>
      <c r="AO136" s="25">
        <v>426.49</v>
      </c>
      <c r="AP136" s="25">
        <v>1.65</v>
      </c>
      <c r="AQ136" s="25">
        <v>1155.5999999999999</v>
      </c>
    </row>
    <row r="137" spans="2:43" s="26" customFormat="1" x14ac:dyDescent="0.25">
      <c r="B137" s="25" t="s">
        <v>66</v>
      </c>
      <c r="C137" s="25" t="s">
        <v>62</v>
      </c>
      <c r="D137" s="25">
        <v>98</v>
      </c>
      <c r="E137" s="25"/>
      <c r="F137" s="25">
        <v>50</v>
      </c>
      <c r="G137" s="25">
        <v>50</v>
      </c>
      <c r="H137" s="25">
        <v>6</v>
      </c>
      <c r="I137" s="25"/>
      <c r="J137" s="25"/>
      <c r="K137" s="25">
        <v>735</v>
      </c>
      <c r="L137" s="25">
        <v>735</v>
      </c>
      <c r="M137" s="25"/>
      <c r="N137" s="25" t="s">
        <v>55</v>
      </c>
      <c r="O137" s="25"/>
      <c r="P137" s="25">
        <v>735</v>
      </c>
      <c r="Q137" s="25">
        <v>97.97</v>
      </c>
      <c r="R137" s="25"/>
      <c r="S137" s="25" t="s">
        <v>64</v>
      </c>
      <c r="T137" s="25">
        <v>1800</v>
      </c>
      <c r="U137" s="25"/>
      <c r="V137" s="25">
        <v>735</v>
      </c>
      <c r="W137" s="25">
        <v>1800</v>
      </c>
      <c r="X137" s="25"/>
      <c r="Y137" s="25">
        <v>735</v>
      </c>
      <c r="Z137" s="25"/>
      <c r="AA137" s="25"/>
      <c r="AB137" s="25">
        <v>49.57</v>
      </c>
      <c r="AC137" s="25">
        <v>735</v>
      </c>
      <c r="AD137" s="25">
        <v>735</v>
      </c>
      <c r="AE137" s="25">
        <v>735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147.54</v>
      </c>
    </row>
    <row r="138" spans="2:43" s="26" customFormat="1" x14ac:dyDescent="0.25">
      <c r="B138" s="25" t="s">
        <v>66</v>
      </c>
      <c r="C138" s="25" t="s">
        <v>62</v>
      </c>
      <c r="D138" s="25">
        <v>99</v>
      </c>
      <c r="E138" s="25"/>
      <c r="F138" s="25">
        <v>50</v>
      </c>
      <c r="G138" s="25">
        <v>50</v>
      </c>
      <c r="H138" s="25">
        <v>6</v>
      </c>
      <c r="I138" s="25"/>
      <c r="J138" s="25"/>
      <c r="K138" s="25">
        <v>852</v>
      </c>
      <c r="L138" s="25">
        <v>852</v>
      </c>
      <c r="M138" s="25"/>
      <c r="N138" s="25" t="s">
        <v>55</v>
      </c>
      <c r="O138" s="25"/>
      <c r="P138" s="25">
        <v>852</v>
      </c>
      <c r="Q138" s="25">
        <v>583.97</v>
      </c>
      <c r="R138" s="25"/>
      <c r="S138" s="25" t="s">
        <v>64</v>
      </c>
      <c r="T138" s="25">
        <v>1800</v>
      </c>
      <c r="U138" s="25"/>
      <c r="V138" s="25">
        <v>852</v>
      </c>
      <c r="W138" s="25">
        <v>1800</v>
      </c>
      <c r="X138" s="25"/>
      <c r="Y138" s="25">
        <v>843</v>
      </c>
      <c r="Z138" s="25"/>
      <c r="AA138" s="25"/>
      <c r="AB138" s="25">
        <v>252.49</v>
      </c>
      <c r="AC138" s="25">
        <v>852</v>
      </c>
      <c r="AD138" s="25">
        <v>843</v>
      </c>
      <c r="AE138" s="25">
        <v>852</v>
      </c>
      <c r="AF138" s="25">
        <v>0</v>
      </c>
      <c r="AG138" s="25">
        <v>2</v>
      </c>
      <c r="AH138" s="25">
        <v>0</v>
      </c>
      <c r="AI138" s="25">
        <v>0</v>
      </c>
      <c r="AJ138" s="25">
        <v>0</v>
      </c>
      <c r="AK138" s="25">
        <v>0</v>
      </c>
      <c r="AL138" s="25">
        <v>2</v>
      </c>
      <c r="AM138" s="25">
        <v>51525</v>
      </c>
      <c r="AN138" s="25">
        <v>2</v>
      </c>
      <c r="AO138" s="25">
        <v>635.44000000000005</v>
      </c>
      <c r="AP138" s="25">
        <v>2.38</v>
      </c>
      <c r="AQ138" s="25">
        <v>1467.35</v>
      </c>
    </row>
    <row r="139" spans="2:43" s="26" customFormat="1" x14ac:dyDescent="0.25">
      <c r="B139" s="25" t="s">
        <v>66</v>
      </c>
      <c r="C139" s="25" t="s">
        <v>62</v>
      </c>
      <c r="D139" s="25">
        <v>100</v>
      </c>
      <c r="E139" s="25"/>
      <c r="F139" s="25">
        <v>50</v>
      </c>
      <c r="G139" s="25">
        <v>50</v>
      </c>
      <c r="H139" s="25">
        <v>6</v>
      </c>
      <c r="I139" s="25"/>
      <c r="J139" s="25"/>
      <c r="K139" s="25">
        <v>876</v>
      </c>
      <c r="L139" s="25">
        <v>876</v>
      </c>
      <c r="M139" s="25"/>
      <c r="N139" s="25" t="s">
        <v>55</v>
      </c>
      <c r="O139" s="25"/>
      <c r="P139" s="25">
        <v>876</v>
      </c>
      <c r="Q139" s="25">
        <v>132.06</v>
      </c>
      <c r="R139" s="25"/>
      <c r="S139" s="25" t="s">
        <v>64</v>
      </c>
      <c r="T139" s="25">
        <v>1800</v>
      </c>
      <c r="U139" s="25"/>
      <c r="V139" s="25">
        <v>876</v>
      </c>
      <c r="W139" s="25">
        <v>1800</v>
      </c>
      <c r="X139" s="25"/>
      <c r="Y139" s="25">
        <v>873</v>
      </c>
      <c r="Z139" s="25"/>
      <c r="AA139" s="25"/>
      <c r="AB139" s="25">
        <v>37.43</v>
      </c>
      <c r="AC139" s="25">
        <v>876</v>
      </c>
      <c r="AD139" s="25">
        <v>873</v>
      </c>
      <c r="AE139" s="25">
        <v>876</v>
      </c>
      <c r="AF139" s="25">
        <v>0</v>
      </c>
      <c r="AG139" s="25">
        <v>2</v>
      </c>
      <c r="AH139" s="25">
        <v>0</v>
      </c>
      <c r="AI139" s="25">
        <v>0</v>
      </c>
      <c r="AJ139" s="25">
        <v>0</v>
      </c>
      <c r="AK139" s="25">
        <v>0</v>
      </c>
      <c r="AL139" s="25">
        <v>6</v>
      </c>
      <c r="AM139" s="25">
        <v>18511</v>
      </c>
      <c r="AN139" s="25">
        <v>2</v>
      </c>
      <c r="AO139" s="25">
        <v>272.51</v>
      </c>
      <c r="AP139" s="25">
        <v>2.66</v>
      </c>
      <c r="AQ139" s="25">
        <v>443.26</v>
      </c>
    </row>
    <row r="140" spans="2:43" s="26" customFormat="1" x14ac:dyDescent="0.25">
      <c r="B140" s="25" t="s">
        <v>66</v>
      </c>
      <c r="C140" s="25" t="s">
        <v>62</v>
      </c>
      <c r="D140" s="25">
        <v>101</v>
      </c>
      <c r="E140" s="25"/>
      <c r="F140" s="25">
        <v>50</v>
      </c>
      <c r="G140" s="25">
        <v>50</v>
      </c>
      <c r="H140" s="25">
        <v>6</v>
      </c>
      <c r="I140" s="25"/>
      <c r="J140" s="25"/>
      <c r="K140" s="25">
        <v>810</v>
      </c>
      <c r="L140" s="25">
        <v>810</v>
      </c>
      <c r="M140" s="25"/>
      <c r="N140" s="25" t="s">
        <v>55</v>
      </c>
      <c r="O140" s="25"/>
      <c r="P140" s="25">
        <v>810</v>
      </c>
      <c r="Q140" s="25">
        <v>308.13</v>
      </c>
      <c r="R140" s="25"/>
      <c r="S140" s="25" t="s">
        <v>64</v>
      </c>
      <c r="T140" s="25">
        <v>1800</v>
      </c>
      <c r="U140" s="25"/>
      <c r="V140" s="25">
        <v>810</v>
      </c>
      <c r="W140" s="25">
        <v>1800</v>
      </c>
      <c r="X140" s="25"/>
      <c r="Y140" s="25">
        <v>804</v>
      </c>
      <c r="Z140" s="25"/>
      <c r="AA140" s="25"/>
      <c r="AB140" s="25">
        <v>191.63</v>
      </c>
      <c r="AC140" s="25">
        <v>810</v>
      </c>
      <c r="AD140" s="25">
        <v>804</v>
      </c>
      <c r="AE140" s="25">
        <v>810</v>
      </c>
      <c r="AF140" s="25">
        <v>0</v>
      </c>
      <c r="AG140" s="25">
        <v>35</v>
      </c>
      <c r="AH140" s="25">
        <v>0</v>
      </c>
      <c r="AI140" s="25">
        <v>0</v>
      </c>
      <c r="AJ140" s="25">
        <v>0</v>
      </c>
      <c r="AK140" s="25">
        <v>26</v>
      </c>
      <c r="AL140" s="25">
        <v>64</v>
      </c>
      <c r="AM140" s="25">
        <v>67915</v>
      </c>
      <c r="AN140" s="25">
        <v>35</v>
      </c>
      <c r="AO140" s="25">
        <v>573.17999999999995</v>
      </c>
      <c r="AP140" s="25">
        <v>59.07</v>
      </c>
      <c r="AQ140" s="25">
        <v>1254.1199999999999</v>
      </c>
    </row>
    <row r="141" spans="2:43" s="26" customFormat="1" x14ac:dyDescent="0.25">
      <c r="B141" s="25" t="s">
        <v>66</v>
      </c>
      <c r="C141" s="25" t="s">
        <v>62</v>
      </c>
      <c r="D141" s="25">
        <v>102</v>
      </c>
      <c r="E141" s="25"/>
      <c r="F141" s="25">
        <v>50</v>
      </c>
      <c r="G141" s="25">
        <v>50</v>
      </c>
      <c r="H141" s="25">
        <v>6</v>
      </c>
      <c r="I141" s="25"/>
      <c r="J141" s="25"/>
      <c r="K141" s="25">
        <v>897</v>
      </c>
      <c r="L141" s="25">
        <v>897</v>
      </c>
      <c r="M141" s="25"/>
      <c r="N141" s="25" t="s">
        <v>55</v>
      </c>
      <c r="O141" s="25"/>
      <c r="P141" s="25">
        <v>897</v>
      </c>
      <c r="Q141" s="25">
        <v>276.54000000000002</v>
      </c>
      <c r="R141" s="25"/>
      <c r="S141" s="25" t="s">
        <v>64</v>
      </c>
      <c r="T141" s="25">
        <v>1800</v>
      </c>
      <c r="U141" s="25"/>
      <c r="V141" s="25">
        <v>897</v>
      </c>
      <c r="W141" s="25">
        <v>1800</v>
      </c>
      <c r="X141" s="25"/>
      <c r="Y141" s="25">
        <v>894</v>
      </c>
      <c r="Z141" s="25"/>
      <c r="AA141" s="25"/>
      <c r="AB141" s="25">
        <v>126.77</v>
      </c>
      <c r="AC141" s="25">
        <v>897</v>
      </c>
      <c r="AD141" s="25">
        <v>894</v>
      </c>
      <c r="AE141" s="25">
        <v>897</v>
      </c>
      <c r="AF141" s="25">
        <v>0</v>
      </c>
      <c r="AG141" s="25">
        <v>2</v>
      </c>
      <c r="AH141" s="25">
        <v>0</v>
      </c>
      <c r="AI141" s="25">
        <v>0</v>
      </c>
      <c r="AJ141" s="25">
        <v>0</v>
      </c>
      <c r="AK141" s="25">
        <v>0</v>
      </c>
      <c r="AL141" s="25">
        <v>2</v>
      </c>
      <c r="AM141" s="25">
        <v>17512</v>
      </c>
      <c r="AN141" s="25">
        <v>2</v>
      </c>
      <c r="AO141" s="25">
        <v>328.61</v>
      </c>
      <c r="AP141" s="25">
        <v>6.22</v>
      </c>
      <c r="AQ141" s="25">
        <v>733.8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3876-AD55-4B96-922D-C52716BF5154}">
  <dimension ref="B4:O21"/>
  <sheetViews>
    <sheetView workbookViewId="0">
      <selection activeCell="L17" sqref="L17"/>
    </sheetView>
  </sheetViews>
  <sheetFormatPr defaultRowHeight="14.25" x14ac:dyDescent="0.2"/>
  <sheetData>
    <row r="4" spans="2:15" x14ac:dyDescent="0.2">
      <c r="C4" s="79" t="s">
        <v>185</v>
      </c>
      <c r="D4" s="79" t="s">
        <v>3</v>
      </c>
      <c r="E4" s="79" t="s">
        <v>186</v>
      </c>
      <c r="F4" s="79" t="s">
        <v>187</v>
      </c>
      <c r="G4" s="79" t="s">
        <v>188</v>
      </c>
      <c r="H4" s="79" t="s">
        <v>189</v>
      </c>
      <c r="I4" s="79" t="s">
        <v>190</v>
      </c>
      <c r="J4" s="79"/>
      <c r="L4" s="79" t="s">
        <v>206</v>
      </c>
      <c r="M4" s="79" t="s">
        <v>208</v>
      </c>
      <c r="N4" s="79" t="s">
        <v>207</v>
      </c>
      <c r="O4" s="79" t="s">
        <v>204</v>
      </c>
    </row>
    <row r="5" spans="2:15" x14ac:dyDescent="0.2">
      <c r="B5" t="s">
        <v>90</v>
      </c>
      <c r="C5" s="84" t="s">
        <v>166</v>
      </c>
      <c r="D5">
        <v>201</v>
      </c>
      <c r="E5">
        <v>308.29000000000002</v>
      </c>
      <c r="F5">
        <v>0</v>
      </c>
      <c r="G5">
        <v>5.75</v>
      </c>
      <c r="H5">
        <v>201</v>
      </c>
      <c r="I5">
        <v>201</v>
      </c>
      <c r="K5">
        <f>D5*3</f>
        <v>603</v>
      </c>
      <c r="L5">
        <f>'Kim &amp; Park-2004'!Y37</f>
        <v>603</v>
      </c>
      <c r="M5">
        <f>'Kim &amp; Park-2004'!K37</f>
        <v>603</v>
      </c>
      <c r="N5">
        <f>'Kim &amp; Park-2004'!I37</f>
        <v>603</v>
      </c>
      <c r="O5" s="42">
        <f>'Kim &amp; Park-2004'!AQ37</f>
        <v>0.52</v>
      </c>
    </row>
    <row r="6" spans="2:15" x14ac:dyDescent="0.2">
      <c r="C6" s="84" t="s">
        <v>167</v>
      </c>
      <c r="D6">
        <v>239</v>
      </c>
      <c r="E6">
        <v>347.94</v>
      </c>
      <c r="F6">
        <v>0</v>
      </c>
      <c r="G6">
        <v>11.06</v>
      </c>
      <c r="H6">
        <v>239</v>
      </c>
      <c r="I6">
        <v>239</v>
      </c>
      <c r="K6">
        <f t="shared" ref="K6:K19" si="0">D6*3</f>
        <v>717</v>
      </c>
      <c r="L6">
        <f>'Kim &amp; Park-2004'!Y38</f>
        <v>717</v>
      </c>
      <c r="M6">
        <f>'Kim &amp; Park-2004'!K38</f>
        <v>717</v>
      </c>
      <c r="N6">
        <f>'Kim &amp; Park-2004'!I38</f>
        <v>717</v>
      </c>
      <c r="O6" s="42">
        <f>'Kim &amp; Park-2004'!AQ38</f>
        <v>0.71</v>
      </c>
    </row>
    <row r="7" spans="2:15" x14ac:dyDescent="0.2">
      <c r="C7" s="84" t="s">
        <v>168</v>
      </c>
      <c r="D7">
        <v>228</v>
      </c>
      <c r="E7">
        <v>437.82</v>
      </c>
      <c r="F7">
        <v>0</v>
      </c>
      <c r="G7">
        <v>6.46</v>
      </c>
      <c r="H7">
        <v>228</v>
      </c>
      <c r="I7">
        <v>228</v>
      </c>
      <c r="K7">
        <f t="shared" si="0"/>
        <v>684</v>
      </c>
      <c r="L7">
        <f>'Kim &amp; Park-2004'!Y39</f>
        <v>684</v>
      </c>
      <c r="M7">
        <f>'Kim &amp; Park-2004'!K39</f>
        <v>684</v>
      </c>
      <c r="N7">
        <f>'Kim &amp; Park-2004'!I39</f>
        <v>684</v>
      </c>
      <c r="O7" s="42">
        <f>'Kim &amp; Park-2004'!AQ39</f>
        <v>0.69</v>
      </c>
    </row>
    <row r="8" spans="2:15" x14ac:dyDescent="0.2">
      <c r="C8" s="84" t="s">
        <v>169</v>
      </c>
      <c r="D8">
        <v>226</v>
      </c>
      <c r="E8">
        <v>4301.32</v>
      </c>
      <c r="F8">
        <v>0</v>
      </c>
      <c r="G8">
        <v>479.74</v>
      </c>
      <c r="H8">
        <v>226</v>
      </c>
      <c r="I8">
        <v>226</v>
      </c>
      <c r="K8">
        <f t="shared" si="0"/>
        <v>678</v>
      </c>
      <c r="L8">
        <f>'Kim &amp; Park-2004'!Y40</f>
        <v>678</v>
      </c>
      <c r="M8">
        <f>'Kim &amp; Park-2004'!K40</f>
        <v>678</v>
      </c>
      <c r="N8">
        <f>'Kim &amp; Park-2004'!I40</f>
        <v>678</v>
      </c>
      <c r="O8" s="42">
        <f>'Kim &amp; Park-2004'!AQ40</f>
        <v>0.8</v>
      </c>
    </row>
    <row r="9" spans="2:15" x14ac:dyDescent="0.2">
      <c r="C9" s="84" t="s">
        <v>170</v>
      </c>
      <c r="D9">
        <v>170</v>
      </c>
      <c r="E9">
        <v>543.91</v>
      </c>
      <c r="F9">
        <v>0</v>
      </c>
      <c r="G9">
        <v>45.53</v>
      </c>
      <c r="H9">
        <v>170</v>
      </c>
      <c r="I9">
        <v>170</v>
      </c>
      <c r="K9">
        <f t="shared" si="0"/>
        <v>510</v>
      </c>
      <c r="L9">
        <f>'Kim &amp; Park-2004'!Y41</f>
        <v>510</v>
      </c>
      <c r="M9">
        <f>'Kim &amp; Park-2004'!K41</f>
        <v>510</v>
      </c>
      <c r="N9">
        <f>'Kim &amp; Park-2004'!I41</f>
        <v>510</v>
      </c>
      <c r="O9" s="42">
        <f>'Kim &amp; Park-2004'!AQ41</f>
        <v>0.53</v>
      </c>
    </row>
    <row r="10" spans="2:15" x14ac:dyDescent="0.2">
      <c r="C10" s="84" t="s">
        <v>171</v>
      </c>
      <c r="D10" t="s">
        <v>172</v>
      </c>
      <c r="E10">
        <v>7200</v>
      </c>
      <c r="F10">
        <v>0.01</v>
      </c>
      <c r="G10">
        <v>7200</v>
      </c>
      <c r="H10">
        <v>205</v>
      </c>
      <c r="I10">
        <v>218</v>
      </c>
      <c r="L10">
        <f>'Kim &amp; Park-2004'!Y42</f>
        <v>615</v>
      </c>
      <c r="M10">
        <f>'Kim &amp; Park-2004'!K42</f>
        <v>618</v>
      </c>
      <c r="N10">
        <f>'Kim &amp; Park-2004'!I42</f>
        <v>618</v>
      </c>
      <c r="O10" s="42">
        <f>'Kim &amp; Park-2004'!AQ42</f>
        <v>0.41</v>
      </c>
    </row>
    <row r="11" spans="2:15" x14ac:dyDescent="0.2">
      <c r="C11" s="84" t="s">
        <v>173</v>
      </c>
      <c r="D11">
        <v>171</v>
      </c>
      <c r="E11">
        <v>7200</v>
      </c>
      <c r="F11">
        <v>0.01</v>
      </c>
      <c r="G11">
        <v>1531.15</v>
      </c>
      <c r="H11">
        <v>171</v>
      </c>
      <c r="I11">
        <v>171</v>
      </c>
      <c r="K11">
        <f t="shared" si="0"/>
        <v>513</v>
      </c>
      <c r="L11" s="84">
        <f>'Kim &amp; Park-2004'!Y43</f>
        <v>510</v>
      </c>
      <c r="M11" s="84">
        <f>'Kim &amp; Park-2004'!K43</f>
        <v>513</v>
      </c>
      <c r="N11" s="84">
        <f>'Kim &amp; Park-2004'!I43</f>
        <v>513</v>
      </c>
      <c r="O11" s="42">
        <f>'Kim &amp; Park-2004'!AQ43</f>
        <v>1.85</v>
      </c>
    </row>
    <row r="12" spans="2:15" x14ac:dyDescent="0.2">
      <c r="C12" s="84" t="s">
        <v>174</v>
      </c>
      <c r="D12">
        <v>188</v>
      </c>
      <c r="E12">
        <v>3563.96</v>
      </c>
      <c r="F12">
        <v>0</v>
      </c>
      <c r="G12">
        <v>7200</v>
      </c>
      <c r="H12">
        <v>187</v>
      </c>
      <c r="I12">
        <v>350</v>
      </c>
      <c r="K12">
        <f t="shared" si="0"/>
        <v>564</v>
      </c>
      <c r="L12">
        <f>'Kim &amp; Park-2004'!Y44</f>
        <v>558</v>
      </c>
      <c r="M12">
        <f>'Kim &amp; Park-2004'!K44</f>
        <v>564</v>
      </c>
      <c r="N12">
        <f>'Kim &amp; Park-2004'!I44</f>
        <v>564</v>
      </c>
      <c r="O12" s="42">
        <f>'Kim &amp; Park-2004'!AQ44</f>
        <v>5.37</v>
      </c>
    </row>
    <row r="13" spans="2:15" x14ac:dyDescent="0.2">
      <c r="C13" s="84" t="s">
        <v>175</v>
      </c>
      <c r="D13">
        <v>196</v>
      </c>
      <c r="E13">
        <v>2035.43</v>
      </c>
      <c r="F13">
        <v>0</v>
      </c>
      <c r="G13">
        <v>4080.23</v>
      </c>
      <c r="H13">
        <v>196</v>
      </c>
      <c r="I13">
        <v>196</v>
      </c>
      <c r="K13">
        <f t="shared" si="0"/>
        <v>588</v>
      </c>
      <c r="L13">
        <f>'Kim &amp; Park-2004'!Y45</f>
        <v>585</v>
      </c>
      <c r="M13">
        <f>'Kim &amp; Park-2004'!K45</f>
        <v>588</v>
      </c>
      <c r="N13">
        <f>'Kim &amp; Park-2004'!I45</f>
        <v>588</v>
      </c>
      <c r="O13" s="42">
        <f>'Kim &amp; Park-2004'!AQ45</f>
        <v>2.12</v>
      </c>
    </row>
    <row r="14" spans="2:15" x14ac:dyDescent="0.2">
      <c r="C14" s="84" t="s">
        <v>176</v>
      </c>
      <c r="D14" t="s">
        <v>177</v>
      </c>
      <c r="E14">
        <v>7200</v>
      </c>
      <c r="F14">
        <v>0.03</v>
      </c>
      <c r="G14">
        <v>7200</v>
      </c>
      <c r="H14">
        <v>189</v>
      </c>
      <c r="I14">
        <v>191</v>
      </c>
      <c r="L14">
        <f>'Kim &amp; Park-2004'!Y46</f>
        <v>573</v>
      </c>
      <c r="M14">
        <f>'Kim &amp; Park-2004'!K46</f>
        <v>573</v>
      </c>
      <c r="N14">
        <f>'Kim &amp; Park-2004'!I46</f>
        <v>573</v>
      </c>
      <c r="O14" s="42">
        <f>'Kim &amp; Park-2004'!AQ46</f>
        <v>0.89</v>
      </c>
    </row>
    <row r="15" spans="2:15" x14ac:dyDescent="0.2">
      <c r="B15" t="s">
        <v>80</v>
      </c>
      <c r="C15" t="s">
        <v>178</v>
      </c>
      <c r="D15" t="s">
        <v>177</v>
      </c>
      <c r="E15">
        <v>7200</v>
      </c>
      <c r="F15">
        <v>0.02</v>
      </c>
      <c r="G15">
        <v>7200</v>
      </c>
      <c r="H15">
        <v>290</v>
      </c>
      <c r="I15" t="s">
        <v>64</v>
      </c>
      <c r="L15">
        <f>'Kim &amp; Park-2004'!Y47</f>
        <v>870</v>
      </c>
      <c r="M15">
        <f>'Kim &amp; Park-2004'!K47</f>
        <v>876</v>
      </c>
      <c r="N15">
        <f>'Kim &amp; Park-2004'!I47</f>
        <v>876</v>
      </c>
      <c r="O15" s="42">
        <f>'Kim &amp; Park-2004'!AQ47</f>
        <v>3.33</v>
      </c>
    </row>
    <row r="16" spans="2:15" x14ac:dyDescent="0.2">
      <c r="C16" t="s">
        <v>179</v>
      </c>
      <c r="D16" t="s">
        <v>177</v>
      </c>
      <c r="E16">
        <v>7200</v>
      </c>
      <c r="F16">
        <v>0.01</v>
      </c>
      <c r="G16">
        <v>7200</v>
      </c>
      <c r="H16">
        <v>273</v>
      </c>
      <c r="I16">
        <v>367</v>
      </c>
      <c r="L16">
        <f>'Kim &amp; Park-2004'!Y48</f>
        <v>819</v>
      </c>
      <c r="M16">
        <f>'Kim &amp; Park-2004'!K48</f>
        <v>822</v>
      </c>
      <c r="N16">
        <f>'Kim &amp; Park-2004'!I48</f>
        <v>822</v>
      </c>
      <c r="O16" s="42">
        <f>'Kim &amp; Park-2004'!AQ48</f>
        <v>2.17</v>
      </c>
    </row>
    <row r="17" spans="3:15" x14ac:dyDescent="0.2">
      <c r="C17" t="s">
        <v>180</v>
      </c>
      <c r="D17">
        <v>278</v>
      </c>
      <c r="E17">
        <v>7200</v>
      </c>
      <c r="F17">
        <v>0.02</v>
      </c>
      <c r="G17">
        <v>363.79</v>
      </c>
      <c r="H17">
        <v>278</v>
      </c>
      <c r="I17">
        <v>278</v>
      </c>
      <c r="K17">
        <f t="shared" si="0"/>
        <v>834</v>
      </c>
      <c r="L17" s="84">
        <f>'Kim &amp; Park-2004'!Y49</f>
        <v>831</v>
      </c>
      <c r="M17" s="84">
        <f>'Kim &amp; Park-2004'!K49</f>
        <v>834</v>
      </c>
      <c r="N17" s="84">
        <f>'Kim &amp; Park-2004'!I49</f>
        <v>834</v>
      </c>
      <c r="O17" s="42">
        <f>'Kim &amp; Park-2004'!AQ49</f>
        <v>1.59</v>
      </c>
    </row>
    <row r="18" spans="3:15" x14ac:dyDescent="0.2">
      <c r="C18" t="s">
        <v>181</v>
      </c>
      <c r="D18">
        <v>230</v>
      </c>
      <c r="E18">
        <v>7200</v>
      </c>
      <c r="F18">
        <v>0.01</v>
      </c>
      <c r="G18">
        <v>249.47</v>
      </c>
      <c r="H18">
        <v>230</v>
      </c>
      <c r="I18">
        <v>230</v>
      </c>
      <c r="K18">
        <f t="shared" si="0"/>
        <v>690</v>
      </c>
      <c r="L18">
        <f>'Kim &amp; Park-2004'!Y50</f>
        <v>690</v>
      </c>
      <c r="M18">
        <f>'Kim &amp; Park-2004'!K50</f>
        <v>690</v>
      </c>
      <c r="N18">
        <f>'Kim &amp; Park-2004'!I50</f>
        <v>690</v>
      </c>
      <c r="O18" s="42">
        <f>'Kim &amp; Park-2004'!AQ50</f>
        <v>0.42</v>
      </c>
    </row>
    <row r="19" spans="3:15" x14ac:dyDescent="0.2">
      <c r="C19" t="s">
        <v>182</v>
      </c>
      <c r="D19">
        <v>264</v>
      </c>
      <c r="E19">
        <v>479.12</v>
      </c>
      <c r="F19">
        <v>0</v>
      </c>
      <c r="G19">
        <v>11.28</v>
      </c>
      <c r="H19">
        <v>264</v>
      </c>
      <c r="I19">
        <v>264</v>
      </c>
      <c r="K19">
        <f t="shared" si="0"/>
        <v>792</v>
      </c>
      <c r="L19">
        <f>'Kim &amp; Park-2004'!Y51</f>
        <v>792</v>
      </c>
      <c r="M19">
        <f>'Kim &amp; Park-2004'!K51</f>
        <v>792</v>
      </c>
      <c r="N19">
        <f>'Kim &amp; Park-2004'!I51</f>
        <v>792</v>
      </c>
      <c r="O19" s="42">
        <f>'Kim &amp; Park-2004'!AQ51</f>
        <v>0.4</v>
      </c>
    </row>
    <row r="20" spans="3:15" x14ac:dyDescent="0.2">
      <c r="C20" t="s">
        <v>183</v>
      </c>
      <c r="D20" t="s">
        <v>172</v>
      </c>
      <c r="E20">
        <v>7200</v>
      </c>
      <c r="F20">
        <v>0.02</v>
      </c>
      <c r="G20">
        <v>7200</v>
      </c>
      <c r="H20">
        <v>211</v>
      </c>
      <c r="I20">
        <v>349</v>
      </c>
      <c r="L20">
        <f>'Kim &amp; Park-2004'!Y52</f>
        <v>636</v>
      </c>
      <c r="M20">
        <f>'Kim &amp; Park-2004'!K52</f>
        <v>639</v>
      </c>
      <c r="N20">
        <f>'Kim &amp; Park-2004'!I52</f>
        <v>639</v>
      </c>
      <c r="O20" s="42">
        <f>'Kim &amp; Park-2004'!AQ52</f>
        <v>1.28</v>
      </c>
    </row>
    <row r="21" spans="3:15" x14ac:dyDescent="0.2">
      <c r="C21" t="s">
        <v>184</v>
      </c>
      <c r="D21" t="s">
        <v>172</v>
      </c>
      <c r="E21">
        <v>7200</v>
      </c>
      <c r="F21">
        <v>0.02</v>
      </c>
      <c r="G21">
        <v>7200</v>
      </c>
      <c r="H21">
        <v>296</v>
      </c>
      <c r="I21">
        <v>503</v>
      </c>
      <c r="L21">
        <f>'Kim &amp; Park-2004'!Y53</f>
        <v>888</v>
      </c>
      <c r="M21">
        <f>'Kim &amp; Park-2004'!K53</f>
        <v>894</v>
      </c>
      <c r="N21">
        <f>'Kim &amp; Park-2004'!I53</f>
        <v>894</v>
      </c>
      <c r="O21" s="42">
        <f>'Kim &amp; Park-2004'!AQ53</f>
        <v>3.56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141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I11" sqref="I11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125" style="1" bestFit="1" customWidth="1"/>
    <col min="4" max="4" width="17.75" style="1" bestFit="1" customWidth="1"/>
    <col min="5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4.625" style="1" bestFit="1" customWidth="1"/>
    <col min="12" max="12" width="3.25" style="1" bestFit="1" customWidth="1"/>
    <col min="13" max="13" width="4.375" style="1" bestFit="1" customWidth="1"/>
    <col min="14" max="14" width="3.25" style="1" bestFit="1" customWidth="1"/>
    <col min="15" max="15" width="4.375" style="1" bestFit="1" customWidth="1"/>
    <col min="16" max="16" width="5.625" style="1" bestFit="1" customWidth="1"/>
    <col min="17" max="17" width="3.125" style="1" bestFit="1" customWidth="1"/>
    <col min="18" max="18" width="6.25" style="1" bestFit="1" customWidth="1"/>
    <col min="19" max="19" width="5.375" style="1" bestFit="1" customWidth="1"/>
    <col min="20" max="20" width="5.375" style="1" customWidth="1"/>
    <col min="21" max="21" width="4.375" style="1" bestFit="1" customWidth="1"/>
    <col min="22" max="22" width="5.625" style="1" bestFit="1" customWidth="1"/>
    <col min="23" max="23" width="3.125" style="1" bestFit="1" customWidth="1"/>
    <col min="24" max="24" width="4.375" style="1" bestFit="1" customWidth="1"/>
    <col min="25" max="25" width="3.25" style="1" bestFit="1" customWidth="1"/>
    <col min="26" max="26" width="6.125" style="1" bestFit="1" customWidth="1"/>
    <col min="27" max="27" width="5.625" style="1" bestFit="1" customWidth="1"/>
    <col min="28" max="29" width="4.375" style="1" bestFit="1" customWidth="1"/>
    <col min="30" max="30" width="4.87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5.75" style="1" bestFit="1" customWidth="1"/>
    <col min="43" max="43" width="3.125" style="1" bestFit="1" customWidth="1"/>
    <col min="44" max="16384" width="9.125" style="1"/>
  </cols>
  <sheetData>
    <row r="2" spans="2:43" x14ac:dyDescent="0.25">
      <c r="B2" s="19"/>
      <c r="C2" s="19"/>
      <c r="D2" s="19"/>
      <c r="E2" s="19"/>
      <c r="F2" s="19"/>
      <c r="G2" s="19"/>
      <c r="H2" s="19"/>
      <c r="I2" s="19">
        <f>AVERAGEIF(I7:I76,"&gt;0")</f>
        <v>0.2921165583782156</v>
      </c>
      <c r="J2" s="19"/>
      <c r="K2" s="19"/>
      <c r="L2" s="19">
        <f>SUM(L7:L76)</f>
        <v>4</v>
      </c>
      <c r="M2" s="19"/>
      <c r="N2" s="19">
        <f>SUM(N7:N76)</f>
        <v>0</v>
      </c>
      <c r="O2" s="19"/>
      <c r="P2" s="19">
        <f>AVERAGEIF(P7:P76,"&lt;1800")</f>
        <v>0.60514285714285698</v>
      </c>
      <c r="Q2" s="19">
        <f>SUM(Q7:Q76)</f>
        <v>70</v>
      </c>
      <c r="R2" s="19"/>
      <c r="S2" s="19"/>
      <c r="T2" s="19">
        <f>SUM(T7:T76)</f>
        <v>0</v>
      </c>
      <c r="U2" s="19"/>
      <c r="V2" s="19">
        <f>AVERAGEIF(V7:V76,"&lt;1800")</f>
        <v>0.47171428571428575</v>
      </c>
      <c r="W2" s="19">
        <f>SUM(W7:W76)</f>
        <v>70</v>
      </c>
      <c r="X2" s="19"/>
      <c r="Y2" s="19">
        <f>SUM(Y7:Y76)</f>
        <v>29</v>
      </c>
      <c r="Z2" s="19">
        <f>AVERAGEIF(Z7:Z76,"&lt;1800")</f>
        <v>99.781309275802982</v>
      </c>
      <c r="AA2" s="19">
        <f>AVERAGEIF(AA7:AA76,"&lt;1800")</f>
        <v>0.44842857142857157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>
        <f>AVERAGEIF(AP7:AP76,"&lt;1800")</f>
        <v>1.1448571428571432</v>
      </c>
      <c r="AQ2" s="19">
        <f>SUM(AQ7:AQ76)</f>
        <v>70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 t="s">
        <v>159</v>
      </c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32</v>
      </c>
      <c r="C7" s="9"/>
      <c r="D7" s="9">
        <v>1</v>
      </c>
      <c r="E7" s="9">
        <v>10</v>
      </c>
      <c r="F7" s="9">
        <v>10</v>
      </c>
      <c r="G7" s="9">
        <v>2</v>
      </c>
      <c r="H7" s="9">
        <f>MIN(J7,K7,M7)</f>
        <v>520</v>
      </c>
      <c r="I7" s="9">
        <f>100*(J7-H7)/J7</f>
        <v>0</v>
      </c>
      <c r="J7" s="9">
        <v>520</v>
      </c>
      <c r="K7" s="9">
        <v>520</v>
      </c>
      <c r="L7" s="9">
        <f>IF(K7&lt;J7,1,0)</f>
        <v>0</v>
      </c>
      <c r="M7" s="9">
        <v>520</v>
      </c>
      <c r="N7" s="9">
        <f>IF(M7&lt;K7,1,0)</f>
        <v>0</v>
      </c>
      <c r="O7" s="9">
        <v>520</v>
      </c>
      <c r="P7" s="9">
        <v>0.53</v>
      </c>
      <c r="Q7" s="9">
        <f>IF(P7&lt;1800,1,0)</f>
        <v>1</v>
      </c>
      <c r="R7" s="9"/>
      <c r="S7" s="9"/>
      <c r="T7" s="9"/>
      <c r="U7" s="9">
        <v>520</v>
      </c>
      <c r="V7" s="9">
        <v>0.27</v>
      </c>
      <c r="W7" s="9">
        <f>IF(V7&lt;1800,1,0)</f>
        <v>1</v>
      </c>
      <c r="X7" s="9">
        <v>520</v>
      </c>
      <c r="Y7" s="9">
        <f>IF(X7=H7,1,0)</f>
        <v>1</v>
      </c>
      <c r="Z7" s="34">
        <f>100*X7/H7</f>
        <v>100</v>
      </c>
      <c r="AA7" s="9">
        <v>0.5</v>
      </c>
      <c r="AB7" s="9">
        <v>520</v>
      </c>
      <c r="AC7" s="9">
        <v>520</v>
      </c>
      <c r="AD7" s="9">
        <v>520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0.78</v>
      </c>
      <c r="AQ7" s="31">
        <f>IF(AP7&lt;1800,1,0)</f>
        <v>1</v>
      </c>
    </row>
    <row r="8" spans="2:43" x14ac:dyDescent="0.25">
      <c r="B8" s="9" t="s">
        <v>32</v>
      </c>
      <c r="C8" s="9"/>
      <c r="D8" s="9">
        <v>2</v>
      </c>
      <c r="E8" s="9">
        <v>10</v>
      </c>
      <c r="F8" s="9">
        <v>10</v>
      </c>
      <c r="G8" s="9">
        <v>2</v>
      </c>
      <c r="H8" s="9">
        <f t="shared" ref="H8:H71" si="0">MIN(J8,K8,M8)</f>
        <v>508</v>
      </c>
      <c r="I8" s="9">
        <f t="shared" ref="I8:I71" si="1">100*(J8-H8)/J8</f>
        <v>0</v>
      </c>
      <c r="J8" s="9">
        <v>508</v>
      </c>
      <c r="K8" s="9">
        <v>508</v>
      </c>
      <c r="L8" s="9">
        <f t="shared" ref="L8:L71" si="2">IF(K8&lt;J8,1,0)</f>
        <v>0</v>
      </c>
      <c r="M8" s="9">
        <v>508</v>
      </c>
      <c r="N8" s="9">
        <f t="shared" ref="N8:N71" si="3">IF(M8&lt;K8,1,0)</f>
        <v>0</v>
      </c>
      <c r="O8" s="9">
        <v>508</v>
      </c>
      <c r="P8" s="9">
        <v>0.6</v>
      </c>
      <c r="Q8" s="9">
        <f t="shared" ref="Q8:Q71" si="4">IF(P8&lt;1800,1,0)</f>
        <v>1</v>
      </c>
      <c r="R8" s="9"/>
      <c r="S8" s="9"/>
      <c r="T8" s="9"/>
      <c r="U8" s="9">
        <v>508</v>
      </c>
      <c r="V8" s="9">
        <v>0.45</v>
      </c>
      <c r="W8" s="9">
        <f t="shared" ref="W8:W71" si="5">IF(V8&lt;1800,1,0)</f>
        <v>1</v>
      </c>
      <c r="X8" s="9">
        <v>508</v>
      </c>
      <c r="Y8" s="9">
        <f t="shared" ref="Y8:Y71" si="6">IF(X8=H8,1,0)</f>
        <v>1</v>
      </c>
      <c r="Z8" s="34">
        <f t="shared" ref="Z8:Z71" si="7">100*X8/H8</f>
        <v>100</v>
      </c>
      <c r="AA8" s="9">
        <v>0.61</v>
      </c>
      <c r="AB8" s="9">
        <v>508</v>
      </c>
      <c r="AC8" s="9">
        <v>508</v>
      </c>
      <c r="AD8" s="9">
        <v>508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1.1299999999999999</v>
      </c>
      <c r="AQ8" s="31">
        <f t="shared" ref="AQ8:AQ71" si="8">IF(AP8&lt;1800,1,0)</f>
        <v>1</v>
      </c>
    </row>
    <row r="9" spans="2:43" x14ac:dyDescent="0.25">
      <c r="B9" s="9" t="s">
        <v>32</v>
      </c>
      <c r="C9" s="9"/>
      <c r="D9" s="9">
        <v>3</v>
      </c>
      <c r="E9" s="9">
        <v>10</v>
      </c>
      <c r="F9" s="9">
        <v>10</v>
      </c>
      <c r="G9" s="9">
        <v>2</v>
      </c>
      <c r="H9" s="9">
        <f t="shared" si="0"/>
        <v>513</v>
      </c>
      <c r="I9" s="9">
        <f t="shared" si="1"/>
        <v>0</v>
      </c>
      <c r="J9" s="9">
        <v>513</v>
      </c>
      <c r="K9" s="9">
        <v>513</v>
      </c>
      <c r="L9" s="9">
        <f t="shared" si="2"/>
        <v>0</v>
      </c>
      <c r="M9" s="9">
        <v>513</v>
      </c>
      <c r="N9" s="9">
        <f t="shared" si="3"/>
        <v>0</v>
      </c>
      <c r="O9" s="9">
        <v>513</v>
      </c>
      <c r="P9" s="9">
        <v>0.8</v>
      </c>
      <c r="Q9" s="9">
        <f t="shared" si="4"/>
        <v>1</v>
      </c>
      <c r="R9" s="9"/>
      <c r="S9" s="9"/>
      <c r="T9" s="9"/>
      <c r="U9" s="9">
        <v>513</v>
      </c>
      <c r="V9" s="9">
        <v>0.38</v>
      </c>
      <c r="W9" s="9">
        <f t="shared" si="5"/>
        <v>1</v>
      </c>
      <c r="X9" s="9">
        <v>513</v>
      </c>
      <c r="Y9" s="9">
        <f t="shared" si="6"/>
        <v>1</v>
      </c>
      <c r="Z9" s="34">
        <f t="shared" si="7"/>
        <v>100</v>
      </c>
      <c r="AA9" s="9">
        <v>0.5</v>
      </c>
      <c r="AB9" s="9">
        <v>513</v>
      </c>
      <c r="AC9" s="9">
        <v>513</v>
      </c>
      <c r="AD9" s="9">
        <v>513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0.73</v>
      </c>
      <c r="AQ9" s="31">
        <f t="shared" si="8"/>
        <v>1</v>
      </c>
    </row>
    <row r="10" spans="2:43" x14ac:dyDescent="0.25">
      <c r="B10" s="9" t="s">
        <v>32</v>
      </c>
      <c r="C10" s="9"/>
      <c r="D10" s="9">
        <v>4</v>
      </c>
      <c r="E10" s="9">
        <v>10</v>
      </c>
      <c r="F10" s="9">
        <v>10</v>
      </c>
      <c r="G10" s="9">
        <v>2</v>
      </c>
      <c r="H10" s="9">
        <f t="shared" si="0"/>
        <v>510</v>
      </c>
      <c r="I10" s="9">
        <f t="shared" si="1"/>
        <v>0</v>
      </c>
      <c r="J10" s="9">
        <v>510</v>
      </c>
      <c r="K10" s="9">
        <v>510</v>
      </c>
      <c r="L10" s="9">
        <f t="shared" si="2"/>
        <v>0</v>
      </c>
      <c r="M10" s="9">
        <v>510</v>
      </c>
      <c r="N10" s="9">
        <f t="shared" si="3"/>
        <v>0</v>
      </c>
      <c r="O10" s="9">
        <v>510</v>
      </c>
      <c r="P10" s="9">
        <v>0.64</v>
      </c>
      <c r="Q10" s="9">
        <f t="shared" si="4"/>
        <v>1</v>
      </c>
      <c r="R10" s="9"/>
      <c r="S10" s="9"/>
      <c r="T10" s="9"/>
      <c r="U10" s="9">
        <v>510</v>
      </c>
      <c r="V10" s="9">
        <v>0.34</v>
      </c>
      <c r="W10" s="9">
        <f t="shared" si="5"/>
        <v>1</v>
      </c>
      <c r="X10" s="9">
        <v>510</v>
      </c>
      <c r="Y10" s="9">
        <f t="shared" si="6"/>
        <v>1</v>
      </c>
      <c r="Z10" s="34">
        <f t="shared" si="7"/>
        <v>100</v>
      </c>
      <c r="AA10" s="9">
        <v>0.48</v>
      </c>
      <c r="AB10" s="9">
        <v>510</v>
      </c>
      <c r="AC10" s="9">
        <v>510</v>
      </c>
      <c r="AD10" s="9">
        <v>510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0.76</v>
      </c>
      <c r="AQ10" s="31">
        <f t="shared" si="8"/>
        <v>1</v>
      </c>
    </row>
    <row r="11" spans="2:43" x14ac:dyDescent="0.25">
      <c r="B11" s="9" t="s">
        <v>32</v>
      </c>
      <c r="C11" s="9"/>
      <c r="D11" s="9">
        <v>5</v>
      </c>
      <c r="E11" s="9">
        <v>10</v>
      </c>
      <c r="F11" s="9">
        <v>10</v>
      </c>
      <c r="G11" s="9">
        <v>2</v>
      </c>
      <c r="H11" s="9">
        <f t="shared" si="0"/>
        <v>514</v>
      </c>
      <c r="I11" s="9">
        <f t="shared" si="1"/>
        <v>0.1941747572815534</v>
      </c>
      <c r="J11" s="9">
        <v>515</v>
      </c>
      <c r="K11" s="9">
        <v>514</v>
      </c>
      <c r="L11" s="9">
        <f t="shared" si="2"/>
        <v>1</v>
      </c>
      <c r="M11" s="9">
        <v>514</v>
      </c>
      <c r="N11" s="9">
        <f t="shared" si="3"/>
        <v>0</v>
      </c>
      <c r="O11" s="9">
        <v>515</v>
      </c>
      <c r="P11" s="9">
        <v>0.52</v>
      </c>
      <c r="Q11" s="9">
        <f t="shared" si="4"/>
        <v>1</v>
      </c>
      <c r="R11" s="9"/>
      <c r="S11" s="9"/>
      <c r="T11" s="9"/>
      <c r="U11" s="9">
        <v>514</v>
      </c>
      <c r="V11" s="9">
        <v>0.46</v>
      </c>
      <c r="W11" s="9">
        <f t="shared" si="5"/>
        <v>1</v>
      </c>
      <c r="X11" s="9">
        <v>510</v>
      </c>
      <c r="Y11" s="9">
        <f t="shared" si="6"/>
        <v>0</v>
      </c>
      <c r="Z11" s="34">
        <f t="shared" si="7"/>
        <v>99.221789883268485</v>
      </c>
      <c r="AA11" s="9">
        <v>0.59</v>
      </c>
      <c r="AB11" s="9">
        <v>514</v>
      </c>
      <c r="AC11" s="9">
        <v>510</v>
      </c>
      <c r="AD11" s="9">
        <v>515</v>
      </c>
      <c r="AE11" s="9">
        <v>0</v>
      </c>
      <c r="AF11" s="9">
        <v>11</v>
      </c>
      <c r="AG11" s="9">
        <v>4</v>
      </c>
      <c r="AH11" s="9">
        <v>8</v>
      </c>
      <c r="AI11" s="9">
        <v>20</v>
      </c>
      <c r="AJ11" s="9">
        <v>0</v>
      </c>
      <c r="AK11" s="9">
        <v>15</v>
      </c>
      <c r="AL11" s="9">
        <v>8</v>
      </c>
      <c r="AM11" s="9">
        <v>11</v>
      </c>
      <c r="AN11" s="9">
        <v>0.36</v>
      </c>
      <c r="AO11" s="9">
        <v>1.93</v>
      </c>
      <c r="AP11" s="9">
        <v>3.28</v>
      </c>
      <c r="AQ11" s="31">
        <f t="shared" si="8"/>
        <v>1</v>
      </c>
    </row>
    <row r="12" spans="2:43" x14ac:dyDescent="0.25">
      <c r="B12" s="9" t="s">
        <v>32</v>
      </c>
      <c r="C12" s="9"/>
      <c r="D12" s="9">
        <v>6</v>
      </c>
      <c r="E12" s="9">
        <v>10</v>
      </c>
      <c r="F12" s="9">
        <v>10</v>
      </c>
      <c r="G12" s="9">
        <v>2</v>
      </c>
      <c r="H12" s="9">
        <f t="shared" si="0"/>
        <v>513</v>
      </c>
      <c r="I12" s="9">
        <f t="shared" si="1"/>
        <v>0</v>
      </c>
      <c r="J12" s="9">
        <v>513</v>
      </c>
      <c r="K12" s="9">
        <v>513</v>
      </c>
      <c r="L12" s="9">
        <f t="shared" si="2"/>
        <v>0</v>
      </c>
      <c r="M12" s="9">
        <v>513</v>
      </c>
      <c r="N12" s="9">
        <f t="shared" si="3"/>
        <v>0</v>
      </c>
      <c r="O12" s="9">
        <v>513</v>
      </c>
      <c r="P12" s="9">
        <v>0.56000000000000005</v>
      </c>
      <c r="Q12" s="9">
        <f t="shared" si="4"/>
        <v>1</v>
      </c>
      <c r="R12" s="9"/>
      <c r="S12" s="9"/>
      <c r="T12" s="9"/>
      <c r="U12" s="9">
        <v>513</v>
      </c>
      <c r="V12" s="9">
        <v>0.43</v>
      </c>
      <c r="W12" s="9">
        <f t="shared" si="5"/>
        <v>1</v>
      </c>
      <c r="X12" s="9">
        <v>513</v>
      </c>
      <c r="Y12" s="9">
        <f t="shared" si="6"/>
        <v>1</v>
      </c>
      <c r="Z12" s="34">
        <f t="shared" si="7"/>
        <v>100</v>
      </c>
      <c r="AA12" s="9">
        <v>0.36</v>
      </c>
      <c r="AB12" s="9">
        <v>513</v>
      </c>
      <c r="AC12" s="9">
        <v>513</v>
      </c>
      <c r="AD12" s="9">
        <v>513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0.46</v>
      </c>
      <c r="AQ12" s="31">
        <f t="shared" si="8"/>
        <v>1</v>
      </c>
    </row>
    <row r="13" spans="2:43" x14ac:dyDescent="0.25">
      <c r="B13" s="9" t="s">
        <v>32</v>
      </c>
      <c r="C13" s="9"/>
      <c r="D13" s="9">
        <v>7</v>
      </c>
      <c r="E13" s="9">
        <v>10</v>
      </c>
      <c r="F13" s="9">
        <v>10</v>
      </c>
      <c r="G13" s="9">
        <v>2</v>
      </c>
      <c r="H13" s="9">
        <f t="shared" si="0"/>
        <v>511</v>
      </c>
      <c r="I13" s="9">
        <f t="shared" si="1"/>
        <v>0</v>
      </c>
      <c r="J13" s="9">
        <v>511</v>
      </c>
      <c r="K13" s="9">
        <v>511</v>
      </c>
      <c r="L13" s="9">
        <f t="shared" si="2"/>
        <v>0</v>
      </c>
      <c r="M13" s="9">
        <v>511</v>
      </c>
      <c r="N13" s="9">
        <f t="shared" si="3"/>
        <v>0</v>
      </c>
      <c r="O13" s="9">
        <v>511</v>
      </c>
      <c r="P13" s="9">
        <v>0.65</v>
      </c>
      <c r="Q13" s="9">
        <f t="shared" si="4"/>
        <v>1</v>
      </c>
      <c r="R13" s="9"/>
      <c r="S13" s="9"/>
      <c r="T13" s="9"/>
      <c r="U13" s="9">
        <v>511</v>
      </c>
      <c r="V13" s="9">
        <v>0.39</v>
      </c>
      <c r="W13" s="9">
        <f t="shared" si="5"/>
        <v>1</v>
      </c>
      <c r="X13" s="9">
        <v>508</v>
      </c>
      <c r="Y13" s="9">
        <f t="shared" si="6"/>
        <v>0</v>
      </c>
      <c r="Z13" s="34">
        <f t="shared" si="7"/>
        <v>99.412915851272018</v>
      </c>
      <c r="AA13" s="9">
        <v>0.42</v>
      </c>
      <c r="AB13" s="9">
        <v>511</v>
      </c>
      <c r="AC13" s="9">
        <v>508</v>
      </c>
      <c r="AD13" s="9">
        <v>511</v>
      </c>
      <c r="AE13" s="9">
        <v>0</v>
      </c>
      <c r="AF13" s="9">
        <v>2</v>
      </c>
      <c r="AG13" s="9">
        <v>4</v>
      </c>
      <c r="AH13" s="9">
        <v>8</v>
      </c>
      <c r="AI13" s="9">
        <v>20</v>
      </c>
      <c r="AJ13" s="9">
        <v>0</v>
      </c>
      <c r="AK13" s="9">
        <v>0</v>
      </c>
      <c r="AL13" s="9">
        <v>0</v>
      </c>
      <c r="AM13" s="9">
        <v>2</v>
      </c>
      <c r="AN13" s="9">
        <v>0.16</v>
      </c>
      <c r="AO13" s="9">
        <v>0.3</v>
      </c>
      <c r="AP13" s="9">
        <v>1</v>
      </c>
      <c r="AQ13" s="31">
        <f t="shared" si="8"/>
        <v>1</v>
      </c>
    </row>
    <row r="14" spans="2:43" x14ac:dyDescent="0.25">
      <c r="B14" s="9" t="s">
        <v>32</v>
      </c>
      <c r="C14" s="9"/>
      <c r="D14" s="9">
        <v>8</v>
      </c>
      <c r="E14" s="9">
        <v>10</v>
      </c>
      <c r="F14" s="9">
        <v>10</v>
      </c>
      <c r="G14" s="9">
        <v>2</v>
      </c>
      <c r="H14" s="9">
        <f t="shared" si="0"/>
        <v>513</v>
      </c>
      <c r="I14" s="9">
        <f t="shared" si="1"/>
        <v>0</v>
      </c>
      <c r="J14" s="9">
        <v>513</v>
      </c>
      <c r="K14" s="9">
        <v>513</v>
      </c>
      <c r="L14" s="9">
        <f t="shared" si="2"/>
        <v>0</v>
      </c>
      <c r="M14" s="9">
        <v>513</v>
      </c>
      <c r="N14" s="9">
        <f t="shared" si="3"/>
        <v>0</v>
      </c>
      <c r="O14" s="9">
        <v>513</v>
      </c>
      <c r="P14" s="9">
        <v>0.56000000000000005</v>
      </c>
      <c r="Q14" s="9">
        <f t="shared" si="4"/>
        <v>1</v>
      </c>
      <c r="R14" s="9"/>
      <c r="S14" s="9"/>
      <c r="T14" s="9"/>
      <c r="U14" s="9">
        <v>513</v>
      </c>
      <c r="V14" s="9">
        <v>0.44</v>
      </c>
      <c r="W14" s="9">
        <f t="shared" si="5"/>
        <v>1</v>
      </c>
      <c r="X14" s="9">
        <v>513</v>
      </c>
      <c r="Y14" s="9">
        <f t="shared" si="6"/>
        <v>1</v>
      </c>
      <c r="Z14" s="34">
        <f t="shared" si="7"/>
        <v>100</v>
      </c>
      <c r="AA14" s="9">
        <v>0.38</v>
      </c>
      <c r="AB14" s="9">
        <v>513</v>
      </c>
      <c r="AC14" s="9">
        <v>513</v>
      </c>
      <c r="AD14" s="9">
        <v>513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0.68</v>
      </c>
      <c r="AQ14" s="31">
        <f t="shared" si="8"/>
        <v>1</v>
      </c>
    </row>
    <row r="15" spans="2:43" x14ac:dyDescent="0.25">
      <c r="B15" s="9" t="s">
        <v>32</v>
      </c>
      <c r="C15" s="9"/>
      <c r="D15" s="9">
        <v>9</v>
      </c>
      <c r="E15" s="9">
        <v>10</v>
      </c>
      <c r="F15" s="9">
        <v>10</v>
      </c>
      <c r="G15" s="9">
        <v>2</v>
      </c>
      <c r="H15" s="9">
        <f t="shared" si="0"/>
        <v>512</v>
      </c>
      <c r="I15" s="9">
        <f t="shared" si="1"/>
        <v>0</v>
      </c>
      <c r="J15" s="9">
        <v>512</v>
      </c>
      <c r="K15" s="9">
        <v>512</v>
      </c>
      <c r="L15" s="9">
        <f t="shared" si="2"/>
        <v>0</v>
      </c>
      <c r="M15" s="9">
        <v>512</v>
      </c>
      <c r="N15" s="9">
        <f t="shared" si="3"/>
        <v>0</v>
      </c>
      <c r="O15" s="9">
        <v>512</v>
      </c>
      <c r="P15" s="9">
        <v>0.78</v>
      </c>
      <c r="Q15" s="9">
        <f t="shared" si="4"/>
        <v>1</v>
      </c>
      <c r="R15" s="9"/>
      <c r="S15" s="9"/>
      <c r="T15" s="9"/>
      <c r="U15" s="9">
        <v>512</v>
      </c>
      <c r="V15" s="9">
        <v>0.49</v>
      </c>
      <c r="W15" s="9">
        <f t="shared" si="5"/>
        <v>1</v>
      </c>
      <c r="X15" s="9">
        <v>510</v>
      </c>
      <c r="Y15" s="9">
        <f t="shared" si="6"/>
        <v>0</v>
      </c>
      <c r="Z15" s="34">
        <f t="shared" si="7"/>
        <v>99.609375</v>
      </c>
      <c r="AA15" s="9">
        <v>0.4</v>
      </c>
      <c r="AB15" s="9">
        <v>512</v>
      </c>
      <c r="AC15" s="9">
        <v>510</v>
      </c>
      <c r="AD15" s="9">
        <v>512</v>
      </c>
      <c r="AE15" s="9">
        <v>0</v>
      </c>
      <c r="AF15" s="9">
        <v>2</v>
      </c>
      <c r="AG15" s="9">
        <v>1</v>
      </c>
      <c r="AH15" s="9">
        <v>2</v>
      </c>
      <c r="AI15" s="9">
        <v>20</v>
      </c>
      <c r="AJ15" s="9">
        <v>0</v>
      </c>
      <c r="AK15" s="9">
        <v>0</v>
      </c>
      <c r="AL15" s="9">
        <v>0</v>
      </c>
      <c r="AM15" s="9">
        <v>2</v>
      </c>
      <c r="AN15" s="9">
        <v>0.11</v>
      </c>
      <c r="AO15" s="9">
        <v>0.33</v>
      </c>
      <c r="AP15" s="9">
        <v>0.98</v>
      </c>
      <c r="AQ15" s="31">
        <f t="shared" si="8"/>
        <v>1</v>
      </c>
    </row>
    <row r="16" spans="2:43" x14ac:dyDescent="0.25">
      <c r="B16" s="9" t="s">
        <v>32</v>
      </c>
      <c r="C16" s="9"/>
      <c r="D16" s="9">
        <v>10</v>
      </c>
      <c r="E16" s="9">
        <v>10</v>
      </c>
      <c r="F16" s="9">
        <v>10</v>
      </c>
      <c r="G16" s="9">
        <v>2</v>
      </c>
      <c r="H16" s="9">
        <f t="shared" si="0"/>
        <v>549</v>
      </c>
      <c r="I16" s="9">
        <f t="shared" si="1"/>
        <v>0</v>
      </c>
      <c r="J16" s="9">
        <v>549</v>
      </c>
      <c r="K16" s="9">
        <v>549</v>
      </c>
      <c r="L16" s="9">
        <f t="shared" si="2"/>
        <v>0</v>
      </c>
      <c r="M16" s="9">
        <v>549</v>
      </c>
      <c r="N16" s="9">
        <f t="shared" si="3"/>
        <v>0</v>
      </c>
      <c r="O16" s="9">
        <v>549</v>
      </c>
      <c r="P16" s="9">
        <v>0.53</v>
      </c>
      <c r="Q16" s="9">
        <f t="shared" si="4"/>
        <v>1</v>
      </c>
      <c r="R16" s="9"/>
      <c r="S16" s="9"/>
      <c r="T16" s="9"/>
      <c r="U16" s="9">
        <v>549</v>
      </c>
      <c r="V16" s="9">
        <v>0.45</v>
      </c>
      <c r="W16" s="9">
        <f t="shared" si="5"/>
        <v>1</v>
      </c>
      <c r="X16" s="9">
        <v>549</v>
      </c>
      <c r="Y16" s="9">
        <f t="shared" si="6"/>
        <v>1</v>
      </c>
      <c r="Z16" s="34">
        <f t="shared" si="7"/>
        <v>100</v>
      </c>
      <c r="AA16" s="9">
        <v>0.25</v>
      </c>
      <c r="AB16" s="9">
        <v>549</v>
      </c>
      <c r="AC16" s="9">
        <v>549</v>
      </c>
      <c r="AD16" s="9">
        <v>549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0.48</v>
      </c>
      <c r="AQ16" s="31">
        <f t="shared" si="8"/>
        <v>1</v>
      </c>
    </row>
    <row r="17" spans="2:43" x14ac:dyDescent="0.25">
      <c r="B17" s="9" t="s">
        <v>32</v>
      </c>
      <c r="C17" s="9"/>
      <c r="D17" s="9">
        <v>1</v>
      </c>
      <c r="E17" s="9">
        <v>15</v>
      </c>
      <c r="F17" s="9">
        <v>10</v>
      </c>
      <c r="G17" s="9">
        <v>2</v>
      </c>
      <c r="H17" s="9">
        <f t="shared" si="0"/>
        <v>513</v>
      </c>
      <c r="I17" s="9">
        <f t="shared" si="1"/>
        <v>0.19455252918287938</v>
      </c>
      <c r="J17" s="9">
        <v>514</v>
      </c>
      <c r="K17" s="9">
        <v>513</v>
      </c>
      <c r="L17" s="9">
        <f t="shared" si="2"/>
        <v>1</v>
      </c>
      <c r="M17" s="9">
        <v>513</v>
      </c>
      <c r="N17" s="9">
        <f t="shared" si="3"/>
        <v>0</v>
      </c>
      <c r="O17" s="9">
        <v>514</v>
      </c>
      <c r="P17" s="9">
        <v>0.48</v>
      </c>
      <c r="Q17" s="9">
        <f t="shared" si="4"/>
        <v>1</v>
      </c>
      <c r="R17" s="9"/>
      <c r="S17" s="9"/>
      <c r="T17" s="9"/>
      <c r="U17" s="9">
        <v>513</v>
      </c>
      <c r="V17" s="9">
        <v>0.35</v>
      </c>
      <c r="W17" s="9">
        <f t="shared" si="5"/>
        <v>1</v>
      </c>
      <c r="X17" s="9">
        <v>507</v>
      </c>
      <c r="Y17" s="9">
        <f t="shared" si="6"/>
        <v>0</v>
      </c>
      <c r="Z17" s="34">
        <f t="shared" si="7"/>
        <v>98.830409356725141</v>
      </c>
      <c r="AA17" s="9">
        <v>0.61</v>
      </c>
      <c r="AB17" s="9">
        <v>513</v>
      </c>
      <c r="AC17" s="9">
        <v>507</v>
      </c>
      <c r="AD17" s="9">
        <v>514</v>
      </c>
      <c r="AE17" s="9">
        <v>0</v>
      </c>
      <c r="AF17" s="9">
        <v>7</v>
      </c>
      <c r="AG17" s="9">
        <v>9</v>
      </c>
      <c r="AH17" s="9">
        <v>18</v>
      </c>
      <c r="AI17" s="9">
        <v>30</v>
      </c>
      <c r="AJ17" s="9">
        <v>3</v>
      </c>
      <c r="AK17" s="9">
        <v>0</v>
      </c>
      <c r="AL17" s="9">
        <v>10</v>
      </c>
      <c r="AM17" s="9">
        <v>7</v>
      </c>
      <c r="AN17" s="9">
        <v>0.27</v>
      </c>
      <c r="AO17" s="9">
        <v>1.9</v>
      </c>
      <c r="AP17" s="9">
        <v>2.96</v>
      </c>
      <c r="AQ17" s="31">
        <f t="shared" si="8"/>
        <v>1</v>
      </c>
    </row>
    <row r="18" spans="2:43" x14ac:dyDescent="0.25">
      <c r="B18" s="9" t="s">
        <v>32</v>
      </c>
      <c r="C18" s="9"/>
      <c r="D18" s="9">
        <v>2</v>
      </c>
      <c r="E18" s="9">
        <v>15</v>
      </c>
      <c r="F18" s="9">
        <v>10</v>
      </c>
      <c r="G18" s="9">
        <v>2</v>
      </c>
      <c r="H18" s="9">
        <f t="shared" si="0"/>
        <v>507</v>
      </c>
      <c r="I18" s="9">
        <f t="shared" si="1"/>
        <v>0</v>
      </c>
      <c r="J18" s="9">
        <v>507</v>
      </c>
      <c r="K18" s="9">
        <v>507</v>
      </c>
      <c r="L18" s="9">
        <f t="shared" si="2"/>
        <v>0</v>
      </c>
      <c r="M18" s="9">
        <v>507</v>
      </c>
      <c r="N18" s="9">
        <f t="shared" si="3"/>
        <v>0</v>
      </c>
      <c r="O18" s="9">
        <v>507</v>
      </c>
      <c r="P18" s="9">
        <v>0.68</v>
      </c>
      <c r="Q18" s="9">
        <f t="shared" si="4"/>
        <v>1</v>
      </c>
      <c r="R18" s="9"/>
      <c r="S18" s="9"/>
      <c r="T18" s="9"/>
      <c r="U18" s="9">
        <v>507</v>
      </c>
      <c r="V18" s="9">
        <v>0.42</v>
      </c>
      <c r="W18" s="9">
        <f t="shared" si="5"/>
        <v>1</v>
      </c>
      <c r="X18" s="9">
        <v>507</v>
      </c>
      <c r="Y18" s="9">
        <f t="shared" si="6"/>
        <v>1</v>
      </c>
      <c r="Z18" s="34">
        <f t="shared" si="7"/>
        <v>100</v>
      </c>
      <c r="AA18" s="9">
        <v>0.47</v>
      </c>
      <c r="AB18" s="9">
        <v>507</v>
      </c>
      <c r="AC18" s="9">
        <v>507</v>
      </c>
      <c r="AD18" s="9">
        <v>507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0.82</v>
      </c>
      <c r="AQ18" s="31">
        <f t="shared" si="8"/>
        <v>1</v>
      </c>
    </row>
    <row r="19" spans="2:43" x14ac:dyDescent="0.25">
      <c r="B19" s="9" t="s">
        <v>32</v>
      </c>
      <c r="C19" s="9"/>
      <c r="D19" s="9">
        <v>3</v>
      </c>
      <c r="E19" s="9">
        <v>15</v>
      </c>
      <c r="F19" s="9">
        <v>10</v>
      </c>
      <c r="G19" s="9">
        <v>2</v>
      </c>
      <c r="H19" s="9">
        <f t="shared" si="0"/>
        <v>513</v>
      </c>
      <c r="I19" s="9">
        <f t="shared" si="1"/>
        <v>0.38834951456310679</v>
      </c>
      <c r="J19" s="9">
        <v>515</v>
      </c>
      <c r="K19" s="9">
        <v>513</v>
      </c>
      <c r="L19" s="9">
        <f t="shared" si="2"/>
        <v>1</v>
      </c>
      <c r="M19" s="9">
        <v>513</v>
      </c>
      <c r="N19" s="9">
        <f t="shared" si="3"/>
        <v>0</v>
      </c>
      <c r="O19" s="9">
        <v>515</v>
      </c>
      <c r="P19" s="9">
        <v>0.54</v>
      </c>
      <c r="Q19" s="9">
        <f t="shared" si="4"/>
        <v>1</v>
      </c>
      <c r="R19" s="9"/>
      <c r="S19" s="9"/>
      <c r="T19" s="9"/>
      <c r="U19" s="9">
        <v>513</v>
      </c>
      <c r="V19" s="9">
        <v>0.43</v>
      </c>
      <c r="W19" s="9">
        <f t="shared" si="5"/>
        <v>1</v>
      </c>
      <c r="X19" s="9">
        <v>511</v>
      </c>
      <c r="Y19" s="9">
        <f t="shared" si="6"/>
        <v>0</v>
      </c>
      <c r="Z19" s="34">
        <f t="shared" si="7"/>
        <v>99.610136452241719</v>
      </c>
      <c r="AA19" s="9">
        <v>0.48</v>
      </c>
      <c r="AB19" s="9">
        <v>513</v>
      </c>
      <c r="AC19" s="9">
        <v>511</v>
      </c>
      <c r="AD19" s="9">
        <v>515</v>
      </c>
      <c r="AE19" s="9">
        <v>0</v>
      </c>
      <c r="AF19" s="9">
        <v>4</v>
      </c>
      <c r="AG19" s="9">
        <v>8</v>
      </c>
      <c r="AH19" s="9">
        <v>16</v>
      </c>
      <c r="AI19" s="9">
        <v>30</v>
      </c>
      <c r="AJ19" s="9">
        <v>0</v>
      </c>
      <c r="AK19" s="9">
        <v>0</v>
      </c>
      <c r="AL19" s="9">
        <v>0</v>
      </c>
      <c r="AM19" s="9">
        <v>4</v>
      </c>
      <c r="AN19" s="9">
        <v>0.16</v>
      </c>
      <c r="AO19" s="9">
        <v>0.76</v>
      </c>
      <c r="AP19" s="9">
        <v>1.57</v>
      </c>
      <c r="AQ19" s="31">
        <f t="shared" si="8"/>
        <v>1</v>
      </c>
    </row>
    <row r="20" spans="2:43" x14ac:dyDescent="0.25">
      <c r="B20" s="9" t="s">
        <v>32</v>
      </c>
      <c r="C20" s="9"/>
      <c r="D20" s="9">
        <v>4</v>
      </c>
      <c r="E20" s="9">
        <v>15</v>
      </c>
      <c r="F20" s="9">
        <v>10</v>
      </c>
      <c r="G20" s="9">
        <v>2</v>
      </c>
      <c r="H20" s="9">
        <f t="shared" si="0"/>
        <v>513</v>
      </c>
      <c r="I20" s="9">
        <f t="shared" si="1"/>
        <v>0</v>
      </c>
      <c r="J20" s="9">
        <v>513</v>
      </c>
      <c r="K20" s="9">
        <v>513</v>
      </c>
      <c r="L20" s="9">
        <f t="shared" si="2"/>
        <v>0</v>
      </c>
      <c r="M20" s="9">
        <v>513</v>
      </c>
      <c r="N20" s="9">
        <f t="shared" si="3"/>
        <v>0</v>
      </c>
      <c r="O20" s="9">
        <v>513</v>
      </c>
      <c r="P20" s="9">
        <v>0.56999999999999995</v>
      </c>
      <c r="Q20" s="9">
        <f t="shared" si="4"/>
        <v>1</v>
      </c>
      <c r="R20" s="9"/>
      <c r="S20" s="9"/>
      <c r="T20" s="9"/>
      <c r="U20" s="9">
        <v>513</v>
      </c>
      <c r="V20" s="9">
        <v>0.74</v>
      </c>
      <c r="W20" s="9">
        <f t="shared" si="5"/>
        <v>1</v>
      </c>
      <c r="X20" s="9">
        <v>509</v>
      </c>
      <c r="Y20" s="9">
        <f t="shared" si="6"/>
        <v>0</v>
      </c>
      <c r="Z20" s="34">
        <f t="shared" si="7"/>
        <v>99.220272904483437</v>
      </c>
      <c r="AA20" s="9">
        <v>0.35</v>
      </c>
      <c r="AB20" s="9">
        <v>513</v>
      </c>
      <c r="AC20" s="9">
        <v>509</v>
      </c>
      <c r="AD20" s="9">
        <v>513</v>
      </c>
      <c r="AE20" s="9">
        <v>0</v>
      </c>
      <c r="AF20" s="9">
        <v>6</v>
      </c>
      <c r="AG20" s="9">
        <v>9</v>
      </c>
      <c r="AH20" s="9">
        <v>18</v>
      </c>
      <c r="AI20" s="9">
        <v>30</v>
      </c>
      <c r="AJ20" s="9">
        <v>11</v>
      </c>
      <c r="AK20" s="9">
        <v>0</v>
      </c>
      <c r="AL20" s="9">
        <v>27</v>
      </c>
      <c r="AM20" s="9">
        <v>6</v>
      </c>
      <c r="AN20" s="9">
        <v>0.18</v>
      </c>
      <c r="AO20" s="9">
        <v>1.53</v>
      </c>
      <c r="AP20" s="9">
        <v>2.39</v>
      </c>
      <c r="AQ20" s="31">
        <f t="shared" si="8"/>
        <v>1</v>
      </c>
    </row>
    <row r="21" spans="2:43" x14ac:dyDescent="0.25">
      <c r="B21" s="9" t="s">
        <v>32</v>
      </c>
      <c r="C21" s="9"/>
      <c r="D21" s="9">
        <v>5</v>
      </c>
      <c r="E21" s="9">
        <v>15</v>
      </c>
      <c r="F21" s="9">
        <v>10</v>
      </c>
      <c r="G21" s="9">
        <v>2</v>
      </c>
      <c r="H21" s="9">
        <f t="shared" si="0"/>
        <v>507</v>
      </c>
      <c r="I21" s="9">
        <f t="shared" si="1"/>
        <v>0</v>
      </c>
      <c r="J21" s="9">
        <v>507</v>
      </c>
      <c r="K21" s="9">
        <v>507</v>
      </c>
      <c r="L21" s="9">
        <f t="shared" si="2"/>
        <v>0</v>
      </c>
      <c r="M21" s="9">
        <v>507</v>
      </c>
      <c r="N21" s="9">
        <f t="shared" si="3"/>
        <v>0</v>
      </c>
      <c r="O21" s="9">
        <v>507</v>
      </c>
      <c r="P21" s="9">
        <v>0.61</v>
      </c>
      <c r="Q21" s="9">
        <f t="shared" si="4"/>
        <v>1</v>
      </c>
      <c r="R21" s="9"/>
      <c r="S21" s="9"/>
      <c r="T21" s="9"/>
      <c r="U21" s="9">
        <v>507</v>
      </c>
      <c r="V21" s="9">
        <v>0.32</v>
      </c>
      <c r="W21" s="9">
        <f t="shared" si="5"/>
        <v>1</v>
      </c>
      <c r="X21" s="9">
        <v>507</v>
      </c>
      <c r="Y21" s="9">
        <f t="shared" si="6"/>
        <v>1</v>
      </c>
      <c r="Z21" s="34">
        <f t="shared" si="7"/>
        <v>100</v>
      </c>
      <c r="AA21" s="9">
        <v>0.32</v>
      </c>
      <c r="AB21" s="9">
        <v>507</v>
      </c>
      <c r="AC21" s="9">
        <v>507</v>
      </c>
      <c r="AD21" s="9">
        <v>507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0.64</v>
      </c>
      <c r="AQ21" s="31">
        <f t="shared" si="8"/>
        <v>1</v>
      </c>
    </row>
    <row r="22" spans="2:43" x14ac:dyDescent="0.25">
      <c r="B22" s="9" t="s">
        <v>32</v>
      </c>
      <c r="C22" s="9"/>
      <c r="D22" s="9">
        <v>6</v>
      </c>
      <c r="E22" s="9">
        <v>15</v>
      </c>
      <c r="F22" s="9">
        <v>10</v>
      </c>
      <c r="G22" s="9">
        <v>2</v>
      </c>
      <c r="H22" s="9">
        <f t="shared" si="0"/>
        <v>508</v>
      </c>
      <c r="I22" s="9">
        <f t="shared" si="1"/>
        <v>0</v>
      </c>
      <c r="J22" s="9">
        <v>508</v>
      </c>
      <c r="K22" s="9">
        <v>508</v>
      </c>
      <c r="L22" s="9">
        <f t="shared" si="2"/>
        <v>0</v>
      </c>
      <c r="M22" s="9">
        <v>508</v>
      </c>
      <c r="N22" s="9">
        <f t="shared" si="3"/>
        <v>0</v>
      </c>
      <c r="O22" s="9">
        <v>508</v>
      </c>
      <c r="P22" s="9">
        <v>0.5</v>
      </c>
      <c r="Q22" s="9">
        <f t="shared" si="4"/>
        <v>1</v>
      </c>
      <c r="R22" s="9"/>
      <c r="S22" s="9"/>
      <c r="T22" s="9"/>
      <c r="U22" s="9">
        <v>508</v>
      </c>
      <c r="V22" s="9">
        <v>0.43</v>
      </c>
      <c r="W22" s="9">
        <f t="shared" si="5"/>
        <v>1</v>
      </c>
      <c r="X22" s="9">
        <v>506</v>
      </c>
      <c r="Y22" s="9">
        <f t="shared" si="6"/>
        <v>0</v>
      </c>
      <c r="Z22" s="34">
        <f t="shared" si="7"/>
        <v>99.606299212598429</v>
      </c>
      <c r="AA22" s="9">
        <v>0.38</v>
      </c>
      <c r="AB22" s="9">
        <v>508</v>
      </c>
      <c r="AC22" s="9">
        <v>506</v>
      </c>
      <c r="AD22" s="9">
        <v>508</v>
      </c>
      <c r="AE22" s="9">
        <v>0</v>
      </c>
      <c r="AF22" s="9">
        <v>2</v>
      </c>
      <c r="AG22" s="9">
        <v>5</v>
      </c>
      <c r="AH22" s="9">
        <v>10</v>
      </c>
      <c r="AI22" s="9">
        <v>30</v>
      </c>
      <c r="AJ22" s="9">
        <v>0</v>
      </c>
      <c r="AK22" s="9">
        <v>0</v>
      </c>
      <c r="AL22" s="9">
        <v>0</v>
      </c>
      <c r="AM22" s="9">
        <v>2</v>
      </c>
      <c r="AN22" s="9">
        <v>0.11</v>
      </c>
      <c r="AO22" s="9">
        <v>0.25</v>
      </c>
      <c r="AP22" s="9">
        <v>0.83</v>
      </c>
      <c r="AQ22" s="31">
        <f t="shared" si="8"/>
        <v>1</v>
      </c>
    </row>
    <row r="23" spans="2:43" x14ac:dyDescent="0.25">
      <c r="B23" s="9" t="s">
        <v>32</v>
      </c>
      <c r="C23" s="9"/>
      <c r="D23" s="9">
        <v>7</v>
      </c>
      <c r="E23" s="9">
        <v>15</v>
      </c>
      <c r="F23" s="9">
        <v>10</v>
      </c>
      <c r="G23" s="9">
        <v>2</v>
      </c>
      <c r="H23" s="9">
        <f t="shared" si="0"/>
        <v>507</v>
      </c>
      <c r="I23" s="9">
        <f t="shared" si="1"/>
        <v>0</v>
      </c>
      <c r="J23" s="9">
        <v>507</v>
      </c>
      <c r="K23" s="9">
        <v>507</v>
      </c>
      <c r="L23" s="9">
        <f t="shared" si="2"/>
        <v>0</v>
      </c>
      <c r="M23" s="9">
        <v>507</v>
      </c>
      <c r="N23" s="9">
        <f t="shared" si="3"/>
        <v>0</v>
      </c>
      <c r="O23" s="9">
        <v>507</v>
      </c>
      <c r="P23" s="9">
        <v>0.53</v>
      </c>
      <c r="Q23" s="9">
        <f t="shared" si="4"/>
        <v>1</v>
      </c>
      <c r="R23" s="9"/>
      <c r="S23" s="9"/>
      <c r="T23" s="9"/>
      <c r="U23" s="9">
        <v>507</v>
      </c>
      <c r="V23" s="9">
        <v>0.41</v>
      </c>
      <c r="W23" s="9">
        <f t="shared" si="5"/>
        <v>1</v>
      </c>
      <c r="X23" s="9">
        <v>507</v>
      </c>
      <c r="Y23" s="9">
        <f t="shared" si="6"/>
        <v>1</v>
      </c>
      <c r="Z23" s="34">
        <f t="shared" si="7"/>
        <v>100</v>
      </c>
      <c r="AA23" s="9">
        <v>0.46</v>
      </c>
      <c r="AB23" s="9">
        <v>507</v>
      </c>
      <c r="AC23" s="9">
        <v>507</v>
      </c>
      <c r="AD23" s="9">
        <v>507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0.64</v>
      </c>
      <c r="AQ23" s="31">
        <f t="shared" si="8"/>
        <v>1</v>
      </c>
    </row>
    <row r="24" spans="2:43" x14ac:dyDescent="0.25">
      <c r="B24" s="9" t="s">
        <v>32</v>
      </c>
      <c r="C24" s="9"/>
      <c r="D24" s="9">
        <v>8</v>
      </c>
      <c r="E24" s="9">
        <v>15</v>
      </c>
      <c r="F24" s="9">
        <v>10</v>
      </c>
      <c r="G24" s="9">
        <v>2</v>
      </c>
      <c r="H24" s="9">
        <f t="shared" si="0"/>
        <v>508</v>
      </c>
      <c r="I24" s="9">
        <f t="shared" si="1"/>
        <v>0</v>
      </c>
      <c r="J24" s="9">
        <v>508</v>
      </c>
      <c r="K24" s="9">
        <v>508</v>
      </c>
      <c r="L24" s="9">
        <f t="shared" si="2"/>
        <v>0</v>
      </c>
      <c r="M24" s="9">
        <v>508</v>
      </c>
      <c r="N24" s="9">
        <f t="shared" si="3"/>
        <v>0</v>
      </c>
      <c r="O24" s="9">
        <v>508</v>
      </c>
      <c r="P24" s="9">
        <v>0.45</v>
      </c>
      <c r="Q24" s="9">
        <f t="shared" si="4"/>
        <v>1</v>
      </c>
      <c r="R24" s="9"/>
      <c r="S24" s="9"/>
      <c r="T24" s="9"/>
      <c r="U24" s="9">
        <v>508</v>
      </c>
      <c r="V24" s="9">
        <v>0.44</v>
      </c>
      <c r="W24" s="9">
        <f t="shared" si="5"/>
        <v>1</v>
      </c>
      <c r="X24" s="9">
        <v>508</v>
      </c>
      <c r="Y24" s="9">
        <f t="shared" si="6"/>
        <v>1</v>
      </c>
      <c r="Z24" s="34">
        <f t="shared" si="7"/>
        <v>100</v>
      </c>
      <c r="AA24" s="9">
        <v>0.33</v>
      </c>
      <c r="AB24" s="9">
        <v>508</v>
      </c>
      <c r="AC24" s="9">
        <v>508</v>
      </c>
      <c r="AD24" s="9">
        <v>508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0.45</v>
      </c>
      <c r="AQ24" s="31">
        <f t="shared" si="8"/>
        <v>1</v>
      </c>
    </row>
    <row r="25" spans="2:43" x14ac:dyDescent="0.25">
      <c r="B25" s="9" t="s">
        <v>32</v>
      </c>
      <c r="C25" s="9"/>
      <c r="D25" s="9">
        <v>9</v>
      </c>
      <c r="E25" s="9">
        <v>15</v>
      </c>
      <c r="F25" s="9">
        <v>10</v>
      </c>
      <c r="G25" s="9">
        <v>2</v>
      </c>
      <c r="H25" s="9">
        <f t="shared" si="0"/>
        <v>507</v>
      </c>
      <c r="I25" s="9">
        <f t="shared" si="1"/>
        <v>0</v>
      </c>
      <c r="J25" s="9">
        <v>507</v>
      </c>
      <c r="K25" s="9">
        <v>507</v>
      </c>
      <c r="L25" s="9">
        <f t="shared" si="2"/>
        <v>0</v>
      </c>
      <c r="M25" s="9">
        <v>507</v>
      </c>
      <c r="N25" s="9">
        <f t="shared" si="3"/>
        <v>0</v>
      </c>
      <c r="O25" s="9">
        <v>507</v>
      </c>
      <c r="P25" s="9">
        <v>0.56999999999999995</v>
      </c>
      <c r="Q25" s="9">
        <f t="shared" si="4"/>
        <v>1</v>
      </c>
      <c r="R25" s="9"/>
      <c r="S25" s="9"/>
      <c r="T25" s="9"/>
      <c r="U25" s="9">
        <v>507</v>
      </c>
      <c r="V25" s="9">
        <v>0.31</v>
      </c>
      <c r="W25" s="9">
        <f t="shared" si="5"/>
        <v>1</v>
      </c>
      <c r="X25" s="9">
        <v>507</v>
      </c>
      <c r="Y25" s="9">
        <f t="shared" si="6"/>
        <v>1</v>
      </c>
      <c r="Z25" s="34">
        <f t="shared" si="7"/>
        <v>100</v>
      </c>
      <c r="AA25" s="9">
        <v>0.36</v>
      </c>
      <c r="AB25" s="9">
        <v>507</v>
      </c>
      <c r="AC25" s="9">
        <v>507</v>
      </c>
      <c r="AD25" s="9">
        <v>507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0.48</v>
      </c>
      <c r="AQ25" s="31">
        <f t="shared" si="8"/>
        <v>1</v>
      </c>
    </row>
    <row r="26" spans="2:43" x14ac:dyDescent="0.25">
      <c r="B26" s="9" t="s">
        <v>32</v>
      </c>
      <c r="C26" s="9"/>
      <c r="D26" s="9">
        <v>10</v>
      </c>
      <c r="E26" s="9">
        <v>15</v>
      </c>
      <c r="F26" s="9">
        <v>10</v>
      </c>
      <c r="G26" s="9">
        <v>2</v>
      </c>
      <c r="H26" s="9">
        <f t="shared" si="0"/>
        <v>513</v>
      </c>
      <c r="I26" s="9">
        <f t="shared" si="1"/>
        <v>0</v>
      </c>
      <c r="J26" s="9">
        <v>513</v>
      </c>
      <c r="K26" s="9">
        <v>513</v>
      </c>
      <c r="L26" s="9">
        <f t="shared" si="2"/>
        <v>0</v>
      </c>
      <c r="M26" s="9">
        <v>513</v>
      </c>
      <c r="N26" s="9">
        <f t="shared" si="3"/>
        <v>0</v>
      </c>
      <c r="O26" s="9">
        <v>513</v>
      </c>
      <c r="P26" s="9">
        <v>0.5</v>
      </c>
      <c r="Q26" s="9">
        <f t="shared" si="4"/>
        <v>1</v>
      </c>
      <c r="R26" s="9"/>
      <c r="S26" s="9"/>
      <c r="T26" s="9"/>
      <c r="U26" s="9">
        <v>513</v>
      </c>
      <c r="V26" s="9">
        <v>0.41</v>
      </c>
      <c r="W26" s="9">
        <f t="shared" si="5"/>
        <v>1</v>
      </c>
      <c r="X26" s="9">
        <v>508</v>
      </c>
      <c r="Y26" s="9">
        <f t="shared" si="6"/>
        <v>0</v>
      </c>
      <c r="Z26" s="34">
        <f t="shared" si="7"/>
        <v>99.025341130604289</v>
      </c>
      <c r="AA26" s="9">
        <v>0.38</v>
      </c>
      <c r="AB26" s="9">
        <v>513</v>
      </c>
      <c r="AC26" s="9">
        <v>508</v>
      </c>
      <c r="AD26" s="9">
        <v>513</v>
      </c>
      <c r="AE26" s="9">
        <v>0</v>
      </c>
      <c r="AF26" s="9">
        <v>5</v>
      </c>
      <c r="AG26" s="9">
        <v>8</v>
      </c>
      <c r="AH26" s="9">
        <v>16</v>
      </c>
      <c r="AI26" s="9">
        <v>30</v>
      </c>
      <c r="AJ26" s="9">
        <v>5</v>
      </c>
      <c r="AK26" s="9">
        <v>0</v>
      </c>
      <c r="AL26" s="9">
        <v>19</v>
      </c>
      <c r="AM26" s="9">
        <v>5</v>
      </c>
      <c r="AN26" s="9">
        <v>0.17</v>
      </c>
      <c r="AO26" s="9">
        <v>1.44</v>
      </c>
      <c r="AP26" s="9">
        <v>2.12</v>
      </c>
      <c r="AQ26" s="31">
        <f t="shared" si="8"/>
        <v>1</v>
      </c>
    </row>
    <row r="27" spans="2:43" x14ac:dyDescent="0.25">
      <c r="B27" s="9" t="s">
        <v>32</v>
      </c>
      <c r="C27" s="9"/>
      <c r="D27" s="9">
        <v>1</v>
      </c>
      <c r="E27" s="9">
        <v>20</v>
      </c>
      <c r="F27" s="9">
        <v>10</v>
      </c>
      <c r="G27" s="9">
        <v>2</v>
      </c>
      <c r="H27" s="9">
        <f t="shared" si="0"/>
        <v>508</v>
      </c>
      <c r="I27" s="9">
        <f t="shared" si="1"/>
        <v>0</v>
      </c>
      <c r="J27" s="9">
        <v>508</v>
      </c>
      <c r="K27" s="9">
        <v>508</v>
      </c>
      <c r="L27" s="9">
        <f t="shared" si="2"/>
        <v>0</v>
      </c>
      <c r="M27" s="9">
        <v>508</v>
      </c>
      <c r="N27" s="9">
        <f t="shared" si="3"/>
        <v>0</v>
      </c>
      <c r="O27" s="9">
        <v>508</v>
      </c>
      <c r="P27" s="9">
        <v>0.52</v>
      </c>
      <c r="Q27" s="9">
        <f t="shared" si="4"/>
        <v>1</v>
      </c>
      <c r="R27" s="9"/>
      <c r="S27" s="9"/>
      <c r="T27" s="9"/>
      <c r="U27" s="9">
        <v>508</v>
      </c>
      <c r="V27" s="9">
        <v>0.43</v>
      </c>
      <c r="W27" s="9">
        <f t="shared" si="5"/>
        <v>1</v>
      </c>
      <c r="X27" s="9">
        <v>506</v>
      </c>
      <c r="Y27" s="9">
        <f t="shared" si="6"/>
        <v>0</v>
      </c>
      <c r="Z27" s="34">
        <f t="shared" si="7"/>
        <v>99.606299212598429</v>
      </c>
      <c r="AA27" s="9">
        <v>0.49</v>
      </c>
      <c r="AB27" s="9">
        <v>508</v>
      </c>
      <c r="AC27" s="9">
        <v>506</v>
      </c>
      <c r="AD27" s="9">
        <v>508</v>
      </c>
      <c r="AE27" s="9">
        <v>0</v>
      </c>
      <c r="AF27" s="9">
        <v>2</v>
      </c>
      <c r="AG27" s="9">
        <v>16</v>
      </c>
      <c r="AH27" s="9">
        <v>32</v>
      </c>
      <c r="AI27" s="9">
        <v>40</v>
      </c>
      <c r="AJ27" s="9">
        <v>0</v>
      </c>
      <c r="AK27" s="9">
        <v>0</v>
      </c>
      <c r="AL27" s="9">
        <v>51</v>
      </c>
      <c r="AM27" s="9">
        <v>2</v>
      </c>
      <c r="AN27" s="9">
        <v>0.3</v>
      </c>
      <c r="AO27" s="9">
        <v>0.23</v>
      </c>
      <c r="AP27" s="9">
        <v>1.29</v>
      </c>
      <c r="AQ27" s="31">
        <f t="shared" si="8"/>
        <v>1</v>
      </c>
    </row>
    <row r="28" spans="2:43" x14ac:dyDescent="0.25">
      <c r="B28" s="9" t="s">
        <v>32</v>
      </c>
      <c r="C28" s="9"/>
      <c r="D28" s="9">
        <v>2</v>
      </c>
      <c r="E28" s="9">
        <v>20</v>
      </c>
      <c r="F28" s="9">
        <v>10</v>
      </c>
      <c r="G28" s="9">
        <v>2</v>
      </c>
      <c r="H28" s="9">
        <f t="shared" si="0"/>
        <v>509</v>
      </c>
      <c r="I28" s="9">
        <f t="shared" si="1"/>
        <v>0</v>
      </c>
      <c r="J28" s="9">
        <v>509</v>
      </c>
      <c r="K28" s="9">
        <v>509</v>
      </c>
      <c r="L28" s="9">
        <f t="shared" si="2"/>
        <v>0</v>
      </c>
      <c r="M28" s="9">
        <v>509</v>
      </c>
      <c r="N28" s="9">
        <f t="shared" si="3"/>
        <v>0</v>
      </c>
      <c r="O28" s="9">
        <v>509</v>
      </c>
      <c r="P28" s="9">
        <v>0.64</v>
      </c>
      <c r="Q28" s="9">
        <f t="shared" si="4"/>
        <v>1</v>
      </c>
      <c r="R28" s="9"/>
      <c r="S28" s="9"/>
      <c r="T28" s="9"/>
      <c r="U28" s="9">
        <v>509</v>
      </c>
      <c r="V28" s="9">
        <v>0.41</v>
      </c>
      <c r="W28" s="9">
        <f t="shared" si="5"/>
        <v>1</v>
      </c>
      <c r="X28" s="9">
        <v>507</v>
      </c>
      <c r="Y28" s="9">
        <f t="shared" si="6"/>
        <v>0</v>
      </c>
      <c r="Z28" s="34">
        <f t="shared" si="7"/>
        <v>99.607072691552062</v>
      </c>
      <c r="AA28" s="9">
        <v>0.56999999999999995</v>
      </c>
      <c r="AB28" s="9">
        <v>509</v>
      </c>
      <c r="AC28" s="9">
        <v>507</v>
      </c>
      <c r="AD28" s="9">
        <v>509</v>
      </c>
      <c r="AE28" s="9">
        <v>0</v>
      </c>
      <c r="AF28" s="9">
        <v>2</v>
      </c>
      <c r="AG28" s="9">
        <v>19</v>
      </c>
      <c r="AH28" s="9">
        <v>38</v>
      </c>
      <c r="AI28" s="9">
        <v>40</v>
      </c>
      <c r="AJ28" s="9">
        <v>0</v>
      </c>
      <c r="AK28" s="9">
        <v>0</v>
      </c>
      <c r="AL28" s="9">
        <v>0</v>
      </c>
      <c r="AM28" s="9">
        <v>2</v>
      </c>
      <c r="AN28" s="9">
        <v>0.26</v>
      </c>
      <c r="AO28" s="9">
        <v>0.33</v>
      </c>
      <c r="AP28" s="9">
        <v>1.51</v>
      </c>
      <c r="AQ28" s="31">
        <f t="shared" si="8"/>
        <v>1</v>
      </c>
    </row>
    <row r="29" spans="2:43" x14ac:dyDescent="0.25">
      <c r="B29" s="9" t="s">
        <v>32</v>
      </c>
      <c r="C29" s="9"/>
      <c r="D29" s="9">
        <v>3</v>
      </c>
      <c r="E29" s="9">
        <v>20</v>
      </c>
      <c r="F29" s="9">
        <v>10</v>
      </c>
      <c r="G29" s="9">
        <v>2</v>
      </c>
      <c r="H29" s="9">
        <f t="shared" si="0"/>
        <v>509</v>
      </c>
      <c r="I29" s="9">
        <f t="shared" si="1"/>
        <v>0</v>
      </c>
      <c r="J29" s="9">
        <v>509</v>
      </c>
      <c r="K29" s="9">
        <v>509</v>
      </c>
      <c r="L29" s="9">
        <f t="shared" si="2"/>
        <v>0</v>
      </c>
      <c r="M29" s="9">
        <v>509</v>
      </c>
      <c r="N29" s="9">
        <f t="shared" si="3"/>
        <v>0</v>
      </c>
      <c r="O29" s="9">
        <v>509</v>
      </c>
      <c r="P29" s="9">
        <v>0.63</v>
      </c>
      <c r="Q29" s="9">
        <f t="shared" si="4"/>
        <v>1</v>
      </c>
      <c r="R29" s="9"/>
      <c r="S29" s="9"/>
      <c r="T29" s="9"/>
      <c r="U29" s="9">
        <v>509</v>
      </c>
      <c r="V29" s="9">
        <v>0.39</v>
      </c>
      <c r="W29" s="9">
        <f t="shared" si="5"/>
        <v>1</v>
      </c>
      <c r="X29" s="9">
        <v>507</v>
      </c>
      <c r="Y29" s="9">
        <f t="shared" si="6"/>
        <v>0</v>
      </c>
      <c r="Z29" s="34">
        <f t="shared" si="7"/>
        <v>99.607072691552062</v>
      </c>
      <c r="AA29" s="9">
        <v>0.5</v>
      </c>
      <c r="AB29" s="9">
        <v>509</v>
      </c>
      <c r="AC29" s="9">
        <v>507</v>
      </c>
      <c r="AD29" s="9">
        <v>509</v>
      </c>
      <c r="AE29" s="9">
        <v>0</v>
      </c>
      <c r="AF29" s="9">
        <v>3</v>
      </c>
      <c r="AG29" s="9">
        <v>16</v>
      </c>
      <c r="AH29" s="9">
        <v>32</v>
      </c>
      <c r="AI29" s="9">
        <v>40</v>
      </c>
      <c r="AJ29" s="9">
        <v>0</v>
      </c>
      <c r="AK29" s="9">
        <v>0</v>
      </c>
      <c r="AL29" s="9">
        <v>7</v>
      </c>
      <c r="AM29" s="9">
        <v>3</v>
      </c>
      <c r="AN29" s="9">
        <v>0.21</v>
      </c>
      <c r="AO29" s="9">
        <v>0.66</v>
      </c>
      <c r="AP29" s="9">
        <v>1.6</v>
      </c>
      <c r="AQ29" s="31">
        <f t="shared" si="8"/>
        <v>1</v>
      </c>
    </row>
    <row r="30" spans="2:43" x14ac:dyDescent="0.25">
      <c r="B30" s="9" t="s">
        <v>32</v>
      </c>
      <c r="C30" s="9"/>
      <c r="D30" s="9">
        <v>4</v>
      </c>
      <c r="E30" s="9">
        <v>20</v>
      </c>
      <c r="F30" s="9">
        <v>10</v>
      </c>
      <c r="G30" s="9">
        <v>2</v>
      </c>
      <c r="H30" s="9">
        <f t="shared" si="0"/>
        <v>509</v>
      </c>
      <c r="I30" s="9">
        <f t="shared" si="1"/>
        <v>0</v>
      </c>
      <c r="J30" s="9">
        <v>509</v>
      </c>
      <c r="K30" s="9">
        <v>509</v>
      </c>
      <c r="L30" s="9">
        <f t="shared" si="2"/>
        <v>0</v>
      </c>
      <c r="M30" s="9">
        <v>509</v>
      </c>
      <c r="N30" s="9">
        <f t="shared" si="3"/>
        <v>0</v>
      </c>
      <c r="O30" s="9">
        <v>509</v>
      </c>
      <c r="P30" s="9">
        <v>0.51</v>
      </c>
      <c r="Q30" s="9">
        <f t="shared" si="4"/>
        <v>1</v>
      </c>
      <c r="R30" s="9"/>
      <c r="S30" s="9"/>
      <c r="T30" s="9"/>
      <c r="U30" s="9">
        <v>509</v>
      </c>
      <c r="V30" s="9">
        <v>0.42</v>
      </c>
      <c r="W30" s="9">
        <f t="shared" si="5"/>
        <v>1</v>
      </c>
      <c r="X30" s="9">
        <v>507</v>
      </c>
      <c r="Y30" s="9">
        <f t="shared" si="6"/>
        <v>0</v>
      </c>
      <c r="Z30" s="34">
        <f t="shared" si="7"/>
        <v>99.607072691552062</v>
      </c>
      <c r="AA30" s="9">
        <v>0.43</v>
      </c>
      <c r="AB30" s="9">
        <v>509</v>
      </c>
      <c r="AC30" s="9">
        <v>507</v>
      </c>
      <c r="AD30" s="9">
        <v>509</v>
      </c>
      <c r="AE30" s="9">
        <v>0</v>
      </c>
      <c r="AF30" s="9">
        <v>3</v>
      </c>
      <c r="AG30" s="9">
        <v>17</v>
      </c>
      <c r="AH30" s="9">
        <v>34</v>
      </c>
      <c r="AI30" s="9">
        <v>40</v>
      </c>
      <c r="AJ30" s="9">
        <v>0</v>
      </c>
      <c r="AK30" s="9">
        <v>0</v>
      </c>
      <c r="AL30" s="9">
        <v>114</v>
      </c>
      <c r="AM30" s="9">
        <v>3</v>
      </c>
      <c r="AN30" s="9">
        <v>0.19</v>
      </c>
      <c r="AO30" s="9">
        <v>0.67</v>
      </c>
      <c r="AP30" s="9">
        <v>1.41</v>
      </c>
      <c r="AQ30" s="31">
        <f t="shared" si="8"/>
        <v>1</v>
      </c>
    </row>
    <row r="31" spans="2:43" x14ac:dyDescent="0.25">
      <c r="B31" s="9" t="s">
        <v>32</v>
      </c>
      <c r="C31" s="9"/>
      <c r="D31" s="9">
        <v>5</v>
      </c>
      <c r="E31" s="9">
        <v>20</v>
      </c>
      <c r="F31" s="9">
        <v>10</v>
      </c>
      <c r="G31" s="9">
        <v>2</v>
      </c>
      <c r="H31" s="9">
        <f t="shared" si="0"/>
        <v>506</v>
      </c>
      <c r="I31" s="9">
        <f t="shared" si="1"/>
        <v>0</v>
      </c>
      <c r="J31" s="9">
        <v>506</v>
      </c>
      <c r="K31" s="9">
        <v>506</v>
      </c>
      <c r="L31" s="9">
        <f t="shared" si="2"/>
        <v>0</v>
      </c>
      <c r="M31" s="9">
        <v>506</v>
      </c>
      <c r="N31" s="9">
        <f t="shared" si="3"/>
        <v>0</v>
      </c>
      <c r="O31" s="9">
        <v>506</v>
      </c>
      <c r="P31" s="9">
        <v>0.61</v>
      </c>
      <c r="Q31" s="9">
        <f t="shared" si="4"/>
        <v>1</v>
      </c>
      <c r="R31" s="9"/>
      <c r="S31" s="9"/>
      <c r="T31" s="9"/>
      <c r="U31" s="9">
        <v>506</v>
      </c>
      <c r="V31" s="9">
        <v>0.81</v>
      </c>
      <c r="W31" s="9">
        <f t="shared" si="5"/>
        <v>1</v>
      </c>
      <c r="X31" s="9">
        <v>506</v>
      </c>
      <c r="Y31" s="9">
        <f t="shared" si="6"/>
        <v>1</v>
      </c>
      <c r="Z31" s="34">
        <f t="shared" si="7"/>
        <v>100</v>
      </c>
      <c r="AA31" s="9">
        <v>0.47</v>
      </c>
      <c r="AB31" s="9">
        <v>506</v>
      </c>
      <c r="AC31" s="9">
        <v>506</v>
      </c>
      <c r="AD31" s="9">
        <v>506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0.61</v>
      </c>
      <c r="AQ31" s="31">
        <f t="shared" si="8"/>
        <v>1</v>
      </c>
    </row>
    <row r="32" spans="2:43" x14ac:dyDescent="0.25">
      <c r="B32" s="9" t="s">
        <v>32</v>
      </c>
      <c r="C32" s="9"/>
      <c r="D32" s="9">
        <v>6</v>
      </c>
      <c r="E32" s="9">
        <v>20</v>
      </c>
      <c r="F32" s="9">
        <v>10</v>
      </c>
      <c r="G32" s="9">
        <v>2</v>
      </c>
      <c r="H32" s="9">
        <f t="shared" si="0"/>
        <v>508</v>
      </c>
      <c r="I32" s="9">
        <f t="shared" si="1"/>
        <v>0</v>
      </c>
      <c r="J32" s="9">
        <v>508</v>
      </c>
      <c r="K32" s="9">
        <v>508</v>
      </c>
      <c r="L32" s="9">
        <f t="shared" si="2"/>
        <v>0</v>
      </c>
      <c r="M32" s="9">
        <v>508</v>
      </c>
      <c r="N32" s="9">
        <f t="shared" si="3"/>
        <v>0</v>
      </c>
      <c r="O32" s="9">
        <v>508</v>
      </c>
      <c r="P32" s="9">
        <v>0.61</v>
      </c>
      <c r="Q32" s="9">
        <f t="shared" si="4"/>
        <v>1</v>
      </c>
      <c r="R32" s="9"/>
      <c r="S32" s="9"/>
      <c r="T32" s="9"/>
      <c r="U32" s="9">
        <v>508</v>
      </c>
      <c r="V32" s="9">
        <v>0.34</v>
      </c>
      <c r="W32" s="9">
        <f t="shared" si="5"/>
        <v>1</v>
      </c>
      <c r="X32" s="9">
        <v>507</v>
      </c>
      <c r="Y32" s="9">
        <f t="shared" si="6"/>
        <v>0</v>
      </c>
      <c r="Z32" s="34">
        <f t="shared" si="7"/>
        <v>99.803149606299215</v>
      </c>
      <c r="AA32" s="9">
        <v>0.47</v>
      </c>
      <c r="AB32" s="9">
        <v>508</v>
      </c>
      <c r="AC32" s="9">
        <v>507</v>
      </c>
      <c r="AD32" s="9">
        <v>508</v>
      </c>
      <c r="AE32" s="9">
        <v>0</v>
      </c>
      <c r="AF32" s="9">
        <v>2</v>
      </c>
      <c r="AG32" s="9">
        <v>16</v>
      </c>
      <c r="AH32" s="9">
        <v>32</v>
      </c>
      <c r="AI32" s="9">
        <v>40</v>
      </c>
      <c r="AJ32" s="9">
        <v>0</v>
      </c>
      <c r="AK32" s="9">
        <v>0</v>
      </c>
      <c r="AL32" s="9">
        <v>4</v>
      </c>
      <c r="AM32" s="9">
        <v>2</v>
      </c>
      <c r="AN32" s="9">
        <v>0.18</v>
      </c>
      <c r="AO32" s="9">
        <v>0.44</v>
      </c>
      <c r="AP32" s="9">
        <v>1.33</v>
      </c>
      <c r="AQ32" s="31">
        <f t="shared" si="8"/>
        <v>1</v>
      </c>
    </row>
    <row r="33" spans="2:43" x14ac:dyDescent="0.25">
      <c r="B33" s="9" t="s">
        <v>32</v>
      </c>
      <c r="C33" s="9"/>
      <c r="D33" s="9">
        <v>7</v>
      </c>
      <c r="E33" s="9">
        <v>20</v>
      </c>
      <c r="F33" s="9">
        <v>10</v>
      </c>
      <c r="G33" s="9">
        <v>2</v>
      </c>
      <c r="H33" s="9">
        <f t="shared" si="0"/>
        <v>507</v>
      </c>
      <c r="I33" s="9">
        <f t="shared" si="1"/>
        <v>0</v>
      </c>
      <c r="J33" s="9">
        <v>507</v>
      </c>
      <c r="K33" s="9">
        <v>507</v>
      </c>
      <c r="L33" s="9">
        <f t="shared" si="2"/>
        <v>0</v>
      </c>
      <c r="M33" s="9">
        <v>507</v>
      </c>
      <c r="N33" s="9">
        <f t="shared" si="3"/>
        <v>0</v>
      </c>
      <c r="O33" s="9">
        <v>507</v>
      </c>
      <c r="P33" s="9">
        <v>0.62</v>
      </c>
      <c r="Q33" s="9">
        <f t="shared" si="4"/>
        <v>1</v>
      </c>
      <c r="R33" s="9"/>
      <c r="S33" s="9"/>
      <c r="T33" s="9"/>
      <c r="U33" s="9">
        <v>507</v>
      </c>
      <c r="V33" s="9">
        <v>0.35</v>
      </c>
      <c r="W33" s="9">
        <f t="shared" si="5"/>
        <v>1</v>
      </c>
      <c r="X33" s="9">
        <v>506</v>
      </c>
      <c r="Y33" s="9">
        <f t="shared" si="6"/>
        <v>0</v>
      </c>
      <c r="Z33" s="34">
        <f t="shared" si="7"/>
        <v>99.802761341222876</v>
      </c>
      <c r="AA33" s="9">
        <v>0.51</v>
      </c>
      <c r="AB33" s="9">
        <v>507</v>
      </c>
      <c r="AC33" s="9">
        <v>506</v>
      </c>
      <c r="AD33" s="9">
        <v>507</v>
      </c>
      <c r="AE33" s="9">
        <v>0</v>
      </c>
      <c r="AF33" s="9">
        <v>2</v>
      </c>
      <c r="AG33" s="9">
        <v>15</v>
      </c>
      <c r="AH33" s="9">
        <v>30</v>
      </c>
      <c r="AI33" s="9">
        <v>40</v>
      </c>
      <c r="AJ33" s="9">
        <v>0</v>
      </c>
      <c r="AK33" s="9">
        <v>0</v>
      </c>
      <c r="AL33" s="9">
        <v>14</v>
      </c>
      <c r="AM33" s="9">
        <v>2</v>
      </c>
      <c r="AN33" s="9">
        <v>0.18</v>
      </c>
      <c r="AO33" s="9">
        <v>0.31</v>
      </c>
      <c r="AP33" s="9">
        <v>1.31</v>
      </c>
      <c r="AQ33" s="31">
        <f t="shared" si="8"/>
        <v>1</v>
      </c>
    </row>
    <row r="34" spans="2:43" x14ac:dyDescent="0.25">
      <c r="B34" s="9" t="s">
        <v>32</v>
      </c>
      <c r="C34" s="9"/>
      <c r="D34" s="9">
        <v>8</v>
      </c>
      <c r="E34" s="9">
        <v>20</v>
      </c>
      <c r="F34" s="9">
        <v>10</v>
      </c>
      <c r="G34" s="9">
        <v>2</v>
      </c>
      <c r="H34" s="9">
        <f t="shared" si="0"/>
        <v>510</v>
      </c>
      <c r="I34" s="9">
        <f t="shared" si="1"/>
        <v>0</v>
      </c>
      <c r="J34" s="9">
        <v>510</v>
      </c>
      <c r="K34" s="9">
        <v>510</v>
      </c>
      <c r="L34" s="9">
        <f t="shared" si="2"/>
        <v>0</v>
      </c>
      <c r="M34" s="9">
        <v>510</v>
      </c>
      <c r="N34" s="9">
        <f t="shared" si="3"/>
        <v>0</v>
      </c>
      <c r="O34" s="9">
        <v>510</v>
      </c>
      <c r="P34" s="9">
        <v>0.64</v>
      </c>
      <c r="Q34" s="9">
        <f t="shared" si="4"/>
        <v>1</v>
      </c>
      <c r="R34" s="9"/>
      <c r="S34" s="9"/>
      <c r="T34" s="9"/>
      <c r="U34" s="9">
        <v>510</v>
      </c>
      <c r="V34" s="9">
        <v>0.38</v>
      </c>
      <c r="W34" s="9">
        <f t="shared" si="5"/>
        <v>1</v>
      </c>
      <c r="X34" s="9">
        <v>507</v>
      </c>
      <c r="Y34" s="9">
        <f t="shared" si="6"/>
        <v>0</v>
      </c>
      <c r="Z34" s="34">
        <f t="shared" si="7"/>
        <v>99.411764705882348</v>
      </c>
      <c r="AA34" s="9">
        <v>0.28999999999999998</v>
      </c>
      <c r="AB34" s="9">
        <v>510</v>
      </c>
      <c r="AC34" s="9">
        <v>507</v>
      </c>
      <c r="AD34" s="9">
        <v>510</v>
      </c>
      <c r="AE34" s="9">
        <v>0</v>
      </c>
      <c r="AF34" s="9">
        <v>2</v>
      </c>
      <c r="AG34" s="9">
        <v>18</v>
      </c>
      <c r="AH34" s="9">
        <v>36</v>
      </c>
      <c r="AI34" s="9">
        <v>40</v>
      </c>
      <c r="AJ34" s="9">
        <v>0</v>
      </c>
      <c r="AK34" s="9">
        <v>0</v>
      </c>
      <c r="AL34" s="9">
        <v>6</v>
      </c>
      <c r="AM34" s="9">
        <v>2</v>
      </c>
      <c r="AN34" s="9">
        <v>0.16</v>
      </c>
      <c r="AO34" s="9">
        <v>0.34</v>
      </c>
      <c r="AP34" s="9">
        <v>1.1200000000000001</v>
      </c>
      <c r="AQ34" s="31">
        <f t="shared" si="8"/>
        <v>1</v>
      </c>
    </row>
    <row r="35" spans="2:43" x14ac:dyDescent="0.25">
      <c r="B35" s="9" t="s">
        <v>32</v>
      </c>
      <c r="C35" s="9"/>
      <c r="D35" s="9">
        <v>9</v>
      </c>
      <c r="E35" s="9">
        <v>20</v>
      </c>
      <c r="F35" s="9">
        <v>10</v>
      </c>
      <c r="G35" s="9">
        <v>2</v>
      </c>
      <c r="H35" s="9">
        <f t="shared" si="0"/>
        <v>508</v>
      </c>
      <c r="I35" s="9">
        <f t="shared" si="1"/>
        <v>0</v>
      </c>
      <c r="J35" s="9">
        <v>508</v>
      </c>
      <c r="K35" s="9">
        <v>508</v>
      </c>
      <c r="L35" s="9">
        <f t="shared" si="2"/>
        <v>0</v>
      </c>
      <c r="M35" s="9">
        <v>508</v>
      </c>
      <c r="N35" s="9">
        <f t="shared" si="3"/>
        <v>0</v>
      </c>
      <c r="O35" s="9">
        <v>508</v>
      </c>
      <c r="P35" s="9">
        <v>0.53</v>
      </c>
      <c r="Q35" s="9">
        <f t="shared" si="4"/>
        <v>1</v>
      </c>
      <c r="R35" s="9"/>
      <c r="S35" s="9"/>
      <c r="T35" s="9"/>
      <c r="U35" s="9">
        <v>508</v>
      </c>
      <c r="V35" s="9">
        <v>0.5</v>
      </c>
      <c r="W35" s="9">
        <f t="shared" si="5"/>
        <v>1</v>
      </c>
      <c r="X35" s="9">
        <v>507</v>
      </c>
      <c r="Y35" s="9">
        <f t="shared" si="6"/>
        <v>0</v>
      </c>
      <c r="Z35" s="34">
        <f t="shared" si="7"/>
        <v>99.803149606299215</v>
      </c>
      <c r="AA35" s="9">
        <v>0.28000000000000003</v>
      </c>
      <c r="AB35" s="9">
        <v>508</v>
      </c>
      <c r="AC35" s="9">
        <v>507</v>
      </c>
      <c r="AD35" s="9">
        <v>508</v>
      </c>
      <c r="AE35" s="9">
        <v>0</v>
      </c>
      <c r="AF35" s="9">
        <v>2</v>
      </c>
      <c r="AG35" s="9">
        <v>19</v>
      </c>
      <c r="AH35" s="9">
        <v>38</v>
      </c>
      <c r="AI35" s="9">
        <v>40</v>
      </c>
      <c r="AJ35" s="9">
        <v>0</v>
      </c>
      <c r="AK35" s="9">
        <v>0</v>
      </c>
      <c r="AL35" s="9">
        <v>26</v>
      </c>
      <c r="AM35" s="9">
        <v>2</v>
      </c>
      <c r="AN35" s="9">
        <v>0.2</v>
      </c>
      <c r="AO35" s="9">
        <v>0.28000000000000003</v>
      </c>
      <c r="AP35" s="9">
        <v>1.01</v>
      </c>
      <c r="AQ35" s="31">
        <f t="shared" si="8"/>
        <v>1</v>
      </c>
    </row>
    <row r="36" spans="2:43" x14ac:dyDescent="0.25">
      <c r="B36" s="9" t="s">
        <v>32</v>
      </c>
      <c r="C36" s="9"/>
      <c r="D36" s="9">
        <v>10</v>
      </c>
      <c r="E36" s="9">
        <v>20</v>
      </c>
      <c r="F36" s="9">
        <v>10</v>
      </c>
      <c r="G36" s="9">
        <v>2</v>
      </c>
      <c r="H36" s="9">
        <f t="shared" si="0"/>
        <v>509</v>
      </c>
      <c r="I36" s="9">
        <f t="shared" si="1"/>
        <v>0</v>
      </c>
      <c r="J36" s="9">
        <v>509</v>
      </c>
      <c r="K36" s="9">
        <v>509</v>
      </c>
      <c r="L36" s="9">
        <f t="shared" si="2"/>
        <v>0</v>
      </c>
      <c r="M36" s="9">
        <v>509</v>
      </c>
      <c r="N36" s="9">
        <f t="shared" si="3"/>
        <v>0</v>
      </c>
      <c r="O36" s="9">
        <v>509</v>
      </c>
      <c r="P36" s="9">
        <v>0.67</v>
      </c>
      <c r="Q36" s="9">
        <f t="shared" si="4"/>
        <v>1</v>
      </c>
      <c r="R36" s="9"/>
      <c r="S36" s="9"/>
      <c r="T36" s="9"/>
      <c r="U36" s="9">
        <v>509</v>
      </c>
      <c r="V36" s="9">
        <v>0.46</v>
      </c>
      <c r="W36" s="9">
        <f t="shared" si="5"/>
        <v>1</v>
      </c>
      <c r="X36" s="9">
        <v>506</v>
      </c>
      <c r="Y36" s="9">
        <f t="shared" si="6"/>
        <v>0</v>
      </c>
      <c r="Z36" s="34">
        <f t="shared" si="7"/>
        <v>99.410609037328101</v>
      </c>
      <c r="AA36" s="9">
        <v>0.3</v>
      </c>
      <c r="AB36" s="9">
        <v>507</v>
      </c>
      <c r="AC36" s="9">
        <v>506</v>
      </c>
      <c r="AD36" s="9">
        <v>507</v>
      </c>
      <c r="AE36" s="9">
        <v>0</v>
      </c>
      <c r="AF36" s="9">
        <v>2</v>
      </c>
      <c r="AG36" s="9">
        <v>15</v>
      </c>
      <c r="AH36" s="9">
        <v>30</v>
      </c>
      <c r="AI36" s="9">
        <v>40</v>
      </c>
      <c r="AJ36" s="9">
        <v>0</v>
      </c>
      <c r="AK36" s="9">
        <v>0</v>
      </c>
      <c r="AL36" s="9">
        <v>0</v>
      </c>
      <c r="AM36" s="9">
        <v>2</v>
      </c>
      <c r="AN36" s="9">
        <v>0.14000000000000001</v>
      </c>
      <c r="AO36" s="9">
        <v>0.43</v>
      </c>
      <c r="AP36" s="9">
        <v>1.1399999999999999</v>
      </c>
      <c r="AQ36" s="31">
        <f t="shared" si="8"/>
        <v>1</v>
      </c>
    </row>
    <row r="37" spans="2:43" x14ac:dyDescent="0.25">
      <c r="B37" s="9" t="s">
        <v>32</v>
      </c>
      <c r="C37" s="9"/>
      <c r="D37" s="9">
        <v>1</v>
      </c>
      <c r="E37" s="9">
        <v>25</v>
      </c>
      <c r="F37" s="9">
        <v>10</v>
      </c>
      <c r="G37" s="9">
        <v>2</v>
      </c>
      <c r="H37" s="9">
        <f t="shared" si="0"/>
        <v>508</v>
      </c>
      <c r="I37" s="9">
        <f t="shared" si="1"/>
        <v>0</v>
      </c>
      <c r="J37" s="9">
        <v>508</v>
      </c>
      <c r="K37" s="9">
        <v>508</v>
      </c>
      <c r="L37" s="9">
        <f t="shared" si="2"/>
        <v>0</v>
      </c>
      <c r="M37" s="9">
        <v>508</v>
      </c>
      <c r="N37" s="9">
        <f t="shared" si="3"/>
        <v>0</v>
      </c>
      <c r="O37" s="9">
        <v>508</v>
      </c>
      <c r="P37" s="9">
        <v>0.62</v>
      </c>
      <c r="Q37" s="9">
        <f t="shared" si="4"/>
        <v>1</v>
      </c>
      <c r="R37" s="9"/>
      <c r="S37" s="9"/>
      <c r="T37" s="9"/>
      <c r="U37" s="9">
        <v>508</v>
      </c>
      <c r="V37" s="9">
        <v>0.42</v>
      </c>
      <c r="W37" s="9">
        <f t="shared" si="5"/>
        <v>1</v>
      </c>
      <c r="X37" s="9">
        <v>506</v>
      </c>
      <c r="Y37" s="9">
        <f t="shared" si="6"/>
        <v>0</v>
      </c>
      <c r="Z37" s="34">
        <f t="shared" si="7"/>
        <v>99.606299212598429</v>
      </c>
      <c r="AA37" s="9">
        <v>0.56000000000000005</v>
      </c>
      <c r="AB37" s="9">
        <v>508</v>
      </c>
      <c r="AC37" s="9">
        <v>506</v>
      </c>
      <c r="AD37" s="9">
        <v>508</v>
      </c>
      <c r="AE37" s="9">
        <v>0</v>
      </c>
      <c r="AF37" s="9">
        <v>2</v>
      </c>
      <c r="AG37" s="9">
        <v>26</v>
      </c>
      <c r="AH37" s="9">
        <v>52</v>
      </c>
      <c r="AI37" s="9">
        <v>50</v>
      </c>
      <c r="AJ37" s="9">
        <v>0</v>
      </c>
      <c r="AK37" s="9">
        <v>0</v>
      </c>
      <c r="AL37" s="9">
        <v>14</v>
      </c>
      <c r="AM37" s="9">
        <v>2</v>
      </c>
      <c r="AN37" s="9">
        <v>0.35</v>
      </c>
      <c r="AO37" s="9">
        <v>0.35</v>
      </c>
      <c r="AP37" s="9">
        <v>1.57</v>
      </c>
      <c r="AQ37" s="31">
        <f t="shared" si="8"/>
        <v>1</v>
      </c>
    </row>
    <row r="38" spans="2:43" x14ac:dyDescent="0.25">
      <c r="B38" s="9" t="s">
        <v>32</v>
      </c>
      <c r="C38" s="9"/>
      <c r="D38" s="9">
        <v>2</v>
      </c>
      <c r="E38" s="9">
        <v>25</v>
      </c>
      <c r="F38" s="9">
        <v>10</v>
      </c>
      <c r="G38" s="9">
        <v>2</v>
      </c>
      <c r="H38" s="9">
        <f t="shared" si="0"/>
        <v>507</v>
      </c>
      <c r="I38" s="9">
        <f t="shared" si="1"/>
        <v>0</v>
      </c>
      <c r="J38" s="9">
        <v>507</v>
      </c>
      <c r="K38" s="9">
        <v>507</v>
      </c>
      <c r="L38" s="9">
        <f t="shared" si="2"/>
        <v>0</v>
      </c>
      <c r="M38" s="9">
        <v>507</v>
      </c>
      <c r="N38" s="9">
        <f t="shared" si="3"/>
        <v>0</v>
      </c>
      <c r="O38" s="9">
        <v>507</v>
      </c>
      <c r="P38" s="9">
        <v>0.71</v>
      </c>
      <c r="Q38" s="9">
        <f t="shared" si="4"/>
        <v>1</v>
      </c>
      <c r="R38" s="9"/>
      <c r="S38" s="9"/>
      <c r="T38" s="9"/>
      <c r="U38" s="9">
        <v>507</v>
      </c>
      <c r="V38" s="9">
        <v>0.48</v>
      </c>
      <c r="W38" s="9">
        <f t="shared" si="5"/>
        <v>1</v>
      </c>
      <c r="X38" s="9">
        <v>507</v>
      </c>
      <c r="Y38" s="9">
        <f t="shared" si="6"/>
        <v>1</v>
      </c>
      <c r="Z38" s="34">
        <f t="shared" si="7"/>
        <v>100</v>
      </c>
      <c r="AA38" s="9">
        <v>0.53</v>
      </c>
      <c r="AB38" s="9">
        <v>507</v>
      </c>
      <c r="AC38" s="9">
        <v>507</v>
      </c>
      <c r="AD38" s="9">
        <v>507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0.86</v>
      </c>
      <c r="AQ38" s="31">
        <f t="shared" si="8"/>
        <v>1</v>
      </c>
    </row>
    <row r="39" spans="2:43" x14ac:dyDescent="0.25">
      <c r="B39" s="9" t="s">
        <v>32</v>
      </c>
      <c r="C39" s="9"/>
      <c r="D39" s="9">
        <v>3</v>
      </c>
      <c r="E39" s="9">
        <v>25</v>
      </c>
      <c r="F39" s="9">
        <v>10</v>
      </c>
      <c r="G39" s="9">
        <v>2</v>
      </c>
      <c r="H39" s="9">
        <f t="shared" si="0"/>
        <v>507</v>
      </c>
      <c r="I39" s="9">
        <f t="shared" si="1"/>
        <v>0</v>
      </c>
      <c r="J39" s="9">
        <v>507</v>
      </c>
      <c r="K39" s="9">
        <v>507</v>
      </c>
      <c r="L39" s="9">
        <f t="shared" si="2"/>
        <v>0</v>
      </c>
      <c r="M39" s="9">
        <v>507</v>
      </c>
      <c r="N39" s="9">
        <f t="shared" si="3"/>
        <v>0</v>
      </c>
      <c r="O39" s="9">
        <v>507</v>
      </c>
      <c r="P39" s="9">
        <v>0.65</v>
      </c>
      <c r="Q39" s="9">
        <f t="shared" si="4"/>
        <v>1</v>
      </c>
      <c r="R39" s="9"/>
      <c r="S39" s="9"/>
      <c r="T39" s="9"/>
      <c r="U39" s="9">
        <v>507</v>
      </c>
      <c r="V39" s="9">
        <v>0.49</v>
      </c>
      <c r="W39" s="9">
        <f t="shared" si="5"/>
        <v>1</v>
      </c>
      <c r="X39" s="9">
        <v>506</v>
      </c>
      <c r="Y39" s="9">
        <f t="shared" si="6"/>
        <v>0</v>
      </c>
      <c r="Z39" s="34">
        <f t="shared" si="7"/>
        <v>99.802761341222876</v>
      </c>
      <c r="AA39" s="9">
        <v>0.47</v>
      </c>
      <c r="AB39" s="9">
        <v>507</v>
      </c>
      <c r="AC39" s="9">
        <v>506</v>
      </c>
      <c r="AD39" s="9">
        <v>507</v>
      </c>
      <c r="AE39" s="9">
        <v>0</v>
      </c>
      <c r="AF39" s="9">
        <v>2</v>
      </c>
      <c r="AG39" s="9">
        <v>33</v>
      </c>
      <c r="AH39" s="9">
        <v>66</v>
      </c>
      <c r="AI39" s="9">
        <v>50</v>
      </c>
      <c r="AJ39" s="9">
        <v>0</v>
      </c>
      <c r="AK39" s="9">
        <v>0</v>
      </c>
      <c r="AL39" s="9">
        <v>9</v>
      </c>
      <c r="AM39" s="9">
        <v>2</v>
      </c>
      <c r="AN39" s="9">
        <v>0.25</v>
      </c>
      <c r="AO39" s="9">
        <v>0.27</v>
      </c>
      <c r="AP39" s="9">
        <v>1.1000000000000001</v>
      </c>
      <c r="AQ39" s="31">
        <f t="shared" si="8"/>
        <v>1</v>
      </c>
    </row>
    <row r="40" spans="2:43" x14ac:dyDescent="0.25">
      <c r="B40" s="9" t="s">
        <v>32</v>
      </c>
      <c r="C40" s="9"/>
      <c r="D40" s="9">
        <v>4</v>
      </c>
      <c r="E40" s="9">
        <v>25</v>
      </c>
      <c r="F40" s="9">
        <v>10</v>
      </c>
      <c r="G40" s="9">
        <v>2</v>
      </c>
      <c r="H40" s="9">
        <f t="shared" si="0"/>
        <v>507</v>
      </c>
      <c r="I40" s="9">
        <f t="shared" si="1"/>
        <v>0</v>
      </c>
      <c r="J40" s="9">
        <v>507</v>
      </c>
      <c r="K40" s="9">
        <v>508</v>
      </c>
      <c r="L40" s="9">
        <f t="shared" si="2"/>
        <v>0</v>
      </c>
      <c r="M40" s="9">
        <v>508</v>
      </c>
      <c r="N40" s="9">
        <f t="shared" si="3"/>
        <v>0</v>
      </c>
      <c r="O40" s="9">
        <v>507</v>
      </c>
      <c r="P40" s="9">
        <v>0.04</v>
      </c>
      <c r="Q40" s="9">
        <f t="shared" si="4"/>
        <v>1</v>
      </c>
      <c r="R40" s="9"/>
      <c r="S40" s="9"/>
      <c r="T40" s="9"/>
      <c r="U40" s="9">
        <v>508</v>
      </c>
      <c r="V40" s="9">
        <v>0.46</v>
      </c>
      <c r="W40" s="9">
        <f t="shared" si="5"/>
        <v>1</v>
      </c>
      <c r="X40" s="9">
        <v>507</v>
      </c>
      <c r="Y40" s="9">
        <f t="shared" si="6"/>
        <v>1</v>
      </c>
      <c r="Z40" s="34">
        <f t="shared" si="7"/>
        <v>100</v>
      </c>
      <c r="AA40" s="9">
        <v>0.41</v>
      </c>
      <c r="AB40" s="9">
        <v>507</v>
      </c>
      <c r="AC40" s="9">
        <v>507</v>
      </c>
      <c r="AD40" s="9">
        <v>507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0.44</v>
      </c>
      <c r="AQ40" s="31">
        <f t="shared" si="8"/>
        <v>1</v>
      </c>
    </row>
    <row r="41" spans="2:43" x14ac:dyDescent="0.25">
      <c r="B41" s="9" t="s">
        <v>32</v>
      </c>
      <c r="C41" s="9"/>
      <c r="D41" s="9">
        <v>5</v>
      </c>
      <c r="E41" s="9">
        <v>25</v>
      </c>
      <c r="F41" s="9">
        <v>10</v>
      </c>
      <c r="G41" s="9">
        <v>2</v>
      </c>
      <c r="H41" s="9">
        <f t="shared" si="0"/>
        <v>507</v>
      </c>
      <c r="I41" s="9">
        <f t="shared" si="1"/>
        <v>0</v>
      </c>
      <c r="J41" s="9">
        <v>507</v>
      </c>
      <c r="K41" s="9">
        <v>507</v>
      </c>
      <c r="L41" s="9">
        <f t="shared" si="2"/>
        <v>0</v>
      </c>
      <c r="M41" s="9">
        <v>507</v>
      </c>
      <c r="N41" s="9">
        <f t="shared" si="3"/>
        <v>0</v>
      </c>
      <c r="O41" s="9">
        <v>507</v>
      </c>
      <c r="P41" s="9">
        <v>0.56999999999999995</v>
      </c>
      <c r="Q41" s="9">
        <f t="shared" si="4"/>
        <v>1</v>
      </c>
      <c r="R41" s="9"/>
      <c r="S41" s="9"/>
      <c r="T41" s="9"/>
      <c r="U41" s="9">
        <v>507</v>
      </c>
      <c r="V41" s="9">
        <v>0.55000000000000004</v>
      </c>
      <c r="W41" s="9">
        <f t="shared" si="5"/>
        <v>1</v>
      </c>
      <c r="X41" s="9">
        <v>506</v>
      </c>
      <c r="Y41" s="9">
        <f t="shared" si="6"/>
        <v>0</v>
      </c>
      <c r="Z41" s="34">
        <f t="shared" si="7"/>
        <v>99.802761341222876</v>
      </c>
      <c r="AA41" s="9">
        <v>0.47</v>
      </c>
      <c r="AB41" s="9">
        <v>507</v>
      </c>
      <c r="AC41" s="9">
        <v>506</v>
      </c>
      <c r="AD41" s="9">
        <v>507</v>
      </c>
      <c r="AE41" s="9">
        <v>0</v>
      </c>
      <c r="AF41" s="9">
        <v>2</v>
      </c>
      <c r="AG41" s="9">
        <v>33</v>
      </c>
      <c r="AH41" s="9">
        <v>66</v>
      </c>
      <c r="AI41" s="9">
        <v>50</v>
      </c>
      <c r="AJ41" s="9">
        <v>0</v>
      </c>
      <c r="AK41" s="9">
        <v>0</v>
      </c>
      <c r="AL41" s="9">
        <v>43</v>
      </c>
      <c r="AM41" s="9">
        <v>2</v>
      </c>
      <c r="AN41" s="9">
        <v>0.23</v>
      </c>
      <c r="AO41" s="9">
        <v>0.48</v>
      </c>
      <c r="AP41" s="9">
        <v>1.35</v>
      </c>
      <c r="AQ41" s="31">
        <f t="shared" si="8"/>
        <v>1</v>
      </c>
    </row>
    <row r="42" spans="2:43" x14ac:dyDescent="0.25">
      <c r="B42" s="9" t="s">
        <v>32</v>
      </c>
      <c r="C42" s="9"/>
      <c r="D42" s="9">
        <v>6</v>
      </c>
      <c r="E42" s="9">
        <v>25</v>
      </c>
      <c r="F42" s="9">
        <v>10</v>
      </c>
      <c r="G42" s="9">
        <v>2</v>
      </c>
      <c r="H42" s="9">
        <f t="shared" si="0"/>
        <v>507</v>
      </c>
      <c r="I42" s="9">
        <f t="shared" si="1"/>
        <v>0</v>
      </c>
      <c r="J42" s="9">
        <v>507</v>
      </c>
      <c r="K42" s="9">
        <v>507</v>
      </c>
      <c r="L42" s="9">
        <f t="shared" si="2"/>
        <v>0</v>
      </c>
      <c r="M42" s="9">
        <v>507</v>
      </c>
      <c r="N42" s="9">
        <f t="shared" si="3"/>
        <v>0</v>
      </c>
      <c r="O42" s="9">
        <v>507</v>
      </c>
      <c r="P42" s="9">
        <v>0.78</v>
      </c>
      <c r="Q42" s="9">
        <f t="shared" si="4"/>
        <v>1</v>
      </c>
      <c r="R42" s="9"/>
      <c r="S42" s="9"/>
      <c r="T42" s="9"/>
      <c r="U42" s="9">
        <v>507</v>
      </c>
      <c r="V42" s="9">
        <v>0.39</v>
      </c>
      <c r="W42" s="9">
        <f t="shared" si="5"/>
        <v>1</v>
      </c>
      <c r="X42" s="9">
        <v>506</v>
      </c>
      <c r="Y42" s="9">
        <f t="shared" si="6"/>
        <v>0</v>
      </c>
      <c r="Z42" s="34">
        <f t="shared" si="7"/>
        <v>99.802761341222876</v>
      </c>
      <c r="AA42" s="9">
        <v>0.47</v>
      </c>
      <c r="AB42" s="9">
        <v>507</v>
      </c>
      <c r="AC42" s="9">
        <v>506</v>
      </c>
      <c r="AD42" s="9">
        <v>507</v>
      </c>
      <c r="AE42" s="9">
        <v>0</v>
      </c>
      <c r="AF42" s="9">
        <v>2</v>
      </c>
      <c r="AG42" s="9">
        <v>27</v>
      </c>
      <c r="AH42" s="9">
        <v>54</v>
      </c>
      <c r="AI42" s="9">
        <v>50</v>
      </c>
      <c r="AJ42" s="9">
        <v>0</v>
      </c>
      <c r="AK42" s="9">
        <v>0</v>
      </c>
      <c r="AL42" s="9">
        <v>0</v>
      </c>
      <c r="AM42" s="9">
        <v>2</v>
      </c>
      <c r="AN42" s="9">
        <v>0.18</v>
      </c>
      <c r="AO42" s="9">
        <v>0.34</v>
      </c>
      <c r="AP42" s="9">
        <v>1.24</v>
      </c>
      <c r="AQ42" s="31">
        <f t="shared" si="8"/>
        <v>1</v>
      </c>
    </row>
    <row r="43" spans="2:43" x14ac:dyDescent="0.25">
      <c r="B43" s="9" t="s">
        <v>32</v>
      </c>
      <c r="C43" s="9"/>
      <c r="D43" s="9">
        <v>7</v>
      </c>
      <c r="E43" s="9">
        <v>25</v>
      </c>
      <c r="F43" s="9">
        <v>10</v>
      </c>
      <c r="G43" s="9">
        <v>2</v>
      </c>
      <c r="H43" s="9">
        <f t="shared" si="0"/>
        <v>508</v>
      </c>
      <c r="I43" s="9">
        <f t="shared" si="1"/>
        <v>0</v>
      </c>
      <c r="J43" s="9">
        <v>508</v>
      </c>
      <c r="K43" s="9">
        <v>508</v>
      </c>
      <c r="L43" s="9">
        <f t="shared" si="2"/>
        <v>0</v>
      </c>
      <c r="M43" s="9" t="s">
        <v>57</v>
      </c>
      <c r="N43" s="9">
        <f t="shared" si="3"/>
        <v>0</v>
      </c>
      <c r="O43" s="9">
        <v>508</v>
      </c>
      <c r="P43" s="9">
        <v>0.53</v>
      </c>
      <c r="Q43" s="9">
        <f t="shared" si="4"/>
        <v>1</v>
      </c>
      <c r="R43" s="9"/>
      <c r="S43" s="9"/>
      <c r="T43" s="9"/>
      <c r="U43" s="9">
        <v>508</v>
      </c>
      <c r="V43" s="9">
        <v>0.55000000000000004</v>
      </c>
      <c r="W43" s="9">
        <f t="shared" si="5"/>
        <v>1</v>
      </c>
      <c r="X43" s="9">
        <v>506</v>
      </c>
      <c r="Y43" s="9">
        <f t="shared" si="6"/>
        <v>0</v>
      </c>
      <c r="Z43" s="34">
        <f t="shared" si="7"/>
        <v>99.606299212598429</v>
      </c>
      <c r="AA43" s="9">
        <v>0.48</v>
      </c>
      <c r="AB43" s="9">
        <v>508</v>
      </c>
      <c r="AC43" s="9">
        <v>506</v>
      </c>
      <c r="AD43" s="9">
        <v>508</v>
      </c>
      <c r="AE43" s="9">
        <v>0</v>
      </c>
      <c r="AF43" s="9">
        <v>2</v>
      </c>
      <c r="AG43" s="9">
        <v>26</v>
      </c>
      <c r="AH43" s="9">
        <v>52</v>
      </c>
      <c r="AI43" s="9">
        <v>50</v>
      </c>
      <c r="AJ43" s="9">
        <v>0</v>
      </c>
      <c r="AK43" s="9">
        <v>0</v>
      </c>
      <c r="AL43" s="9">
        <v>106</v>
      </c>
      <c r="AM43" s="9">
        <v>2</v>
      </c>
      <c r="AN43" s="9">
        <v>0.24</v>
      </c>
      <c r="AO43" s="9">
        <v>0.33</v>
      </c>
      <c r="AP43" s="9">
        <v>1.29</v>
      </c>
      <c r="AQ43" s="31">
        <f t="shared" si="8"/>
        <v>1</v>
      </c>
    </row>
    <row r="44" spans="2:43" x14ac:dyDescent="0.25">
      <c r="B44" s="9" t="s">
        <v>32</v>
      </c>
      <c r="C44" s="9"/>
      <c r="D44" s="9">
        <v>8</v>
      </c>
      <c r="E44" s="9">
        <v>25</v>
      </c>
      <c r="F44" s="9">
        <v>10</v>
      </c>
      <c r="G44" s="9">
        <v>2</v>
      </c>
      <c r="H44" s="9">
        <f t="shared" si="0"/>
        <v>507</v>
      </c>
      <c r="I44" s="9">
        <f t="shared" si="1"/>
        <v>0</v>
      </c>
      <c r="J44" s="9">
        <v>507</v>
      </c>
      <c r="K44" s="9">
        <v>507</v>
      </c>
      <c r="L44" s="9">
        <f t="shared" si="2"/>
        <v>0</v>
      </c>
      <c r="M44" s="9">
        <v>507</v>
      </c>
      <c r="N44" s="9">
        <f t="shared" si="3"/>
        <v>0</v>
      </c>
      <c r="O44" s="9">
        <v>507</v>
      </c>
      <c r="P44" s="9">
        <v>0.53</v>
      </c>
      <c r="Q44" s="9">
        <f t="shared" si="4"/>
        <v>1</v>
      </c>
      <c r="R44" s="9"/>
      <c r="S44" s="9"/>
      <c r="T44" s="9"/>
      <c r="U44" s="9">
        <v>507</v>
      </c>
      <c r="V44" s="9">
        <v>0.4</v>
      </c>
      <c r="W44" s="9">
        <f t="shared" si="5"/>
        <v>1</v>
      </c>
      <c r="X44" s="9">
        <v>507</v>
      </c>
      <c r="Y44" s="9">
        <f t="shared" si="6"/>
        <v>1</v>
      </c>
      <c r="Z44" s="34">
        <f t="shared" si="7"/>
        <v>100</v>
      </c>
      <c r="AA44" s="9">
        <v>0.28000000000000003</v>
      </c>
      <c r="AB44" s="9">
        <v>507</v>
      </c>
      <c r="AC44" s="9">
        <v>507</v>
      </c>
      <c r="AD44" s="9">
        <v>507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0.51</v>
      </c>
      <c r="AQ44" s="31">
        <f t="shared" si="8"/>
        <v>1</v>
      </c>
    </row>
    <row r="45" spans="2:43" x14ac:dyDescent="0.25">
      <c r="B45" s="9" t="s">
        <v>32</v>
      </c>
      <c r="C45" s="9"/>
      <c r="D45" s="9">
        <v>9</v>
      </c>
      <c r="E45" s="9">
        <v>25</v>
      </c>
      <c r="F45" s="9">
        <v>10</v>
      </c>
      <c r="G45" s="9">
        <v>2</v>
      </c>
      <c r="H45" s="9">
        <f t="shared" si="0"/>
        <v>506</v>
      </c>
      <c r="I45" s="9">
        <f t="shared" si="1"/>
        <v>0</v>
      </c>
      <c r="J45" s="9">
        <v>506</v>
      </c>
      <c r="K45" s="9">
        <v>506</v>
      </c>
      <c r="L45" s="9">
        <f t="shared" si="2"/>
        <v>0</v>
      </c>
      <c r="M45" s="9">
        <v>506</v>
      </c>
      <c r="N45" s="9">
        <f t="shared" si="3"/>
        <v>0</v>
      </c>
      <c r="O45" s="9">
        <v>506</v>
      </c>
      <c r="P45" s="9">
        <v>0.56000000000000005</v>
      </c>
      <c r="Q45" s="9">
        <f t="shared" si="4"/>
        <v>1</v>
      </c>
      <c r="R45" s="9"/>
      <c r="S45" s="9"/>
      <c r="T45" s="9"/>
      <c r="U45" s="9">
        <v>506</v>
      </c>
      <c r="V45" s="9">
        <v>0.4</v>
      </c>
      <c r="W45" s="9">
        <f t="shared" si="5"/>
        <v>1</v>
      </c>
      <c r="X45" s="9">
        <v>506</v>
      </c>
      <c r="Y45" s="9">
        <f t="shared" si="6"/>
        <v>1</v>
      </c>
      <c r="Z45" s="34">
        <f t="shared" si="7"/>
        <v>100</v>
      </c>
      <c r="AA45" s="9">
        <v>0.51</v>
      </c>
      <c r="AB45" s="9">
        <v>506</v>
      </c>
      <c r="AC45" s="9">
        <v>506</v>
      </c>
      <c r="AD45" s="9">
        <v>506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0.82</v>
      </c>
      <c r="AQ45" s="31">
        <f t="shared" si="8"/>
        <v>1</v>
      </c>
    </row>
    <row r="46" spans="2:43" x14ac:dyDescent="0.25">
      <c r="B46" s="9" t="s">
        <v>32</v>
      </c>
      <c r="C46" s="9"/>
      <c r="D46" s="9">
        <v>10</v>
      </c>
      <c r="E46" s="9">
        <v>25</v>
      </c>
      <c r="F46" s="9">
        <v>10</v>
      </c>
      <c r="G46" s="9">
        <v>2</v>
      </c>
      <c r="H46" s="9">
        <f t="shared" si="0"/>
        <v>506</v>
      </c>
      <c r="I46" s="9">
        <f t="shared" si="1"/>
        <v>0</v>
      </c>
      <c r="J46" s="9">
        <v>506</v>
      </c>
      <c r="K46" s="9">
        <v>506</v>
      </c>
      <c r="L46" s="9">
        <f t="shared" si="2"/>
        <v>0</v>
      </c>
      <c r="M46" s="9">
        <v>506</v>
      </c>
      <c r="N46" s="9">
        <f t="shared" si="3"/>
        <v>0</v>
      </c>
      <c r="O46" s="9">
        <v>506</v>
      </c>
      <c r="P46" s="9">
        <v>0.65</v>
      </c>
      <c r="Q46" s="9">
        <f t="shared" si="4"/>
        <v>1</v>
      </c>
      <c r="R46" s="9"/>
      <c r="S46" s="9"/>
      <c r="T46" s="9"/>
      <c r="U46" s="9">
        <v>506</v>
      </c>
      <c r="V46" s="9">
        <v>0.39</v>
      </c>
      <c r="W46" s="9">
        <f t="shared" si="5"/>
        <v>1</v>
      </c>
      <c r="X46" s="9">
        <v>506</v>
      </c>
      <c r="Y46" s="9">
        <f t="shared" si="6"/>
        <v>1</v>
      </c>
      <c r="Z46" s="34">
        <f t="shared" si="7"/>
        <v>100</v>
      </c>
      <c r="AA46" s="9">
        <v>0.34</v>
      </c>
      <c r="AB46" s="9">
        <v>506</v>
      </c>
      <c r="AC46" s="9">
        <v>506</v>
      </c>
      <c r="AD46" s="9">
        <v>506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0.47</v>
      </c>
      <c r="AQ46" s="31">
        <f t="shared" si="8"/>
        <v>1</v>
      </c>
    </row>
    <row r="47" spans="2:43" x14ac:dyDescent="0.25">
      <c r="B47" s="9" t="s">
        <v>32</v>
      </c>
      <c r="C47" s="9"/>
      <c r="D47" s="9">
        <v>1</v>
      </c>
      <c r="E47" s="9">
        <v>30</v>
      </c>
      <c r="F47" s="9">
        <v>10</v>
      </c>
      <c r="G47" s="9">
        <v>2</v>
      </c>
      <c r="H47" s="9">
        <f t="shared" si="0"/>
        <v>506</v>
      </c>
      <c r="I47" s="9">
        <f t="shared" si="1"/>
        <v>0</v>
      </c>
      <c r="J47" s="9">
        <v>506</v>
      </c>
      <c r="K47" s="9">
        <v>506</v>
      </c>
      <c r="L47" s="9">
        <f t="shared" si="2"/>
        <v>0</v>
      </c>
      <c r="M47" s="9">
        <v>506</v>
      </c>
      <c r="N47" s="9">
        <f t="shared" si="3"/>
        <v>0</v>
      </c>
      <c r="O47" s="9">
        <v>506</v>
      </c>
      <c r="P47" s="9">
        <v>0.56000000000000005</v>
      </c>
      <c r="Q47" s="9">
        <f t="shared" si="4"/>
        <v>1</v>
      </c>
      <c r="R47" s="9"/>
      <c r="S47" s="9"/>
      <c r="T47" s="9"/>
      <c r="U47" s="9">
        <v>506</v>
      </c>
      <c r="V47" s="9">
        <v>0.47</v>
      </c>
      <c r="W47" s="9">
        <f t="shared" si="5"/>
        <v>1</v>
      </c>
      <c r="X47" s="9">
        <v>505</v>
      </c>
      <c r="Y47" s="9">
        <f t="shared" si="6"/>
        <v>0</v>
      </c>
      <c r="Z47" s="34">
        <f t="shared" si="7"/>
        <v>99.802371541501969</v>
      </c>
      <c r="AA47" s="9">
        <v>0.47</v>
      </c>
      <c r="AB47" s="9">
        <v>506</v>
      </c>
      <c r="AC47" s="9">
        <v>505</v>
      </c>
      <c r="AD47" s="9">
        <v>506</v>
      </c>
      <c r="AE47" s="9">
        <v>0</v>
      </c>
      <c r="AF47" s="9">
        <v>2</v>
      </c>
      <c r="AG47" s="9">
        <v>46</v>
      </c>
      <c r="AH47" s="9">
        <v>92</v>
      </c>
      <c r="AI47" s="9">
        <v>60</v>
      </c>
      <c r="AJ47" s="9">
        <v>0</v>
      </c>
      <c r="AK47" s="9">
        <v>0</v>
      </c>
      <c r="AL47" s="9">
        <v>11</v>
      </c>
      <c r="AM47" s="9">
        <v>2</v>
      </c>
      <c r="AN47" s="9">
        <v>0.27</v>
      </c>
      <c r="AO47" s="9">
        <v>0.34</v>
      </c>
      <c r="AP47" s="9">
        <v>1.42</v>
      </c>
      <c r="AQ47" s="31">
        <f t="shared" si="8"/>
        <v>1</v>
      </c>
    </row>
    <row r="48" spans="2:43" x14ac:dyDescent="0.25">
      <c r="B48" s="9" t="s">
        <v>32</v>
      </c>
      <c r="C48" s="9"/>
      <c r="D48" s="9">
        <v>2</v>
      </c>
      <c r="E48" s="9">
        <v>30</v>
      </c>
      <c r="F48" s="9">
        <v>10</v>
      </c>
      <c r="G48" s="9">
        <v>2</v>
      </c>
      <c r="H48" s="9">
        <f t="shared" si="0"/>
        <v>508</v>
      </c>
      <c r="I48" s="9">
        <f t="shared" si="1"/>
        <v>0</v>
      </c>
      <c r="J48" s="9">
        <v>508</v>
      </c>
      <c r="K48" s="9">
        <v>508</v>
      </c>
      <c r="L48" s="9">
        <f t="shared" si="2"/>
        <v>0</v>
      </c>
      <c r="M48" s="9" t="s">
        <v>58</v>
      </c>
      <c r="N48" s="9">
        <f t="shared" si="3"/>
        <v>0</v>
      </c>
      <c r="O48" s="9">
        <v>508</v>
      </c>
      <c r="P48" s="9">
        <v>0.7</v>
      </c>
      <c r="Q48" s="9">
        <f t="shared" si="4"/>
        <v>1</v>
      </c>
      <c r="R48" s="9"/>
      <c r="S48" s="9"/>
      <c r="T48" s="9"/>
      <c r="U48" s="9">
        <v>508</v>
      </c>
      <c r="V48" s="9">
        <v>0.53</v>
      </c>
      <c r="W48" s="9">
        <f t="shared" si="5"/>
        <v>1</v>
      </c>
      <c r="X48" s="9">
        <v>507</v>
      </c>
      <c r="Y48" s="9">
        <f t="shared" si="6"/>
        <v>0</v>
      </c>
      <c r="Z48" s="34">
        <f t="shared" si="7"/>
        <v>99.803149606299215</v>
      </c>
      <c r="AA48" s="9">
        <v>0.56999999999999995</v>
      </c>
      <c r="AB48" s="9">
        <v>508</v>
      </c>
      <c r="AC48" s="9">
        <v>507</v>
      </c>
      <c r="AD48" s="9">
        <v>508</v>
      </c>
      <c r="AE48" s="9">
        <v>0</v>
      </c>
      <c r="AF48" s="9">
        <v>2</v>
      </c>
      <c r="AG48" s="9">
        <v>38</v>
      </c>
      <c r="AH48" s="9">
        <v>76</v>
      </c>
      <c r="AI48" s="9">
        <v>60</v>
      </c>
      <c r="AJ48" s="9">
        <v>0</v>
      </c>
      <c r="AK48" s="9">
        <v>0</v>
      </c>
      <c r="AL48" s="9">
        <v>77</v>
      </c>
      <c r="AM48" s="9">
        <v>2</v>
      </c>
      <c r="AN48" s="9">
        <v>0.26</v>
      </c>
      <c r="AO48" s="9">
        <v>0.35</v>
      </c>
      <c r="AP48" s="9">
        <v>1.56</v>
      </c>
      <c r="AQ48" s="31">
        <f t="shared" si="8"/>
        <v>1</v>
      </c>
    </row>
    <row r="49" spans="2:43" x14ac:dyDescent="0.25">
      <c r="B49" s="9" t="s">
        <v>32</v>
      </c>
      <c r="C49" s="9"/>
      <c r="D49" s="9">
        <v>3</v>
      </c>
      <c r="E49" s="9">
        <v>30</v>
      </c>
      <c r="F49" s="9">
        <v>10</v>
      </c>
      <c r="G49" s="9">
        <v>2</v>
      </c>
      <c r="H49" s="9">
        <f t="shared" si="0"/>
        <v>507</v>
      </c>
      <c r="I49" s="9">
        <f t="shared" si="1"/>
        <v>0</v>
      </c>
      <c r="J49" s="9">
        <v>507</v>
      </c>
      <c r="K49" s="9">
        <v>507</v>
      </c>
      <c r="L49" s="9">
        <f t="shared" si="2"/>
        <v>0</v>
      </c>
      <c r="M49" s="9" t="s">
        <v>58</v>
      </c>
      <c r="N49" s="9">
        <f t="shared" si="3"/>
        <v>0</v>
      </c>
      <c r="O49" s="9">
        <v>507</v>
      </c>
      <c r="P49" s="9">
        <v>0.8</v>
      </c>
      <c r="Q49" s="9">
        <f t="shared" si="4"/>
        <v>1</v>
      </c>
      <c r="R49" s="9"/>
      <c r="S49" s="9"/>
      <c r="T49" s="9"/>
      <c r="U49" s="9">
        <v>507</v>
      </c>
      <c r="V49" s="9">
        <v>0.5</v>
      </c>
      <c r="W49" s="9">
        <f t="shared" si="5"/>
        <v>1</v>
      </c>
      <c r="X49" s="9">
        <v>506</v>
      </c>
      <c r="Y49" s="9">
        <f t="shared" si="6"/>
        <v>0</v>
      </c>
      <c r="Z49" s="34">
        <f t="shared" si="7"/>
        <v>99.802761341222876</v>
      </c>
      <c r="AA49" s="9">
        <v>0.65</v>
      </c>
      <c r="AB49" s="9">
        <v>507</v>
      </c>
      <c r="AC49" s="9">
        <v>506</v>
      </c>
      <c r="AD49" s="9">
        <v>507</v>
      </c>
      <c r="AE49" s="9">
        <v>0</v>
      </c>
      <c r="AF49" s="9">
        <v>2</v>
      </c>
      <c r="AG49" s="9">
        <v>60</v>
      </c>
      <c r="AH49" s="9">
        <v>120</v>
      </c>
      <c r="AI49" s="9">
        <v>60</v>
      </c>
      <c r="AJ49" s="9">
        <v>0</v>
      </c>
      <c r="AK49" s="9">
        <v>0</v>
      </c>
      <c r="AL49" s="9">
        <v>28</v>
      </c>
      <c r="AM49" s="9">
        <v>2</v>
      </c>
      <c r="AN49" s="9">
        <v>0.27</v>
      </c>
      <c r="AO49" s="9">
        <v>0.35</v>
      </c>
      <c r="AP49" s="9">
        <v>1.52</v>
      </c>
      <c r="AQ49" s="31">
        <f t="shared" si="8"/>
        <v>1</v>
      </c>
    </row>
    <row r="50" spans="2:43" x14ac:dyDescent="0.25">
      <c r="B50" s="9" t="s">
        <v>32</v>
      </c>
      <c r="C50" s="9"/>
      <c r="D50" s="9">
        <v>4</v>
      </c>
      <c r="E50" s="9">
        <v>30</v>
      </c>
      <c r="F50" s="9">
        <v>10</v>
      </c>
      <c r="G50" s="9">
        <v>2</v>
      </c>
      <c r="H50" s="9">
        <f t="shared" si="0"/>
        <v>507</v>
      </c>
      <c r="I50" s="9">
        <f t="shared" si="1"/>
        <v>0</v>
      </c>
      <c r="J50" s="9">
        <v>507</v>
      </c>
      <c r="K50" s="9">
        <v>507</v>
      </c>
      <c r="L50" s="9">
        <f t="shared" si="2"/>
        <v>0</v>
      </c>
      <c r="M50" s="9">
        <v>507</v>
      </c>
      <c r="N50" s="9">
        <f t="shared" si="3"/>
        <v>0</v>
      </c>
      <c r="O50" s="9">
        <v>507</v>
      </c>
      <c r="P50" s="9">
        <v>0.67</v>
      </c>
      <c r="Q50" s="9">
        <f t="shared" si="4"/>
        <v>1</v>
      </c>
      <c r="R50" s="9"/>
      <c r="S50" s="9"/>
      <c r="T50" s="9"/>
      <c r="U50" s="9">
        <v>507</v>
      </c>
      <c r="V50" s="9">
        <v>0.4</v>
      </c>
      <c r="W50" s="9">
        <f t="shared" si="5"/>
        <v>1</v>
      </c>
      <c r="X50" s="9">
        <v>506</v>
      </c>
      <c r="Y50" s="9">
        <f t="shared" si="6"/>
        <v>0</v>
      </c>
      <c r="Z50" s="34">
        <f t="shared" si="7"/>
        <v>99.802761341222876</v>
      </c>
      <c r="AA50" s="9">
        <v>0.46</v>
      </c>
      <c r="AB50" s="9">
        <v>507</v>
      </c>
      <c r="AC50" s="9">
        <v>506</v>
      </c>
      <c r="AD50" s="9">
        <v>507</v>
      </c>
      <c r="AE50" s="9">
        <v>0</v>
      </c>
      <c r="AF50" s="9">
        <v>2</v>
      </c>
      <c r="AG50" s="9">
        <v>41</v>
      </c>
      <c r="AH50" s="9">
        <v>82</v>
      </c>
      <c r="AI50" s="9">
        <v>60</v>
      </c>
      <c r="AJ50" s="9">
        <v>0</v>
      </c>
      <c r="AK50" s="9">
        <v>0</v>
      </c>
      <c r="AL50" s="9">
        <v>12</v>
      </c>
      <c r="AM50" s="9">
        <v>2</v>
      </c>
      <c r="AN50" s="9">
        <v>0.43</v>
      </c>
      <c r="AO50" s="9">
        <v>0.4</v>
      </c>
      <c r="AP50" s="9">
        <v>1.56</v>
      </c>
      <c r="AQ50" s="31">
        <f t="shared" si="8"/>
        <v>1</v>
      </c>
    </row>
    <row r="51" spans="2:43" x14ac:dyDescent="0.25">
      <c r="B51" s="9" t="s">
        <v>32</v>
      </c>
      <c r="C51" s="9"/>
      <c r="D51" s="9">
        <v>5</v>
      </c>
      <c r="E51" s="9">
        <v>30</v>
      </c>
      <c r="F51" s="9">
        <v>10</v>
      </c>
      <c r="G51" s="9">
        <v>2</v>
      </c>
      <c r="H51" s="9">
        <f t="shared" si="0"/>
        <v>507</v>
      </c>
      <c r="I51" s="9">
        <f t="shared" si="1"/>
        <v>0</v>
      </c>
      <c r="J51" s="9">
        <v>507</v>
      </c>
      <c r="K51" s="9">
        <v>508</v>
      </c>
      <c r="L51" s="9">
        <f t="shared" si="2"/>
        <v>0</v>
      </c>
      <c r="M51" s="9">
        <v>508</v>
      </c>
      <c r="N51" s="9">
        <f t="shared" si="3"/>
        <v>0</v>
      </c>
      <c r="O51" s="9">
        <v>507</v>
      </c>
      <c r="P51" s="9">
        <v>0.03</v>
      </c>
      <c r="Q51" s="9">
        <f t="shared" si="4"/>
        <v>1</v>
      </c>
      <c r="R51" s="9"/>
      <c r="S51" s="9"/>
      <c r="T51" s="9"/>
      <c r="U51" s="9">
        <v>508</v>
      </c>
      <c r="V51" s="9">
        <v>0.51</v>
      </c>
      <c r="W51" s="9">
        <f t="shared" si="5"/>
        <v>1</v>
      </c>
      <c r="X51" s="9">
        <v>506</v>
      </c>
      <c r="Y51" s="9">
        <f t="shared" si="6"/>
        <v>0</v>
      </c>
      <c r="Z51" s="34">
        <f t="shared" si="7"/>
        <v>99.802761341222876</v>
      </c>
      <c r="AA51" s="9">
        <v>0.48</v>
      </c>
      <c r="AB51" s="9">
        <v>506</v>
      </c>
      <c r="AC51" s="9">
        <v>506</v>
      </c>
      <c r="AD51" s="9">
        <v>506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0.62</v>
      </c>
      <c r="AQ51" s="31">
        <f t="shared" si="8"/>
        <v>1</v>
      </c>
    </row>
    <row r="52" spans="2:43" x14ac:dyDescent="0.25">
      <c r="B52" s="9" t="s">
        <v>32</v>
      </c>
      <c r="C52" s="9"/>
      <c r="D52" s="9">
        <v>6</v>
      </c>
      <c r="E52" s="9">
        <v>30</v>
      </c>
      <c r="F52" s="9">
        <v>10</v>
      </c>
      <c r="G52" s="9">
        <v>2</v>
      </c>
      <c r="H52" s="9">
        <f t="shared" si="0"/>
        <v>506</v>
      </c>
      <c r="I52" s="9">
        <f t="shared" si="1"/>
        <v>0</v>
      </c>
      <c r="J52" s="9">
        <v>506</v>
      </c>
      <c r="K52" s="9">
        <v>506</v>
      </c>
      <c r="L52" s="9">
        <f t="shared" si="2"/>
        <v>0</v>
      </c>
      <c r="M52" s="9">
        <v>506</v>
      </c>
      <c r="N52" s="9">
        <f t="shared" si="3"/>
        <v>0</v>
      </c>
      <c r="O52" s="9">
        <v>506</v>
      </c>
      <c r="P52" s="9">
        <v>0.55000000000000004</v>
      </c>
      <c r="Q52" s="9">
        <f t="shared" si="4"/>
        <v>1</v>
      </c>
      <c r="R52" s="9"/>
      <c r="S52" s="9"/>
      <c r="T52" s="9"/>
      <c r="U52" s="9">
        <v>506</v>
      </c>
      <c r="V52" s="9">
        <v>0.4</v>
      </c>
      <c r="W52" s="9">
        <f t="shared" si="5"/>
        <v>1</v>
      </c>
      <c r="X52" s="9">
        <v>505</v>
      </c>
      <c r="Y52" s="9">
        <f t="shared" si="6"/>
        <v>0</v>
      </c>
      <c r="Z52" s="34">
        <f t="shared" si="7"/>
        <v>99.802371541501969</v>
      </c>
      <c r="AA52" s="9">
        <v>0.46</v>
      </c>
      <c r="AB52" s="9">
        <v>506</v>
      </c>
      <c r="AC52" s="9">
        <v>505</v>
      </c>
      <c r="AD52" s="9">
        <v>506</v>
      </c>
      <c r="AE52" s="9">
        <v>0</v>
      </c>
      <c r="AF52" s="9">
        <v>2</v>
      </c>
      <c r="AG52" s="9">
        <v>45</v>
      </c>
      <c r="AH52" s="9">
        <v>90</v>
      </c>
      <c r="AI52" s="9">
        <v>60</v>
      </c>
      <c r="AJ52" s="9">
        <v>0</v>
      </c>
      <c r="AK52" s="9">
        <v>0</v>
      </c>
      <c r="AL52" s="9">
        <v>0</v>
      </c>
      <c r="AM52" s="9">
        <v>2</v>
      </c>
      <c r="AN52" s="9">
        <v>0.15</v>
      </c>
      <c r="AO52" s="9">
        <v>0.34</v>
      </c>
      <c r="AP52" s="9">
        <v>1.29</v>
      </c>
      <c r="AQ52" s="31">
        <f t="shared" si="8"/>
        <v>1</v>
      </c>
    </row>
    <row r="53" spans="2:43" x14ac:dyDescent="0.25">
      <c r="B53" s="9" t="s">
        <v>32</v>
      </c>
      <c r="C53" s="9"/>
      <c r="D53" s="9">
        <v>7</v>
      </c>
      <c r="E53" s="9">
        <v>30</v>
      </c>
      <c r="F53" s="9">
        <v>10</v>
      </c>
      <c r="G53" s="9">
        <v>2</v>
      </c>
      <c r="H53" s="9">
        <f t="shared" si="0"/>
        <v>508</v>
      </c>
      <c r="I53" s="9">
        <f t="shared" si="1"/>
        <v>0</v>
      </c>
      <c r="J53" s="9">
        <v>508</v>
      </c>
      <c r="K53" s="9">
        <v>508</v>
      </c>
      <c r="L53" s="9">
        <f t="shared" si="2"/>
        <v>0</v>
      </c>
      <c r="M53" s="9" t="s">
        <v>58</v>
      </c>
      <c r="N53" s="9">
        <f t="shared" si="3"/>
        <v>0</v>
      </c>
      <c r="O53" s="9">
        <v>508</v>
      </c>
      <c r="P53" s="9">
        <v>0.72</v>
      </c>
      <c r="Q53" s="9">
        <f t="shared" si="4"/>
        <v>1</v>
      </c>
      <c r="R53" s="9"/>
      <c r="S53" s="9"/>
      <c r="T53" s="9"/>
      <c r="U53" s="9">
        <v>508</v>
      </c>
      <c r="V53" s="9">
        <v>0.62</v>
      </c>
      <c r="W53" s="9">
        <f t="shared" si="5"/>
        <v>1</v>
      </c>
      <c r="X53" s="9">
        <v>507</v>
      </c>
      <c r="Y53" s="9">
        <f t="shared" si="6"/>
        <v>0</v>
      </c>
      <c r="Z53" s="34">
        <f t="shared" si="7"/>
        <v>99.803149606299215</v>
      </c>
      <c r="AA53" s="9">
        <v>0.5</v>
      </c>
      <c r="AB53" s="9">
        <v>508</v>
      </c>
      <c r="AC53" s="9">
        <v>507</v>
      </c>
      <c r="AD53" s="9">
        <v>508</v>
      </c>
      <c r="AE53" s="9">
        <v>0</v>
      </c>
      <c r="AF53" s="9">
        <v>2</v>
      </c>
      <c r="AG53" s="9">
        <v>39</v>
      </c>
      <c r="AH53" s="9">
        <v>78</v>
      </c>
      <c r="AI53" s="9">
        <v>60</v>
      </c>
      <c r="AJ53" s="9">
        <v>0</v>
      </c>
      <c r="AK53" s="9">
        <v>0</v>
      </c>
      <c r="AL53" s="9">
        <v>73</v>
      </c>
      <c r="AM53" s="9">
        <v>2</v>
      </c>
      <c r="AN53" s="9">
        <v>0.24</v>
      </c>
      <c r="AO53" s="9">
        <v>0.22</v>
      </c>
      <c r="AP53" s="9">
        <v>1.23</v>
      </c>
      <c r="AQ53" s="31">
        <f t="shared" si="8"/>
        <v>1</v>
      </c>
    </row>
    <row r="54" spans="2:43" x14ac:dyDescent="0.25">
      <c r="B54" s="9" t="s">
        <v>32</v>
      </c>
      <c r="C54" s="9"/>
      <c r="D54" s="9">
        <v>8</v>
      </c>
      <c r="E54" s="9">
        <v>30</v>
      </c>
      <c r="F54" s="9">
        <v>10</v>
      </c>
      <c r="G54" s="9">
        <v>2</v>
      </c>
      <c r="H54" s="9">
        <f t="shared" si="0"/>
        <v>508</v>
      </c>
      <c r="I54" s="9">
        <f t="shared" si="1"/>
        <v>0</v>
      </c>
      <c r="J54" s="9">
        <v>508</v>
      </c>
      <c r="K54" s="9">
        <v>508</v>
      </c>
      <c r="L54" s="9">
        <f t="shared" si="2"/>
        <v>0</v>
      </c>
      <c r="M54" s="9" t="s">
        <v>58</v>
      </c>
      <c r="N54" s="9">
        <f t="shared" si="3"/>
        <v>0</v>
      </c>
      <c r="O54" s="9">
        <v>508</v>
      </c>
      <c r="P54" s="9">
        <v>0.69</v>
      </c>
      <c r="Q54" s="9">
        <f t="shared" si="4"/>
        <v>1</v>
      </c>
      <c r="R54" s="9"/>
      <c r="S54" s="9"/>
      <c r="T54" s="9"/>
      <c r="U54" s="9">
        <v>508</v>
      </c>
      <c r="V54" s="9">
        <v>0.43</v>
      </c>
      <c r="W54" s="9">
        <f t="shared" si="5"/>
        <v>1</v>
      </c>
      <c r="X54" s="9">
        <v>506</v>
      </c>
      <c r="Y54" s="9">
        <f t="shared" si="6"/>
        <v>0</v>
      </c>
      <c r="Z54" s="34">
        <f t="shared" si="7"/>
        <v>99.606299212598429</v>
      </c>
      <c r="AA54" s="9">
        <v>0.35</v>
      </c>
      <c r="AB54" s="9">
        <v>508</v>
      </c>
      <c r="AC54" s="9">
        <v>506</v>
      </c>
      <c r="AD54" s="9">
        <v>508</v>
      </c>
      <c r="AE54" s="9">
        <v>0</v>
      </c>
      <c r="AF54" s="9">
        <v>2</v>
      </c>
      <c r="AG54" s="9">
        <v>48</v>
      </c>
      <c r="AH54" s="9">
        <v>96</v>
      </c>
      <c r="AI54" s="9">
        <v>60</v>
      </c>
      <c r="AJ54" s="9">
        <v>0</v>
      </c>
      <c r="AK54" s="9">
        <v>0</v>
      </c>
      <c r="AL54" s="9">
        <v>23</v>
      </c>
      <c r="AM54" s="9">
        <v>2</v>
      </c>
      <c r="AN54" s="9">
        <v>0.4</v>
      </c>
      <c r="AO54" s="9">
        <v>0.18</v>
      </c>
      <c r="AP54" s="9">
        <v>1.23</v>
      </c>
      <c r="AQ54" s="31">
        <f t="shared" si="8"/>
        <v>1</v>
      </c>
    </row>
    <row r="55" spans="2:43" x14ac:dyDescent="0.25">
      <c r="B55" s="9" t="s">
        <v>32</v>
      </c>
      <c r="C55" s="9"/>
      <c r="D55" s="9">
        <v>9</v>
      </c>
      <c r="E55" s="9">
        <v>30</v>
      </c>
      <c r="F55" s="9">
        <v>10</v>
      </c>
      <c r="G55" s="9">
        <v>2</v>
      </c>
      <c r="H55" s="9">
        <f t="shared" si="0"/>
        <v>506</v>
      </c>
      <c r="I55" s="9">
        <f t="shared" si="1"/>
        <v>0</v>
      </c>
      <c r="J55" s="9">
        <v>506</v>
      </c>
      <c r="K55" s="9">
        <v>506</v>
      </c>
      <c r="L55" s="9">
        <f t="shared" si="2"/>
        <v>0</v>
      </c>
      <c r="M55" s="9">
        <v>506</v>
      </c>
      <c r="N55" s="9">
        <f t="shared" si="3"/>
        <v>0</v>
      </c>
      <c r="O55" s="9">
        <v>506</v>
      </c>
      <c r="P55" s="9">
        <v>0.67</v>
      </c>
      <c r="Q55" s="9">
        <f t="shared" si="4"/>
        <v>1</v>
      </c>
      <c r="R55" s="9"/>
      <c r="S55" s="9"/>
      <c r="T55" s="9"/>
      <c r="U55" s="9">
        <v>506</v>
      </c>
      <c r="V55" s="9">
        <v>0.42</v>
      </c>
      <c r="W55" s="9">
        <f t="shared" si="5"/>
        <v>1</v>
      </c>
      <c r="X55" s="9">
        <v>506</v>
      </c>
      <c r="Y55" s="9">
        <f t="shared" si="6"/>
        <v>1</v>
      </c>
      <c r="Z55" s="34">
        <f t="shared" si="7"/>
        <v>100</v>
      </c>
      <c r="AA55" s="9">
        <v>0.44</v>
      </c>
      <c r="AB55" s="9">
        <v>506</v>
      </c>
      <c r="AC55" s="9">
        <v>506</v>
      </c>
      <c r="AD55" s="9">
        <v>506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0.6</v>
      </c>
      <c r="AQ55" s="31">
        <f t="shared" si="8"/>
        <v>1</v>
      </c>
    </row>
    <row r="56" spans="2:43" x14ac:dyDescent="0.25">
      <c r="B56" s="9" t="s">
        <v>32</v>
      </c>
      <c r="C56" s="9"/>
      <c r="D56" s="9">
        <v>10</v>
      </c>
      <c r="E56" s="9">
        <v>30</v>
      </c>
      <c r="F56" s="9">
        <v>10</v>
      </c>
      <c r="G56" s="9">
        <v>2</v>
      </c>
      <c r="H56" s="9">
        <f t="shared" si="0"/>
        <v>506</v>
      </c>
      <c r="I56" s="9">
        <f t="shared" si="1"/>
        <v>0</v>
      </c>
      <c r="J56" s="9">
        <v>506</v>
      </c>
      <c r="K56" s="9">
        <v>506</v>
      </c>
      <c r="L56" s="9">
        <f t="shared" si="2"/>
        <v>0</v>
      </c>
      <c r="M56" s="9">
        <v>506</v>
      </c>
      <c r="N56" s="9">
        <f t="shared" si="3"/>
        <v>0</v>
      </c>
      <c r="O56" s="9">
        <v>506</v>
      </c>
      <c r="P56" s="9">
        <v>0.61</v>
      </c>
      <c r="Q56" s="9">
        <f t="shared" si="4"/>
        <v>1</v>
      </c>
      <c r="R56" s="9"/>
      <c r="S56" s="9"/>
      <c r="T56" s="9"/>
      <c r="U56" s="9">
        <v>506</v>
      </c>
      <c r="V56" s="9">
        <v>0.54</v>
      </c>
      <c r="W56" s="9">
        <f t="shared" si="5"/>
        <v>1</v>
      </c>
      <c r="X56" s="9">
        <v>506</v>
      </c>
      <c r="Y56" s="9">
        <f t="shared" si="6"/>
        <v>1</v>
      </c>
      <c r="Z56" s="34">
        <f t="shared" si="7"/>
        <v>100</v>
      </c>
      <c r="AA56" s="9">
        <v>0.3</v>
      </c>
      <c r="AB56" s="9">
        <v>506</v>
      </c>
      <c r="AC56" s="9">
        <v>506</v>
      </c>
      <c r="AD56" s="9">
        <v>506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0.55000000000000004</v>
      </c>
      <c r="AQ56" s="31">
        <f t="shared" si="8"/>
        <v>1</v>
      </c>
    </row>
    <row r="57" spans="2:43" x14ac:dyDescent="0.25">
      <c r="B57" s="9" t="s">
        <v>32</v>
      </c>
      <c r="C57" s="9"/>
      <c r="D57" s="9">
        <v>1</v>
      </c>
      <c r="E57" s="9">
        <v>35</v>
      </c>
      <c r="F57" s="9">
        <v>10</v>
      </c>
      <c r="G57" s="9">
        <v>2</v>
      </c>
      <c r="H57" s="9">
        <f t="shared" si="0"/>
        <v>506</v>
      </c>
      <c r="I57" s="9">
        <f t="shared" si="1"/>
        <v>0</v>
      </c>
      <c r="J57" s="9">
        <v>506</v>
      </c>
      <c r="K57" s="9">
        <v>506</v>
      </c>
      <c r="L57" s="9">
        <f t="shared" si="2"/>
        <v>0</v>
      </c>
      <c r="M57" s="9">
        <v>506</v>
      </c>
      <c r="N57" s="9">
        <f t="shared" si="3"/>
        <v>0</v>
      </c>
      <c r="O57" s="9">
        <v>506</v>
      </c>
      <c r="P57" s="9">
        <v>0.6</v>
      </c>
      <c r="Q57" s="9">
        <f t="shared" si="4"/>
        <v>1</v>
      </c>
      <c r="R57" s="9"/>
      <c r="S57" s="9"/>
      <c r="T57" s="9"/>
      <c r="U57" s="9">
        <v>506</v>
      </c>
      <c r="V57" s="9">
        <v>0.52</v>
      </c>
      <c r="W57" s="9">
        <f t="shared" si="5"/>
        <v>1</v>
      </c>
      <c r="X57" s="9">
        <v>506</v>
      </c>
      <c r="Y57" s="9">
        <f t="shared" si="6"/>
        <v>1</v>
      </c>
      <c r="Z57" s="34">
        <f t="shared" si="7"/>
        <v>100</v>
      </c>
      <c r="AA57" s="9">
        <v>0.61</v>
      </c>
      <c r="AB57" s="9">
        <v>506</v>
      </c>
      <c r="AC57" s="9">
        <v>506</v>
      </c>
      <c r="AD57" s="9">
        <v>506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0.9</v>
      </c>
      <c r="AQ57" s="31">
        <f t="shared" si="8"/>
        <v>1</v>
      </c>
    </row>
    <row r="58" spans="2:43" x14ac:dyDescent="0.25">
      <c r="B58" s="9" t="s">
        <v>32</v>
      </c>
      <c r="C58" s="9"/>
      <c r="D58" s="9">
        <v>2</v>
      </c>
      <c r="E58" s="9">
        <v>35</v>
      </c>
      <c r="F58" s="9">
        <v>10</v>
      </c>
      <c r="G58" s="9">
        <v>2</v>
      </c>
      <c r="H58" s="9">
        <f t="shared" si="0"/>
        <v>507</v>
      </c>
      <c r="I58" s="9">
        <f t="shared" si="1"/>
        <v>0</v>
      </c>
      <c r="J58" s="9">
        <v>507</v>
      </c>
      <c r="K58" s="9">
        <v>507</v>
      </c>
      <c r="L58" s="9">
        <f t="shared" si="2"/>
        <v>0</v>
      </c>
      <c r="M58" s="9" t="s">
        <v>58</v>
      </c>
      <c r="N58" s="9">
        <f t="shared" si="3"/>
        <v>0</v>
      </c>
      <c r="O58" s="9">
        <v>507</v>
      </c>
      <c r="P58" s="9">
        <v>0.47</v>
      </c>
      <c r="Q58" s="9">
        <f t="shared" si="4"/>
        <v>1</v>
      </c>
      <c r="R58" s="9"/>
      <c r="S58" s="9"/>
      <c r="T58" s="9"/>
      <c r="U58" s="9">
        <v>507</v>
      </c>
      <c r="V58" s="9">
        <v>0.51</v>
      </c>
      <c r="W58" s="9">
        <f t="shared" si="5"/>
        <v>1</v>
      </c>
      <c r="X58" s="9">
        <v>505</v>
      </c>
      <c r="Y58" s="9">
        <f t="shared" si="6"/>
        <v>0</v>
      </c>
      <c r="Z58" s="34">
        <f t="shared" si="7"/>
        <v>99.605522682445766</v>
      </c>
      <c r="AA58" s="9">
        <v>0.66</v>
      </c>
      <c r="AB58" s="9">
        <v>507</v>
      </c>
      <c r="AC58" s="9">
        <v>505</v>
      </c>
      <c r="AD58" s="9">
        <v>507</v>
      </c>
      <c r="AE58" s="9">
        <v>0</v>
      </c>
      <c r="AF58" s="9">
        <v>2</v>
      </c>
      <c r="AG58" s="9">
        <v>55</v>
      </c>
      <c r="AH58" s="9">
        <v>110</v>
      </c>
      <c r="AI58" s="9">
        <v>70</v>
      </c>
      <c r="AJ58" s="9">
        <v>0</v>
      </c>
      <c r="AK58" s="9">
        <v>0</v>
      </c>
      <c r="AL58" s="9">
        <v>0</v>
      </c>
      <c r="AM58" s="9">
        <v>2</v>
      </c>
      <c r="AN58" s="9">
        <v>0.21</v>
      </c>
      <c r="AO58" s="9">
        <v>0.35</v>
      </c>
      <c r="AP58" s="9">
        <v>1.62</v>
      </c>
      <c r="AQ58" s="31">
        <f t="shared" si="8"/>
        <v>1</v>
      </c>
    </row>
    <row r="59" spans="2:43" x14ac:dyDescent="0.25">
      <c r="B59" s="9" t="s">
        <v>32</v>
      </c>
      <c r="C59" s="9"/>
      <c r="D59" s="9">
        <v>3</v>
      </c>
      <c r="E59" s="9">
        <v>35</v>
      </c>
      <c r="F59" s="9">
        <v>10</v>
      </c>
      <c r="G59" s="9">
        <v>2</v>
      </c>
      <c r="H59" s="9">
        <f t="shared" si="0"/>
        <v>506</v>
      </c>
      <c r="I59" s="9">
        <f t="shared" si="1"/>
        <v>0</v>
      </c>
      <c r="J59" s="9">
        <v>506</v>
      </c>
      <c r="K59" s="9">
        <v>506</v>
      </c>
      <c r="L59" s="9">
        <f t="shared" si="2"/>
        <v>0</v>
      </c>
      <c r="M59" s="9">
        <v>506</v>
      </c>
      <c r="N59" s="9">
        <f t="shared" si="3"/>
        <v>0</v>
      </c>
      <c r="O59" s="9">
        <v>506</v>
      </c>
      <c r="P59" s="9">
        <v>0.65</v>
      </c>
      <c r="Q59" s="9">
        <f t="shared" si="4"/>
        <v>1</v>
      </c>
      <c r="R59" s="9"/>
      <c r="S59" s="9"/>
      <c r="T59" s="9"/>
      <c r="U59" s="9">
        <v>506</v>
      </c>
      <c r="V59" s="9">
        <v>0.54</v>
      </c>
      <c r="W59" s="9">
        <f t="shared" si="5"/>
        <v>1</v>
      </c>
      <c r="X59" s="9">
        <v>506</v>
      </c>
      <c r="Y59" s="9">
        <f t="shared" si="6"/>
        <v>1</v>
      </c>
      <c r="Z59" s="34">
        <f t="shared" si="7"/>
        <v>100</v>
      </c>
      <c r="AA59" s="9">
        <v>0.56000000000000005</v>
      </c>
      <c r="AB59" s="9">
        <v>506</v>
      </c>
      <c r="AC59" s="9">
        <v>506</v>
      </c>
      <c r="AD59" s="9">
        <v>506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0.92</v>
      </c>
      <c r="AQ59" s="31">
        <f t="shared" si="8"/>
        <v>1</v>
      </c>
    </row>
    <row r="60" spans="2:43" x14ac:dyDescent="0.25">
      <c r="B60" s="9" t="s">
        <v>32</v>
      </c>
      <c r="C60" s="9"/>
      <c r="D60" s="9">
        <v>4</v>
      </c>
      <c r="E60" s="9">
        <v>35</v>
      </c>
      <c r="F60" s="9">
        <v>10</v>
      </c>
      <c r="G60" s="9">
        <v>2</v>
      </c>
      <c r="H60" s="9">
        <f t="shared" si="0"/>
        <v>507</v>
      </c>
      <c r="I60" s="9">
        <f t="shared" si="1"/>
        <v>0</v>
      </c>
      <c r="J60" s="9">
        <v>507</v>
      </c>
      <c r="K60" s="9">
        <v>507</v>
      </c>
      <c r="L60" s="9">
        <f t="shared" si="2"/>
        <v>0</v>
      </c>
      <c r="M60" s="9" t="s">
        <v>58</v>
      </c>
      <c r="N60" s="9">
        <f t="shared" si="3"/>
        <v>0</v>
      </c>
      <c r="O60" s="9">
        <v>507</v>
      </c>
      <c r="P60" s="9">
        <v>0.55000000000000004</v>
      </c>
      <c r="Q60" s="9">
        <f t="shared" si="4"/>
        <v>1</v>
      </c>
      <c r="R60" s="9"/>
      <c r="S60" s="9"/>
      <c r="T60" s="9"/>
      <c r="U60" s="9">
        <v>507</v>
      </c>
      <c r="V60" s="9">
        <v>0.57999999999999996</v>
      </c>
      <c r="W60" s="9">
        <f t="shared" si="5"/>
        <v>1</v>
      </c>
      <c r="X60" s="9">
        <v>506</v>
      </c>
      <c r="Y60" s="9">
        <f t="shared" si="6"/>
        <v>0</v>
      </c>
      <c r="Z60" s="34">
        <f t="shared" si="7"/>
        <v>99.802761341222876</v>
      </c>
      <c r="AA60" s="9">
        <v>0.53</v>
      </c>
      <c r="AB60" s="9">
        <v>507</v>
      </c>
      <c r="AC60" s="9">
        <v>506</v>
      </c>
      <c r="AD60" s="9">
        <v>507</v>
      </c>
      <c r="AE60" s="9">
        <v>0</v>
      </c>
      <c r="AF60" s="9">
        <v>2</v>
      </c>
      <c r="AG60" s="9">
        <v>52</v>
      </c>
      <c r="AH60" s="9">
        <v>104</v>
      </c>
      <c r="AI60" s="9">
        <v>70</v>
      </c>
      <c r="AJ60" s="9">
        <v>0</v>
      </c>
      <c r="AK60" s="9">
        <v>0</v>
      </c>
      <c r="AL60" s="9">
        <v>83</v>
      </c>
      <c r="AM60" s="9">
        <v>2</v>
      </c>
      <c r="AN60" s="9">
        <v>0.23</v>
      </c>
      <c r="AO60" s="9">
        <v>0.31</v>
      </c>
      <c r="AP60" s="9">
        <v>1.22</v>
      </c>
      <c r="AQ60" s="31">
        <f t="shared" si="8"/>
        <v>1</v>
      </c>
    </row>
    <row r="61" spans="2:43" x14ac:dyDescent="0.25">
      <c r="B61" s="9" t="s">
        <v>32</v>
      </c>
      <c r="C61" s="9"/>
      <c r="D61" s="9">
        <v>5</v>
      </c>
      <c r="E61" s="9">
        <v>35</v>
      </c>
      <c r="F61" s="9">
        <v>10</v>
      </c>
      <c r="G61" s="9">
        <v>2</v>
      </c>
      <c r="H61" s="9">
        <f t="shared" si="0"/>
        <v>507</v>
      </c>
      <c r="I61" s="9">
        <f t="shared" si="1"/>
        <v>0</v>
      </c>
      <c r="J61" s="9">
        <v>507</v>
      </c>
      <c r="K61" s="9">
        <v>507</v>
      </c>
      <c r="L61" s="9">
        <f t="shared" si="2"/>
        <v>0</v>
      </c>
      <c r="M61" s="9" t="s">
        <v>58</v>
      </c>
      <c r="N61" s="9">
        <f t="shared" si="3"/>
        <v>0</v>
      </c>
      <c r="O61" s="9">
        <v>507</v>
      </c>
      <c r="P61" s="9">
        <v>0.67</v>
      </c>
      <c r="Q61" s="9">
        <f t="shared" si="4"/>
        <v>1</v>
      </c>
      <c r="R61" s="9"/>
      <c r="S61" s="9"/>
      <c r="T61" s="9"/>
      <c r="U61" s="9">
        <v>507</v>
      </c>
      <c r="V61" s="9">
        <v>0.4</v>
      </c>
      <c r="W61" s="9">
        <f t="shared" si="5"/>
        <v>1</v>
      </c>
      <c r="X61" s="9">
        <v>506</v>
      </c>
      <c r="Y61" s="9">
        <f t="shared" si="6"/>
        <v>0</v>
      </c>
      <c r="Z61" s="34">
        <f t="shared" si="7"/>
        <v>99.802761341222876</v>
      </c>
      <c r="AA61" s="9">
        <v>0.36</v>
      </c>
      <c r="AB61" s="9">
        <v>507</v>
      </c>
      <c r="AC61" s="9">
        <v>506</v>
      </c>
      <c r="AD61" s="9">
        <v>507</v>
      </c>
      <c r="AE61" s="9">
        <v>0</v>
      </c>
      <c r="AF61" s="9">
        <v>2</v>
      </c>
      <c r="AG61" s="9">
        <v>57</v>
      </c>
      <c r="AH61" s="9">
        <v>114</v>
      </c>
      <c r="AI61" s="9">
        <v>70</v>
      </c>
      <c r="AJ61" s="9">
        <v>0</v>
      </c>
      <c r="AK61" s="9">
        <v>0</v>
      </c>
      <c r="AL61" s="9">
        <v>55</v>
      </c>
      <c r="AM61" s="9">
        <v>2</v>
      </c>
      <c r="AN61" s="9">
        <v>0.26</v>
      </c>
      <c r="AO61" s="9">
        <v>0.35</v>
      </c>
      <c r="AP61" s="9">
        <v>1.27</v>
      </c>
      <c r="AQ61" s="31">
        <f t="shared" si="8"/>
        <v>1</v>
      </c>
    </row>
    <row r="62" spans="2:43" x14ac:dyDescent="0.25">
      <c r="B62" s="9" t="s">
        <v>32</v>
      </c>
      <c r="C62" s="9"/>
      <c r="D62" s="9">
        <v>6</v>
      </c>
      <c r="E62" s="9">
        <v>35</v>
      </c>
      <c r="F62" s="9">
        <v>10</v>
      </c>
      <c r="G62" s="9">
        <v>2</v>
      </c>
      <c r="H62" s="9">
        <f t="shared" si="0"/>
        <v>509</v>
      </c>
      <c r="I62" s="9">
        <f t="shared" si="1"/>
        <v>0.39138943248532287</v>
      </c>
      <c r="J62" s="9">
        <v>511</v>
      </c>
      <c r="K62" s="9">
        <v>509</v>
      </c>
      <c r="L62" s="9">
        <f t="shared" si="2"/>
        <v>1</v>
      </c>
      <c r="M62" s="9" t="s">
        <v>58</v>
      </c>
      <c r="N62" s="9">
        <f t="shared" si="3"/>
        <v>0</v>
      </c>
      <c r="O62" s="9">
        <v>511</v>
      </c>
      <c r="P62" s="9">
        <v>0.88</v>
      </c>
      <c r="Q62" s="9">
        <f t="shared" si="4"/>
        <v>1</v>
      </c>
      <c r="R62" s="9"/>
      <c r="S62" s="9"/>
      <c r="T62" s="9"/>
      <c r="U62" s="9">
        <v>509</v>
      </c>
      <c r="V62" s="9">
        <v>1.05</v>
      </c>
      <c r="W62" s="9">
        <f t="shared" si="5"/>
        <v>1</v>
      </c>
      <c r="X62" s="9">
        <v>505</v>
      </c>
      <c r="Y62" s="9">
        <f t="shared" si="6"/>
        <v>0</v>
      </c>
      <c r="Z62" s="34">
        <f t="shared" si="7"/>
        <v>99.214145383104125</v>
      </c>
      <c r="AA62" s="9">
        <v>0.51</v>
      </c>
      <c r="AB62" s="9">
        <v>509</v>
      </c>
      <c r="AC62" s="9">
        <v>505</v>
      </c>
      <c r="AD62" s="9">
        <v>511</v>
      </c>
      <c r="AE62" s="9">
        <v>0</v>
      </c>
      <c r="AF62" s="9">
        <v>13</v>
      </c>
      <c r="AG62" s="9">
        <v>61</v>
      </c>
      <c r="AH62" s="9">
        <v>122</v>
      </c>
      <c r="AI62" s="9">
        <v>70</v>
      </c>
      <c r="AJ62" s="9">
        <v>35</v>
      </c>
      <c r="AK62" s="9">
        <v>0</v>
      </c>
      <c r="AL62" s="9">
        <v>684</v>
      </c>
      <c r="AM62" s="9">
        <v>13</v>
      </c>
      <c r="AN62" s="9">
        <v>0.54</v>
      </c>
      <c r="AO62" s="9">
        <v>2.87</v>
      </c>
      <c r="AP62" s="9">
        <v>4.17</v>
      </c>
      <c r="AQ62" s="31">
        <f t="shared" si="8"/>
        <v>1</v>
      </c>
    </row>
    <row r="63" spans="2:43" x14ac:dyDescent="0.25">
      <c r="B63" s="9" t="s">
        <v>32</v>
      </c>
      <c r="C63" s="9"/>
      <c r="D63" s="9">
        <v>7</v>
      </c>
      <c r="E63" s="9">
        <v>35</v>
      </c>
      <c r="F63" s="9">
        <v>10</v>
      </c>
      <c r="G63" s="9">
        <v>2</v>
      </c>
      <c r="H63" s="9">
        <f t="shared" si="0"/>
        <v>507</v>
      </c>
      <c r="I63" s="9">
        <f t="shared" si="1"/>
        <v>0</v>
      </c>
      <c r="J63" s="9">
        <v>507</v>
      </c>
      <c r="K63" s="9">
        <v>507</v>
      </c>
      <c r="L63" s="9">
        <f t="shared" si="2"/>
        <v>0</v>
      </c>
      <c r="M63" s="9" t="s">
        <v>58</v>
      </c>
      <c r="N63" s="9">
        <f t="shared" si="3"/>
        <v>0</v>
      </c>
      <c r="O63" s="9">
        <v>507</v>
      </c>
      <c r="P63" s="9">
        <v>0.54</v>
      </c>
      <c r="Q63" s="9">
        <f t="shared" si="4"/>
        <v>1</v>
      </c>
      <c r="R63" s="9"/>
      <c r="S63" s="9"/>
      <c r="T63" s="9"/>
      <c r="U63" s="9">
        <v>507</v>
      </c>
      <c r="V63" s="9">
        <v>0.6</v>
      </c>
      <c r="W63" s="9">
        <f t="shared" si="5"/>
        <v>1</v>
      </c>
      <c r="X63" s="9">
        <v>506</v>
      </c>
      <c r="Y63" s="9">
        <f t="shared" si="6"/>
        <v>0</v>
      </c>
      <c r="Z63" s="34">
        <f t="shared" si="7"/>
        <v>99.802761341222876</v>
      </c>
      <c r="AA63" s="9">
        <v>0.28999999999999998</v>
      </c>
      <c r="AB63" s="9">
        <v>507</v>
      </c>
      <c r="AC63" s="9">
        <v>506</v>
      </c>
      <c r="AD63" s="9">
        <v>507</v>
      </c>
      <c r="AE63" s="9">
        <v>0</v>
      </c>
      <c r="AF63" s="9">
        <v>2</v>
      </c>
      <c r="AG63" s="9">
        <v>52</v>
      </c>
      <c r="AH63" s="9">
        <v>104</v>
      </c>
      <c r="AI63" s="9">
        <v>70</v>
      </c>
      <c r="AJ63" s="9">
        <v>0</v>
      </c>
      <c r="AK63" s="9">
        <v>0</v>
      </c>
      <c r="AL63" s="9">
        <v>41</v>
      </c>
      <c r="AM63" s="9">
        <v>2</v>
      </c>
      <c r="AN63" s="9">
        <v>0.19</v>
      </c>
      <c r="AO63" s="9">
        <v>0.23</v>
      </c>
      <c r="AP63" s="9">
        <v>0.9</v>
      </c>
      <c r="AQ63" s="31">
        <f t="shared" si="8"/>
        <v>1</v>
      </c>
    </row>
    <row r="64" spans="2:43" x14ac:dyDescent="0.25">
      <c r="B64" s="9" t="s">
        <v>32</v>
      </c>
      <c r="C64" s="9"/>
      <c r="D64" s="9">
        <v>8</v>
      </c>
      <c r="E64" s="9">
        <v>35</v>
      </c>
      <c r="F64" s="9">
        <v>10</v>
      </c>
      <c r="G64" s="9">
        <v>2</v>
      </c>
      <c r="H64" s="9">
        <f t="shared" si="0"/>
        <v>506</v>
      </c>
      <c r="I64" s="9">
        <f t="shared" si="1"/>
        <v>0</v>
      </c>
      <c r="J64" s="9">
        <v>506</v>
      </c>
      <c r="K64" s="9">
        <v>506</v>
      </c>
      <c r="L64" s="9">
        <f t="shared" si="2"/>
        <v>0</v>
      </c>
      <c r="M64" s="9">
        <v>506</v>
      </c>
      <c r="N64" s="9">
        <f t="shared" si="3"/>
        <v>0</v>
      </c>
      <c r="O64" s="9">
        <v>506</v>
      </c>
      <c r="P64" s="9">
        <v>0.73</v>
      </c>
      <c r="Q64" s="9">
        <f t="shared" si="4"/>
        <v>1</v>
      </c>
      <c r="R64" s="9"/>
      <c r="S64" s="9"/>
      <c r="T64" s="9"/>
      <c r="U64" s="9">
        <v>506</v>
      </c>
      <c r="V64" s="9">
        <v>0.4</v>
      </c>
      <c r="W64" s="9">
        <f t="shared" si="5"/>
        <v>1</v>
      </c>
      <c r="X64" s="9">
        <v>505</v>
      </c>
      <c r="Y64" s="9">
        <f t="shared" si="6"/>
        <v>0</v>
      </c>
      <c r="Z64" s="34">
        <f t="shared" si="7"/>
        <v>99.802371541501969</v>
      </c>
      <c r="AA64" s="9">
        <v>0.28999999999999998</v>
      </c>
      <c r="AB64" s="9">
        <v>506</v>
      </c>
      <c r="AC64" s="9">
        <v>505</v>
      </c>
      <c r="AD64" s="9">
        <v>506</v>
      </c>
      <c r="AE64" s="9">
        <v>0</v>
      </c>
      <c r="AF64" s="9">
        <v>2</v>
      </c>
      <c r="AG64" s="9">
        <v>56</v>
      </c>
      <c r="AH64" s="9">
        <v>112</v>
      </c>
      <c r="AI64" s="9">
        <v>70</v>
      </c>
      <c r="AJ64" s="9">
        <v>0</v>
      </c>
      <c r="AK64" s="9">
        <v>0</v>
      </c>
      <c r="AL64" s="9">
        <v>1</v>
      </c>
      <c r="AM64" s="9">
        <v>2</v>
      </c>
      <c r="AN64" s="9">
        <v>0.39</v>
      </c>
      <c r="AO64" s="9">
        <v>0.25</v>
      </c>
      <c r="AP64" s="9">
        <v>1.17</v>
      </c>
      <c r="AQ64" s="31">
        <f t="shared" si="8"/>
        <v>1</v>
      </c>
    </row>
    <row r="65" spans="2:43" x14ac:dyDescent="0.25">
      <c r="B65" s="9" t="s">
        <v>32</v>
      </c>
      <c r="C65" s="9"/>
      <c r="D65" s="9">
        <v>9</v>
      </c>
      <c r="E65" s="9">
        <v>35</v>
      </c>
      <c r="F65" s="9">
        <v>10</v>
      </c>
      <c r="G65" s="9">
        <v>2</v>
      </c>
      <c r="H65" s="9">
        <f t="shared" si="0"/>
        <v>506</v>
      </c>
      <c r="I65" s="9">
        <f t="shared" si="1"/>
        <v>0</v>
      </c>
      <c r="J65" s="9">
        <v>506</v>
      </c>
      <c r="K65" s="9">
        <v>506</v>
      </c>
      <c r="L65" s="9">
        <f t="shared" si="2"/>
        <v>0</v>
      </c>
      <c r="M65" s="9">
        <v>506</v>
      </c>
      <c r="N65" s="9">
        <f t="shared" si="3"/>
        <v>0</v>
      </c>
      <c r="O65" s="9">
        <v>506</v>
      </c>
      <c r="P65" s="9">
        <v>0.66</v>
      </c>
      <c r="Q65" s="9">
        <f t="shared" si="4"/>
        <v>1</v>
      </c>
      <c r="R65" s="9"/>
      <c r="S65" s="9"/>
      <c r="T65" s="9"/>
      <c r="U65" s="9">
        <v>506</v>
      </c>
      <c r="V65" s="9">
        <v>0.5</v>
      </c>
      <c r="W65" s="9">
        <f t="shared" si="5"/>
        <v>1</v>
      </c>
      <c r="X65" s="9">
        <v>505</v>
      </c>
      <c r="Y65" s="9">
        <f t="shared" si="6"/>
        <v>0</v>
      </c>
      <c r="Z65" s="34">
        <f t="shared" si="7"/>
        <v>99.802371541501969</v>
      </c>
      <c r="AA65" s="9">
        <v>0.28999999999999998</v>
      </c>
      <c r="AB65" s="9">
        <v>506</v>
      </c>
      <c r="AC65" s="9">
        <v>505</v>
      </c>
      <c r="AD65" s="9">
        <v>506</v>
      </c>
      <c r="AE65" s="9">
        <v>0</v>
      </c>
      <c r="AF65" s="9">
        <v>2</v>
      </c>
      <c r="AG65" s="9">
        <v>57</v>
      </c>
      <c r="AH65" s="9">
        <v>114</v>
      </c>
      <c r="AI65" s="9">
        <v>70</v>
      </c>
      <c r="AJ65" s="9">
        <v>0</v>
      </c>
      <c r="AK65" s="9">
        <v>0</v>
      </c>
      <c r="AL65" s="9">
        <v>7</v>
      </c>
      <c r="AM65" s="9">
        <v>2</v>
      </c>
      <c r="AN65" s="9">
        <v>0.39</v>
      </c>
      <c r="AO65" s="9">
        <v>0.2</v>
      </c>
      <c r="AP65" s="9">
        <v>1</v>
      </c>
      <c r="AQ65" s="31">
        <f t="shared" si="8"/>
        <v>1</v>
      </c>
    </row>
    <row r="66" spans="2:43" x14ac:dyDescent="0.25">
      <c r="B66" s="9" t="s">
        <v>32</v>
      </c>
      <c r="C66" s="9"/>
      <c r="D66" s="9">
        <v>10</v>
      </c>
      <c r="E66" s="9">
        <v>35</v>
      </c>
      <c r="F66" s="9">
        <v>10</v>
      </c>
      <c r="G66" s="9">
        <v>2</v>
      </c>
      <c r="H66" s="9">
        <f t="shared" si="0"/>
        <v>508</v>
      </c>
      <c r="I66" s="9">
        <f t="shared" si="1"/>
        <v>0</v>
      </c>
      <c r="J66" s="9">
        <v>508</v>
      </c>
      <c r="K66" s="9">
        <v>508</v>
      </c>
      <c r="L66" s="9">
        <f t="shared" si="2"/>
        <v>0</v>
      </c>
      <c r="M66" s="9" t="s">
        <v>58</v>
      </c>
      <c r="N66" s="9">
        <f t="shared" si="3"/>
        <v>0</v>
      </c>
      <c r="O66" s="9">
        <v>508</v>
      </c>
      <c r="P66" s="9">
        <v>0.51</v>
      </c>
      <c r="Q66" s="9">
        <f t="shared" si="4"/>
        <v>1</v>
      </c>
      <c r="R66" s="9"/>
      <c r="S66" s="9"/>
      <c r="T66" s="9"/>
      <c r="U66" s="9">
        <v>508</v>
      </c>
      <c r="V66" s="9">
        <v>0.53</v>
      </c>
      <c r="W66" s="9">
        <f t="shared" si="5"/>
        <v>1</v>
      </c>
      <c r="X66" s="9">
        <v>506</v>
      </c>
      <c r="Y66" s="9">
        <f t="shared" si="6"/>
        <v>0</v>
      </c>
      <c r="Z66" s="34">
        <f t="shared" si="7"/>
        <v>99.606299212598429</v>
      </c>
      <c r="AA66" s="9">
        <v>0.35</v>
      </c>
      <c r="AB66" s="9">
        <v>508</v>
      </c>
      <c r="AC66" s="9">
        <v>506</v>
      </c>
      <c r="AD66" s="9">
        <v>508</v>
      </c>
      <c r="AE66" s="9">
        <v>0</v>
      </c>
      <c r="AF66" s="9">
        <v>2</v>
      </c>
      <c r="AG66" s="9">
        <v>49</v>
      </c>
      <c r="AH66" s="9">
        <v>98</v>
      </c>
      <c r="AI66" s="9">
        <v>70</v>
      </c>
      <c r="AJ66" s="9">
        <v>0</v>
      </c>
      <c r="AK66" s="9">
        <v>0</v>
      </c>
      <c r="AL66" s="9">
        <v>145</v>
      </c>
      <c r="AM66" s="9">
        <v>2</v>
      </c>
      <c r="AN66" s="9">
        <v>0.24</v>
      </c>
      <c r="AO66" s="9">
        <v>0.23</v>
      </c>
      <c r="AP66" s="9">
        <v>0.95</v>
      </c>
      <c r="AQ66" s="31">
        <f t="shared" si="8"/>
        <v>1</v>
      </c>
    </row>
    <row r="67" spans="2:43" x14ac:dyDescent="0.25">
      <c r="B67" s="9" t="s">
        <v>32</v>
      </c>
      <c r="C67" s="9"/>
      <c r="D67" s="9">
        <v>1</v>
      </c>
      <c r="E67" s="9">
        <v>40</v>
      </c>
      <c r="F67" s="9">
        <v>10</v>
      </c>
      <c r="G67" s="9">
        <v>2</v>
      </c>
      <c r="H67" s="9">
        <f t="shared" si="0"/>
        <v>506</v>
      </c>
      <c r="I67" s="9">
        <f t="shared" si="1"/>
        <v>0</v>
      </c>
      <c r="J67" s="9">
        <v>506</v>
      </c>
      <c r="K67" s="9">
        <v>506</v>
      </c>
      <c r="L67" s="9">
        <f t="shared" si="2"/>
        <v>0</v>
      </c>
      <c r="M67" s="9">
        <v>506</v>
      </c>
      <c r="N67" s="9">
        <f t="shared" si="3"/>
        <v>0</v>
      </c>
      <c r="O67" s="9">
        <v>506</v>
      </c>
      <c r="P67" s="9">
        <v>0.66</v>
      </c>
      <c r="Q67" s="9">
        <f t="shared" si="4"/>
        <v>1</v>
      </c>
      <c r="R67" s="9"/>
      <c r="S67" s="9"/>
      <c r="T67" s="9"/>
      <c r="U67" s="9">
        <v>506</v>
      </c>
      <c r="V67" s="9">
        <v>0.47</v>
      </c>
      <c r="W67" s="9">
        <f t="shared" si="5"/>
        <v>1</v>
      </c>
      <c r="X67" s="9">
        <v>505</v>
      </c>
      <c r="Y67" s="9">
        <f t="shared" si="6"/>
        <v>0</v>
      </c>
      <c r="Z67" s="34">
        <f t="shared" si="7"/>
        <v>99.802371541501969</v>
      </c>
      <c r="AA67" s="9">
        <v>0.6</v>
      </c>
      <c r="AB67" s="9">
        <v>506</v>
      </c>
      <c r="AC67" s="9">
        <v>505</v>
      </c>
      <c r="AD67" s="9">
        <v>506</v>
      </c>
      <c r="AE67" s="9">
        <v>0</v>
      </c>
      <c r="AF67" s="9">
        <v>2</v>
      </c>
      <c r="AG67" s="9">
        <v>89</v>
      </c>
      <c r="AH67" s="9">
        <v>178</v>
      </c>
      <c r="AI67" s="9">
        <v>80</v>
      </c>
      <c r="AJ67" s="9">
        <v>0</v>
      </c>
      <c r="AK67" s="9">
        <v>0</v>
      </c>
      <c r="AL67" s="9">
        <v>0</v>
      </c>
      <c r="AM67" s="9">
        <v>2</v>
      </c>
      <c r="AN67" s="9">
        <v>0.22</v>
      </c>
      <c r="AO67" s="9">
        <v>0.27</v>
      </c>
      <c r="AP67" s="9">
        <v>1.42</v>
      </c>
      <c r="AQ67" s="31">
        <f t="shared" si="8"/>
        <v>1</v>
      </c>
    </row>
    <row r="68" spans="2:43" x14ac:dyDescent="0.25">
      <c r="B68" s="9" t="s">
        <v>32</v>
      </c>
      <c r="C68" s="9"/>
      <c r="D68" s="9">
        <v>2</v>
      </c>
      <c r="E68" s="9">
        <v>40</v>
      </c>
      <c r="F68" s="9">
        <v>10</v>
      </c>
      <c r="G68" s="9">
        <v>2</v>
      </c>
      <c r="H68" s="9">
        <f t="shared" si="0"/>
        <v>506</v>
      </c>
      <c r="I68" s="9">
        <f t="shared" si="1"/>
        <v>0</v>
      </c>
      <c r="J68" s="9">
        <v>506</v>
      </c>
      <c r="K68" s="9">
        <v>506</v>
      </c>
      <c r="L68" s="9">
        <f t="shared" si="2"/>
        <v>0</v>
      </c>
      <c r="M68" s="9">
        <v>506</v>
      </c>
      <c r="N68" s="9">
        <f t="shared" si="3"/>
        <v>0</v>
      </c>
      <c r="O68" s="9">
        <v>506</v>
      </c>
      <c r="P68" s="9">
        <v>0.59</v>
      </c>
      <c r="Q68" s="9">
        <f t="shared" si="4"/>
        <v>1</v>
      </c>
      <c r="R68" s="9"/>
      <c r="S68" s="9"/>
      <c r="T68" s="9"/>
      <c r="U68" s="9">
        <v>506</v>
      </c>
      <c r="V68" s="9">
        <v>0.52</v>
      </c>
      <c r="W68" s="9">
        <f t="shared" si="5"/>
        <v>1</v>
      </c>
      <c r="X68" s="9">
        <v>506</v>
      </c>
      <c r="Y68" s="9">
        <f t="shared" si="6"/>
        <v>1</v>
      </c>
      <c r="Z68" s="34">
        <f t="shared" si="7"/>
        <v>100</v>
      </c>
      <c r="AA68" s="9">
        <v>0.4</v>
      </c>
      <c r="AB68" s="9">
        <v>506</v>
      </c>
      <c r="AC68" s="9">
        <v>506</v>
      </c>
      <c r="AD68" s="9">
        <v>506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0.69</v>
      </c>
      <c r="AQ68" s="31">
        <f t="shared" si="8"/>
        <v>1</v>
      </c>
    </row>
    <row r="69" spans="2:43" x14ac:dyDescent="0.25">
      <c r="B69" s="9" t="s">
        <v>32</v>
      </c>
      <c r="C69" s="9"/>
      <c r="D69" s="9">
        <v>3</v>
      </c>
      <c r="E69" s="9">
        <v>40</v>
      </c>
      <c r="F69" s="9">
        <v>10</v>
      </c>
      <c r="G69" s="9">
        <v>2</v>
      </c>
      <c r="H69" s="9">
        <f t="shared" si="0"/>
        <v>505</v>
      </c>
      <c r="I69" s="9">
        <f t="shared" si="1"/>
        <v>0</v>
      </c>
      <c r="J69" s="9">
        <v>505</v>
      </c>
      <c r="K69" s="9">
        <v>505</v>
      </c>
      <c r="L69" s="9">
        <f t="shared" si="2"/>
        <v>0</v>
      </c>
      <c r="M69" s="9">
        <v>505</v>
      </c>
      <c r="N69" s="9">
        <f t="shared" si="3"/>
        <v>0</v>
      </c>
      <c r="O69" s="9">
        <v>505</v>
      </c>
      <c r="P69" s="9">
        <v>0.73</v>
      </c>
      <c r="Q69" s="9">
        <f t="shared" si="4"/>
        <v>1</v>
      </c>
      <c r="R69" s="9"/>
      <c r="S69" s="9"/>
      <c r="T69" s="9"/>
      <c r="U69" s="9">
        <v>505</v>
      </c>
      <c r="V69" s="9">
        <v>0.56999999999999995</v>
      </c>
      <c r="W69" s="9">
        <f t="shared" si="5"/>
        <v>1</v>
      </c>
      <c r="X69" s="9">
        <v>505</v>
      </c>
      <c r="Y69" s="9">
        <f t="shared" si="6"/>
        <v>1</v>
      </c>
      <c r="Z69" s="34">
        <f t="shared" si="7"/>
        <v>100</v>
      </c>
      <c r="AA69" s="9">
        <v>0.48</v>
      </c>
      <c r="AB69" s="9">
        <v>505</v>
      </c>
      <c r="AC69" s="9">
        <v>505</v>
      </c>
      <c r="AD69" s="9">
        <v>505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0.79</v>
      </c>
      <c r="AQ69" s="31">
        <f t="shared" si="8"/>
        <v>1</v>
      </c>
    </row>
    <row r="70" spans="2:43" x14ac:dyDescent="0.25">
      <c r="B70" s="9" t="s">
        <v>32</v>
      </c>
      <c r="C70" s="9"/>
      <c r="D70" s="9">
        <v>4</v>
      </c>
      <c r="E70" s="9">
        <v>40</v>
      </c>
      <c r="F70" s="9">
        <v>10</v>
      </c>
      <c r="G70" s="9">
        <v>2</v>
      </c>
      <c r="H70" s="9">
        <f t="shared" si="0"/>
        <v>505</v>
      </c>
      <c r="I70" s="9">
        <f t="shared" si="1"/>
        <v>0</v>
      </c>
      <c r="J70" s="9">
        <v>505</v>
      </c>
      <c r="K70" s="9">
        <v>505</v>
      </c>
      <c r="L70" s="9">
        <f t="shared" si="2"/>
        <v>0</v>
      </c>
      <c r="M70" s="9" t="s">
        <v>58</v>
      </c>
      <c r="N70" s="9">
        <f t="shared" si="3"/>
        <v>0</v>
      </c>
      <c r="O70" s="9">
        <v>505</v>
      </c>
      <c r="P70" s="9">
        <v>0.66</v>
      </c>
      <c r="Q70" s="9">
        <f t="shared" si="4"/>
        <v>1</v>
      </c>
      <c r="R70" s="9"/>
      <c r="S70" s="9"/>
      <c r="T70" s="9"/>
      <c r="U70" s="9">
        <v>505</v>
      </c>
      <c r="V70" s="9">
        <v>0.51</v>
      </c>
      <c r="W70" s="9">
        <f t="shared" si="5"/>
        <v>1</v>
      </c>
      <c r="X70" s="9">
        <v>505</v>
      </c>
      <c r="Y70" s="9">
        <f t="shared" si="6"/>
        <v>1</v>
      </c>
      <c r="Z70" s="34">
        <f t="shared" si="7"/>
        <v>100</v>
      </c>
      <c r="AA70" s="9">
        <v>0.52</v>
      </c>
      <c r="AB70" s="9">
        <v>507</v>
      </c>
      <c r="AC70" s="9">
        <v>506</v>
      </c>
      <c r="AD70" s="9">
        <v>507</v>
      </c>
      <c r="AE70" s="9">
        <v>0</v>
      </c>
      <c r="AF70" s="9">
        <v>2</v>
      </c>
      <c r="AG70" s="9">
        <v>88</v>
      </c>
      <c r="AH70" s="9">
        <v>176</v>
      </c>
      <c r="AI70" s="9">
        <v>80</v>
      </c>
      <c r="AJ70" s="9">
        <v>0</v>
      </c>
      <c r="AK70" s="9">
        <v>0</v>
      </c>
      <c r="AL70" s="9">
        <v>13</v>
      </c>
      <c r="AM70" s="9">
        <v>2</v>
      </c>
      <c r="AN70" s="9">
        <v>0.32</v>
      </c>
      <c r="AO70" s="9">
        <v>0.31</v>
      </c>
      <c r="AP70" s="9">
        <v>1.18</v>
      </c>
      <c r="AQ70" s="31">
        <f t="shared" si="8"/>
        <v>1</v>
      </c>
    </row>
    <row r="71" spans="2:43" x14ac:dyDescent="0.25">
      <c r="B71" s="9" t="s">
        <v>32</v>
      </c>
      <c r="C71" s="9"/>
      <c r="D71" s="9">
        <v>5</v>
      </c>
      <c r="E71" s="9">
        <v>40</v>
      </c>
      <c r="F71" s="9">
        <v>10</v>
      </c>
      <c r="G71" s="9">
        <v>2</v>
      </c>
      <c r="H71" s="9">
        <f t="shared" si="0"/>
        <v>506</v>
      </c>
      <c r="I71" s="9">
        <f t="shared" si="1"/>
        <v>0</v>
      </c>
      <c r="J71" s="9">
        <v>506</v>
      </c>
      <c r="K71" s="9">
        <v>506</v>
      </c>
      <c r="L71" s="9">
        <f t="shared" si="2"/>
        <v>0</v>
      </c>
      <c r="M71" s="9">
        <v>506</v>
      </c>
      <c r="N71" s="9">
        <f t="shared" si="3"/>
        <v>0</v>
      </c>
      <c r="O71" s="9">
        <v>506</v>
      </c>
      <c r="P71" s="9">
        <v>0.89</v>
      </c>
      <c r="Q71" s="9">
        <f t="shared" si="4"/>
        <v>1</v>
      </c>
      <c r="R71" s="9"/>
      <c r="S71" s="9"/>
      <c r="T71" s="9"/>
      <c r="U71" s="9">
        <v>506</v>
      </c>
      <c r="V71" s="9">
        <v>0.55000000000000004</v>
      </c>
      <c r="W71" s="9">
        <f t="shared" si="5"/>
        <v>1</v>
      </c>
      <c r="X71" s="9">
        <v>506</v>
      </c>
      <c r="Y71" s="9">
        <f t="shared" si="6"/>
        <v>1</v>
      </c>
      <c r="Z71" s="34">
        <f t="shared" si="7"/>
        <v>100</v>
      </c>
      <c r="AA71" s="9">
        <v>0.47</v>
      </c>
      <c r="AB71" s="9">
        <v>506</v>
      </c>
      <c r="AC71" s="9">
        <v>506</v>
      </c>
      <c r="AD71" s="9">
        <v>506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0.82</v>
      </c>
      <c r="AQ71" s="31">
        <f t="shared" si="8"/>
        <v>1</v>
      </c>
    </row>
    <row r="72" spans="2:43" x14ac:dyDescent="0.25">
      <c r="B72" s="9" t="s">
        <v>32</v>
      </c>
      <c r="C72" s="9"/>
      <c r="D72" s="9">
        <v>6</v>
      </c>
      <c r="E72" s="9">
        <v>40</v>
      </c>
      <c r="F72" s="9">
        <v>10</v>
      </c>
      <c r="G72" s="9">
        <v>2</v>
      </c>
      <c r="H72" s="9">
        <f t="shared" ref="H72:H76" si="9">MIN(J72,K72,M72)</f>
        <v>507</v>
      </c>
      <c r="I72" s="9">
        <f t="shared" ref="I72:I76" si="10">100*(J72-H72)/J72</f>
        <v>0</v>
      </c>
      <c r="J72" s="9">
        <v>507</v>
      </c>
      <c r="K72" s="9">
        <v>507</v>
      </c>
      <c r="L72" s="9">
        <f t="shared" ref="L72:L76" si="11">IF(K72&lt;J72,1,0)</f>
        <v>0</v>
      </c>
      <c r="M72" s="9">
        <v>507</v>
      </c>
      <c r="N72" s="9">
        <f t="shared" ref="N72:N76" si="12">IF(M72&lt;K72,1,0)</f>
        <v>0</v>
      </c>
      <c r="O72" s="9">
        <v>507</v>
      </c>
      <c r="P72" s="9">
        <v>0.55000000000000004</v>
      </c>
      <c r="Q72" s="9">
        <f t="shared" ref="Q72:Q76" si="13">IF(P72&lt;1800,1,0)</f>
        <v>1</v>
      </c>
      <c r="R72" s="9"/>
      <c r="S72" s="9"/>
      <c r="T72" s="9"/>
      <c r="U72" s="9">
        <v>507</v>
      </c>
      <c r="V72" s="9">
        <v>0.49</v>
      </c>
      <c r="W72" s="9">
        <f t="shared" ref="W72:W76" si="14">IF(V72&lt;1800,1,0)</f>
        <v>1</v>
      </c>
      <c r="X72" s="9">
        <v>505</v>
      </c>
      <c r="Y72" s="9">
        <f t="shared" ref="Y72:Y76" si="15">IF(X72=H72,1,0)</f>
        <v>0</v>
      </c>
      <c r="Z72" s="34">
        <f t="shared" ref="Z72:Z76" si="16">100*X72/H72</f>
        <v>99.605522682445766</v>
      </c>
      <c r="AA72" s="9">
        <v>0.48</v>
      </c>
      <c r="AB72" s="9">
        <v>507</v>
      </c>
      <c r="AC72" s="9">
        <v>505</v>
      </c>
      <c r="AD72" s="9">
        <v>507</v>
      </c>
      <c r="AE72" s="9">
        <v>0</v>
      </c>
      <c r="AF72" s="9">
        <v>2</v>
      </c>
      <c r="AG72" s="9">
        <v>73</v>
      </c>
      <c r="AH72" s="9">
        <v>146</v>
      </c>
      <c r="AI72" s="9">
        <v>80</v>
      </c>
      <c r="AJ72" s="9">
        <v>0</v>
      </c>
      <c r="AK72" s="9">
        <v>0</v>
      </c>
      <c r="AL72" s="9">
        <v>154</v>
      </c>
      <c r="AM72" s="9">
        <v>2</v>
      </c>
      <c r="AN72" s="9">
        <v>0.3</v>
      </c>
      <c r="AO72" s="9">
        <v>0.37</v>
      </c>
      <c r="AP72" s="9">
        <v>1.29</v>
      </c>
      <c r="AQ72" s="31">
        <f t="shared" ref="AQ72:AQ76" si="17">IF(AP72&lt;1800,1,0)</f>
        <v>1</v>
      </c>
    </row>
    <row r="73" spans="2:43" x14ac:dyDescent="0.25">
      <c r="B73" s="9" t="s">
        <v>32</v>
      </c>
      <c r="C73" s="9"/>
      <c r="D73" s="9">
        <v>7</v>
      </c>
      <c r="E73" s="9">
        <v>40</v>
      </c>
      <c r="F73" s="9">
        <v>10</v>
      </c>
      <c r="G73" s="9">
        <v>2</v>
      </c>
      <c r="H73" s="9">
        <f t="shared" si="9"/>
        <v>507</v>
      </c>
      <c r="I73" s="9">
        <f t="shared" si="10"/>
        <v>0</v>
      </c>
      <c r="J73" s="9">
        <v>507</v>
      </c>
      <c r="K73" s="9">
        <v>507</v>
      </c>
      <c r="L73" s="9">
        <f t="shared" si="11"/>
        <v>0</v>
      </c>
      <c r="M73" s="9">
        <v>507</v>
      </c>
      <c r="N73" s="9">
        <f t="shared" si="12"/>
        <v>0</v>
      </c>
      <c r="O73" s="9">
        <v>507</v>
      </c>
      <c r="P73" s="9">
        <v>0.72</v>
      </c>
      <c r="Q73" s="9">
        <f t="shared" si="13"/>
        <v>1</v>
      </c>
      <c r="R73" s="9"/>
      <c r="S73" s="9"/>
      <c r="T73" s="9"/>
      <c r="U73" s="9">
        <v>507</v>
      </c>
      <c r="V73" s="9">
        <v>0.53</v>
      </c>
      <c r="W73" s="9">
        <f t="shared" si="14"/>
        <v>1</v>
      </c>
      <c r="X73" s="9">
        <v>507</v>
      </c>
      <c r="Y73" s="9">
        <f t="shared" si="15"/>
        <v>1</v>
      </c>
      <c r="Z73" s="34">
        <f t="shared" si="16"/>
        <v>100</v>
      </c>
      <c r="AA73" s="9">
        <v>0.52</v>
      </c>
      <c r="AB73" s="9">
        <v>507</v>
      </c>
      <c r="AC73" s="9">
        <v>507</v>
      </c>
      <c r="AD73" s="9">
        <v>507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0.76</v>
      </c>
      <c r="AQ73" s="31">
        <f t="shared" si="17"/>
        <v>1</v>
      </c>
    </row>
    <row r="74" spans="2:43" x14ac:dyDescent="0.25">
      <c r="B74" s="9" t="s">
        <v>32</v>
      </c>
      <c r="C74" s="9"/>
      <c r="D74" s="9">
        <v>8</v>
      </c>
      <c r="E74" s="9">
        <v>40</v>
      </c>
      <c r="F74" s="9">
        <v>10</v>
      </c>
      <c r="G74" s="9">
        <v>2</v>
      </c>
      <c r="H74" s="9">
        <f t="shared" si="9"/>
        <v>506</v>
      </c>
      <c r="I74" s="9">
        <f t="shared" si="10"/>
        <v>0</v>
      </c>
      <c r="J74" s="9">
        <v>506</v>
      </c>
      <c r="K74" s="9">
        <v>506</v>
      </c>
      <c r="L74" s="9">
        <f t="shared" si="11"/>
        <v>0</v>
      </c>
      <c r="M74" s="9">
        <v>506</v>
      </c>
      <c r="N74" s="9">
        <f t="shared" si="12"/>
        <v>0</v>
      </c>
      <c r="O74" s="9">
        <v>506</v>
      </c>
      <c r="P74" s="9">
        <v>0.66</v>
      </c>
      <c r="Q74" s="9">
        <f t="shared" si="13"/>
        <v>1</v>
      </c>
      <c r="R74" s="9"/>
      <c r="S74" s="9"/>
      <c r="T74" s="9"/>
      <c r="U74" s="9">
        <v>506</v>
      </c>
      <c r="V74" s="9">
        <v>0.44</v>
      </c>
      <c r="W74" s="9">
        <f t="shared" si="14"/>
        <v>1</v>
      </c>
      <c r="X74" s="9">
        <v>506</v>
      </c>
      <c r="Y74" s="9">
        <f t="shared" si="15"/>
        <v>1</v>
      </c>
      <c r="Z74" s="34">
        <f t="shared" si="16"/>
        <v>100</v>
      </c>
      <c r="AA74" s="9">
        <v>0.53</v>
      </c>
      <c r="AB74" s="9">
        <v>506</v>
      </c>
      <c r="AC74" s="9">
        <v>506</v>
      </c>
      <c r="AD74" s="9">
        <v>506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0.63</v>
      </c>
      <c r="AQ74" s="31">
        <f t="shared" si="17"/>
        <v>1</v>
      </c>
    </row>
    <row r="75" spans="2:43" x14ac:dyDescent="0.25">
      <c r="B75" s="9" t="s">
        <v>32</v>
      </c>
      <c r="C75" s="9"/>
      <c r="D75" s="9">
        <v>9</v>
      </c>
      <c r="E75" s="9">
        <v>40</v>
      </c>
      <c r="F75" s="9">
        <v>10</v>
      </c>
      <c r="G75" s="9">
        <v>2</v>
      </c>
      <c r="H75" s="9">
        <f t="shared" si="9"/>
        <v>506</v>
      </c>
      <c r="I75" s="9">
        <f t="shared" si="10"/>
        <v>0</v>
      </c>
      <c r="J75" s="9">
        <v>506</v>
      </c>
      <c r="K75" s="9">
        <v>506</v>
      </c>
      <c r="L75" s="9">
        <f t="shared" si="11"/>
        <v>0</v>
      </c>
      <c r="M75" s="9">
        <v>506</v>
      </c>
      <c r="N75" s="9">
        <f t="shared" si="12"/>
        <v>0</v>
      </c>
      <c r="O75" s="9">
        <v>506</v>
      </c>
      <c r="P75" s="9">
        <v>0.6</v>
      </c>
      <c r="Q75" s="9">
        <f t="shared" si="13"/>
        <v>1</v>
      </c>
      <c r="R75" s="9"/>
      <c r="S75" s="9"/>
      <c r="T75" s="9"/>
      <c r="U75" s="9">
        <v>506</v>
      </c>
      <c r="V75" s="9">
        <v>0.51</v>
      </c>
      <c r="W75" s="9">
        <f t="shared" si="14"/>
        <v>1</v>
      </c>
      <c r="X75" s="9">
        <v>506</v>
      </c>
      <c r="Y75" s="9">
        <f t="shared" si="15"/>
        <v>1</v>
      </c>
      <c r="Z75" s="34">
        <f t="shared" si="16"/>
        <v>100</v>
      </c>
      <c r="AA75" s="9">
        <v>0.38</v>
      </c>
      <c r="AB75" s="9">
        <v>506</v>
      </c>
      <c r="AC75" s="9">
        <v>506</v>
      </c>
      <c r="AD75" s="9">
        <v>506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0.61</v>
      </c>
      <c r="AQ75" s="31">
        <f t="shared" si="17"/>
        <v>1</v>
      </c>
    </row>
    <row r="76" spans="2:43" x14ac:dyDescent="0.25">
      <c r="B76" s="9" t="s">
        <v>32</v>
      </c>
      <c r="C76" s="9"/>
      <c r="D76" s="9">
        <v>10</v>
      </c>
      <c r="E76" s="9">
        <v>40</v>
      </c>
      <c r="F76" s="9">
        <v>10</v>
      </c>
      <c r="G76" s="9">
        <v>2</v>
      </c>
      <c r="H76" s="9">
        <f t="shared" si="9"/>
        <v>507</v>
      </c>
      <c r="I76" s="9">
        <f t="shared" si="10"/>
        <v>0</v>
      </c>
      <c r="J76" s="9">
        <v>507</v>
      </c>
      <c r="K76" s="9">
        <v>507</v>
      </c>
      <c r="L76" s="9">
        <f t="shared" si="11"/>
        <v>0</v>
      </c>
      <c r="M76" s="9">
        <v>507</v>
      </c>
      <c r="N76" s="9">
        <f t="shared" si="12"/>
        <v>0</v>
      </c>
      <c r="O76" s="9">
        <v>507</v>
      </c>
      <c r="P76" s="9">
        <v>0.82</v>
      </c>
      <c r="Q76" s="9">
        <f t="shared" si="13"/>
        <v>1</v>
      </c>
      <c r="R76" s="9"/>
      <c r="S76" s="9"/>
      <c r="T76" s="9"/>
      <c r="U76" s="9">
        <v>507</v>
      </c>
      <c r="V76" s="9">
        <v>0.6</v>
      </c>
      <c r="W76" s="9">
        <f t="shared" si="14"/>
        <v>1</v>
      </c>
      <c r="X76" s="9">
        <v>506</v>
      </c>
      <c r="Y76" s="9">
        <f t="shared" si="15"/>
        <v>0</v>
      </c>
      <c r="Z76" s="34">
        <f t="shared" si="16"/>
        <v>99.802761341222876</v>
      </c>
      <c r="AA76" s="9">
        <v>0.42</v>
      </c>
      <c r="AB76" s="9">
        <v>507</v>
      </c>
      <c r="AC76" s="9">
        <v>506</v>
      </c>
      <c r="AD76" s="9">
        <v>507</v>
      </c>
      <c r="AE76" s="9">
        <v>0</v>
      </c>
      <c r="AF76" s="9">
        <v>2</v>
      </c>
      <c r="AG76" s="9">
        <v>69</v>
      </c>
      <c r="AH76" s="9">
        <v>138</v>
      </c>
      <c r="AI76" s="9">
        <v>80</v>
      </c>
      <c r="AJ76" s="9">
        <v>0</v>
      </c>
      <c r="AK76" s="9">
        <v>0</v>
      </c>
      <c r="AL76" s="9">
        <v>19</v>
      </c>
      <c r="AM76" s="9">
        <v>2</v>
      </c>
      <c r="AN76" s="9">
        <v>0.27</v>
      </c>
      <c r="AO76" s="9">
        <v>0.28000000000000003</v>
      </c>
      <c r="AP76" s="9">
        <v>1.0900000000000001</v>
      </c>
      <c r="AQ76" s="31">
        <f t="shared" si="17"/>
        <v>1</v>
      </c>
    </row>
    <row r="77" spans="2:43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44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31"/>
    </row>
    <row r="78" spans="2:43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44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31"/>
    </row>
    <row r="79" spans="2:43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44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31"/>
    </row>
    <row r="80" spans="2:43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44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31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2:42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2:42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2:42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2:42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Q151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8" sqref="A8"/>
      <selection pane="bottomRight" activeCell="I2" sqref="I2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125" style="1" bestFit="1" customWidth="1"/>
    <col min="4" max="4" width="17.75" style="1" bestFit="1" customWidth="1"/>
    <col min="5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4.625" style="1" bestFit="1" customWidth="1"/>
    <col min="12" max="12" width="3.25" style="1" bestFit="1" customWidth="1"/>
    <col min="13" max="13" width="4.375" style="1" bestFit="1" customWidth="1"/>
    <col min="14" max="14" width="3.25" style="1" bestFit="1" customWidth="1"/>
    <col min="15" max="15" width="4.375" style="1" bestFit="1" customWidth="1"/>
    <col min="16" max="16" width="6.75" style="1" bestFit="1" customWidth="1"/>
    <col min="17" max="17" width="3.25" style="1" bestFit="1" customWidth="1"/>
    <col min="18" max="18" width="6.25" style="1" bestFit="1" customWidth="1"/>
    <col min="19" max="19" width="5.375" style="1" bestFit="1" customWidth="1"/>
    <col min="20" max="20" width="3.125" style="1" bestFit="1" customWidth="1"/>
    <col min="21" max="21" width="4.375" style="1" bestFit="1" customWidth="1"/>
    <col min="22" max="22" width="13.75" style="1" bestFit="1" customWidth="1"/>
    <col min="23" max="23" width="3.25" style="1" bestFit="1" customWidth="1"/>
    <col min="24" max="24" width="4.375" style="1" bestFit="1" customWidth="1"/>
    <col min="25" max="25" width="3.25" style="1" bestFit="1" customWidth="1"/>
    <col min="26" max="26" width="6.125" style="1" bestFit="1" customWidth="1"/>
    <col min="27" max="27" width="13.75" style="1" bestFit="1" customWidth="1"/>
    <col min="28" max="29" width="4.375" style="1" bestFit="1" customWidth="1"/>
    <col min="30" max="30" width="4.87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13.75" style="1" bestFit="1" customWidth="1"/>
    <col min="43" max="43" width="3.25" style="1" bestFit="1" customWidth="1"/>
    <col min="44" max="16384" width="9.125" style="1"/>
  </cols>
  <sheetData>
    <row r="2" spans="2:43" x14ac:dyDescent="0.25">
      <c r="B2" s="19"/>
      <c r="C2" s="19"/>
      <c r="D2" s="19"/>
      <c r="E2" s="19"/>
      <c r="F2" s="19"/>
      <c r="G2" s="19"/>
      <c r="H2" s="19"/>
      <c r="I2" s="19">
        <f>AVERAGEIF(I7:I66,"&gt;0")</f>
        <v>0.59849874791701529</v>
      </c>
      <c r="J2" s="19"/>
      <c r="K2" s="19"/>
      <c r="L2" s="19">
        <f>SUM(L7:L66)</f>
        <v>9</v>
      </c>
      <c r="M2" s="19"/>
      <c r="N2" s="19">
        <f>SUM(N7:N66)</f>
        <v>0</v>
      </c>
      <c r="O2" s="19"/>
      <c r="P2" s="19">
        <f>AVERAGEIF(P7:P66,"&lt;1800")</f>
        <v>1.3709999999999998</v>
      </c>
      <c r="Q2" s="19">
        <f>SUM(Q7:Q66)</f>
        <v>60</v>
      </c>
      <c r="R2" s="19"/>
      <c r="S2" s="19"/>
      <c r="T2" s="19">
        <f>SUM(T7:T66)</f>
        <v>0</v>
      </c>
      <c r="U2" s="19"/>
      <c r="V2" s="19">
        <f>AVERAGEIF(V7:V66,"&lt;1800")</f>
        <v>19.217833333333335</v>
      </c>
      <c r="W2" s="19">
        <f>SUM(W7:W66)</f>
        <v>60</v>
      </c>
      <c r="X2" s="19"/>
      <c r="Y2" s="19">
        <f>SUM(Y7:Y66)</f>
        <v>23</v>
      </c>
      <c r="Z2" s="44">
        <f>AVERAGEIF(Z7:Z66,"&lt;1800")</f>
        <v>99.785600683686667</v>
      </c>
      <c r="AA2" s="19">
        <f>AVERAGEIF(AA7:AA66,"&lt;1800")</f>
        <v>0.49666666666666676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>
        <f>AVERAGEIF(AP7:AP66,"&lt;1800")</f>
        <v>10.332166666666666</v>
      </c>
      <c r="AQ2" s="35">
        <f>SUM(AQ7:AQ66)</f>
        <v>60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33</v>
      </c>
      <c r="C7" s="9"/>
      <c r="D7" s="9">
        <v>1</v>
      </c>
      <c r="E7" s="9">
        <v>45</v>
      </c>
      <c r="F7" s="9">
        <v>15</v>
      </c>
      <c r="G7" s="9">
        <v>4</v>
      </c>
      <c r="H7" s="9">
        <f>MIN(J7,K7,M7)</f>
        <v>758</v>
      </c>
      <c r="I7" s="9">
        <f>100*(J7-H7)/J7</f>
        <v>0</v>
      </c>
      <c r="J7" s="9">
        <v>758</v>
      </c>
      <c r="K7" s="9">
        <v>758</v>
      </c>
      <c r="L7" s="9">
        <f>IF(K7&lt;J7,1,0)</f>
        <v>0</v>
      </c>
      <c r="M7" s="9" t="s">
        <v>55</v>
      </c>
      <c r="N7" s="9"/>
      <c r="O7" s="9">
        <v>758</v>
      </c>
      <c r="P7" s="9">
        <v>0.97</v>
      </c>
      <c r="Q7" s="9">
        <f>IF(P7&lt;1800,1,0)</f>
        <v>1</v>
      </c>
      <c r="R7" s="9" t="s">
        <v>63</v>
      </c>
      <c r="S7" s="9"/>
      <c r="T7" s="9"/>
      <c r="U7" s="9">
        <v>758</v>
      </c>
      <c r="V7" s="9">
        <v>1.77</v>
      </c>
      <c r="W7" s="9">
        <f>IF(V7&lt;1800,1,0)</f>
        <v>1</v>
      </c>
      <c r="X7" s="9">
        <v>756</v>
      </c>
      <c r="Y7" s="9">
        <f>IF(X7=H7,1,0)</f>
        <v>0</v>
      </c>
      <c r="Z7" s="34">
        <f>100*X7/H7</f>
        <v>99.736147757255935</v>
      </c>
      <c r="AA7" s="9">
        <v>0.44</v>
      </c>
      <c r="AB7" s="9">
        <v>758</v>
      </c>
      <c r="AC7" s="9">
        <v>756</v>
      </c>
      <c r="AD7" s="9">
        <v>758</v>
      </c>
      <c r="AE7" s="9">
        <v>0</v>
      </c>
      <c r="AF7" s="9">
        <v>2</v>
      </c>
      <c r="AG7" s="9">
        <v>201</v>
      </c>
      <c r="AH7" s="9">
        <v>268</v>
      </c>
      <c r="AI7" s="9">
        <v>180</v>
      </c>
      <c r="AJ7" s="9">
        <v>0</v>
      </c>
      <c r="AK7" s="9">
        <v>0</v>
      </c>
      <c r="AL7" s="9">
        <v>208</v>
      </c>
      <c r="AM7" s="9">
        <v>2</v>
      </c>
      <c r="AN7" s="9">
        <v>1.18</v>
      </c>
      <c r="AO7" s="9">
        <v>0.53</v>
      </c>
      <c r="AP7" s="9">
        <v>3.15</v>
      </c>
      <c r="AQ7" s="31">
        <f>IF(AP7&lt;1800,1,0)</f>
        <v>1</v>
      </c>
    </row>
    <row r="8" spans="2:43" x14ac:dyDescent="0.25">
      <c r="B8" s="9" t="s">
        <v>33</v>
      </c>
      <c r="C8" s="9"/>
      <c r="D8" s="9">
        <v>2</v>
      </c>
      <c r="E8" s="9">
        <v>45</v>
      </c>
      <c r="F8" s="9">
        <v>15</v>
      </c>
      <c r="G8" s="9">
        <v>4</v>
      </c>
      <c r="H8" s="9">
        <f t="shared" ref="H8:H66" si="0">MIN(J8,K8,M8)</f>
        <v>759</v>
      </c>
      <c r="I8" s="9">
        <f t="shared" ref="I8:I66" si="1">100*(J8-H8)/J8</f>
        <v>0</v>
      </c>
      <c r="J8" s="9">
        <v>759</v>
      </c>
      <c r="K8" s="9">
        <v>759</v>
      </c>
      <c r="L8" s="9">
        <f t="shared" ref="L8:L66" si="2">IF(K8&lt;J8,1,0)</f>
        <v>0</v>
      </c>
      <c r="M8" s="9" t="s">
        <v>55</v>
      </c>
      <c r="N8" s="9"/>
      <c r="O8" s="9">
        <v>759</v>
      </c>
      <c r="P8" s="9">
        <v>0.63</v>
      </c>
      <c r="Q8" s="9">
        <f t="shared" ref="Q8:Q66" si="3">IF(P8&lt;1800,1,0)</f>
        <v>1</v>
      </c>
      <c r="R8" s="9" t="s">
        <v>63</v>
      </c>
      <c r="S8" s="9"/>
      <c r="T8" s="9"/>
      <c r="U8" s="9">
        <v>759</v>
      </c>
      <c r="V8" s="9">
        <v>0.91</v>
      </c>
      <c r="W8" s="9">
        <f t="shared" ref="W8:W66" si="4">IF(V8&lt;1800,1,0)</f>
        <v>1</v>
      </c>
      <c r="X8" s="9">
        <v>759</v>
      </c>
      <c r="Y8" s="9">
        <f t="shared" ref="Y8:Y66" si="5">IF(X8=H8,1,0)</f>
        <v>1</v>
      </c>
      <c r="Z8" s="34">
        <f t="shared" ref="Z8:Z66" si="6">100*X8/H8</f>
        <v>100</v>
      </c>
      <c r="AA8" s="9">
        <v>0.3</v>
      </c>
      <c r="AB8" s="9">
        <v>759</v>
      </c>
      <c r="AC8" s="9">
        <v>759</v>
      </c>
      <c r="AD8" s="9">
        <v>759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0.94</v>
      </c>
      <c r="AQ8" s="31">
        <f t="shared" ref="AQ8:AQ66" si="7">IF(AP8&lt;1800,1,0)</f>
        <v>1</v>
      </c>
    </row>
    <row r="9" spans="2:43" x14ac:dyDescent="0.25">
      <c r="B9" s="9" t="s">
        <v>33</v>
      </c>
      <c r="C9" s="9"/>
      <c r="D9" s="9">
        <v>3</v>
      </c>
      <c r="E9" s="9">
        <v>45</v>
      </c>
      <c r="F9" s="9">
        <v>15</v>
      </c>
      <c r="G9" s="9">
        <v>4</v>
      </c>
      <c r="H9" s="9">
        <f t="shared" si="0"/>
        <v>759</v>
      </c>
      <c r="I9" s="9">
        <f t="shared" si="1"/>
        <v>0</v>
      </c>
      <c r="J9" s="9">
        <v>759</v>
      </c>
      <c r="K9" s="9">
        <v>759</v>
      </c>
      <c r="L9" s="9">
        <f t="shared" si="2"/>
        <v>0</v>
      </c>
      <c r="M9" s="9" t="s">
        <v>55</v>
      </c>
      <c r="N9" s="9"/>
      <c r="O9" s="9">
        <v>759</v>
      </c>
      <c r="P9" s="9">
        <v>0.82</v>
      </c>
      <c r="Q9" s="9">
        <f t="shared" si="3"/>
        <v>1</v>
      </c>
      <c r="R9" s="9" t="s">
        <v>63</v>
      </c>
      <c r="S9" s="9"/>
      <c r="T9" s="9"/>
      <c r="U9" s="9">
        <v>759</v>
      </c>
      <c r="V9" s="9">
        <v>9.64</v>
      </c>
      <c r="W9" s="9">
        <f t="shared" si="4"/>
        <v>1</v>
      </c>
      <c r="X9" s="9">
        <v>756</v>
      </c>
      <c r="Y9" s="9">
        <f t="shared" si="5"/>
        <v>0</v>
      </c>
      <c r="Z9" s="34">
        <f t="shared" si="6"/>
        <v>99.604743083003953</v>
      </c>
      <c r="AA9" s="9">
        <v>0.42</v>
      </c>
      <c r="AB9" s="9">
        <v>759</v>
      </c>
      <c r="AC9" s="9">
        <v>756</v>
      </c>
      <c r="AD9" s="9">
        <v>759</v>
      </c>
      <c r="AE9" s="9">
        <v>0</v>
      </c>
      <c r="AF9" s="9">
        <v>2</v>
      </c>
      <c r="AG9" s="9">
        <v>159</v>
      </c>
      <c r="AH9" s="9">
        <v>212</v>
      </c>
      <c r="AI9" s="9">
        <v>180</v>
      </c>
      <c r="AJ9" s="9">
        <v>0</v>
      </c>
      <c r="AK9" s="9">
        <v>0</v>
      </c>
      <c r="AL9" s="9">
        <v>2201</v>
      </c>
      <c r="AM9" s="9">
        <v>2</v>
      </c>
      <c r="AN9" s="9">
        <v>6.29</v>
      </c>
      <c r="AO9" s="9">
        <v>0.45</v>
      </c>
      <c r="AP9" s="9">
        <v>8</v>
      </c>
      <c r="AQ9" s="31">
        <f t="shared" si="7"/>
        <v>1</v>
      </c>
    </row>
    <row r="10" spans="2:43" x14ac:dyDescent="0.25">
      <c r="B10" s="9" t="s">
        <v>33</v>
      </c>
      <c r="C10" s="9"/>
      <c r="D10" s="9">
        <v>4</v>
      </c>
      <c r="E10" s="9">
        <v>45</v>
      </c>
      <c r="F10" s="9">
        <v>15</v>
      </c>
      <c r="G10" s="9">
        <v>4</v>
      </c>
      <c r="H10" s="9">
        <f t="shared" si="0"/>
        <v>788</v>
      </c>
      <c r="I10" s="9">
        <f t="shared" si="1"/>
        <v>0.1267427122940431</v>
      </c>
      <c r="J10" s="9">
        <v>789</v>
      </c>
      <c r="K10" s="9">
        <v>788</v>
      </c>
      <c r="L10" s="9">
        <f t="shared" si="2"/>
        <v>1</v>
      </c>
      <c r="M10" s="9" t="s">
        <v>55</v>
      </c>
      <c r="N10" s="9"/>
      <c r="O10" s="9">
        <v>789</v>
      </c>
      <c r="P10" s="9">
        <v>0.69</v>
      </c>
      <c r="Q10" s="9">
        <f t="shared" si="3"/>
        <v>1</v>
      </c>
      <c r="R10" s="9" t="s">
        <v>63</v>
      </c>
      <c r="S10" s="9"/>
      <c r="T10" s="9"/>
      <c r="U10" s="9">
        <v>788</v>
      </c>
      <c r="V10" s="9">
        <v>6.92</v>
      </c>
      <c r="W10" s="9">
        <f t="shared" si="4"/>
        <v>1</v>
      </c>
      <c r="X10" s="9">
        <v>788</v>
      </c>
      <c r="Y10" s="9">
        <f t="shared" si="5"/>
        <v>1</v>
      </c>
      <c r="Z10" s="34">
        <f t="shared" si="6"/>
        <v>100</v>
      </c>
      <c r="AA10" s="9">
        <v>0.43</v>
      </c>
      <c r="AB10" s="9">
        <v>788</v>
      </c>
      <c r="AC10" s="9">
        <v>788</v>
      </c>
      <c r="AD10" s="9">
        <v>789</v>
      </c>
      <c r="AE10" s="9">
        <v>0</v>
      </c>
      <c r="AF10" s="9">
        <v>6</v>
      </c>
      <c r="AG10" s="9">
        <v>213</v>
      </c>
      <c r="AH10" s="9">
        <v>284</v>
      </c>
      <c r="AI10" s="9">
        <v>180</v>
      </c>
      <c r="AJ10" s="9">
        <v>28</v>
      </c>
      <c r="AK10" s="9">
        <v>11</v>
      </c>
      <c r="AL10" s="9">
        <v>931</v>
      </c>
      <c r="AM10" s="9">
        <v>6</v>
      </c>
      <c r="AN10" s="9">
        <v>7.54</v>
      </c>
      <c r="AO10" s="9">
        <v>1.66</v>
      </c>
      <c r="AP10" s="9">
        <v>9.33</v>
      </c>
      <c r="AQ10" s="31">
        <f t="shared" si="7"/>
        <v>1</v>
      </c>
    </row>
    <row r="11" spans="2:43" x14ac:dyDescent="0.25">
      <c r="B11" s="9" t="s">
        <v>33</v>
      </c>
      <c r="C11" s="9"/>
      <c r="D11" s="9">
        <v>5</v>
      </c>
      <c r="E11" s="9">
        <v>45</v>
      </c>
      <c r="F11" s="9">
        <v>15</v>
      </c>
      <c r="G11" s="9">
        <v>4</v>
      </c>
      <c r="H11" s="9">
        <f t="shared" si="0"/>
        <v>758</v>
      </c>
      <c r="I11" s="9">
        <f t="shared" si="1"/>
        <v>0</v>
      </c>
      <c r="J11" s="9">
        <v>758</v>
      </c>
      <c r="K11" s="9">
        <v>758</v>
      </c>
      <c r="L11" s="9">
        <f t="shared" si="2"/>
        <v>0</v>
      </c>
      <c r="M11" s="9" t="s">
        <v>55</v>
      </c>
      <c r="N11" s="9"/>
      <c r="O11" s="9">
        <v>758</v>
      </c>
      <c r="P11" s="9">
        <v>0.65</v>
      </c>
      <c r="Q11" s="9">
        <f t="shared" si="3"/>
        <v>1</v>
      </c>
      <c r="R11" s="9" t="s">
        <v>63</v>
      </c>
      <c r="S11" s="9"/>
      <c r="T11" s="9"/>
      <c r="U11" s="9">
        <v>758</v>
      </c>
      <c r="V11" s="9">
        <v>8.73</v>
      </c>
      <c r="W11" s="9">
        <f t="shared" si="4"/>
        <v>1</v>
      </c>
      <c r="X11" s="9">
        <v>755</v>
      </c>
      <c r="Y11" s="9">
        <f t="shared" si="5"/>
        <v>0</v>
      </c>
      <c r="Z11" s="34">
        <f t="shared" si="6"/>
        <v>99.604221635883903</v>
      </c>
      <c r="AA11" s="9">
        <v>0.36</v>
      </c>
      <c r="AB11" s="9">
        <v>758</v>
      </c>
      <c r="AC11" s="9">
        <v>755</v>
      </c>
      <c r="AD11" s="9">
        <v>758</v>
      </c>
      <c r="AE11" s="9">
        <v>0</v>
      </c>
      <c r="AF11" s="9">
        <v>2</v>
      </c>
      <c r="AG11" s="9">
        <v>177</v>
      </c>
      <c r="AH11" s="9">
        <v>236</v>
      </c>
      <c r="AI11" s="9">
        <v>180</v>
      </c>
      <c r="AJ11" s="9">
        <v>0</v>
      </c>
      <c r="AK11" s="9">
        <v>0</v>
      </c>
      <c r="AL11" s="9">
        <v>975</v>
      </c>
      <c r="AM11" s="9">
        <v>2</v>
      </c>
      <c r="AN11" s="9">
        <v>4.6500000000000004</v>
      </c>
      <c r="AO11" s="9">
        <v>0.46</v>
      </c>
      <c r="AP11" s="9">
        <v>6.14</v>
      </c>
      <c r="AQ11" s="31">
        <f t="shared" si="7"/>
        <v>1</v>
      </c>
    </row>
    <row r="12" spans="2:43" x14ac:dyDescent="0.25">
      <c r="B12" s="9" t="s">
        <v>33</v>
      </c>
      <c r="C12" s="9"/>
      <c r="D12" s="9">
        <v>6</v>
      </c>
      <c r="E12" s="9">
        <v>45</v>
      </c>
      <c r="F12" s="9">
        <v>15</v>
      </c>
      <c r="G12" s="9">
        <v>4</v>
      </c>
      <c r="H12" s="9">
        <f t="shared" si="0"/>
        <v>770</v>
      </c>
      <c r="I12" s="9">
        <f t="shared" si="1"/>
        <v>2.4081115335868186</v>
      </c>
      <c r="J12" s="9">
        <v>789</v>
      </c>
      <c r="K12" s="9">
        <v>770</v>
      </c>
      <c r="L12" s="9">
        <f t="shared" si="2"/>
        <v>1</v>
      </c>
      <c r="M12" s="9" t="s">
        <v>55</v>
      </c>
      <c r="N12" s="9"/>
      <c r="O12" s="9">
        <v>789</v>
      </c>
      <c r="P12" s="9">
        <v>0.87</v>
      </c>
      <c r="Q12" s="9">
        <f t="shared" si="3"/>
        <v>1</v>
      </c>
      <c r="R12" s="9" t="s">
        <v>63</v>
      </c>
      <c r="S12" s="9"/>
      <c r="T12" s="9"/>
      <c r="U12" s="9">
        <v>770</v>
      </c>
      <c r="V12" s="9">
        <v>3.51</v>
      </c>
      <c r="W12" s="9">
        <f t="shared" si="4"/>
        <v>1</v>
      </c>
      <c r="X12" s="9">
        <v>767</v>
      </c>
      <c r="Y12" s="9">
        <f t="shared" si="5"/>
        <v>0</v>
      </c>
      <c r="Z12" s="34">
        <f t="shared" si="6"/>
        <v>99.610389610389603</v>
      </c>
      <c r="AA12" s="9">
        <v>0.28000000000000003</v>
      </c>
      <c r="AB12" s="9">
        <v>770</v>
      </c>
      <c r="AC12" s="9">
        <v>767</v>
      </c>
      <c r="AD12" s="9">
        <v>789</v>
      </c>
      <c r="AE12" s="9">
        <v>0</v>
      </c>
      <c r="AF12" s="9">
        <v>18</v>
      </c>
      <c r="AG12" s="9">
        <v>159</v>
      </c>
      <c r="AH12" s="9">
        <v>212</v>
      </c>
      <c r="AI12" s="9">
        <v>180</v>
      </c>
      <c r="AJ12" s="9">
        <v>15</v>
      </c>
      <c r="AK12" s="9">
        <v>27</v>
      </c>
      <c r="AL12" s="9">
        <v>463</v>
      </c>
      <c r="AM12" s="9">
        <v>18</v>
      </c>
      <c r="AN12" s="9">
        <v>2.93</v>
      </c>
      <c r="AO12" s="9">
        <v>7.45</v>
      </c>
      <c r="AP12" s="9">
        <v>11.55</v>
      </c>
      <c r="AQ12" s="31">
        <f t="shared" si="7"/>
        <v>1</v>
      </c>
    </row>
    <row r="13" spans="2:43" x14ac:dyDescent="0.25">
      <c r="B13" s="9" t="s">
        <v>33</v>
      </c>
      <c r="C13" s="9"/>
      <c r="D13" s="9">
        <v>7</v>
      </c>
      <c r="E13" s="9">
        <v>45</v>
      </c>
      <c r="F13" s="9">
        <v>15</v>
      </c>
      <c r="G13" s="9">
        <v>4</v>
      </c>
      <c r="H13" s="9">
        <f t="shared" si="0"/>
        <v>798</v>
      </c>
      <c r="I13" s="9">
        <f t="shared" si="1"/>
        <v>0</v>
      </c>
      <c r="J13" s="9">
        <v>798</v>
      </c>
      <c r="K13" s="9">
        <v>798</v>
      </c>
      <c r="L13" s="9">
        <f t="shared" si="2"/>
        <v>0</v>
      </c>
      <c r="M13" s="9" t="s">
        <v>55</v>
      </c>
      <c r="N13" s="9"/>
      <c r="O13" s="9">
        <v>798</v>
      </c>
      <c r="P13" s="9">
        <v>0.72</v>
      </c>
      <c r="Q13" s="9">
        <f t="shared" si="3"/>
        <v>1</v>
      </c>
      <c r="R13" s="9" t="s">
        <v>63</v>
      </c>
      <c r="S13" s="9"/>
      <c r="T13" s="9"/>
      <c r="U13" s="9">
        <v>798</v>
      </c>
      <c r="V13" s="9">
        <v>10.84</v>
      </c>
      <c r="W13" s="9">
        <f t="shared" si="4"/>
        <v>1</v>
      </c>
      <c r="X13" s="9">
        <v>798</v>
      </c>
      <c r="Y13" s="9">
        <f t="shared" si="5"/>
        <v>1</v>
      </c>
      <c r="Z13" s="34">
        <f t="shared" si="6"/>
        <v>100</v>
      </c>
      <c r="AA13" s="9">
        <v>0.6</v>
      </c>
      <c r="AB13" s="9">
        <v>798</v>
      </c>
      <c r="AC13" s="9">
        <v>798</v>
      </c>
      <c r="AD13" s="9">
        <v>798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1.33</v>
      </c>
      <c r="AQ13" s="31">
        <f t="shared" si="7"/>
        <v>1</v>
      </c>
    </row>
    <row r="14" spans="2:43" x14ac:dyDescent="0.25">
      <c r="B14" s="9" t="s">
        <v>33</v>
      </c>
      <c r="C14" s="9"/>
      <c r="D14" s="9">
        <v>8</v>
      </c>
      <c r="E14" s="9">
        <v>45</v>
      </c>
      <c r="F14" s="9">
        <v>15</v>
      </c>
      <c r="G14" s="9">
        <v>4</v>
      </c>
      <c r="H14" s="9">
        <f t="shared" si="0"/>
        <v>759</v>
      </c>
      <c r="I14" s="9">
        <f t="shared" si="1"/>
        <v>0</v>
      </c>
      <c r="J14" s="9">
        <v>759</v>
      </c>
      <c r="K14" s="9">
        <v>759</v>
      </c>
      <c r="L14" s="9">
        <f t="shared" si="2"/>
        <v>0</v>
      </c>
      <c r="M14" s="9" t="s">
        <v>55</v>
      </c>
      <c r="N14" s="9"/>
      <c r="O14" s="9">
        <v>759</v>
      </c>
      <c r="P14" s="9">
        <v>0.71</v>
      </c>
      <c r="Q14" s="9">
        <f t="shared" si="3"/>
        <v>1</v>
      </c>
      <c r="R14" s="9" t="s">
        <v>63</v>
      </c>
      <c r="S14" s="9"/>
      <c r="T14" s="9"/>
      <c r="U14" s="9">
        <v>759</v>
      </c>
      <c r="V14" s="9">
        <v>3.15</v>
      </c>
      <c r="W14" s="9">
        <f t="shared" si="4"/>
        <v>1</v>
      </c>
      <c r="X14" s="9">
        <v>757</v>
      </c>
      <c r="Y14" s="9">
        <f t="shared" si="5"/>
        <v>0</v>
      </c>
      <c r="Z14" s="34">
        <f t="shared" si="6"/>
        <v>99.736495388669297</v>
      </c>
      <c r="AA14" s="9">
        <v>0.32</v>
      </c>
      <c r="AB14" s="9">
        <v>759</v>
      </c>
      <c r="AC14" s="9">
        <v>757</v>
      </c>
      <c r="AD14" s="9">
        <v>759</v>
      </c>
      <c r="AE14" s="9">
        <v>0</v>
      </c>
      <c r="AF14" s="9">
        <v>2</v>
      </c>
      <c r="AG14" s="9">
        <v>183</v>
      </c>
      <c r="AH14" s="9">
        <v>244</v>
      </c>
      <c r="AI14" s="9">
        <v>180</v>
      </c>
      <c r="AJ14" s="9">
        <v>0</v>
      </c>
      <c r="AK14" s="9">
        <v>0</v>
      </c>
      <c r="AL14" s="9">
        <v>742</v>
      </c>
      <c r="AM14" s="9">
        <v>2</v>
      </c>
      <c r="AN14" s="9">
        <v>3.26</v>
      </c>
      <c r="AO14" s="9">
        <v>0.46</v>
      </c>
      <c r="AP14" s="9">
        <v>4.79</v>
      </c>
      <c r="AQ14" s="31">
        <f t="shared" si="7"/>
        <v>1</v>
      </c>
    </row>
    <row r="15" spans="2:43" x14ac:dyDescent="0.25">
      <c r="B15" s="9" t="s">
        <v>33</v>
      </c>
      <c r="C15" s="9"/>
      <c r="D15" s="9">
        <v>9</v>
      </c>
      <c r="E15" s="9">
        <v>45</v>
      </c>
      <c r="F15" s="9">
        <v>15</v>
      </c>
      <c r="G15" s="9">
        <v>4</v>
      </c>
      <c r="H15" s="9">
        <f t="shared" si="0"/>
        <v>797</v>
      </c>
      <c r="I15" s="9">
        <f t="shared" si="1"/>
        <v>0</v>
      </c>
      <c r="J15" s="9">
        <v>797</v>
      </c>
      <c r="K15" s="9">
        <v>797</v>
      </c>
      <c r="L15" s="9">
        <f t="shared" si="2"/>
        <v>0</v>
      </c>
      <c r="M15" s="9" t="s">
        <v>55</v>
      </c>
      <c r="N15" s="9"/>
      <c r="O15" s="9">
        <v>797</v>
      </c>
      <c r="P15" s="9">
        <v>0.55000000000000004</v>
      </c>
      <c r="Q15" s="9">
        <f t="shared" si="3"/>
        <v>1</v>
      </c>
      <c r="R15" s="9" t="s">
        <v>63</v>
      </c>
      <c r="S15" s="9"/>
      <c r="T15" s="9"/>
      <c r="U15" s="9">
        <v>797</v>
      </c>
      <c r="V15" s="9">
        <v>1.99</v>
      </c>
      <c r="W15" s="9">
        <f t="shared" si="4"/>
        <v>1</v>
      </c>
      <c r="X15" s="9">
        <v>797</v>
      </c>
      <c r="Y15" s="9">
        <f t="shared" si="5"/>
        <v>1</v>
      </c>
      <c r="Z15" s="34">
        <f t="shared" si="6"/>
        <v>100</v>
      </c>
      <c r="AA15" s="9">
        <v>0.28000000000000003</v>
      </c>
      <c r="AB15" s="9">
        <v>797</v>
      </c>
      <c r="AC15" s="9">
        <v>797</v>
      </c>
      <c r="AD15" s="9">
        <v>797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0.83</v>
      </c>
      <c r="AQ15" s="31">
        <f t="shared" si="7"/>
        <v>1</v>
      </c>
    </row>
    <row r="16" spans="2:43" x14ac:dyDescent="0.25">
      <c r="B16" s="9" t="s">
        <v>33</v>
      </c>
      <c r="C16" s="9"/>
      <c r="D16" s="9">
        <v>10</v>
      </c>
      <c r="E16" s="9">
        <v>45</v>
      </c>
      <c r="F16" s="9">
        <v>15</v>
      </c>
      <c r="G16" s="9">
        <v>4</v>
      </c>
      <c r="H16" s="9">
        <f t="shared" si="0"/>
        <v>792</v>
      </c>
      <c r="I16" s="9">
        <f t="shared" si="1"/>
        <v>0</v>
      </c>
      <c r="J16" s="9">
        <v>792</v>
      </c>
      <c r="K16" s="9">
        <v>792</v>
      </c>
      <c r="L16" s="9">
        <f t="shared" si="2"/>
        <v>0</v>
      </c>
      <c r="M16" s="9" t="s">
        <v>55</v>
      </c>
      <c r="N16" s="9"/>
      <c r="O16" s="9">
        <v>792</v>
      </c>
      <c r="P16" s="9">
        <v>0.76</v>
      </c>
      <c r="Q16" s="9">
        <f t="shared" si="3"/>
        <v>1</v>
      </c>
      <c r="R16" s="9" t="s">
        <v>63</v>
      </c>
      <c r="S16" s="9"/>
      <c r="T16" s="9"/>
      <c r="U16" s="9">
        <v>792</v>
      </c>
      <c r="V16" s="9">
        <v>5.57</v>
      </c>
      <c r="W16" s="9">
        <f t="shared" si="4"/>
        <v>1</v>
      </c>
      <c r="X16" s="9">
        <v>792</v>
      </c>
      <c r="Y16" s="9">
        <f t="shared" si="5"/>
        <v>1</v>
      </c>
      <c r="Z16" s="34">
        <f t="shared" si="6"/>
        <v>100</v>
      </c>
      <c r="AA16" s="9">
        <v>0.23</v>
      </c>
      <c r="AB16" s="9">
        <v>792</v>
      </c>
      <c r="AC16" s="9">
        <v>792</v>
      </c>
      <c r="AD16" s="9">
        <v>792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0.98</v>
      </c>
      <c r="AQ16" s="31">
        <f t="shared" si="7"/>
        <v>1</v>
      </c>
    </row>
    <row r="17" spans="2:43" x14ac:dyDescent="0.25">
      <c r="B17" s="9" t="s">
        <v>33</v>
      </c>
      <c r="C17" s="9"/>
      <c r="D17" s="9">
        <v>1</v>
      </c>
      <c r="E17" s="9">
        <v>50</v>
      </c>
      <c r="F17" s="9">
        <v>15</v>
      </c>
      <c r="G17" s="9">
        <v>4</v>
      </c>
      <c r="H17" s="9">
        <f t="shared" si="0"/>
        <v>763</v>
      </c>
      <c r="I17" s="9">
        <f t="shared" si="1"/>
        <v>1.421188630490956</v>
      </c>
      <c r="J17" s="9">
        <v>774</v>
      </c>
      <c r="K17" s="9">
        <v>763</v>
      </c>
      <c r="L17" s="9">
        <f t="shared" si="2"/>
        <v>1</v>
      </c>
      <c r="M17" s="9" t="s">
        <v>55</v>
      </c>
      <c r="N17" s="9"/>
      <c r="O17" s="9">
        <v>774</v>
      </c>
      <c r="P17" s="9">
        <v>0.88</v>
      </c>
      <c r="Q17" s="9">
        <f t="shared" si="3"/>
        <v>1</v>
      </c>
      <c r="R17" s="9" t="s">
        <v>63</v>
      </c>
      <c r="S17" s="9"/>
      <c r="T17" s="9"/>
      <c r="U17" s="9">
        <v>763</v>
      </c>
      <c r="V17" s="9">
        <v>9.61</v>
      </c>
      <c r="W17" s="9">
        <f t="shared" si="4"/>
        <v>1</v>
      </c>
      <c r="X17" s="9">
        <v>758</v>
      </c>
      <c r="Y17" s="9">
        <f t="shared" si="5"/>
        <v>0</v>
      </c>
      <c r="Z17" s="34">
        <f t="shared" si="6"/>
        <v>99.344692005242464</v>
      </c>
      <c r="AA17" s="9">
        <v>0.52</v>
      </c>
      <c r="AB17" s="9">
        <v>763</v>
      </c>
      <c r="AC17" s="9">
        <v>758</v>
      </c>
      <c r="AD17" s="9">
        <v>774</v>
      </c>
      <c r="AE17" s="9">
        <v>0</v>
      </c>
      <c r="AF17" s="9">
        <v>12</v>
      </c>
      <c r="AG17" s="9">
        <v>258</v>
      </c>
      <c r="AH17" s="9">
        <v>344</v>
      </c>
      <c r="AI17" s="9">
        <v>200</v>
      </c>
      <c r="AJ17" s="9">
        <v>106</v>
      </c>
      <c r="AK17" s="9">
        <v>179</v>
      </c>
      <c r="AL17" s="9">
        <v>1180</v>
      </c>
      <c r="AM17" s="9">
        <v>12</v>
      </c>
      <c r="AN17" s="9">
        <v>3.66</v>
      </c>
      <c r="AO17" s="9">
        <v>4.0199999999999996</v>
      </c>
      <c r="AP17" s="9">
        <v>9.17</v>
      </c>
      <c r="AQ17" s="31">
        <f t="shared" si="7"/>
        <v>1</v>
      </c>
    </row>
    <row r="18" spans="2:43" x14ac:dyDescent="0.25">
      <c r="B18" s="9" t="s">
        <v>33</v>
      </c>
      <c r="C18" s="9"/>
      <c r="D18" s="9">
        <v>2</v>
      </c>
      <c r="E18" s="9">
        <v>50</v>
      </c>
      <c r="F18" s="9">
        <v>15</v>
      </c>
      <c r="G18" s="9">
        <v>4</v>
      </c>
      <c r="H18" s="9">
        <f t="shared" si="0"/>
        <v>771</v>
      </c>
      <c r="I18" s="9">
        <f t="shared" si="1"/>
        <v>0</v>
      </c>
      <c r="J18" s="9">
        <v>771</v>
      </c>
      <c r="K18" s="9">
        <v>771</v>
      </c>
      <c r="L18" s="9">
        <f t="shared" si="2"/>
        <v>0</v>
      </c>
      <c r="M18" s="9" t="s">
        <v>55</v>
      </c>
      <c r="N18" s="9"/>
      <c r="O18" s="9">
        <v>771</v>
      </c>
      <c r="P18" s="9">
        <v>0.67</v>
      </c>
      <c r="Q18" s="9">
        <f t="shared" si="3"/>
        <v>1</v>
      </c>
      <c r="R18" s="9" t="s">
        <v>63</v>
      </c>
      <c r="S18" s="9"/>
      <c r="T18" s="9"/>
      <c r="U18" s="9">
        <v>771</v>
      </c>
      <c r="V18" s="9">
        <v>4.59</v>
      </c>
      <c r="W18" s="9">
        <f t="shared" si="4"/>
        <v>1</v>
      </c>
      <c r="X18" s="9">
        <v>769</v>
      </c>
      <c r="Y18" s="9">
        <f t="shared" si="5"/>
        <v>0</v>
      </c>
      <c r="Z18" s="34">
        <f t="shared" si="6"/>
        <v>99.740596627756162</v>
      </c>
      <c r="AA18" s="9">
        <v>0.24</v>
      </c>
      <c r="AB18" s="9">
        <v>771</v>
      </c>
      <c r="AC18" s="9">
        <v>769</v>
      </c>
      <c r="AD18" s="9">
        <v>771</v>
      </c>
      <c r="AE18" s="9">
        <v>0</v>
      </c>
      <c r="AF18" s="9">
        <v>5</v>
      </c>
      <c r="AG18" s="9">
        <v>213</v>
      </c>
      <c r="AH18" s="9">
        <v>284</v>
      </c>
      <c r="AI18" s="9">
        <v>200</v>
      </c>
      <c r="AJ18" s="9">
        <v>10</v>
      </c>
      <c r="AK18" s="9">
        <v>43</v>
      </c>
      <c r="AL18" s="9">
        <v>569</v>
      </c>
      <c r="AM18" s="9">
        <v>5</v>
      </c>
      <c r="AN18" s="9">
        <v>3.38</v>
      </c>
      <c r="AO18" s="9">
        <v>1.96</v>
      </c>
      <c r="AP18" s="9">
        <v>6.22</v>
      </c>
      <c r="AQ18" s="31">
        <f t="shared" si="7"/>
        <v>1</v>
      </c>
    </row>
    <row r="19" spans="2:43" x14ac:dyDescent="0.25">
      <c r="B19" s="9" t="s">
        <v>33</v>
      </c>
      <c r="C19" s="9"/>
      <c r="D19" s="9">
        <v>3</v>
      </c>
      <c r="E19" s="9">
        <v>50</v>
      </c>
      <c r="F19" s="9">
        <v>15</v>
      </c>
      <c r="G19" s="9">
        <v>4</v>
      </c>
      <c r="H19" s="9">
        <f t="shared" si="0"/>
        <v>772</v>
      </c>
      <c r="I19" s="9">
        <f t="shared" si="1"/>
        <v>0</v>
      </c>
      <c r="J19" s="9">
        <v>772</v>
      </c>
      <c r="K19" s="9">
        <v>772</v>
      </c>
      <c r="L19" s="9">
        <f t="shared" si="2"/>
        <v>0</v>
      </c>
      <c r="M19" s="9" t="s">
        <v>55</v>
      </c>
      <c r="N19" s="9"/>
      <c r="O19" s="9">
        <v>772</v>
      </c>
      <c r="P19" s="9">
        <v>0.82</v>
      </c>
      <c r="Q19" s="9">
        <f t="shared" si="3"/>
        <v>1</v>
      </c>
      <c r="R19" s="9" t="s">
        <v>63</v>
      </c>
      <c r="S19" s="9"/>
      <c r="T19" s="9"/>
      <c r="U19" s="9">
        <v>772</v>
      </c>
      <c r="V19" s="9">
        <v>12.94</v>
      </c>
      <c r="W19" s="9">
        <f t="shared" si="4"/>
        <v>1</v>
      </c>
      <c r="X19" s="9">
        <v>772</v>
      </c>
      <c r="Y19" s="9">
        <f t="shared" si="5"/>
        <v>1</v>
      </c>
      <c r="Z19" s="34">
        <f t="shared" si="6"/>
        <v>100</v>
      </c>
      <c r="AA19" s="9">
        <v>0.33</v>
      </c>
      <c r="AB19" s="9">
        <v>772</v>
      </c>
      <c r="AC19" s="9">
        <v>772</v>
      </c>
      <c r="AD19" s="9">
        <v>772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1.1499999999999999</v>
      </c>
      <c r="AQ19" s="31">
        <f t="shared" si="7"/>
        <v>1</v>
      </c>
    </row>
    <row r="20" spans="2:43" x14ac:dyDescent="0.25">
      <c r="B20" s="9" t="s">
        <v>33</v>
      </c>
      <c r="C20" s="9"/>
      <c r="D20" s="9">
        <v>4</v>
      </c>
      <c r="E20" s="9">
        <v>50</v>
      </c>
      <c r="F20" s="9">
        <v>15</v>
      </c>
      <c r="G20" s="9">
        <v>4</v>
      </c>
      <c r="H20" s="9">
        <f t="shared" si="0"/>
        <v>764</v>
      </c>
      <c r="I20" s="9">
        <f t="shared" si="1"/>
        <v>0.13071895424836602</v>
      </c>
      <c r="J20" s="9">
        <v>765</v>
      </c>
      <c r="K20" s="9">
        <v>764</v>
      </c>
      <c r="L20" s="9">
        <f t="shared" si="2"/>
        <v>1</v>
      </c>
      <c r="M20" s="9" t="s">
        <v>55</v>
      </c>
      <c r="N20" s="9"/>
      <c r="O20" s="9">
        <v>765</v>
      </c>
      <c r="P20" s="9">
        <v>1.01</v>
      </c>
      <c r="Q20" s="9">
        <f t="shared" si="3"/>
        <v>1</v>
      </c>
      <c r="R20" s="9" t="s">
        <v>63</v>
      </c>
      <c r="S20" s="9"/>
      <c r="T20" s="9"/>
      <c r="U20" s="9">
        <v>764</v>
      </c>
      <c r="V20" s="9">
        <v>61.1</v>
      </c>
      <c r="W20" s="9">
        <f t="shared" si="4"/>
        <v>1</v>
      </c>
      <c r="X20" s="9">
        <v>757</v>
      </c>
      <c r="Y20" s="9">
        <f t="shared" si="5"/>
        <v>0</v>
      </c>
      <c r="Z20" s="34">
        <f t="shared" si="6"/>
        <v>99.083769633507856</v>
      </c>
      <c r="AA20" s="9">
        <v>0.35</v>
      </c>
      <c r="AB20" s="9">
        <v>764</v>
      </c>
      <c r="AC20" s="9">
        <v>757</v>
      </c>
      <c r="AD20" s="9">
        <v>765</v>
      </c>
      <c r="AE20" s="9">
        <v>0</v>
      </c>
      <c r="AF20" s="9">
        <v>8</v>
      </c>
      <c r="AG20" s="9">
        <v>234</v>
      </c>
      <c r="AH20" s="9">
        <v>312</v>
      </c>
      <c r="AI20" s="9">
        <v>200</v>
      </c>
      <c r="AJ20" s="9">
        <v>172</v>
      </c>
      <c r="AK20" s="9">
        <v>28</v>
      </c>
      <c r="AL20" s="9">
        <v>1011</v>
      </c>
      <c r="AM20" s="9">
        <v>8</v>
      </c>
      <c r="AN20" s="9">
        <v>4.9000000000000004</v>
      </c>
      <c r="AO20" s="9">
        <v>3.68</v>
      </c>
      <c r="AP20" s="9">
        <v>10.050000000000001</v>
      </c>
      <c r="AQ20" s="31">
        <f t="shared" si="7"/>
        <v>1</v>
      </c>
    </row>
    <row r="21" spans="2:43" x14ac:dyDescent="0.25">
      <c r="B21" s="9" t="s">
        <v>33</v>
      </c>
      <c r="C21" s="9"/>
      <c r="D21" s="9">
        <v>5</v>
      </c>
      <c r="E21" s="9">
        <v>50</v>
      </c>
      <c r="F21" s="9">
        <v>15</v>
      </c>
      <c r="G21" s="9">
        <v>4</v>
      </c>
      <c r="H21" s="9">
        <f t="shared" si="0"/>
        <v>762</v>
      </c>
      <c r="I21" s="9">
        <f t="shared" si="1"/>
        <v>0</v>
      </c>
      <c r="J21" s="9">
        <v>762</v>
      </c>
      <c r="K21" s="9">
        <v>762</v>
      </c>
      <c r="L21" s="9">
        <f t="shared" si="2"/>
        <v>0</v>
      </c>
      <c r="M21" s="9" t="s">
        <v>55</v>
      </c>
      <c r="N21" s="9"/>
      <c r="O21" s="9">
        <v>762</v>
      </c>
      <c r="P21" s="9">
        <v>1.35</v>
      </c>
      <c r="Q21" s="9">
        <f t="shared" si="3"/>
        <v>1</v>
      </c>
      <c r="R21" s="9" t="s">
        <v>63</v>
      </c>
      <c r="S21" s="9"/>
      <c r="T21" s="9"/>
      <c r="U21" s="9">
        <v>762</v>
      </c>
      <c r="V21" s="9">
        <v>28.34</v>
      </c>
      <c r="W21" s="9">
        <f t="shared" si="4"/>
        <v>1</v>
      </c>
      <c r="X21" s="9">
        <v>756</v>
      </c>
      <c r="Y21" s="9">
        <f t="shared" si="5"/>
        <v>0</v>
      </c>
      <c r="Z21" s="34">
        <f t="shared" si="6"/>
        <v>99.212598425196845</v>
      </c>
      <c r="AA21" s="9">
        <v>0.49</v>
      </c>
      <c r="AB21" s="9">
        <v>762</v>
      </c>
      <c r="AC21" s="9">
        <v>756</v>
      </c>
      <c r="AD21" s="9">
        <v>762</v>
      </c>
      <c r="AE21" s="9">
        <v>0</v>
      </c>
      <c r="AF21" s="9">
        <v>11</v>
      </c>
      <c r="AG21" s="9">
        <v>255</v>
      </c>
      <c r="AH21" s="9">
        <v>340</v>
      </c>
      <c r="AI21" s="9">
        <v>200</v>
      </c>
      <c r="AJ21" s="9">
        <v>19</v>
      </c>
      <c r="AK21" s="9">
        <v>17</v>
      </c>
      <c r="AL21" s="9">
        <v>2569</v>
      </c>
      <c r="AM21" s="9">
        <v>11</v>
      </c>
      <c r="AN21" s="9">
        <v>9.7200000000000006</v>
      </c>
      <c r="AO21" s="9">
        <v>3.58</v>
      </c>
      <c r="AP21" s="9">
        <v>15.16</v>
      </c>
      <c r="AQ21" s="31">
        <f t="shared" si="7"/>
        <v>1</v>
      </c>
    </row>
    <row r="22" spans="2:43" x14ac:dyDescent="0.25">
      <c r="B22" s="9" t="s">
        <v>33</v>
      </c>
      <c r="C22" s="9"/>
      <c r="D22" s="9">
        <v>6</v>
      </c>
      <c r="E22" s="9">
        <v>50</v>
      </c>
      <c r="F22" s="9">
        <v>15</v>
      </c>
      <c r="G22" s="9">
        <v>4</v>
      </c>
      <c r="H22" s="9">
        <f t="shared" si="0"/>
        <v>765</v>
      </c>
      <c r="I22" s="9">
        <f t="shared" si="1"/>
        <v>0</v>
      </c>
      <c r="J22" s="9">
        <v>765</v>
      </c>
      <c r="K22" s="9">
        <v>765</v>
      </c>
      <c r="L22" s="9">
        <f t="shared" si="2"/>
        <v>0</v>
      </c>
      <c r="M22" s="9" t="s">
        <v>55</v>
      </c>
      <c r="N22" s="9"/>
      <c r="O22" s="9">
        <v>765</v>
      </c>
      <c r="P22" s="9">
        <v>1.86</v>
      </c>
      <c r="Q22" s="9">
        <f t="shared" si="3"/>
        <v>1</v>
      </c>
      <c r="R22" s="9" t="s">
        <v>63</v>
      </c>
      <c r="S22" s="9"/>
      <c r="T22" s="9"/>
      <c r="U22" s="9">
        <v>765</v>
      </c>
      <c r="V22" s="9">
        <v>10.81</v>
      </c>
      <c r="W22" s="9">
        <f t="shared" si="4"/>
        <v>1</v>
      </c>
      <c r="X22" s="9">
        <v>756</v>
      </c>
      <c r="Y22" s="9">
        <f t="shared" si="5"/>
        <v>0</v>
      </c>
      <c r="Z22" s="34">
        <f t="shared" si="6"/>
        <v>98.82352941176471</v>
      </c>
      <c r="AA22" s="9">
        <v>0.39</v>
      </c>
      <c r="AB22" s="9">
        <v>765</v>
      </c>
      <c r="AC22" s="9">
        <v>756</v>
      </c>
      <c r="AD22" s="9">
        <v>765</v>
      </c>
      <c r="AE22" s="9">
        <v>0</v>
      </c>
      <c r="AF22" s="9">
        <v>8</v>
      </c>
      <c r="AG22" s="9">
        <v>249</v>
      </c>
      <c r="AH22" s="9">
        <v>332</v>
      </c>
      <c r="AI22" s="9">
        <v>200</v>
      </c>
      <c r="AJ22" s="9">
        <v>21</v>
      </c>
      <c r="AK22" s="9">
        <v>56</v>
      </c>
      <c r="AL22" s="9">
        <v>3216</v>
      </c>
      <c r="AM22" s="9">
        <v>8</v>
      </c>
      <c r="AN22" s="9">
        <v>10.25</v>
      </c>
      <c r="AO22" s="9">
        <v>3.17</v>
      </c>
      <c r="AP22" s="9">
        <v>16.02</v>
      </c>
      <c r="AQ22" s="31">
        <f t="shared" si="7"/>
        <v>1</v>
      </c>
    </row>
    <row r="23" spans="2:43" x14ac:dyDescent="0.25">
      <c r="B23" s="9" t="s">
        <v>33</v>
      </c>
      <c r="C23" s="9"/>
      <c r="D23" s="9">
        <v>7</v>
      </c>
      <c r="E23" s="9">
        <v>50</v>
      </c>
      <c r="F23" s="9">
        <v>15</v>
      </c>
      <c r="G23" s="9">
        <v>4</v>
      </c>
      <c r="H23" s="9">
        <f t="shared" si="0"/>
        <v>782</v>
      </c>
      <c r="I23" s="9">
        <f t="shared" si="1"/>
        <v>0</v>
      </c>
      <c r="J23" s="9">
        <v>782</v>
      </c>
      <c r="K23" s="9">
        <v>782</v>
      </c>
      <c r="L23" s="9">
        <f t="shared" si="2"/>
        <v>0</v>
      </c>
      <c r="M23" s="9" t="s">
        <v>55</v>
      </c>
      <c r="N23" s="9"/>
      <c r="O23" s="9">
        <v>782</v>
      </c>
      <c r="P23" s="9">
        <v>0.67</v>
      </c>
      <c r="Q23" s="9">
        <f t="shared" si="3"/>
        <v>1</v>
      </c>
      <c r="R23" s="9" t="s">
        <v>63</v>
      </c>
      <c r="S23" s="9"/>
      <c r="T23" s="9"/>
      <c r="U23" s="9">
        <v>782</v>
      </c>
      <c r="V23" s="9">
        <v>0.6</v>
      </c>
      <c r="W23" s="9">
        <f t="shared" si="4"/>
        <v>1</v>
      </c>
      <c r="X23" s="9">
        <v>782</v>
      </c>
      <c r="Y23" s="9">
        <f t="shared" si="5"/>
        <v>1</v>
      </c>
      <c r="Z23" s="34">
        <f t="shared" si="6"/>
        <v>100</v>
      </c>
      <c r="AA23" s="9">
        <v>0.44</v>
      </c>
      <c r="AB23" s="9">
        <v>782</v>
      </c>
      <c r="AC23" s="9">
        <v>782</v>
      </c>
      <c r="AD23" s="9">
        <v>782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1.1100000000000001</v>
      </c>
      <c r="AQ23" s="31">
        <f t="shared" si="7"/>
        <v>1</v>
      </c>
    </row>
    <row r="24" spans="2:43" x14ac:dyDescent="0.25">
      <c r="B24" s="9" t="s">
        <v>33</v>
      </c>
      <c r="C24" s="9"/>
      <c r="D24" s="9">
        <v>8</v>
      </c>
      <c r="E24" s="9">
        <v>50</v>
      </c>
      <c r="F24" s="9">
        <v>15</v>
      </c>
      <c r="G24" s="9">
        <v>4</v>
      </c>
      <c r="H24" s="9">
        <f t="shared" si="0"/>
        <v>759</v>
      </c>
      <c r="I24" s="9">
        <f t="shared" si="1"/>
        <v>0.26281208935611039</v>
      </c>
      <c r="J24" s="9">
        <v>761</v>
      </c>
      <c r="K24" s="9">
        <v>759</v>
      </c>
      <c r="L24" s="9">
        <f t="shared" si="2"/>
        <v>1</v>
      </c>
      <c r="M24" s="9" t="s">
        <v>55</v>
      </c>
      <c r="N24" s="9"/>
      <c r="O24" s="9">
        <v>761</v>
      </c>
      <c r="P24" s="9">
        <v>1.03</v>
      </c>
      <c r="Q24" s="9">
        <f t="shared" si="3"/>
        <v>1</v>
      </c>
      <c r="R24" s="9" t="s">
        <v>63</v>
      </c>
      <c r="S24" s="9"/>
      <c r="T24" s="9"/>
      <c r="U24" s="9">
        <v>759</v>
      </c>
      <c r="V24" s="9">
        <v>10.37</v>
      </c>
      <c r="W24" s="9">
        <f t="shared" si="4"/>
        <v>1</v>
      </c>
      <c r="X24" s="9">
        <v>756</v>
      </c>
      <c r="Y24" s="9">
        <f t="shared" si="5"/>
        <v>0</v>
      </c>
      <c r="Z24" s="34">
        <f t="shared" si="6"/>
        <v>99.604743083003953</v>
      </c>
      <c r="AA24" s="9">
        <v>0.45</v>
      </c>
      <c r="AB24" s="9">
        <v>759</v>
      </c>
      <c r="AC24" s="9">
        <v>756</v>
      </c>
      <c r="AD24" s="9">
        <v>761</v>
      </c>
      <c r="AE24" s="9">
        <v>0</v>
      </c>
      <c r="AF24" s="9">
        <v>15</v>
      </c>
      <c r="AG24" s="9">
        <v>237</v>
      </c>
      <c r="AH24" s="9">
        <v>316</v>
      </c>
      <c r="AI24" s="9">
        <v>200</v>
      </c>
      <c r="AJ24" s="9">
        <v>57</v>
      </c>
      <c r="AK24" s="9">
        <v>136</v>
      </c>
      <c r="AL24" s="9">
        <v>2981</v>
      </c>
      <c r="AM24" s="9">
        <v>15</v>
      </c>
      <c r="AN24" s="9">
        <v>7.03</v>
      </c>
      <c r="AO24" s="9">
        <v>5.57</v>
      </c>
      <c r="AP24" s="9">
        <v>14.07</v>
      </c>
      <c r="AQ24" s="31">
        <f t="shared" si="7"/>
        <v>1</v>
      </c>
    </row>
    <row r="25" spans="2:43" x14ac:dyDescent="0.25">
      <c r="B25" s="9" t="s">
        <v>33</v>
      </c>
      <c r="C25" s="9"/>
      <c r="D25" s="9">
        <v>9</v>
      </c>
      <c r="E25" s="9">
        <v>50</v>
      </c>
      <c r="F25" s="9">
        <v>15</v>
      </c>
      <c r="G25" s="9">
        <v>4</v>
      </c>
      <c r="H25" s="9">
        <f t="shared" si="0"/>
        <v>798</v>
      </c>
      <c r="I25" s="9">
        <f t="shared" si="1"/>
        <v>0</v>
      </c>
      <c r="J25" s="9">
        <v>798</v>
      </c>
      <c r="K25" s="9">
        <v>798</v>
      </c>
      <c r="L25" s="9">
        <f t="shared" si="2"/>
        <v>0</v>
      </c>
      <c r="M25" s="9" t="s">
        <v>55</v>
      </c>
      <c r="N25" s="9"/>
      <c r="O25" s="9">
        <v>798</v>
      </c>
      <c r="P25" s="9">
        <v>0.6</v>
      </c>
      <c r="Q25" s="9">
        <f t="shared" si="3"/>
        <v>1</v>
      </c>
      <c r="R25" s="9" t="s">
        <v>63</v>
      </c>
      <c r="S25" s="9"/>
      <c r="T25" s="9"/>
      <c r="U25" s="9">
        <v>798</v>
      </c>
      <c r="V25" s="9">
        <v>1.1100000000000001</v>
      </c>
      <c r="W25" s="9">
        <f t="shared" si="4"/>
        <v>1</v>
      </c>
      <c r="X25" s="9">
        <v>798</v>
      </c>
      <c r="Y25" s="9">
        <f t="shared" si="5"/>
        <v>1</v>
      </c>
      <c r="Z25" s="34">
        <f t="shared" si="6"/>
        <v>100</v>
      </c>
      <c r="AA25" s="9">
        <v>0.28999999999999998</v>
      </c>
      <c r="AB25" s="9">
        <v>798</v>
      </c>
      <c r="AC25" s="9">
        <v>798</v>
      </c>
      <c r="AD25" s="9">
        <v>798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0.89</v>
      </c>
      <c r="AQ25" s="31">
        <f t="shared" si="7"/>
        <v>1</v>
      </c>
    </row>
    <row r="26" spans="2:43" x14ac:dyDescent="0.25">
      <c r="B26" s="9" t="s">
        <v>33</v>
      </c>
      <c r="C26" s="9"/>
      <c r="D26" s="9">
        <v>10</v>
      </c>
      <c r="E26" s="9">
        <v>50</v>
      </c>
      <c r="F26" s="9">
        <v>15</v>
      </c>
      <c r="G26" s="9">
        <v>4</v>
      </c>
      <c r="H26" s="9">
        <f t="shared" si="0"/>
        <v>759</v>
      </c>
      <c r="I26" s="9">
        <f t="shared" si="1"/>
        <v>0</v>
      </c>
      <c r="J26" s="9">
        <v>759</v>
      </c>
      <c r="K26" s="9">
        <v>759</v>
      </c>
      <c r="L26" s="9">
        <f t="shared" si="2"/>
        <v>0</v>
      </c>
      <c r="M26" s="9" t="s">
        <v>55</v>
      </c>
      <c r="N26" s="9"/>
      <c r="O26" s="9">
        <v>759</v>
      </c>
      <c r="P26" s="9">
        <v>0.68</v>
      </c>
      <c r="Q26" s="9">
        <f t="shared" si="3"/>
        <v>1</v>
      </c>
      <c r="R26" s="9" t="s">
        <v>63</v>
      </c>
      <c r="S26" s="9"/>
      <c r="T26" s="9"/>
      <c r="U26" s="9">
        <v>759</v>
      </c>
      <c r="V26" s="9">
        <v>10.3</v>
      </c>
      <c r="W26" s="9">
        <f t="shared" si="4"/>
        <v>1</v>
      </c>
      <c r="X26" s="9">
        <v>757</v>
      </c>
      <c r="Y26" s="9">
        <f t="shared" si="5"/>
        <v>0</v>
      </c>
      <c r="Z26" s="34">
        <f t="shared" si="6"/>
        <v>99.736495388669297</v>
      </c>
      <c r="AA26" s="9">
        <v>0.45</v>
      </c>
      <c r="AB26" s="9">
        <v>759</v>
      </c>
      <c r="AC26" s="9">
        <v>757</v>
      </c>
      <c r="AD26" s="9">
        <v>759</v>
      </c>
      <c r="AE26" s="9">
        <v>0</v>
      </c>
      <c r="AF26" s="9">
        <v>3</v>
      </c>
      <c r="AG26" s="9">
        <v>201</v>
      </c>
      <c r="AH26" s="9">
        <v>268</v>
      </c>
      <c r="AI26" s="9">
        <v>200</v>
      </c>
      <c r="AJ26" s="9">
        <v>0</v>
      </c>
      <c r="AK26" s="9">
        <v>0</v>
      </c>
      <c r="AL26" s="9">
        <v>1201</v>
      </c>
      <c r="AM26" s="9">
        <v>3</v>
      </c>
      <c r="AN26" s="9">
        <v>4.9400000000000004</v>
      </c>
      <c r="AO26" s="9">
        <v>0.67</v>
      </c>
      <c r="AP26" s="9">
        <v>6.75</v>
      </c>
      <c r="AQ26" s="31">
        <f t="shared" si="7"/>
        <v>1</v>
      </c>
    </row>
    <row r="27" spans="2:43" x14ac:dyDescent="0.25">
      <c r="B27" s="9" t="s">
        <v>33</v>
      </c>
      <c r="C27" s="9"/>
      <c r="D27" s="9">
        <v>1</v>
      </c>
      <c r="E27" s="9">
        <v>55</v>
      </c>
      <c r="F27" s="9">
        <v>15</v>
      </c>
      <c r="G27" s="9">
        <v>4</v>
      </c>
      <c r="H27" s="9">
        <f t="shared" si="0"/>
        <v>758</v>
      </c>
      <c r="I27" s="9">
        <f t="shared" si="1"/>
        <v>0</v>
      </c>
      <c r="J27" s="9">
        <v>758</v>
      </c>
      <c r="K27" s="9">
        <v>758</v>
      </c>
      <c r="L27" s="9">
        <f t="shared" si="2"/>
        <v>0</v>
      </c>
      <c r="M27" s="9" t="s">
        <v>55</v>
      </c>
      <c r="N27" s="9"/>
      <c r="O27" s="9">
        <v>758</v>
      </c>
      <c r="P27" s="9">
        <v>1.56</v>
      </c>
      <c r="Q27" s="9">
        <f t="shared" si="3"/>
        <v>1</v>
      </c>
      <c r="R27" s="9" t="s">
        <v>63</v>
      </c>
      <c r="S27" s="9"/>
      <c r="T27" s="9"/>
      <c r="U27" s="9">
        <v>758</v>
      </c>
      <c r="V27" s="9">
        <v>25.02</v>
      </c>
      <c r="W27" s="9">
        <f t="shared" si="4"/>
        <v>1</v>
      </c>
      <c r="X27" s="9">
        <v>756</v>
      </c>
      <c r="Y27" s="9">
        <f t="shared" si="5"/>
        <v>0</v>
      </c>
      <c r="Z27" s="34">
        <f t="shared" si="6"/>
        <v>99.736147757255935</v>
      </c>
      <c r="AA27" s="9">
        <v>0.44</v>
      </c>
      <c r="AB27" s="9">
        <v>758</v>
      </c>
      <c r="AC27" s="9">
        <v>756</v>
      </c>
      <c r="AD27" s="9">
        <v>758</v>
      </c>
      <c r="AE27" s="9">
        <v>0</v>
      </c>
      <c r="AF27" s="9">
        <v>3</v>
      </c>
      <c r="AG27" s="9">
        <v>288</v>
      </c>
      <c r="AH27" s="9">
        <v>384</v>
      </c>
      <c r="AI27" s="9">
        <v>220</v>
      </c>
      <c r="AJ27" s="9">
        <v>0</v>
      </c>
      <c r="AK27" s="9">
        <v>0</v>
      </c>
      <c r="AL27" s="9">
        <v>1258</v>
      </c>
      <c r="AM27" s="9">
        <v>3</v>
      </c>
      <c r="AN27" s="9">
        <v>5.89</v>
      </c>
      <c r="AO27" s="9">
        <v>0.44</v>
      </c>
      <c r="AP27" s="9">
        <v>8.66</v>
      </c>
      <c r="AQ27" s="31">
        <f t="shared" si="7"/>
        <v>1</v>
      </c>
    </row>
    <row r="28" spans="2:43" x14ac:dyDescent="0.25">
      <c r="B28" s="9" t="s">
        <v>33</v>
      </c>
      <c r="C28" s="9"/>
      <c r="D28" s="9">
        <v>2</v>
      </c>
      <c r="E28" s="9">
        <v>55</v>
      </c>
      <c r="F28" s="9">
        <v>15</v>
      </c>
      <c r="G28" s="9">
        <v>4</v>
      </c>
      <c r="H28" s="9">
        <f t="shared" si="0"/>
        <v>780</v>
      </c>
      <c r="I28" s="9">
        <f t="shared" si="1"/>
        <v>0.38314176245210729</v>
      </c>
      <c r="J28" s="9">
        <v>783</v>
      </c>
      <c r="K28" s="9">
        <v>780</v>
      </c>
      <c r="L28" s="9">
        <f t="shared" si="2"/>
        <v>1</v>
      </c>
      <c r="M28" s="9" t="s">
        <v>55</v>
      </c>
      <c r="N28" s="9"/>
      <c r="O28" s="9">
        <v>783</v>
      </c>
      <c r="P28" s="9">
        <v>1.69</v>
      </c>
      <c r="Q28" s="9">
        <f t="shared" si="3"/>
        <v>1</v>
      </c>
      <c r="R28" s="9" t="s">
        <v>63</v>
      </c>
      <c r="S28" s="9"/>
      <c r="T28" s="9"/>
      <c r="U28" s="9">
        <v>780</v>
      </c>
      <c r="V28" s="9">
        <v>10.46</v>
      </c>
      <c r="W28" s="9">
        <f t="shared" si="4"/>
        <v>1</v>
      </c>
      <c r="X28" s="9">
        <v>779</v>
      </c>
      <c r="Y28" s="9">
        <f t="shared" si="5"/>
        <v>0</v>
      </c>
      <c r="Z28" s="34">
        <f t="shared" si="6"/>
        <v>99.871794871794876</v>
      </c>
      <c r="AA28" s="9">
        <v>0.36</v>
      </c>
      <c r="AB28" s="9">
        <v>780</v>
      </c>
      <c r="AC28" s="9">
        <v>779</v>
      </c>
      <c r="AD28" s="9">
        <v>783</v>
      </c>
      <c r="AE28" s="9">
        <v>0</v>
      </c>
      <c r="AF28" s="9">
        <v>3</v>
      </c>
      <c r="AG28" s="9">
        <v>270</v>
      </c>
      <c r="AH28" s="9">
        <v>360</v>
      </c>
      <c r="AI28" s="9">
        <v>220</v>
      </c>
      <c r="AJ28" s="9">
        <v>7</v>
      </c>
      <c r="AK28" s="9">
        <v>3</v>
      </c>
      <c r="AL28" s="9">
        <v>972</v>
      </c>
      <c r="AM28" s="9">
        <v>3</v>
      </c>
      <c r="AN28" s="9">
        <v>5.66</v>
      </c>
      <c r="AO28" s="9">
        <v>0.81</v>
      </c>
      <c r="AP28" s="9">
        <v>8.57</v>
      </c>
      <c r="AQ28" s="31">
        <f t="shared" si="7"/>
        <v>1</v>
      </c>
    </row>
    <row r="29" spans="2:43" x14ac:dyDescent="0.25">
      <c r="B29" s="9" t="s">
        <v>33</v>
      </c>
      <c r="C29" s="9"/>
      <c r="D29" s="9">
        <v>3</v>
      </c>
      <c r="E29" s="9">
        <v>55</v>
      </c>
      <c r="F29" s="9">
        <v>15</v>
      </c>
      <c r="G29" s="9">
        <v>4</v>
      </c>
      <c r="H29" s="9">
        <f t="shared" si="0"/>
        <v>779</v>
      </c>
      <c r="I29" s="9">
        <f t="shared" si="1"/>
        <v>0</v>
      </c>
      <c r="J29" s="9">
        <v>779</v>
      </c>
      <c r="K29" s="9">
        <v>779</v>
      </c>
      <c r="L29" s="9">
        <f t="shared" si="2"/>
        <v>0</v>
      </c>
      <c r="M29" s="9" t="s">
        <v>55</v>
      </c>
      <c r="N29" s="9"/>
      <c r="O29" s="9">
        <v>779</v>
      </c>
      <c r="P29" s="9">
        <v>1.1499999999999999</v>
      </c>
      <c r="Q29" s="9">
        <f t="shared" si="3"/>
        <v>1</v>
      </c>
      <c r="R29" s="9" t="s">
        <v>63</v>
      </c>
      <c r="S29" s="9"/>
      <c r="T29" s="9"/>
      <c r="U29" s="9">
        <v>779</v>
      </c>
      <c r="V29" s="9">
        <v>12.74</v>
      </c>
      <c r="W29" s="9">
        <f t="shared" si="4"/>
        <v>1</v>
      </c>
      <c r="X29" s="9">
        <v>779</v>
      </c>
      <c r="Y29" s="9">
        <f t="shared" si="5"/>
        <v>1</v>
      </c>
      <c r="Z29" s="34">
        <f t="shared" si="6"/>
        <v>100</v>
      </c>
      <c r="AA29" s="9">
        <v>0.38</v>
      </c>
      <c r="AB29" s="9">
        <v>779</v>
      </c>
      <c r="AC29" s="9">
        <v>779</v>
      </c>
      <c r="AD29" s="9">
        <v>779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1.53</v>
      </c>
      <c r="AQ29" s="31">
        <f t="shared" si="7"/>
        <v>1</v>
      </c>
    </row>
    <row r="30" spans="2:43" x14ac:dyDescent="0.25">
      <c r="B30" s="9" t="s">
        <v>33</v>
      </c>
      <c r="C30" s="9"/>
      <c r="D30" s="9">
        <v>4</v>
      </c>
      <c r="E30" s="9">
        <v>55</v>
      </c>
      <c r="F30" s="9">
        <v>15</v>
      </c>
      <c r="G30" s="9">
        <v>4</v>
      </c>
      <c r="H30" s="9">
        <f t="shared" si="0"/>
        <v>759</v>
      </c>
      <c r="I30" s="9">
        <f t="shared" si="1"/>
        <v>0</v>
      </c>
      <c r="J30" s="9">
        <v>759</v>
      </c>
      <c r="K30" s="9">
        <v>759</v>
      </c>
      <c r="L30" s="9">
        <f t="shared" si="2"/>
        <v>0</v>
      </c>
      <c r="M30" s="9" t="s">
        <v>55</v>
      </c>
      <c r="N30" s="9"/>
      <c r="O30" s="9">
        <v>759</v>
      </c>
      <c r="P30" s="9">
        <v>1.5</v>
      </c>
      <c r="Q30" s="9">
        <f t="shared" si="3"/>
        <v>1</v>
      </c>
      <c r="R30" s="9" t="s">
        <v>63</v>
      </c>
      <c r="S30" s="9"/>
      <c r="T30" s="9"/>
      <c r="U30" s="9">
        <v>759</v>
      </c>
      <c r="V30" s="9">
        <v>18.3</v>
      </c>
      <c r="W30" s="9">
        <f t="shared" si="4"/>
        <v>1</v>
      </c>
      <c r="X30" s="9">
        <v>757</v>
      </c>
      <c r="Y30" s="9">
        <f t="shared" si="5"/>
        <v>0</v>
      </c>
      <c r="Z30" s="34">
        <f t="shared" si="6"/>
        <v>99.736495388669297</v>
      </c>
      <c r="AA30" s="9">
        <v>0.46</v>
      </c>
      <c r="AB30" s="9">
        <v>759</v>
      </c>
      <c r="AC30" s="9">
        <v>757</v>
      </c>
      <c r="AD30" s="9">
        <v>759</v>
      </c>
      <c r="AE30" s="9">
        <v>0</v>
      </c>
      <c r="AF30" s="9">
        <v>3</v>
      </c>
      <c r="AG30" s="9">
        <v>303</v>
      </c>
      <c r="AH30" s="9">
        <v>404</v>
      </c>
      <c r="AI30" s="9">
        <v>220</v>
      </c>
      <c r="AJ30" s="9">
        <v>0</v>
      </c>
      <c r="AK30" s="9">
        <v>0</v>
      </c>
      <c r="AL30" s="9">
        <v>803</v>
      </c>
      <c r="AM30" s="9">
        <v>3</v>
      </c>
      <c r="AN30" s="9">
        <v>5.29</v>
      </c>
      <c r="AO30" s="9">
        <v>0.69</v>
      </c>
      <c r="AP30" s="9">
        <v>7.97</v>
      </c>
      <c r="AQ30" s="31">
        <f t="shared" si="7"/>
        <v>1</v>
      </c>
    </row>
    <row r="31" spans="2:43" x14ac:dyDescent="0.25">
      <c r="B31" s="9" t="s">
        <v>33</v>
      </c>
      <c r="C31" s="9"/>
      <c r="D31" s="9">
        <v>5</v>
      </c>
      <c r="E31" s="9">
        <v>55</v>
      </c>
      <c r="F31" s="9">
        <v>15</v>
      </c>
      <c r="G31" s="9">
        <v>4</v>
      </c>
      <c r="H31" s="9">
        <f t="shared" si="0"/>
        <v>758</v>
      </c>
      <c r="I31" s="9">
        <f t="shared" si="1"/>
        <v>0</v>
      </c>
      <c r="J31" s="9">
        <v>758</v>
      </c>
      <c r="K31" s="9">
        <v>758</v>
      </c>
      <c r="L31" s="9">
        <f t="shared" si="2"/>
        <v>0</v>
      </c>
      <c r="M31" s="9" t="s">
        <v>55</v>
      </c>
      <c r="N31" s="9"/>
      <c r="O31" s="9">
        <v>758</v>
      </c>
      <c r="P31" s="9">
        <v>1.87</v>
      </c>
      <c r="Q31" s="9">
        <f t="shared" si="3"/>
        <v>1</v>
      </c>
      <c r="R31" s="9" t="s">
        <v>63</v>
      </c>
      <c r="S31" s="9"/>
      <c r="T31" s="9"/>
      <c r="U31" s="9">
        <v>758</v>
      </c>
      <c r="V31" s="9">
        <v>13.14</v>
      </c>
      <c r="W31" s="9">
        <f t="shared" si="4"/>
        <v>1</v>
      </c>
      <c r="X31" s="9">
        <v>757</v>
      </c>
      <c r="Y31" s="9">
        <f t="shared" si="5"/>
        <v>0</v>
      </c>
      <c r="Z31" s="34">
        <f t="shared" si="6"/>
        <v>99.868073878627968</v>
      </c>
      <c r="AA31" s="9">
        <v>0.56000000000000005</v>
      </c>
      <c r="AB31" s="9">
        <v>758</v>
      </c>
      <c r="AC31" s="9">
        <v>757</v>
      </c>
      <c r="AD31" s="9">
        <v>758</v>
      </c>
      <c r="AE31" s="9">
        <v>0</v>
      </c>
      <c r="AF31" s="9">
        <v>3</v>
      </c>
      <c r="AG31" s="9">
        <v>288</v>
      </c>
      <c r="AH31" s="9">
        <v>384</v>
      </c>
      <c r="AI31" s="9">
        <v>220</v>
      </c>
      <c r="AJ31" s="9">
        <v>0</v>
      </c>
      <c r="AK31" s="9">
        <v>0</v>
      </c>
      <c r="AL31" s="9">
        <v>535</v>
      </c>
      <c r="AM31" s="9">
        <v>3</v>
      </c>
      <c r="AN31" s="9">
        <v>2.21</v>
      </c>
      <c r="AO31" s="9">
        <v>0.75</v>
      </c>
      <c r="AP31" s="9">
        <v>5.41</v>
      </c>
      <c r="AQ31" s="31">
        <f t="shared" si="7"/>
        <v>1</v>
      </c>
    </row>
    <row r="32" spans="2:43" x14ac:dyDescent="0.25">
      <c r="B32" s="9" t="s">
        <v>33</v>
      </c>
      <c r="C32" s="9"/>
      <c r="D32" s="9">
        <v>6</v>
      </c>
      <c r="E32" s="9">
        <v>55</v>
      </c>
      <c r="F32" s="9">
        <v>15</v>
      </c>
      <c r="G32" s="9">
        <v>4</v>
      </c>
      <c r="H32" s="9">
        <f t="shared" si="0"/>
        <v>789</v>
      </c>
      <c r="I32" s="9">
        <f t="shared" si="1"/>
        <v>0</v>
      </c>
      <c r="J32" s="9">
        <v>789</v>
      </c>
      <c r="K32" s="9">
        <v>789</v>
      </c>
      <c r="L32" s="9">
        <f t="shared" si="2"/>
        <v>0</v>
      </c>
      <c r="M32" s="9" t="s">
        <v>55</v>
      </c>
      <c r="N32" s="9"/>
      <c r="O32" s="9">
        <v>789</v>
      </c>
      <c r="P32" s="9">
        <v>0.79</v>
      </c>
      <c r="Q32" s="9">
        <f t="shared" si="3"/>
        <v>1</v>
      </c>
      <c r="R32" s="9" t="s">
        <v>63</v>
      </c>
      <c r="S32" s="9"/>
      <c r="T32" s="9"/>
      <c r="U32" s="9">
        <v>789</v>
      </c>
      <c r="V32" s="9">
        <v>11.97</v>
      </c>
      <c r="W32" s="9">
        <f t="shared" si="4"/>
        <v>1</v>
      </c>
      <c r="X32" s="9">
        <v>789</v>
      </c>
      <c r="Y32" s="9">
        <f t="shared" si="5"/>
        <v>1</v>
      </c>
      <c r="Z32" s="34">
        <f t="shared" si="6"/>
        <v>100</v>
      </c>
      <c r="AA32" s="9">
        <v>0.65</v>
      </c>
      <c r="AB32" s="9">
        <v>789</v>
      </c>
      <c r="AC32" s="9">
        <v>789</v>
      </c>
      <c r="AD32" s="9">
        <v>789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1.45</v>
      </c>
      <c r="AQ32" s="31">
        <f t="shared" si="7"/>
        <v>1</v>
      </c>
    </row>
    <row r="33" spans="2:43" x14ac:dyDescent="0.25">
      <c r="B33" s="9" t="s">
        <v>33</v>
      </c>
      <c r="C33" s="9"/>
      <c r="D33" s="9">
        <v>7</v>
      </c>
      <c r="E33" s="9">
        <v>55</v>
      </c>
      <c r="F33" s="9">
        <v>15</v>
      </c>
      <c r="G33" s="9">
        <v>4</v>
      </c>
      <c r="H33" s="9">
        <f t="shared" si="0"/>
        <v>768</v>
      </c>
      <c r="I33" s="9">
        <f t="shared" si="1"/>
        <v>0</v>
      </c>
      <c r="J33" s="9">
        <v>768</v>
      </c>
      <c r="K33" s="9">
        <v>768</v>
      </c>
      <c r="L33" s="9">
        <f t="shared" si="2"/>
        <v>0</v>
      </c>
      <c r="M33" s="9" t="s">
        <v>55</v>
      </c>
      <c r="N33" s="9"/>
      <c r="O33" s="9">
        <v>768</v>
      </c>
      <c r="P33" s="9">
        <v>0.9</v>
      </c>
      <c r="Q33" s="9">
        <f t="shared" si="3"/>
        <v>1</v>
      </c>
      <c r="R33" s="9" t="s">
        <v>63</v>
      </c>
      <c r="S33" s="9"/>
      <c r="T33" s="9"/>
      <c r="U33" s="9">
        <v>768</v>
      </c>
      <c r="V33" s="9">
        <v>17.78</v>
      </c>
      <c r="W33" s="9">
        <f t="shared" si="4"/>
        <v>1</v>
      </c>
      <c r="X33" s="9">
        <v>768</v>
      </c>
      <c r="Y33" s="9">
        <f t="shared" si="5"/>
        <v>1</v>
      </c>
      <c r="Z33" s="34">
        <f t="shared" si="6"/>
        <v>100</v>
      </c>
      <c r="AA33" s="9">
        <v>0.28999999999999998</v>
      </c>
      <c r="AB33" s="9">
        <v>768</v>
      </c>
      <c r="AC33" s="9">
        <v>768</v>
      </c>
      <c r="AD33" s="9">
        <v>768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1.19</v>
      </c>
      <c r="AQ33" s="31">
        <f t="shared" si="7"/>
        <v>1</v>
      </c>
    </row>
    <row r="34" spans="2:43" x14ac:dyDescent="0.25">
      <c r="B34" s="9" t="s">
        <v>33</v>
      </c>
      <c r="C34" s="9"/>
      <c r="D34" s="9">
        <v>8</v>
      </c>
      <c r="E34" s="9">
        <v>55</v>
      </c>
      <c r="F34" s="9">
        <v>15</v>
      </c>
      <c r="G34" s="9">
        <v>4</v>
      </c>
      <c r="H34" s="9">
        <f t="shared" si="0"/>
        <v>765</v>
      </c>
      <c r="I34" s="9">
        <f t="shared" si="1"/>
        <v>0.2607561929595828</v>
      </c>
      <c r="J34" s="9">
        <v>767</v>
      </c>
      <c r="K34" s="9">
        <v>765</v>
      </c>
      <c r="L34" s="9">
        <f t="shared" si="2"/>
        <v>1</v>
      </c>
      <c r="M34" s="9" t="s">
        <v>55</v>
      </c>
      <c r="N34" s="9"/>
      <c r="O34" s="9">
        <v>767</v>
      </c>
      <c r="P34" s="9">
        <v>0.81</v>
      </c>
      <c r="Q34" s="9">
        <f t="shared" si="3"/>
        <v>1</v>
      </c>
      <c r="R34" s="9" t="s">
        <v>63</v>
      </c>
      <c r="S34" s="9"/>
      <c r="T34" s="9"/>
      <c r="U34" s="9">
        <v>765</v>
      </c>
      <c r="V34" s="9">
        <v>7.76</v>
      </c>
      <c r="W34" s="9">
        <f t="shared" si="4"/>
        <v>1</v>
      </c>
      <c r="X34" s="9">
        <v>757</v>
      </c>
      <c r="Y34" s="9">
        <f t="shared" si="5"/>
        <v>0</v>
      </c>
      <c r="Z34" s="34">
        <f t="shared" si="6"/>
        <v>98.954248366013076</v>
      </c>
      <c r="AA34" s="9">
        <v>0.38</v>
      </c>
      <c r="AB34" s="9">
        <v>765</v>
      </c>
      <c r="AC34" s="9">
        <v>757</v>
      </c>
      <c r="AD34" s="9">
        <v>767</v>
      </c>
      <c r="AE34" s="9">
        <v>0</v>
      </c>
      <c r="AF34" s="9">
        <v>19</v>
      </c>
      <c r="AG34" s="9">
        <v>324</v>
      </c>
      <c r="AH34" s="9">
        <v>432</v>
      </c>
      <c r="AI34" s="9">
        <v>220</v>
      </c>
      <c r="AJ34" s="9">
        <v>29</v>
      </c>
      <c r="AK34" s="9">
        <v>8</v>
      </c>
      <c r="AL34" s="9">
        <v>997</v>
      </c>
      <c r="AM34" s="9">
        <v>19</v>
      </c>
      <c r="AN34" s="9">
        <v>3.45</v>
      </c>
      <c r="AO34" s="9">
        <v>7.89</v>
      </c>
      <c r="AP34" s="9">
        <v>12.55</v>
      </c>
      <c r="AQ34" s="31">
        <f t="shared" si="7"/>
        <v>1</v>
      </c>
    </row>
    <row r="35" spans="2:43" x14ac:dyDescent="0.25">
      <c r="B35" s="9" t="s">
        <v>33</v>
      </c>
      <c r="C35" s="9"/>
      <c r="D35" s="9">
        <v>9</v>
      </c>
      <c r="E35" s="9">
        <v>55</v>
      </c>
      <c r="F35" s="9">
        <v>15</v>
      </c>
      <c r="G35" s="9">
        <v>4</v>
      </c>
      <c r="H35" s="9">
        <f t="shared" si="0"/>
        <v>801</v>
      </c>
      <c r="I35" s="9">
        <f t="shared" si="1"/>
        <v>0</v>
      </c>
      <c r="J35" s="9">
        <v>801</v>
      </c>
      <c r="K35" s="9">
        <v>801</v>
      </c>
      <c r="L35" s="9">
        <f t="shared" si="2"/>
        <v>0</v>
      </c>
      <c r="M35" s="9" t="s">
        <v>55</v>
      </c>
      <c r="N35" s="9"/>
      <c r="O35" s="9">
        <v>801</v>
      </c>
      <c r="P35" s="9">
        <v>0.52</v>
      </c>
      <c r="Q35" s="9">
        <f t="shared" si="3"/>
        <v>1</v>
      </c>
      <c r="R35" s="9" t="s">
        <v>63</v>
      </c>
      <c r="S35" s="9"/>
      <c r="T35" s="9"/>
      <c r="U35" s="9">
        <v>801</v>
      </c>
      <c r="V35" s="9">
        <v>2.6</v>
      </c>
      <c r="W35" s="9">
        <f t="shared" si="4"/>
        <v>1</v>
      </c>
      <c r="X35" s="9">
        <v>801</v>
      </c>
      <c r="Y35" s="9">
        <f t="shared" si="5"/>
        <v>1</v>
      </c>
      <c r="Z35" s="34">
        <f t="shared" si="6"/>
        <v>100</v>
      </c>
      <c r="AA35" s="9">
        <v>0.27</v>
      </c>
      <c r="AB35" s="9">
        <v>801</v>
      </c>
      <c r="AC35" s="9">
        <v>801</v>
      </c>
      <c r="AD35" s="9">
        <v>801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0.79</v>
      </c>
      <c r="AQ35" s="31">
        <f t="shared" si="7"/>
        <v>1</v>
      </c>
    </row>
    <row r="36" spans="2:43" s="11" customFormat="1" x14ac:dyDescent="0.25">
      <c r="B36" s="10" t="s">
        <v>33</v>
      </c>
      <c r="C36" s="10"/>
      <c r="D36" s="10">
        <v>10</v>
      </c>
      <c r="E36" s="10">
        <v>55</v>
      </c>
      <c r="F36" s="10">
        <v>15</v>
      </c>
      <c r="G36" s="10">
        <v>4</v>
      </c>
      <c r="H36" s="9">
        <f t="shared" si="0"/>
        <v>757</v>
      </c>
      <c r="I36" s="9">
        <f t="shared" si="1"/>
        <v>0</v>
      </c>
      <c r="J36" s="10">
        <v>757</v>
      </c>
      <c r="K36" s="10">
        <v>757</v>
      </c>
      <c r="L36" s="9">
        <f t="shared" si="2"/>
        <v>0</v>
      </c>
      <c r="M36" s="10" t="s">
        <v>55</v>
      </c>
      <c r="N36" s="10"/>
      <c r="O36" s="10">
        <v>757</v>
      </c>
      <c r="P36" s="10">
        <v>1.06</v>
      </c>
      <c r="Q36" s="9">
        <f t="shared" si="3"/>
        <v>1</v>
      </c>
      <c r="R36" s="9" t="s">
        <v>63</v>
      </c>
      <c r="S36" s="10"/>
      <c r="T36" s="10"/>
      <c r="U36" s="10">
        <v>757</v>
      </c>
      <c r="V36" s="10">
        <v>1.76</v>
      </c>
      <c r="W36" s="9">
        <f t="shared" si="4"/>
        <v>1</v>
      </c>
      <c r="X36" s="10">
        <v>756</v>
      </c>
      <c r="Y36" s="9">
        <f t="shared" si="5"/>
        <v>0</v>
      </c>
      <c r="Z36" s="34">
        <f t="shared" si="6"/>
        <v>99.867899603698817</v>
      </c>
      <c r="AA36" s="10">
        <v>0.45</v>
      </c>
      <c r="AB36" s="10">
        <v>757</v>
      </c>
      <c r="AC36" s="10">
        <v>756</v>
      </c>
      <c r="AD36" s="10">
        <v>757</v>
      </c>
      <c r="AE36" s="10">
        <v>0</v>
      </c>
      <c r="AF36" s="10">
        <v>2</v>
      </c>
      <c r="AG36" s="10">
        <v>261</v>
      </c>
      <c r="AH36" s="10">
        <v>348</v>
      </c>
      <c r="AI36" s="10">
        <v>220</v>
      </c>
      <c r="AJ36" s="10">
        <v>0</v>
      </c>
      <c r="AK36" s="10">
        <v>0</v>
      </c>
      <c r="AL36" s="10">
        <v>332</v>
      </c>
      <c r="AM36" s="10">
        <v>2</v>
      </c>
      <c r="AN36" s="10">
        <v>1.35</v>
      </c>
      <c r="AO36" s="10">
        <v>0.59</v>
      </c>
      <c r="AP36" s="10">
        <v>3.46</v>
      </c>
      <c r="AQ36" s="31">
        <f t="shared" si="7"/>
        <v>1</v>
      </c>
    </row>
    <row r="37" spans="2:43" x14ac:dyDescent="0.25">
      <c r="B37" s="9" t="s">
        <v>33</v>
      </c>
      <c r="C37" s="9"/>
      <c r="D37" s="9">
        <v>1</v>
      </c>
      <c r="E37" s="9">
        <v>60</v>
      </c>
      <c r="F37" s="9">
        <v>15</v>
      </c>
      <c r="G37" s="9">
        <v>4</v>
      </c>
      <c r="H37" s="9">
        <f t="shared" si="0"/>
        <v>781</v>
      </c>
      <c r="I37" s="9">
        <f t="shared" si="1"/>
        <v>0</v>
      </c>
      <c r="J37" s="9">
        <v>781</v>
      </c>
      <c r="K37" s="9">
        <v>781</v>
      </c>
      <c r="L37" s="9">
        <f t="shared" si="2"/>
        <v>0</v>
      </c>
      <c r="M37" s="9" t="s">
        <v>55</v>
      </c>
      <c r="N37" s="9"/>
      <c r="O37" s="9">
        <v>781</v>
      </c>
      <c r="P37" s="9">
        <v>1.68</v>
      </c>
      <c r="Q37" s="9">
        <f t="shared" si="3"/>
        <v>1</v>
      </c>
      <c r="R37" s="9" t="s">
        <v>63</v>
      </c>
      <c r="S37" s="9"/>
      <c r="T37" s="9"/>
      <c r="U37" s="9">
        <v>781</v>
      </c>
      <c r="V37" s="9">
        <v>72.84</v>
      </c>
      <c r="W37" s="9">
        <f t="shared" si="4"/>
        <v>1</v>
      </c>
      <c r="X37" s="9">
        <v>781</v>
      </c>
      <c r="Y37" s="9">
        <f t="shared" si="5"/>
        <v>1</v>
      </c>
      <c r="Z37" s="34">
        <f t="shared" si="6"/>
        <v>100</v>
      </c>
      <c r="AA37" s="9">
        <v>0.44</v>
      </c>
      <c r="AB37" s="9">
        <v>781</v>
      </c>
      <c r="AC37" s="9">
        <v>781</v>
      </c>
      <c r="AD37" s="9">
        <v>781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2.12</v>
      </c>
      <c r="AQ37" s="31">
        <f t="shared" si="7"/>
        <v>1</v>
      </c>
    </row>
    <row r="38" spans="2:43" x14ac:dyDescent="0.25">
      <c r="B38" s="9" t="s">
        <v>33</v>
      </c>
      <c r="C38" s="9"/>
      <c r="D38" s="9">
        <v>2</v>
      </c>
      <c r="E38" s="9">
        <v>60</v>
      </c>
      <c r="F38" s="9">
        <v>15</v>
      </c>
      <c r="G38" s="9">
        <v>4</v>
      </c>
      <c r="H38" s="9">
        <f t="shared" si="0"/>
        <v>756</v>
      </c>
      <c r="I38" s="9">
        <f t="shared" si="1"/>
        <v>0</v>
      </c>
      <c r="J38" s="9">
        <v>756</v>
      </c>
      <c r="K38" s="9">
        <v>756</v>
      </c>
      <c r="L38" s="9">
        <f t="shared" si="2"/>
        <v>0</v>
      </c>
      <c r="M38" s="9" t="s">
        <v>55</v>
      </c>
      <c r="N38" s="9"/>
      <c r="O38" s="9">
        <v>756</v>
      </c>
      <c r="P38" s="9">
        <v>1.1499999999999999</v>
      </c>
      <c r="Q38" s="9">
        <f t="shared" si="3"/>
        <v>1</v>
      </c>
      <c r="R38" s="9" t="s">
        <v>63</v>
      </c>
      <c r="S38" s="9"/>
      <c r="T38" s="9"/>
      <c r="U38" s="9">
        <v>756</v>
      </c>
      <c r="V38" s="9">
        <v>7.45</v>
      </c>
      <c r="W38" s="9">
        <f t="shared" si="4"/>
        <v>1</v>
      </c>
      <c r="X38" s="9">
        <v>756</v>
      </c>
      <c r="Y38" s="9">
        <f t="shared" si="5"/>
        <v>1</v>
      </c>
      <c r="Z38" s="34">
        <f t="shared" si="6"/>
        <v>100</v>
      </c>
      <c r="AA38" s="9">
        <v>0.61</v>
      </c>
      <c r="AB38" s="9">
        <v>756</v>
      </c>
      <c r="AC38" s="9">
        <v>756</v>
      </c>
      <c r="AD38" s="9">
        <v>756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1.76</v>
      </c>
      <c r="AQ38" s="31">
        <f t="shared" si="7"/>
        <v>1</v>
      </c>
    </row>
    <row r="39" spans="2:43" x14ac:dyDescent="0.25">
      <c r="B39" s="9" t="s">
        <v>33</v>
      </c>
      <c r="C39" s="9"/>
      <c r="D39" s="9">
        <v>3</v>
      </c>
      <c r="E39" s="9">
        <v>60</v>
      </c>
      <c r="F39" s="9">
        <v>15</v>
      </c>
      <c r="G39" s="9">
        <v>4</v>
      </c>
      <c r="H39" s="9">
        <f t="shared" si="0"/>
        <v>758</v>
      </c>
      <c r="I39" s="9">
        <f t="shared" si="1"/>
        <v>0</v>
      </c>
      <c r="J39" s="9">
        <v>758</v>
      </c>
      <c r="K39" s="9">
        <v>758</v>
      </c>
      <c r="L39" s="9">
        <f t="shared" si="2"/>
        <v>0</v>
      </c>
      <c r="M39" s="9" t="s">
        <v>55</v>
      </c>
      <c r="N39" s="9"/>
      <c r="O39" s="9">
        <v>758</v>
      </c>
      <c r="P39" s="9">
        <v>1.23</v>
      </c>
      <c r="Q39" s="9">
        <f t="shared" si="3"/>
        <v>1</v>
      </c>
      <c r="R39" s="9" t="s">
        <v>63</v>
      </c>
      <c r="S39" s="9"/>
      <c r="T39" s="9"/>
      <c r="U39" s="9">
        <v>758</v>
      </c>
      <c r="V39" s="9">
        <v>15.94</v>
      </c>
      <c r="W39" s="9">
        <f t="shared" si="4"/>
        <v>1</v>
      </c>
      <c r="X39" s="9">
        <v>756</v>
      </c>
      <c r="Y39" s="9">
        <f t="shared" si="5"/>
        <v>0</v>
      </c>
      <c r="Z39" s="34">
        <f t="shared" si="6"/>
        <v>99.736147757255935</v>
      </c>
      <c r="AA39" s="9">
        <v>0.44</v>
      </c>
      <c r="AB39" s="9">
        <v>758</v>
      </c>
      <c r="AC39" s="9">
        <v>756</v>
      </c>
      <c r="AD39" s="9">
        <v>758</v>
      </c>
      <c r="AE39" s="9">
        <v>0</v>
      </c>
      <c r="AF39" s="9">
        <v>3</v>
      </c>
      <c r="AG39" s="9">
        <v>354</v>
      </c>
      <c r="AH39" s="9">
        <v>472</v>
      </c>
      <c r="AI39" s="9">
        <v>240</v>
      </c>
      <c r="AJ39" s="9">
        <v>0</v>
      </c>
      <c r="AK39" s="9">
        <v>0</v>
      </c>
      <c r="AL39" s="9">
        <v>1011</v>
      </c>
      <c r="AM39" s="9">
        <v>3</v>
      </c>
      <c r="AN39" s="9">
        <v>5.78</v>
      </c>
      <c r="AO39" s="9">
        <v>0.78</v>
      </c>
      <c r="AP39" s="9">
        <v>8.26</v>
      </c>
      <c r="AQ39" s="31">
        <f t="shared" si="7"/>
        <v>1</v>
      </c>
    </row>
    <row r="40" spans="2:43" x14ac:dyDescent="0.25">
      <c r="B40" s="9" t="s">
        <v>33</v>
      </c>
      <c r="C40" s="9"/>
      <c r="D40" s="9">
        <v>4</v>
      </c>
      <c r="E40" s="9">
        <v>60</v>
      </c>
      <c r="F40" s="9">
        <v>15</v>
      </c>
      <c r="G40" s="9">
        <v>4</v>
      </c>
      <c r="H40" s="9">
        <f t="shared" si="0"/>
        <v>763</v>
      </c>
      <c r="I40" s="9">
        <f t="shared" si="1"/>
        <v>0.26143790849673204</v>
      </c>
      <c r="J40" s="9">
        <v>765</v>
      </c>
      <c r="K40" s="9">
        <v>763</v>
      </c>
      <c r="L40" s="9">
        <f t="shared" si="2"/>
        <v>1</v>
      </c>
      <c r="M40" s="9" t="s">
        <v>55</v>
      </c>
      <c r="N40" s="9"/>
      <c r="O40" s="9">
        <v>765</v>
      </c>
      <c r="P40" s="9">
        <v>1.21</v>
      </c>
      <c r="Q40" s="9">
        <f t="shared" si="3"/>
        <v>1</v>
      </c>
      <c r="R40" s="9" t="s">
        <v>63</v>
      </c>
      <c r="S40" s="9"/>
      <c r="T40" s="9"/>
      <c r="U40" s="9">
        <v>763</v>
      </c>
      <c r="V40" s="9">
        <v>155.9</v>
      </c>
      <c r="W40" s="9">
        <f t="shared" si="4"/>
        <v>1</v>
      </c>
      <c r="X40" s="9">
        <v>760</v>
      </c>
      <c r="Y40" s="9">
        <f t="shared" si="5"/>
        <v>0</v>
      </c>
      <c r="Z40" s="34">
        <f t="shared" si="6"/>
        <v>99.606815203145473</v>
      </c>
      <c r="AA40" s="9">
        <v>0.53</v>
      </c>
      <c r="AB40" s="9">
        <v>764</v>
      </c>
      <c r="AC40" s="9">
        <v>760</v>
      </c>
      <c r="AD40" s="9">
        <v>765</v>
      </c>
      <c r="AE40" s="9">
        <v>0</v>
      </c>
      <c r="AF40" s="9">
        <v>11</v>
      </c>
      <c r="AG40" s="9">
        <v>363</v>
      </c>
      <c r="AH40" s="9">
        <v>484</v>
      </c>
      <c r="AI40" s="9">
        <v>240</v>
      </c>
      <c r="AJ40" s="9">
        <v>34</v>
      </c>
      <c r="AK40" s="9">
        <v>13</v>
      </c>
      <c r="AL40" s="9">
        <v>6670</v>
      </c>
      <c r="AM40" s="9">
        <v>11</v>
      </c>
      <c r="AN40" s="9">
        <v>43.94</v>
      </c>
      <c r="AO40" s="9">
        <v>4.1100000000000003</v>
      </c>
      <c r="AP40" s="9">
        <v>50.81</v>
      </c>
      <c r="AQ40" s="31">
        <f t="shared" si="7"/>
        <v>1</v>
      </c>
    </row>
    <row r="41" spans="2:43" x14ac:dyDescent="0.25">
      <c r="B41" s="9" t="s">
        <v>33</v>
      </c>
      <c r="C41" s="9"/>
      <c r="D41" s="9">
        <v>5</v>
      </c>
      <c r="E41" s="9">
        <v>60</v>
      </c>
      <c r="F41" s="9">
        <v>15</v>
      </c>
      <c r="G41" s="9">
        <v>4</v>
      </c>
      <c r="H41" s="9">
        <f t="shared" si="0"/>
        <v>759</v>
      </c>
      <c r="I41" s="9">
        <f t="shared" si="1"/>
        <v>0.13157894736842105</v>
      </c>
      <c r="J41" s="9">
        <v>760</v>
      </c>
      <c r="K41" s="9">
        <v>759</v>
      </c>
      <c r="L41" s="9">
        <f t="shared" si="2"/>
        <v>1</v>
      </c>
      <c r="M41" s="9" t="s">
        <v>55</v>
      </c>
      <c r="N41" s="9"/>
      <c r="O41" s="9">
        <v>760</v>
      </c>
      <c r="P41" s="9">
        <v>1.01</v>
      </c>
      <c r="Q41" s="9">
        <f t="shared" si="3"/>
        <v>1</v>
      </c>
      <c r="R41" s="9" t="s">
        <v>63</v>
      </c>
      <c r="S41" s="9"/>
      <c r="T41" s="9"/>
      <c r="U41" s="9">
        <v>759</v>
      </c>
      <c r="V41" s="9">
        <v>9.42</v>
      </c>
      <c r="W41" s="9">
        <f t="shared" si="4"/>
        <v>1</v>
      </c>
      <c r="X41" s="9">
        <v>756</v>
      </c>
      <c r="Y41" s="9">
        <f t="shared" si="5"/>
        <v>0</v>
      </c>
      <c r="Z41" s="34">
        <f t="shared" si="6"/>
        <v>99.604743083003953</v>
      </c>
      <c r="AA41" s="9">
        <v>0.6</v>
      </c>
      <c r="AB41" s="9">
        <v>759</v>
      </c>
      <c r="AC41" s="9">
        <v>756</v>
      </c>
      <c r="AD41" s="9">
        <v>760</v>
      </c>
      <c r="AE41" s="9">
        <v>0</v>
      </c>
      <c r="AF41" s="9">
        <v>17</v>
      </c>
      <c r="AG41" s="9">
        <v>363</v>
      </c>
      <c r="AH41" s="9">
        <v>484</v>
      </c>
      <c r="AI41" s="9">
        <v>240</v>
      </c>
      <c r="AJ41" s="9">
        <v>48</v>
      </c>
      <c r="AK41" s="9">
        <v>68</v>
      </c>
      <c r="AL41" s="9">
        <v>1499</v>
      </c>
      <c r="AM41" s="9">
        <v>17</v>
      </c>
      <c r="AN41" s="9">
        <v>5.8</v>
      </c>
      <c r="AO41" s="9">
        <v>6.8</v>
      </c>
      <c r="AP41" s="9">
        <v>13.24</v>
      </c>
      <c r="AQ41" s="31">
        <f t="shared" si="7"/>
        <v>1</v>
      </c>
    </row>
    <row r="42" spans="2:43" x14ac:dyDescent="0.25">
      <c r="B42" s="9" t="s">
        <v>33</v>
      </c>
      <c r="C42" s="9"/>
      <c r="D42" s="9">
        <v>6</v>
      </c>
      <c r="E42" s="9">
        <v>60</v>
      </c>
      <c r="F42" s="9">
        <v>15</v>
      </c>
      <c r="G42" s="9">
        <v>4</v>
      </c>
      <c r="H42" s="9">
        <f t="shared" si="0"/>
        <v>758</v>
      </c>
      <c r="I42" s="9">
        <f t="shared" si="1"/>
        <v>0</v>
      </c>
      <c r="J42" s="9">
        <v>758</v>
      </c>
      <c r="K42" s="9">
        <v>758</v>
      </c>
      <c r="L42" s="9">
        <f t="shared" si="2"/>
        <v>0</v>
      </c>
      <c r="M42" s="9" t="s">
        <v>55</v>
      </c>
      <c r="N42" s="9"/>
      <c r="O42" s="9">
        <v>758</v>
      </c>
      <c r="P42" s="9">
        <v>1.87</v>
      </c>
      <c r="Q42" s="9">
        <f t="shared" si="3"/>
        <v>1</v>
      </c>
      <c r="R42" s="9" t="s">
        <v>63</v>
      </c>
      <c r="S42" s="9"/>
      <c r="T42" s="9"/>
      <c r="U42" s="9">
        <v>758</v>
      </c>
      <c r="V42" s="9">
        <v>7.03</v>
      </c>
      <c r="W42" s="9">
        <f t="shared" si="4"/>
        <v>1</v>
      </c>
      <c r="X42" s="9">
        <v>755</v>
      </c>
      <c r="Y42" s="9">
        <f t="shared" si="5"/>
        <v>0</v>
      </c>
      <c r="Z42" s="34">
        <f t="shared" si="6"/>
        <v>99.604221635883903</v>
      </c>
      <c r="AA42" s="9">
        <v>0.43</v>
      </c>
      <c r="AB42" s="9">
        <v>758</v>
      </c>
      <c r="AC42" s="9">
        <v>755</v>
      </c>
      <c r="AD42" s="9">
        <v>758</v>
      </c>
      <c r="AE42" s="9">
        <v>0</v>
      </c>
      <c r="AF42" s="9">
        <v>4</v>
      </c>
      <c r="AG42" s="9">
        <v>393</v>
      </c>
      <c r="AH42" s="9">
        <v>524</v>
      </c>
      <c r="AI42" s="9">
        <v>240</v>
      </c>
      <c r="AJ42" s="9">
        <v>11</v>
      </c>
      <c r="AK42" s="9">
        <v>9</v>
      </c>
      <c r="AL42" s="9">
        <v>993</v>
      </c>
      <c r="AM42" s="9">
        <v>4</v>
      </c>
      <c r="AN42" s="9">
        <v>1.78</v>
      </c>
      <c r="AO42" s="9">
        <v>1.06</v>
      </c>
      <c r="AP42" s="9">
        <v>4.42</v>
      </c>
      <c r="AQ42" s="31">
        <f t="shared" si="7"/>
        <v>1</v>
      </c>
    </row>
    <row r="43" spans="2:43" x14ac:dyDescent="0.25">
      <c r="B43" s="9" t="s">
        <v>33</v>
      </c>
      <c r="C43" s="9"/>
      <c r="D43" s="9">
        <v>7</v>
      </c>
      <c r="E43" s="9">
        <v>60</v>
      </c>
      <c r="F43" s="9">
        <v>15</v>
      </c>
      <c r="G43" s="9">
        <v>4</v>
      </c>
      <c r="H43" s="9">
        <f t="shared" si="0"/>
        <v>786</v>
      </c>
      <c r="I43" s="9">
        <f t="shared" si="1"/>
        <v>0</v>
      </c>
      <c r="J43" s="9">
        <v>786</v>
      </c>
      <c r="K43" s="9">
        <v>786</v>
      </c>
      <c r="L43" s="9">
        <f t="shared" si="2"/>
        <v>0</v>
      </c>
      <c r="M43" s="9" t="s">
        <v>55</v>
      </c>
      <c r="N43" s="9"/>
      <c r="O43" s="9">
        <v>786</v>
      </c>
      <c r="P43" s="9">
        <v>1.02</v>
      </c>
      <c r="Q43" s="9">
        <f t="shared" si="3"/>
        <v>1</v>
      </c>
      <c r="R43" s="9" t="s">
        <v>63</v>
      </c>
      <c r="S43" s="9"/>
      <c r="T43" s="9"/>
      <c r="U43" s="9">
        <v>786</v>
      </c>
      <c r="V43" s="9">
        <v>2.06</v>
      </c>
      <c r="W43" s="9">
        <f t="shared" si="4"/>
        <v>1</v>
      </c>
      <c r="X43" s="9">
        <v>786</v>
      </c>
      <c r="Y43" s="9">
        <f t="shared" si="5"/>
        <v>1</v>
      </c>
      <c r="Z43" s="34">
        <f t="shared" si="6"/>
        <v>100</v>
      </c>
      <c r="AA43" s="9">
        <v>0.33</v>
      </c>
      <c r="AB43" s="9">
        <v>786</v>
      </c>
      <c r="AC43" s="9">
        <v>786</v>
      </c>
      <c r="AD43" s="9">
        <v>786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1.36</v>
      </c>
      <c r="AQ43" s="31">
        <f t="shared" si="7"/>
        <v>1</v>
      </c>
    </row>
    <row r="44" spans="2:43" x14ac:dyDescent="0.25">
      <c r="B44" s="9" t="s">
        <v>33</v>
      </c>
      <c r="C44" s="9"/>
      <c r="D44" s="9">
        <v>8</v>
      </c>
      <c r="E44" s="9">
        <v>60</v>
      </c>
      <c r="F44" s="9">
        <v>15</v>
      </c>
      <c r="G44" s="9">
        <v>4</v>
      </c>
      <c r="H44" s="9">
        <f t="shared" si="0"/>
        <v>757</v>
      </c>
      <c r="I44" s="9">
        <f t="shared" si="1"/>
        <v>0</v>
      </c>
      <c r="J44" s="9">
        <v>757</v>
      </c>
      <c r="K44" s="9">
        <v>757</v>
      </c>
      <c r="L44" s="9">
        <f t="shared" si="2"/>
        <v>0</v>
      </c>
      <c r="M44" s="9" t="s">
        <v>55</v>
      </c>
      <c r="N44" s="9"/>
      <c r="O44" s="9">
        <v>757</v>
      </c>
      <c r="P44" s="9">
        <v>2.85</v>
      </c>
      <c r="Q44" s="9">
        <f t="shared" si="3"/>
        <v>1</v>
      </c>
      <c r="R44" s="9" t="s">
        <v>63</v>
      </c>
      <c r="S44" s="9"/>
      <c r="T44" s="9"/>
      <c r="U44" s="9">
        <v>757</v>
      </c>
      <c r="V44" s="9">
        <v>8.58</v>
      </c>
      <c r="W44" s="9">
        <f t="shared" si="4"/>
        <v>1</v>
      </c>
      <c r="X44" s="9">
        <v>756</v>
      </c>
      <c r="Y44" s="9">
        <f t="shared" si="5"/>
        <v>0</v>
      </c>
      <c r="Z44" s="34">
        <f t="shared" si="6"/>
        <v>99.867899603698817</v>
      </c>
      <c r="AA44" s="9">
        <v>1.03</v>
      </c>
      <c r="AB44" s="9">
        <v>757</v>
      </c>
      <c r="AC44" s="9">
        <v>756</v>
      </c>
      <c r="AD44" s="9">
        <v>757</v>
      </c>
      <c r="AE44" s="9">
        <v>0</v>
      </c>
      <c r="AF44" s="9">
        <v>3</v>
      </c>
      <c r="AG44" s="9">
        <v>306</v>
      </c>
      <c r="AH44" s="9">
        <v>408</v>
      </c>
      <c r="AI44" s="9">
        <v>240</v>
      </c>
      <c r="AJ44" s="9">
        <v>0</v>
      </c>
      <c r="AK44" s="9">
        <v>0</v>
      </c>
      <c r="AL44" s="9">
        <v>462</v>
      </c>
      <c r="AM44" s="9">
        <v>3</v>
      </c>
      <c r="AN44" s="9">
        <v>2.97</v>
      </c>
      <c r="AO44" s="9">
        <v>0.83</v>
      </c>
      <c r="AP44" s="9">
        <v>7.76</v>
      </c>
      <c r="AQ44" s="31">
        <f t="shared" si="7"/>
        <v>1</v>
      </c>
    </row>
    <row r="45" spans="2:43" x14ac:dyDescent="0.25">
      <c r="B45" s="9" t="s">
        <v>33</v>
      </c>
      <c r="C45" s="9"/>
      <c r="D45" s="9">
        <v>9</v>
      </c>
      <c r="E45" s="9">
        <v>60</v>
      </c>
      <c r="F45" s="9">
        <v>15</v>
      </c>
      <c r="G45" s="9">
        <v>4</v>
      </c>
      <c r="H45" s="9">
        <f t="shared" si="0"/>
        <v>785</v>
      </c>
      <c r="I45" s="9">
        <f t="shared" si="1"/>
        <v>0</v>
      </c>
      <c r="J45" s="9">
        <v>785</v>
      </c>
      <c r="K45" s="9">
        <v>785</v>
      </c>
      <c r="L45" s="9">
        <f t="shared" si="2"/>
        <v>0</v>
      </c>
      <c r="M45" s="9" t="s">
        <v>55</v>
      </c>
      <c r="N45" s="9"/>
      <c r="O45" s="9">
        <v>785</v>
      </c>
      <c r="P45" s="9">
        <v>1.56</v>
      </c>
      <c r="Q45" s="9">
        <f t="shared" si="3"/>
        <v>1</v>
      </c>
      <c r="R45" s="9" t="s">
        <v>63</v>
      </c>
      <c r="S45" s="9"/>
      <c r="T45" s="9"/>
      <c r="U45" s="9">
        <v>785</v>
      </c>
      <c r="V45" s="9">
        <v>1.03</v>
      </c>
      <c r="W45" s="9">
        <f t="shared" si="4"/>
        <v>1</v>
      </c>
      <c r="X45" s="9">
        <v>785</v>
      </c>
      <c r="Y45" s="9">
        <f t="shared" si="5"/>
        <v>1</v>
      </c>
      <c r="Z45" s="34">
        <f t="shared" si="6"/>
        <v>100</v>
      </c>
      <c r="AA45" s="9">
        <v>0.46</v>
      </c>
      <c r="AB45" s="9">
        <v>785</v>
      </c>
      <c r="AC45" s="9">
        <v>785</v>
      </c>
      <c r="AD45" s="9">
        <v>785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2.02</v>
      </c>
      <c r="AQ45" s="31">
        <f t="shared" si="7"/>
        <v>1</v>
      </c>
    </row>
    <row r="46" spans="2:43" x14ac:dyDescent="0.25">
      <c r="B46" s="9" t="s">
        <v>33</v>
      </c>
      <c r="C46" s="9"/>
      <c r="D46" s="9">
        <v>10</v>
      </c>
      <c r="E46" s="9">
        <v>60</v>
      </c>
      <c r="F46" s="9">
        <v>15</v>
      </c>
      <c r="G46" s="9">
        <v>4</v>
      </c>
      <c r="H46" s="9">
        <f t="shared" si="0"/>
        <v>805</v>
      </c>
      <c r="I46" s="9">
        <f t="shared" si="1"/>
        <v>0</v>
      </c>
      <c r="J46" s="9">
        <v>805</v>
      </c>
      <c r="K46" s="9">
        <v>805</v>
      </c>
      <c r="L46" s="9">
        <f t="shared" si="2"/>
        <v>0</v>
      </c>
      <c r="M46" s="9" t="s">
        <v>55</v>
      </c>
      <c r="N46" s="9"/>
      <c r="O46" s="9">
        <v>805</v>
      </c>
      <c r="P46" s="9">
        <v>1.1599999999999999</v>
      </c>
      <c r="Q46" s="9">
        <f t="shared" si="3"/>
        <v>1</v>
      </c>
      <c r="R46" s="9" t="s">
        <v>63</v>
      </c>
      <c r="S46" s="9"/>
      <c r="T46" s="9"/>
      <c r="U46" s="9">
        <v>805</v>
      </c>
      <c r="V46" s="9">
        <v>8.76</v>
      </c>
      <c r="W46" s="9">
        <f t="shared" si="4"/>
        <v>1</v>
      </c>
      <c r="X46" s="9">
        <v>805</v>
      </c>
      <c r="Y46" s="9">
        <f t="shared" si="5"/>
        <v>1</v>
      </c>
      <c r="Z46" s="34">
        <f t="shared" si="6"/>
        <v>100</v>
      </c>
      <c r="AA46" s="9">
        <v>0.6</v>
      </c>
      <c r="AB46" s="9">
        <v>805</v>
      </c>
      <c r="AC46" s="9">
        <v>805</v>
      </c>
      <c r="AD46" s="9">
        <v>805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1.76</v>
      </c>
      <c r="AQ46" s="31">
        <f t="shared" si="7"/>
        <v>1</v>
      </c>
    </row>
    <row r="47" spans="2:43" x14ac:dyDescent="0.25">
      <c r="B47" s="9" t="s">
        <v>33</v>
      </c>
      <c r="C47" s="9"/>
      <c r="D47" s="9">
        <v>1</v>
      </c>
      <c r="E47" s="9">
        <v>65</v>
      </c>
      <c r="F47" s="9">
        <v>15</v>
      </c>
      <c r="G47" s="9">
        <v>4</v>
      </c>
      <c r="H47" s="9">
        <f t="shared" si="0"/>
        <v>758</v>
      </c>
      <c r="I47" s="9">
        <f t="shared" si="1"/>
        <v>0</v>
      </c>
      <c r="J47" s="9">
        <v>758</v>
      </c>
      <c r="K47" s="9">
        <v>758</v>
      </c>
      <c r="L47" s="9">
        <f t="shared" si="2"/>
        <v>0</v>
      </c>
      <c r="M47" s="9" t="s">
        <v>55</v>
      </c>
      <c r="N47" s="9"/>
      <c r="O47" s="9">
        <v>758</v>
      </c>
      <c r="P47" s="9">
        <v>1.52</v>
      </c>
      <c r="Q47" s="9">
        <f t="shared" si="3"/>
        <v>1</v>
      </c>
      <c r="R47" s="9" t="s">
        <v>63</v>
      </c>
      <c r="S47" s="9"/>
      <c r="T47" s="9"/>
      <c r="U47" s="9">
        <v>758</v>
      </c>
      <c r="V47" s="9">
        <v>44.78</v>
      </c>
      <c r="W47" s="9">
        <f t="shared" si="4"/>
        <v>1</v>
      </c>
      <c r="X47" s="9">
        <v>755</v>
      </c>
      <c r="Y47" s="9">
        <f t="shared" si="5"/>
        <v>0</v>
      </c>
      <c r="Z47" s="34">
        <f t="shared" si="6"/>
        <v>99.604221635883903</v>
      </c>
      <c r="AA47" s="9">
        <v>0.65</v>
      </c>
      <c r="AB47" s="9">
        <v>758</v>
      </c>
      <c r="AC47" s="9">
        <v>755</v>
      </c>
      <c r="AD47" s="9">
        <v>758</v>
      </c>
      <c r="AE47" s="9">
        <v>0</v>
      </c>
      <c r="AF47" s="9">
        <v>3</v>
      </c>
      <c r="AG47" s="9">
        <v>381</v>
      </c>
      <c r="AH47" s="9">
        <v>508</v>
      </c>
      <c r="AI47" s="9">
        <v>260</v>
      </c>
      <c r="AJ47" s="9">
        <v>0</v>
      </c>
      <c r="AK47" s="9">
        <v>0</v>
      </c>
      <c r="AL47" s="9">
        <v>3120</v>
      </c>
      <c r="AM47" s="9">
        <v>3</v>
      </c>
      <c r="AN47" s="9">
        <v>21.7</v>
      </c>
      <c r="AO47" s="9">
        <v>1.31</v>
      </c>
      <c r="AP47" s="9">
        <v>25.21</v>
      </c>
      <c r="AQ47" s="31">
        <f t="shared" si="7"/>
        <v>1</v>
      </c>
    </row>
    <row r="48" spans="2:43" x14ac:dyDescent="0.25">
      <c r="B48" s="9" t="s">
        <v>33</v>
      </c>
      <c r="C48" s="9"/>
      <c r="D48" s="9">
        <v>2</v>
      </c>
      <c r="E48" s="9">
        <v>65</v>
      </c>
      <c r="F48" s="9">
        <v>15</v>
      </c>
      <c r="G48" s="9">
        <v>4</v>
      </c>
      <c r="H48" s="9">
        <f t="shared" si="0"/>
        <v>799</v>
      </c>
      <c r="I48" s="9">
        <f t="shared" si="1"/>
        <v>0</v>
      </c>
      <c r="J48" s="9">
        <v>799</v>
      </c>
      <c r="K48" s="9">
        <v>799</v>
      </c>
      <c r="L48" s="9">
        <f t="shared" si="2"/>
        <v>0</v>
      </c>
      <c r="M48" s="9" t="s">
        <v>55</v>
      </c>
      <c r="N48" s="9"/>
      <c r="O48" s="9">
        <v>799</v>
      </c>
      <c r="P48" s="9">
        <v>0.86</v>
      </c>
      <c r="Q48" s="9">
        <f t="shared" si="3"/>
        <v>1</v>
      </c>
      <c r="R48" s="9" t="s">
        <v>63</v>
      </c>
      <c r="S48" s="9"/>
      <c r="T48" s="9"/>
      <c r="U48" s="9">
        <v>799</v>
      </c>
      <c r="V48" s="9">
        <v>0.81</v>
      </c>
      <c r="W48" s="9">
        <f t="shared" si="4"/>
        <v>1</v>
      </c>
      <c r="X48" s="9">
        <v>799</v>
      </c>
      <c r="Y48" s="9">
        <f t="shared" si="5"/>
        <v>1</v>
      </c>
      <c r="Z48" s="34">
        <f t="shared" si="6"/>
        <v>100</v>
      </c>
      <c r="AA48" s="9">
        <v>0.19</v>
      </c>
      <c r="AB48" s="9">
        <v>799</v>
      </c>
      <c r="AC48" s="9">
        <v>799</v>
      </c>
      <c r="AD48" s="9">
        <v>799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1.05</v>
      </c>
      <c r="AQ48" s="31">
        <f t="shared" si="7"/>
        <v>1</v>
      </c>
    </row>
    <row r="49" spans="2:43" x14ac:dyDescent="0.25">
      <c r="B49" s="9" t="s">
        <v>33</v>
      </c>
      <c r="C49" s="9"/>
      <c r="D49" s="9">
        <v>3</v>
      </c>
      <c r="E49" s="9">
        <v>65</v>
      </c>
      <c r="F49" s="9">
        <v>15</v>
      </c>
      <c r="G49" s="9">
        <v>4</v>
      </c>
      <c r="H49" s="9">
        <f t="shared" si="0"/>
        <v>803</v>
      </c>
      <c r="I49" s="9">
        <f t="shared" si="1"/>
        <v>0</v>
      </c>
      <c r="J49" s="9">
        <v>803</v>
      </c>
      <c r="K49" s="9">
        <v>803</v>
      </c>
      <c r="L49" s="9">
        <f t="shared" si="2"/>
        <v>0</v>
      </c>
      <c r="M49" s="9" t="s">
        <v>55</v>
      </c>
      <c r="N49" s="9"/>
      <c r="O49" s="9">
        <v>803</v>
      </c>
      <c r="P49" s="9">
        <v>0.93</v>
      </c>
      <c r="Q49" s="9">
        <f t="shared" si="3"/>
        <v>1</v>
      </c>
      <c r="R49" s="9" t="s">
        <v>63</v>
      </c>
      <c r="S49" s="9"/>
      <c r="T49" s="9"/>
      <c r="U49" s="9">
        <v>803</v>
      </c>
      <c r="V49" s="9">
        <v>11.4</v>
      </c>
      <c r="W49" s="9">
        <f t="shared" si="4"/>
        <v>1</v>
      </c>
      <c r="X49" s="9">
        <v>803</v>
      </c>
      <c r="Y49" s="9">
        <f t="shared" si="5"/>
        <v>1</v>
      </c>
      <c r="Z49" s="34">
        <f t="shared" si="6"/>
        <v>100</v>
      </c>
      <c r="AA49" s="9">
        <v>0.43</v>
      </c>
      <c r="AB49" s="9">
        <v>803</v>
      </c>
      <c r="AC49" s="9">
        <v>803</v>
      </c>
      <c r="AD49" s="9">
        <v>803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1.36</v>
      </c>
      <c r="AQ49" s="31">
        <f t="shared" si="7"/>
        <v>1</v>
      </c>
    </row>
    <row r="50" spans="2:43" x14ac:dyDescent="0.25">
      <c r="B50" s="9" t="s">
        <v>33</v>
      </c>
      <c r="C50" s="9"/>
      <c r="D50" s="9">
        <v>4</v>
      </c>
      <c r="E50" s="9">
        <v>65</v>
      </c>
      <c r="F50" s="9">
        <v>15</v>
      </c>
      <c r="G50" s="9">
        <v>4</v>
      </c>
      <c r="H50" s="9">
        <f t="shared" si="0"/>
        <v>758</v>
      </c>
      <c r="I50" s="9">
        <f t="shared" si="1"/>
        <v>0</v>
      </c>
      <c r="J50" s="9">
        <v>758</v>
      </c>
      <c r="K50" s="9">
        <v>758</v>
      </c>
      <c r="L50" s="9">
        <f t="shared" si="2"/>
        <v>0</v>
      </c>
      <c r="M50" s="9" t="s">
        <v>55</v>
      </c>
      <c r="N50" s="9"/>
      <c r="O50" s="9">
        <v>758</v>
      </c>
      <c r="P50" s="9">
        <v>2.52</v>
      </c>
      <c r="Q50" s="9">
        <f t="shared" si="3"/>
        <v>1</v>
      </c>
      <c r="R50" s="9" t="s">
        <v>63</v>
      </c>
      <c r="S50" s="9"/>
      <c r="T50" s="9"/>
      <c r="U50" s="9">
        <v>758</v>
      </c>
      <c r="V50" s="9">
        <v>60.42</v>
      </c>
      <c r="W50" s="9">
        <f t="shared" si="4"/>
        <v>1</v>
      </c>
      <c r="X50" s="9">
        <v>757</v>
      </c>
      <c r="Y50" s="9">
        <f t="shared" si="5"/>
        <v>0</v>
      </c>
      <c r="Z50" s="34">
        <f t="shared" si="6"/>
        <v>99.868073878627968</v>
      </c>
      <c r="AA50" s="9">
        <v>0.46</v>
      </c>
      <c r="AB50" s="9">
        <v>758</v>
      </c>
      <c r="AC50" s="9">
        <v>757</v>
      </c>
      <c r="AD50" s="9">
        <v>758</v>
      </c>
      <c r="AE50" s="9">
        <v>0</v>
      </c>
      <c r="AF50" s="9">
        <v>3</v>
      </c>
      <c r="AG50" s="9">
        <v>414</v>
      </c>
      <c r="AH50" s="9">
        <v>552</v>
      </c>
      <c r="AI50" s="9">
        <v>260</v>
      </c>
      <c r="AJ50" s="9">
        <v>0</v>
      </c>
      <c r="AK50" s="9">
        <v>0</v>
      </c>
      <c r="AL50" s="9">
        <v>6395</v>
      </c>
      <c r="AM50" s="9">
        <v>3</v>
      </c>
      <c r="AN50" s="9">
        <v>33.58</v>
      </c>
      <c r="AO50" s="9">
        <v>0.78</v>
      </c>
      <c r="AP50" s="9">
        <v>37.36</v>
      </c>
      <c r="AQ50" s="31">
        <f t="shared" si="7"/>
        <v>1</v>
      </c>
    </row>
    <row r="51" spans="2:43" x14ac:dyDescent="0.25">
      <c r="B51" s="9" t="s">
        <v>33</v>
      </c>
      <c r="C51" s="9"/>
      <c r="D51" s="9">
        <v>5</v>
      </c>
      <c r="E51" s="9">
        <v>65</v>
      </c>
      <c r="F51" s="9">
        <v>15</v>
      </c>
      <c r="G51" s="9">
        <v>4</v>
      </c>
      <c r="H51" s="9">
        <f t="shared" si="0"/>
        <v>758</v>
      </c>
      <c r="I51" s="9">
        <f t="shared" si="1"/>
        <v>0</v>
      </c>
      <c r="J51" s="9">
        <v>758</v>
      </c>
      <c r="K51" s="9">
        <v>758</v>
      </c>
      <c r="L51" s="9">
        <f t="shared" si="2"/>
        <v>0</v>
      </c>
      <c r="M51" s="9" t="s">
        <v>55</v>
      </c>
      <c r="N51" s="9"/>
      <c r="O51" s="9">
        <v>758</v>
      </c>
      <c r="P51" s="9">
        <v>1.71</v>
      </c>
      <c r="Q51" s="9">
        <f t="shared" si="3"/>
        <v>1</v>
      </c>
      <c r="R51" s="9" t="s">
        <v>63</v>
      </c>
      <c r="S51" s="9"/>
      <c r="T51" s="9"/>
      <c r="U51" s="9">
        <v>758</v>
      </c>
      <c r="V51" s="9">
        <v>12.86</v>
      </c>
      <c r="W51" s="9">
        <f t="shared" si="4"/>
        <v>1</v>
      </c>
      <c r="X51" s="9">
        <v>757</v>
      </c>
      <c r="Y51" s="9">
        <f t="shared" si="5"/>
        <v>0</v>
      </c>
      <c r="Z51" s="34">
        <f t="shared" si="6"/>
        <v>99.868073878627968</v>
      </c>
      <c r="AA51" s="9">
        <v>0.36</v>
      </c>
      <c r="AB51" s="9">
        <v>758</v>
      </c>
      <c r="AC51" s="9">
        <v>757</v>
      </c>
      <c r="AD51" s="9">
        <v>758</v>
      </c>
      <c r="AE51" s="9">
        <v>0</v>
      </c>
      <c r="AF51" s="9">
        <v>3</v>
      </c>
      <c r="AG51" s="9">
        <v>450</v>
      </c>
      <c r="AH51" s="9">
        <v>600</v>
      </c>
      <c r="AI51" s="9">
        <v>260</v>
      </c>
      <c r="AJ51" s="9">
        <v>0</v>
      </c>
      <c r="AK51" s="9">
        <v>0</v>
      </c>
      <c r="AL51" s="9">
        <v>1206</v>
      </c>
      <c r="AM51" s="9">
        <v>3</v>
      </c>
      <c r="AN51" s="9">
        <v>8.24</v>
      </c>
      <c r="AO51" s="9">
        <v>0.81</v>
      </c>
      <c r="AP51" s="9">
        <v>11.14</v>
      </c>
      <c r="AQ51" s="31">
        <f t="shared" si="7"/>
        <v>1</v>
      </c>
    </row>
    <row r="52" spans="2:43" x14ac:dyDescent="0.25">
      <c r="B52" s="9" t="s">
        <v>33</v>
      </c>
      <c r="C52" s="9"/>
      <c r="D52" s="9">
        <v>6</v>
      </c>
      <c r="E52" s="9">
        <v>65</v>
      </c>
      <c r="F52" s="9">
        <v>15</v>
      </c>
      <c r="G52" s="9">
        <v>4</v>
      </c>
      <c r="H52" s="9">
        <f t="shared" si="0"/>
        <v>757</v>
      </c>
      <c r="I52" s="9">
        <f t="shared" si="1"/>
        <v>0</v>
      </c>
      <c r="J52" s="9">
        <v>757</v>
      </c>
      <c r="K52" s="9">
        <v>757</v>
      </c>
      <c r="L52" s="9">
        <f t="shared" si="2"/>
        <v>0</v>
      </c>
      <c r="M52" s="9" t="s">
        <v>55</v>
      </c>
      <c r="N52" s="9"/>
      <c r="O52" s="9">
        <v>757</v>
      </c>
      <c r="P52" s="9">
        <v>1.05</v>
      </c>
      <c r="Q52" s="9">
        <f t="shared" si="3"/>
        <v>1</v>
      </c>
      <c r="R52" s="9" t="s">
        <v>63</v>
      </c>
      <c r="S52" s="9"/>
      <c r="T52" s="9"/>
      <c r="U52" s="9">
        <v>757</v>
      </c>
      <c r="V52" s="9">
        <v>20.61</v>
      </c>
      <c r="W52" s="9">
        <f t="shared" si="4"/>
        <v>1</v>
      </c>
      <c r="X52" s="9">
        <v>756</v>
      </c>
      <c r="Y52" s="9">
        <f t="shared" si="5"/>
        <v>0</v>
      </c>
      <c r="Z52" s="34">
        <f t="shared" si="6"/>
        <v>99.867899603698817</v>
      </c>
      <c r="AA52" s="9">
        <v>0.47</v>
      </c>
      <c r="AB52" s="9">
        <v>757</v>
      </c>
      <c r="AC52" s="9">
        <v>756</v>
      </c>
      <c r="AD52" s="9">
        <v>757</v>
      </c>
      <c r="AE52" s="9">
        <v>0</v>
      </c>
      <c r="AF52" s="9">
        <v>3</v>
      </c>
      <c r="AG52" s="9">
        <v>372</v>
      </c>
      <c r="AH52" s="9">
        <v>496</v>
      </c>
      <c r="AI52" s="9">
        <v>260</v>
      </c>
      <c r="AJ52" s="9">
        <v>0</v>
      </c>
      <c r="AK52" s="9">
        <v>0</v>
      </c>
      <c r="AL52" s="9">
        <v>456</v>
      </c>
      <c r="AM52" s="9">
        <v>3</v>
      </c>
      <c r="AN52" s="9">
        <v>5.36</v>
      </c>
      <c r="AO52" s="9">
        <v>0.78</v>
      </c>
      <c r="AP52" s="9">
        <v>7.67</v>
      </c>
      <c r="AQ52" s="31">
        <f t="shared" si="7"/>
        <v>1</v>
      </c>
    </row>
    <row r="53" spans="2:43" x14ac:dyDescent="0.25">
      <c r="B53" s="9" t="s">
        <v>33</v>
      </c>
      <c r="C53" s="9"/>
      <c r="D53" s="9">
        <v>7</v>
      </c>
      <c r="E53" s="9">
        <v>65</v>
      </c>
      <c r="F53" s="9">
        <v>15</v>
      </c>
      <c r="G53" s="9">
        <v>4</v>
      </c>
      <c r="H53" s="9">
        <f t="shared" si="0"/>
        <v>757</v>
      </c>
      <c r="I53" s="9">
        <f t="shared" si="1"/>
        <v>0</v>
      </c>
      <c r="J53" s="9">
        <v>757</v>
      </c>
      <c r="K53" s="9">
        <v>757</v>
      </c>
      <c r="L53" s="9">
        <f t="shared" si="2"/>
        <v>0</v>
      </c>
      <c r="M53" s="9" t="s">
        <v>55</v>
      </c>
      <c r="N53" s="9"/>
      <c r="O53" s="9">
        <v>757</v>
      </c>
      <c r="P53" s="9">
        <v>3.17</v>
      </c>
      <c r="Q53" s="9">
        <f t="shared" si="3"/>
        <v>1</v>
      </c>
      <c r="R53" s="9" t="s">
        <v>63</v>
      </c>
      <c r="S53" s="9"/>
      <c r="T53" s="9"/>
      <c r="U53" s="9">
        <v>757</v>
      </c>
      <c r="V53" s="9">
        <v>10.52</v>
      </c>
      <c r="W53" s="9">
        <f t="shared" si="4"/>
        <v>1</v>
      </c>
      <c r="X53" s="9">
        <v>757</v>
      </c>
      <c r="Y53" s="9">
        <f t="shared" si="5"/>
        <v>1</v>
      </c>
      <c r="Z53" s="34">
        <f t="shared" si="6"/>
        <v>100</v>
      </c>
      <c r="AA53" s="9">
        <v>0.35</v>
      </c>
      <c r="AB53" s="9">
        <v>757</v>
      </c>
      <c r="AC53" s="9">
        <v>757</v>
      </c>
      <c r="AD53" s="9">
        <v>757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3.53</v>
      </c>
      <c r="AQ53" s="31">
        <f t="shared" si="7"/>
        <v>1</v>
      </c>
    </row>
    <row r="54" spans="2:43" x14ac:dyDescent="0.25">
      <c r="B54" s="9" t="s">
        <v>33</v>
      </c>
      <c r="C54" s="9"/>
      <c r="D54" s="9">
        <v>8</v>
      </c>
      <c r="E54" s="9">
        <v>65</v>
      </c>
      <c r="F54" s="9">
        <v>15</v>
      </c>
      <c r="G54" s="9">
        <v>4</v>
      </c>
      <c r="H54" s="9">
        <f t="shared" si="0"/>
        <v>756</v>
      </c>
      <c r="I54" s="9">
        <f t="shared" si="1"/>
        <v>0</v>
      </c>
      <c r="J54" s="9">
        <v>756</v>
      </c>
      <c r="K54" s="9">
        <v>756</v>
      </c>
      <c r="L54" s="9">
        <f t="shared" si="2"/>
        <v>0</v>
      </c>
      <c r="M54" s="9" t="s">
        <v>55</v>
      </c>
      <c r="N54" s="9"/>
      <c r="O54" s="9">
        <v>756</v>
      </c>
      <c r="P54" s="9">
        <v>0.67</v>
      </c>
      <c r="Q54" s="9">
        <f t="shared" si="3"/>
        <v>1</v>
      </c>
      <c r="R54" s="9" t="s">
        <v>63</v>
      </c>
      <c r="S54" s="9"/>
      <c r="T54" s="9"/>
      <c r="U54" s="9">
        <v>756</v>
      </c>
      <c r="V54" s="9">
        <v>6.35</v>
      </c>
      <c r="W54" s="9">
        <f t="shared" si="4"/>
        <v>1</v>
      </c>
      <c r="X54" s="9">
        <v>756</v>
      </c>
      <c r="Y54" s="9">
        <f t="shared" si="5"/>
        <v>1</v>
      </c>
      <c r="Z54" s="34">
        <f t="shared" si="6"/>
        <v>100</v>
      </c>
      <c r="AA54" s="9">
        <v>0.3</v>
      </c>
      <c r="AB54" s="9">
        <v>756</v>
      </c>
      <c r="AC54" s="9">
        <v>756</v>
      </c>
      <c r="AD54" s="9">
        <v>756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0.97</v>
      </c>
      <c r="AQ54" s="31">
        <f t="shared" si="7"/>
        <v>1</v>
      </c>
    </row>
    <row r="55" spans="2:43" x14ac:dyDescent="0.25">
      <c r="B55" s="9" t="s">
        <v>33</v>
      </c>
      <c r="C55" s="9"/>
      <c r="D55" s="9">
        <v>9</v>
      </c>
      <c r="E55" s="9">
        <v>65</v>
      </c>
      <c r="F55" s="9">
        <v>15</v>
      </c>
      <c r="G55" s="9">
        <v>4</v>
      </c>
      <c r="H55" s="9">
        <f t="shared" si="0"/>
        <v>758</v>
      </c>
      <c r="I55" s="9">
        <f t="shared" si="1"/>
        <v>0</v>
      </c>
      <c r="J55" s="9">
        <v>758</v>
      </c>
      <c r="K55" s="9">
        <v>758</v>
      </c>
      <c r="L55" s="9">
        <f t="shared" si="2"/>
        <v>0</v>
      </c>
      <c r="M55" s="9" t="s">
        <v>55</v>
      </c>
      <c r="N55" s="9"/>
      <c r="O55" s="9">
        <v>758</v>
      </c>
      <c r="P55" s="9">
        <v>1.83</v>
      </c>
      <c r="Q55" s="9">
        <f t="shared" si="3"/>
        <v>1</v>
      </c>
      <c r="R55" s="9" t="s">
        <v>63</v>
      </c>
      <c r="S55" s="9"/>
      <c r="T55" s="9"/>
      <c r="U55" s="9">
        <v>758</v>
      </c>
      <c r="V55" s="9">
        <v>16.55</v>
      </c>
      <c r="W55" s="9">
        <f t="shared" si="4"/>
        <v>1</v>
      </c>
      <c r="X55" s="9">
        <v>756</v>
      </c>
      <c r="Y55" s="9">
        <f t="shared" si="5"/>
        <v>0</v>
      </c>
      <c r="Z55" s="34">
        <f t="shared" si="6"/>
        <v>99.736147757255935</v>
      </c>
      <c r="AA55" s="9">
        <v>0.59</v>
      </c>
      <c r="AB55" s="9">
        <v>758</v>
      </c>
      <c r="AC55" s="9">
        <v>756</v>
      </c>
      <c r="AD55" s="9">
        <v>758</v>
      </c>
      <c r="AE55" s="9">
        <v>0</v>
      </c>
      <c r="AF55" s="9">
        <v>3</v>
      </c>
      <c r="AG55" s="9">
        <v>399</v>
      </c>
      <c r="AH55" s="9">
        <v>532</v>
      </c>
      <c r="AI55" s="9">
        <v>260</v>
      </c>
      <c r="AJ55" s="9">
        <v>0</v>
      </c>
      <c r="AK55" s="9">
        <v>0</v>
      </c>
      <c r="AL55" s="9">
        <v>1500</v>
      </c>
      <c r="AM55" s="9">
        <v>3</v>
      </c>
      <c r="AN55" s="9">
        <v>12.19</v>
      </c>
      <c r="AO55" s="9">
        <v>0.66</v>
      </c>
      <c r="AP55" s="9">
        <v>15.29</v>
      </c>
      <c r="AQ55" s="31">
        <f t="shared" si="7"/>
        <v>1</v>
      </c>
    </row>
    <row r="56" spans="2:43" x14ac:dyDescent="0.25">
      <c r="B56" s="9" t="s">
        <v>33</v>
      </c>
      <c r="C56" s="9"/>
      <c r="D56" s="9">
        <v>10</v>
      </c>
      <c r="E56" s="9">
        <v>65</v>
      </c>
      <c r="F56" s="9">
        <v>15</v>
      </c>
      <c r="G56" s="9">
        <v>4</v>
      </c>
      <c r="H56" s="9">
        <f t="shared" si="0"/>
        <v>786</v>
      </c>
      <c r="I56" s="9">
        <f t="shared" si="1"/>
        <v>0</v>
      </c>
      <c r="J56" s="9">
        <v>786</v>
      </c>
      <c r="K56" s="9">
        <v>786</v>
      </c>
      <c r="L56" s="9">
        <f t="shared" si="2"/>
        <v>0</v>
      </c>
      <c r="M56" s="9" t="s">
        <v>55</v>
      </c>
      <c r="N56" s="9"/>
      <c r="O56" s="9">
        <v>786</v>
      </c>
      <c r="P56" s="9">
        <v>0.79</v>
      </c>
      <c r="Q56" s="9">
        <f t="shared" si="3"/>
        <v>1</v>
      </c>
      <c r="R56" s="9" t="s">
        <v>63</v>
      </c>
      <c r="S56" s="9"/>
      <c r="T56" s="9"/>
      <c r="U56" s="9">
        <v>786</v>
      </c>
      <c r="V56" s="9">
        <v>14.53</v>
      </c>
      <c r="W56" s="9">
        <f t="shared" si="4"/>
        <v>1</v>
      </c>
      <c r="X56" s="9">
        <v>786</v>
      </c>
      <c r="Y56" s="9">
        <f t="shared" si="5"/>
        <v>1</v>
      </c>
      <c r="Z56" s="34">
        <f t="shared" si="6"/>
        <v>100</v>
      </c>
      <c r="AA56" s="9">
        <v>0.26</v>
      </c>
      <c r="AB56" s="9">
        <v>786</v>
      </c>
      <c r="AC56" s="9">
        <v>786</v>
      </c>
      <c r="AD56" s="9">
        <v>786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1.05</v>
      </c>
      <c r="AQ56" s="31">
        <f t="shared" si="7"/>
        <v>1</v>
      </c>
    </row>
    <row r="57" spans="2:43" x14ac:dyDescent="0.25">
      <c r="B57" s="9" t="s">
        <v>33</v>
      </c>
      <c r="C57" s="9"/>
      <c r="D57" s="9">
        <v>1</v>
      </c>
      <c r="E57" s="9">
        <v>70</v>
      </c>
      <c r="F57" s="9">
        <v>15</v>
      </c>
      <c r="G57" s="9">
        <v>4</v>
      </c>
      <c r="H57" s="9">
        <f t="shared" si="0"/>
        <v>756</v>
      </c>
      <c r="I57" s="9">
        <f t="shared" si="1"/>
        <v>0</v>
      </c>
      <c r="J57" s="9">
        <v>756</v>
      </c>
      <c r="K57" s="9">
        <v>756</v>
      </c>
      <c r="L57" s="9">
        <f t="shared" si="2"/>
        <v>0</v>
      </c>
      <c r="M57" s="9" t="s">
        <v>55</v>
      </c>
      <c r="N57" s="9"/>
      <c r="O57" s="9">
        <v>756</v>
      </c>
      <c r="P57" s="9">
        <v>2.74</v>
      </c>
      <c r="Q57" s="9">
        <f t="shared" si="3"/>
        <v>1</v>
      </c>
      <c r="R57" s="9" t="s">
        <v>63</v>
      </c>
      <c r="S57" s="9"/>
      <c r="T57" s="9"/>
      <c r="U57" s="9">
        <v>756</v>
      </c>
      <c r="V57" s="9">
        <v>5.89</v>
      </c>
      <c r="W57" s="9">
        <f t="shared" si="4"/>
        <v>1</v>
      </c>
      <c r="X57" s="9">
        <v>755</v>
      </c>
      <c r="Y57" s="9">
        <f t="shared" si="5"/>
        <v>0</v>
      </c>
      <c r="Z57" s="34">
        <f t="shared" si="6"/>
        <v>99.867724867724874</v>
      </c>
      <c r="AA57" s="9">
        <v>0.61</v>
      </c>
      <c r="AB57" s="9">
        <v>756</v>
      </c>
      <c r="AC57" s="9">
        <v>755</v>
      </c>
      <c r="AD57" s="9">
        <v>756</v>
      </c>
      <c r="AE57" s="9">
        <v>0</v>
      </c>
      <c r="AF57" s="9">
        <v>3</v>
      </c>
      <c r="AG57" s="9">
        <v>453</v>
      </c>
      <c r="AH57" s="9">
        <v>604</v>
      </c>
      <c r="AI57" s="9">
        <v>280</v>
      </c>
      <c r="AJ57" s="9">
        <v>0</v>
      </c>
      <c r="AK57" s="9">
        <v>0</v>
      </c>
      <c r="AL57" s="9">
        <v>14</v>
      </c>
      <c r="AM57" s="9">
        <v>3</v>
      </c>
      <c r="AN57" s="9">
        <v>2.16</v>
      </c>
      <c r="AO57" s="9">
        <v>0.83</v>
      </c>
      <c r="AP57" s="9">
        <v>6.37</v>
      </c>
      <c r="AQ57" s="31">
        <f t="shared" si="7"/>
        <v>1</v>
      </c>
    </row>
    <row r="58" spans="2:43" s="11" customFormat="1" x14ac:dyDescent="0.25">
      <c r="B58" s="10" t="s">
        <v>33</v>
      </c>
      <c r="C58" s="10"/>
      <c r="D58" s="10">
        <v>2</v>
      </c>
      <c r="E58" s="10">
        <v>70</v>
      </c>
      <c r="F58" s="10">
        <v>15</v>
      </c>
      <c r="G58" s="10">
        <v>4</v>
      </c>
      <c r="H58" s="9">
        <f t="shared" si="0"/>
        <v>764</v>
      </c>
      <c r="I58" s="9">
        <f t="shared" si="1"/>
        <v>0</v>
      </c>
      <c r="J58" s="10">
        <v>764</v>
      </c>
      <c r="K58" s="10">
        <v>764</v>
      </c>
      <c r="L58" s="9">
        <f t="shared" si="2"/>
        <v>0</v>
      </c>
      <c r="M58" s="10" t="s">
        <v>55</v>
      </c>
      <c r="N58" s="10"/>
      <c r="O58" s="10">
        <v>764</v>
      </c>
      <c r="P58" s="10">
        <v>1.02</v>
      </c>
      <c r="Q58" s="9">
        <f t="shared" si="3"/>
        <v>1</v>
      </c>
      <c r="R58" s="9" t="s">
        <v>63</v>
      </c>
      <c r="S58" s="10"/>
      <c r="T58" s="10"/>
      <c r="U58" s="10">
        <v>763</v>
      </c>
      <c r="V58" s="10">
        <v>4.07</v>
      </c>
      <c r="W58" s="9">
        <f t="shared" si="4"/>
        <v>1</v>
      </c>
      <c r="X58" s="10">
        <v>763</v>
      </c>
      <c r="Y58" s="9">
        <f t="shared" si="5"/>
        <v>0</v>
      </c>
      <c r="Z58" s="34">
        <f t="shared" si="6"/>
        <v>99.869109947643977</v>
      </c>
      <c r="AA58" s="10">
        <v>0.5</v>
      </c>
      <c r="AB58" s="10">
        <v>764</v>
      </c>
      <c r="AC58" s="10">
        <v>763</v>
      </c>
      <c r="AD58" s="10">
        <v>764</v>
      </c>
      <c r="AE58" s="10">
        <v>0</v>
      </c>
      <c r="AF58" s="10">
        <v>2</v>
      </c>
      <c r="AG58" s="10">
        <v>459</v>
      </c>
      <c r="AH58" s="10">
        <v>612</v>
      </c>
      <c r="AI58" s="10">
        <v>280</v>
      </c>
      <c r="AJ58" s="10">
        <v>0</v>
      </c>
      <c r="AK58" s="10">
        <v>0</v>
      </c>
      <c r="AL58" s="10">
        <v>22</v>
      </c>
      <c r="AM58" s="10">
        <v>2</v>
      </c>
      <c r="AN58" s="10">
        <v>1.05</v>
      </c>
      <c r="AO58" s="10">
        <v>0.63</v>
      </c>
      <c r="AP58" s="10">
        <v>3.15</v>
      </c>
      <c r="AQ58" s="31">
        <f t="shared" si="7"/>
        <v>1</v>
      </c>
    </row>
    <row r="59" spans="2:43" x14ac:dyDescent="0.25">
      <c r="B59" s="9" t="s">
        <v>33</v>
      </c>
      <c r="C59" s="9"/>
      <c r="D59" s="9">
        <v>3</v>
      </c>
      <c r="E59" s="9">
        <v>70</v>
      </c>
      <c r="F59" s="9">
        <v>15</v>
      </c>
      <c r="G59" s="9">
        <v>4</v>
      </c>
      <c r="H59" s="9">
        <f t="shared" si="0"/>
        <v>760</v>
      </c>
      <c r="I59" s="9">
        <f t="shared" si="1"/>
        <v>0</v>
      </c>
      <c r="J59" s="9">
        <v>760</v>
      </c>
      <c r="K59" s="9">
        <v>760</v>
      </c>
      <c r="L59" s="9">
        <f t="shared" si="2"/>
        <v>0</v>
      </c>
      <c r="M59" s="9" t="s">
        <v>55</v>
      </c>
      <c r="N59" s="9"/>
      <c r="O59" s="9">
        <v>760</v>
      </c>
      <c r="P59" s="9">
        <v>1.4</v>
      </c>
      <c r="Q59" s="9">
        <f t="shared" si="3"/>
        <v>1</v>
      </c>
      <c r="R59" s="9" t="s">
        <v>63</v>
      </c>
      <c r="S59" s="9"/>
      <c r="T59" s="9"/>
      <c r="U59" s="9">
        <v>760</v>
      </c>
      <c r="V59" s="9">
        <v>183.33</v>
      </c>
      <c r="W59" s="9">
        <f t="shared" si="4"/>
        <v>1</v>
      </c>
      <c r="X59" s="9">
        <v>756</v>
      </c>
      <c r="Y59" s="9">
        <f t="shared" si="5"/>
        <v>0</v>
      </c>
      <c r="Z59" s="34">
        <f t="shared" si="6"/>
        <v>99.473684210526315</v>
      </c>
      <c r="AA59" s="9">
        <v>0.62</v>
      </c>
      <c r="AB59" s="9">
        <v>760</v>
      </c>
      <c r="AC59" s="9">
        <v>756</v>
      </c>
      <c r="AD59" s="9">
        <v>760</v>
      </c>
      <c r="AE59" s="9">
        <v>0</v>
      </c>
      <c r="AF59" s="9">
        <v>31</v>
      </c>
      <c r="AG59" s="9">
        <v>516</v>
      </c>
      <c r="AH59" s="9">
        <v>688</v>
      </c>
      <c r="AI59" s="9">
        <v>280</v>
      </c>
      <c r="AJ59" s="9">
        <v>138</v>
      </c>
      <c r="AK59" s="9">
        <v>71</v>
      </c>
      <c r="AL59" s="9">
        <v>12221</v>
      </c>
      <c r="AM59" s="9">
        <v>31</v>
      </c>
      <c r="AN59" s="9">
        <v>92.81</v>
      </c>
      <c r="AO59" s="9">
        <v>12.22</v>
      </c>
      <c r="AP59" s="9">
        <v>105.11</v>
      </c>
      <c r="AQ59" s="31">
        <f t="shared" si="7"/>
        <v>1</v>
      </c>
    </row>
    <row r="60" spans="2:43" x14ac:dyDescent="0.25">
      <c r="B60" s="9" t="s">
        <v>33</v>
      </c>
      <c r="C60" s="9"/>
      <c r="D60" s="9">
        <v>4</v>
      </c>
      <c r="E60" s="9">
        <v>70</v>
      </c>
      <c r="F60" s="9">
        <v>15</v>
      </c>
      <c r="G60" s="9">
        <v>4</v>
      </c>
      <c r="H60" s="9">
        <f t="shared" si="0"/>
        <v>760</v>
      </c>
      <c r="I60" s="9">
        <f t="shared" si="1"/>
        <v>0</v>
      </c>
      <c r="J60" s="9">
        <v>760</v>
      </c>
      <c r="K60" s="9">
        <v>760</v>
      </c>
      <c r="L60" s="9">
        <f t="shared" si="2"/>
        <v>0</v>
      </c>
      <c r="M60" s="9" t="s">
        <v>55</v>
      </c>
      <c r="N60" s="9"/>
      <c r="O60" s="9">
        <v>760</v>
      </c>
      <c r="P60" s="9">
        <v>2.54</v>
      </c>
      <c r="Q60" s="9">
        <f t="shared" si="3"/>
        <v>1</v>
      </c>
      <c r="R60" s="9" t="s">
        <v>63</v>
      </c>
      <c r="S60" s="9"/>
      <c r="T60" s="9"/>
      <c r="U60" s="9">
        <v>760</v>
      </c>
      <c r="V60" s="9">
        <v>80.22</v>
      </c>
      <c r="W60" s="9">
        <f t="shared" si="4"/>
        <v>1</v>
      </c>
      <c r="X60" s="9">
        <v>757</v>
      </c>
      <c r="Y60" s="9">
        <f t="shared" si="5"/>
        <v>0</v>
      </c>
      <c r="Z60" s="34">
        <f t="shared" si="6"/>
        <v>99.60526315789474</v>
      </c>
      <c r="AA60" s="9">
        <v>0.52</v>
      </c>
      <c r="AB60" s="9">
        <v>760</v>
      </c>
      <c r="AC60" s="9">
        <v>757</v>
      </c>
      <c r="AD60" s="9">
        <v>760</v>
      </c>
      <c r="AE60" s="9">
        <v>0</v>
      </c>
      <c r="AF60" s="9">
        <v>4</v>
      </c>
      <c r="AG60" s="9">
        <v>501</v>
      </c>
      <c r="AH60" s="9">
        <v>668</v>
      </c>
      <c r="AI60" s="9">
        <v>280</v>
      </c>
      <c r="AJ60" s="9">
        <v>1</v>
      </c>
      <c r="AK60" s="9">
        <v>2</v>
      </c>
      <c r="AL60" s="9">
        <v>5622</v>
      </c>
      <c r="AM60" s="9">
        <v>4</v>
      </c>
      <c r="AN60" s="9">
        <v>70.930000000000007</v>
      </c>
      <c r="AO60" s="9">
        <v>1.8</v>
      </c>
      <c r="AP60" s="9">
        <v>75.88</v>
      </c>
      <c r="AQ60" s="31">
        <f t="shared" si="7"/>
        <v>1</v>
      </c>
    </row>
    <row r="61" spans="2:43" x14ac:dyDescent="0.25">
      <c r="B61" s="9" t="s">
        <v>33</v>
      </c>
      <c r="C61" s="9"/>
      <c r="D61" s="9">
        <v>5</v>
      </c>
      <c r="E61" s="9">
        <v>70</v>
      </c>
      <c r="F61" s="9">
        <v>15</v>
      </c>
      <c r="G61" s="9">
        <v>4</v>
      </c>
      <c r="H61" s="9">
        <f t="shared" si="0"/>
        <v>757</v>
      </c>
      <c r="I61" s="9">
        <f t="shared" si="1"/>
        <v>0</v>
      </c>
      <c r="J61" s="9">
        <v>757</v>
      </c>
      <c r="K61" s="9">
        <v>757</v>
      </c>
      <c r="L61" s="9">
        <f t="shared" si="2"/>
        <v>0</v>
      </c>
      <c r="M61" s="9" t="s">
        <v>55</v>
      </c>
      <c r="N61" s="9"/>
      <c r="O61" s="9">
        <v>757</v>
      </c>
      <c r="P61" s="9">
        <v>2.97</v>
      </c>
      <c r="Q61" s="9">
        <f t="shared" si="3"/>
        <v>1</v>
      </c>
      <c r="R61" s="9" t="s">
        <v>63</v>
      </c>
      <c r="S61" s="9"/>
      <c r="T61" s="9"/>
      <c r="U61" s="9">
        <v>757</v>
      </c>
      <c r="V61" s="9">
        <v>17.2</v>
      </c>
      <c r="W61" s="9">
        <f t="shared" si="4"/>
        <v>1</v>
      </c>
      <c r="X61" s="9">
        <v>756</v>
      </c>
      <c r="Y61" s="9">
        <f t="shared" si="5"/>
        <v>0</v>
      </c>
      <c r="Z61" s="34">
        <f t="shared" si="6"/>
        <v>99.867899603698817</v>
      </c>
      <c r="AA61" s="9">
        <v>1.71</v>
      </c>
      <c r="AB61" s="9">
        <v>757</v>
      </c>
      <c r="AC61" s="9">
        <v>756</v>
      </c>
      <c r="AD61" s="9">
        <v>757</v>
      </c>
      <c r="AE61" s="9">
        <v>0</v>
      </c>
      <c r="AF61" s="9">
        <v>3</v>
      </c>
      <c r="AG61" s="9">
        <v>495</v>
      </c>
      <c r="AH61" s="9">
        <v>660</v>
      </c>
      <c r="AI61" s="9">
        <v>280</v>
      </c>
      <c r="AJ61" s="9">
        <v>0</v>
      </c>
      <c r="AK61" s="9">
        <v>0</v>
      </c>
      <c r="AL61" s="9">
        <v>32</v>
      </c>
      <c r="AM61" s="9">
        <v>3</v>
      </c>
      <c r="AN61" s="9">
        <v>2.4500000000000002</v>
      </c>
      <c r="AO61" s="9">
        <v>1.38</v>
      </c>
      <c r="AP61" s="9">
        <v>8.61</v>
      </c>
      <c r="AQ61" s="31">
        <f t="shared" si="7"/>
        <v>1</v>
      </c>
    </row>
    <row r="62" spans="2:43" x14ac:dyDescent="0.25">
      <c r="B62" s="9" t="s">
        <v>33</v>
      </c>
      <c r="C62" s="9"/>
      <c r="D62" s="9">
        <v>6</v>
      </c>
      <c r="E62" s="9">
        <v>70</v>
      </c>
      <c r="F62" s="9">
        <v>15</v>
      </c>
      <c r="G62" s="9">
        <v>4</v>
      </c>
      <c r="H62" s="9">
        <f t="shared" si="0"/>
        <v>761</v>
      </c>
      <c r="I62" s="9">
        <f t="shared" si="1"/>
        <v>0</v>
      </c>
      <c r="J62" s="9">
        <v>761</v>
      </c>
      <c r="K62" s="9">
        <v>761</v>
      </c>
      <c r="L62" s="9">
        <f t="shared" si="2"/>
        <v>0</v>
      </c>
      <c r="M62" s="9" t="s">
        <v>55</v>
      </c>
      <c r="N62" s="9"/>
      <c r="O62" s="9">
        <v>761</v>
      </c>
      <c r="P62" s="9">
        <v>1.19</v>
      </c>
      <c r="Q62" s="9">
        <f t="shared" si="3"/>
        <v>1</v>
      </c>
      <c r="R62" s="9" t="s">
        <v>63</v>
      </c>
      <c r="S62" s="9"/>
      <c r="T62" s="9"/>
      <c r="U62" s="9">
        <v>761</v>
      </c>
      <c r="V62" s="9">
        <v>1.17</v>
      </c>
      <c r="W62" s="9">
        <f t="shared" si="4"/>
        <v>1</v>
      </c>
      <c r="X62" s="9">
        <v>761</v>
      </c>
      <c r="Y62" s="9">
        <f t="shared" si="5"/>
        <v>1</v>
      </c>
      <c r="Z62" s="34">
        <f t="shared" si="6"/>
        <v>100</v>
      </c>
      <c r="AA62" s="9">
        <v>0.49</v>
      </c>
      <c r="AB62" s="9">
        <v>761</v>
      </c>
      <c r="AC62" s="9">
        <v>761</v>
      </c>
      <c r="AD62" s="9">
        <v>761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1.68</v>
      </c>
      <c r="AQ62" s="31">
        <f t="shared" si="7"/>
        <v>1</v>
      </c>
    </row>
    <row r="63" spans="2:43" x14ac:dyDescent="0.25">
      <c r="B63" s="9" t="s">
        <v>33</v>
      </c>
      <c r="C63" s="9"/>
      <c r="D63" s="9">
        <v>7</v>
      </c>
      <c r="E63" s="9">
        <v>70</v>
      </c>
      <c r="F63" s="9">
        <v>15</v>
      </c>
      <c r="G63" s="9">
        <v>4</v>
      </c>
      <c r="H63" s="9">
        <f t="shared" si="0"/>
        <v>758</v>
      </c>
      <c r="I63" s="9">
        <f t="shared" si="1"/>
        <v>0</v>
      </c>
      <c r="J63" s="9">
        <v>758</v>
      </c>
      <c r="K63" s="9">
        <v>758</v>
      </c>
      <c r="L63" s="9">
        <f t="shared" si="2"/>
        <v>0</v>
      </c>
      <c r="M63" s="9" t="s">
        <v>55</v>
      </c>
      <c r="N63" s="9"/>
      <c r="O63" s="9">
        <v>758</v>
      </c>
      <c r="P63" s="9">
        <v>6.39</v>
      </c>
      <c r="Q63" s="9">
        <f t="shared" si="3"/>
        <v>1</v>
      </c>
      <c r="R63" s="9" t="s">
        <v>63</v>
      </c>
      <c r="S63" s="9"/>
      <c r="T63" s="9"/>
      <c r="U63" s="9">
        <v>758</v>
      </c>
      <c r="V63" s="9">
        <v>16</v>
      </c>
      <c r="W63" s="9">
        <f t="shared" si="4"/>
        <v>1</v>
      </c>
      <c r="X63" s="9">
        <v>757</v>
      </c>
      <c r="Y63" s="9">
        <f t="shared" si="5"/>
        <v>0</v>
      </c>
      <c r="Z63" s="34">
        <f t="shared" si="6"/>
        <v>99.868073878627968</v>
      </c>
      <c r="AA63" s="9">
        <v>1.0900000000000001</v>
      </c>
      <c r="AB63" s="9">
        <v>758</v>
      </c>
      <c r="AC63" s="9">
        <v>757</v>
      </c>
      <c r="AD63" s="9">
        <v>758</v>
      </c>
      <c r="AE63" s="9">
        <v>0</v>
      </c>
      <c r="AF63" s="9">
        <v>3</v>
      </c>
      <c r="AG63" s="9">
        <v>471</v>
      </c>
      <c r="AH63" s="9">
        <v>628</v>
      </c>
      <c r="AI63" s="9">
        <v>280</v>
      </c>
      <c r="AJ63" s="9">
        <v>0</v>
      </c>
      <c r="AK63" s="9">
        <v>0</v>
      </c>
      <c r="AL63" s="9">
        <v>1473</v>
      </c>
      <c r="AM63" s="9">
        <v>3</v>
      </c>
      <c r="AN63" s="9">
        <v>6.45</v>
      </c>
      <c r="AO63" s="9">
        <v>1.1000000000000001</v>
      </c>
      <c r="AP63" s="9">
        <v>8.5399999999999991</v>
      </c>
      <c r="AQ63" s="31">
        <f t="shared" si="7"/>
        <v>1</v>
      </c>
    </row>
    <row r="64" spans="2:43" x14ac:dyDescent="0.25">
      <c r="B64" s="9" t="s">
        <v>33</v>
      </c>
      <c r="C64" s="9"/>
      <c r="D64" s="9">
        <v>8</v>
      </c>
      <c r="E64" s="9">
        <v>70</v>
      </c>
      <c r="F64" s="9">
        <v>15</v>
      </c>
      <c r="G64" s="9">
        <v>4</v>
      </c>
      <c r="H64" s="9">
        <f t="shared" si="0"/>
        <v>757</v>
      </c>
      <c r="I64" s="9">
        <f t="shared" si="1"/>
        <v>0</v>
      </c>
      <c r="J64" s="9">
        <v>757</v>
      </c>
      <c r="K64" s="9">
        <v>757</v>
      </c>
      <c r="L64" s="9">
        <f t="shared" si="2"/>
        <v>0</v>
      </c>
      <c r="M64" s="9" t="s">
        <v>55</v>
      </c>
      <c r="N64" s="9"/>
      <c r="O64" s="9">
        <v>757</v>
      </c>
      <c r="P64" s="9">
        <v>1.66</v>
      </c>
      <c r="Q64" s="9">
        <f t="shared" si="3"/>
        <v>1</v>
      </c>
      <c r="R64" s="9" t="s">
        <v>63</v>
      </c>
      <c r="S64" s="9"/>
      <c r="T64" s="9"/>
      <c r="U64" s="9">
        <v>757</v>
      </c>
      <c r="V64" s="9">
        <v>11</v>
      </c>
      <c r="W64" s="9">
        <f t="shared" si="4"/>
        <v>1</v>
      </c>
      <c r="X64" s="9">
        <v>756</v>
      </c>
      <c r="Y64" s="9">
        <f t="shared" si="5"/>
        <v>0</v>
      </c>
      <c r="Z64" s="34">
        <f t="shared" si="6"/>
        <v>99.867899603698817</v>
      </c>
      <c r="AA64" s="9">
        <v>1.5</v>
      </c>
      <c r="AB64" s="9">
        <v>757</v>
      </c>
      <c r="AC64" s="9">
        <v>756</v>
      </c>
      <c r="AD64" s="9">
        <v>757</v>
      </c>
      <c r="AE64" s="9">
        <v>0</v>
      </c>
      <c r="AF64" s="9">
        <v>3</v>
      </c>
      <c r="AG64" s="9">
        <v>483</v>
      </c>
      <c r="AH64" s="9">
        <v>644</v>
      </c>
      <c r="AI64" s="9">
        <v>280</v>
      </c>
      <c r="AJ64" s="9">
        <v>0</v>
      </c>
      <c r="AK64" s="9">
        <v>0</v>
      </c>
      <c r="AL64" s="9">
        <v>180</v>
      </c>
      <c r="AM64" s="9">
        <v>3</v>
      </c>
      <c r="AN64" s="9">
        <v>4.99</v>
      </c>
      <c r="AO64" s="9">
        <v>1.44</v>
      </c>
      <c r="AP64" s="9">
        <v>9.69</v>
      </c>
      <c r="AQ64" s="31">
        <f t="shared" si="7"/>
        <v>1</v>
      </c>
    </row>
    <row r="65" spans="2:43" x14ac:dyDescent="0.25">
      <c r="B65" s="9" t="s">
        <v>33</v>
      </c>
      <c r="C65" s="9"/>
      <c r="D65" s="9">
        <v>9</v>
      </c>
      <c r="E65" s="9">
        <v>70</v>
      </c>
      <c r="F65" s="9">
        <v>15</v>
      </c>
      <c r="G65" s="9">
        <v>4</v>
      </c>
      <c r="H65" s="9">
        <f t="shared" si="0"/>
        <v>757</v>
      </c>
      <c r="I65" s="9">
        <f t="shared" si="1"/>
        <v>0</v>
      </c>
      <c r="J65" s="9">
        <v>757</v>
      </c>
      <c r="K65" s="9">
        <v>757</v>
      </c>
      <c r="L65" s="9">
        <f t="shared" si="2"/>
        <v>0</v>
      </c>
      <c r="M65" s="9" t="s">
        <v>55</v>
      </c>
      <c r="N65" s="9"/>
      <c r="O65" s="9">
        <v>757</v>
      </c>
      <c r="P65" s="9">
        <v>1.88</v>
      </c>
      <c r="Q65" s="9">
        <f t="shared" si="3"/>
        <v>1</v>
      </c>
      <c r="R65" s="9" t="s">
        <v>63</v>
      </c>
      <c r="S65" s="9"/>
      <c r="T65" s="9"/>
      <c r="U65" s="9">
        <v>757</v>
      </c>
      <c r="V65" s="9">
        <v>9.14</v>
      </c>
      <c r="W65" s="9">
        <f t="shared" si="4"/>
        <v>1</v>
      </c>
      <c r="X65" s="9">
        <v>755</v>
      </c>
      <c r="Y65" s="9">
        <f t="shared" si="5"/>
        <v>0</v>
      </c>
      <c r="Z65" s="34">
        <f t="shared" si="6"/>
        <v>99.735799207397619</v>
      </c>
      <c r="AA65" s="9">
        <v>0.69</v>
      </c>
      <c r="AB65" s="9">
        <v>757</v>
      </c>
      <c r="AC65" s="9">
        <v>755</v>
      </c>
      <c r="AD65" s="9">
        <v>757</v>
      </c>
      <c r="AE65" s="9">
        <v>0</v>
      </c>
      <c r="AF65" s="9">
        <v>3</v>
      </c>
      <c r="AG65" s="9">
        <v>516</v>
      </c>
      <c r="AH65" s="9">
        <v>688</v>
      </c>
      <c r="AI65" s="9">
        <v>280</v>
      </c>
      <c r="AJ65" s="9">
        <v>0</v>
      </c>
      <c r="AK65" s="9">
        <v>0</v>
      </c>
      <c r="AL65" s="9">
        <v>649</v>
      </c>
      <c r="AM65" s="9">
        <v>3</v>
      </c>
      <c r="AN65" s="9">
        <v>8.33</v>
      </c>
      <c r="AO65" s="9">
        <v>1.6</v>
      </c>
      <c r="AP65" s="9">
        <v>12.63</v>
      </c>
      <c r="AQ65" s="31">
        <f t="shared" si="7"/>
        <v>1</v>
      </c>
    </row>
    <row r="66" spans="2:43" x14ac:dyDescent="0.25">
      <c r="B66" s="18" t="s">
        <v>33</v>
      </c>
      <c r="C66" s="18"/>
      <c r="D66" s="18">
        <v>10</v>
      </c>
      <c r="E66" s="18">
        <v>70</v>
      </c>
      <c r="F66" s="18">
        <v>15</v>
      </c>
      <c r="G66" s="18">
        <v>4</v>
      </c>
      <c r="H66" s="18">
        <f t="shared" si="0"/>
        <v>779</v>
      </c>
      <c r="I66" s="9">
        <f t="shared" si="1"/>
        <v>0</v>
      </c>
      <c r="J66" s="18">
        <v>779</v>
      </c>
      <c r="K66" s="18">
        <v>779</v>
      </c>
      <c r="L66" s="18">
        <f t="shared" si="2"/>
        <v>0</v>
      </c>
      <c r="M66" s="18" t="s">
        <v>55</v>
      </c>
      <c r="N66" s="18"/>
      <c r="O66" s="18">
        <v>779</v>
      </c>
      <c r="P66" s="18">
        <v>1.89</v>
      </c>
      <c r="Q66" s="18">
        <f t="shared" si="3"/>
        <v>1</v>
      </c>
      <c r="R66" s="18" t="s">
        <v>63</v>
      </c>
      <c r="S66" s="18"/>
      <c r="T66" s="18"/>
      <c r="U66" s="18">
        <v>779</v>
      </c>
      <c r="V66" s="18">
        <v>12.88</v>
      </c>
      <c r="W66" s="18">
        <f t="shared" si="4"/>
        <v>1</v>
      </c>
      <c r="X66" s="18">
        <v>777</v>
      </c>
      <c r="Y66" s="18">
        <f t="shared" si="5"/>
        <v>0</v>
      </c>
      <c r="Z66" s="37">
        <f t="shared" si="6"/>
        <v>99.74326059050064</v>
      </c>
      <c r="AA66" s="18">
        <v>0.69</v>
      </c>
      <c r="AB66" s="18">
        <v>779</v>
      </c>
      <c r="AC66" s="18">
        <v>777</v>
      </c>
      <c r="AD66" s="18">
        <v>779</v>
      </c>
      <c r="AE66" s="18">
        <v>0</v>
      </c>
      <c r="AF66" s="18">
        <v>7</v>
      </c>
      <c r="AG66" s="18">
        <v>453</v>
      </c>
      <c r="AH66" s="18">
        <v>604</v>
      </c>
      <c r="AI66" s="18">
        <v>280</v>
      </c>
      <c r="AJ66" s="18">
        <v>60</v>
      </c>
      <c r="AK66" s="18">
        <v>19</v>
      </c>
      <c r="AL66" s="18">
        <v>1311</v>
      </c>
      <c r="AM66" s="18">
        <v>7</v>
      </c>
      <c r="AN66" s="18">
        <v>4.79</v>
      </c>
      <c r="AO66" s="18">
        <v>5.45</v>
      </c>
      <c r="AP66" s="18">
        <v>10.92</v>
      </c>
      <c r="AQ66" s="31">
        <f t="shared" si="7"/>
        <v>1</v>
      </c>
    </row>
    <row r="67" spans="2:43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44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31"/>
    </row>
    <row r="68" spans="2:43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4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31"/>
    </row>
    <row r="69" spans="2:43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44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31"/>
    </row>
    <row r="70" spans="2:43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44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31"/>
    </row>
    <row r="71" spans="2:43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44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31"/>
    </row>
    <row r="72" spans="2:43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44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31"/>
    </row>
    <row r="73" spans="2:43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44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31"/>
    </row>
    <row r="74" spans="2:43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44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31"/>
    </row>
    <row r="75" spans="2:43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44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31"/>
    </row>
    <row r="76" spans="2:43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44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31"/>
    </row>
    <row r="77" spans="2:43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44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31"/>
    </row>
    <row r="78" spans="2:43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44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31"/>
    </row>
    <row r="79" spans="2:43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44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31"/>
    </row>
    <row r="80" spans="2:43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44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31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2:42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2:42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2:42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2:42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2:42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2:42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2:42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2:42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2:42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2:42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2:42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2:42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2:42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2:42" x14ac:dyDescent="0.2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156"/>
  <sheetViews>
    <sheetView zoomScale="90" zoomScaleNormal="90" workbookViewId="0">
      <pane xSplit="1" ySplit="6" topLeftCell="K91" activePane="bottomRight" state="frozen"/>
      <selection pane="topRight" activeCell="B1" sqref="B1"/>
      <selection pane="bottomLeft" activeCell="A6" sqref="A6"/>
      <selection pane="bottomRight" activeCell="B57" sqref="B57:AP118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9.375" style="1" bestFit="1" customWidth="1"/>
    <col min="4" max="4" width="17.75" style="1" bestFit="1" customWidth="1"/>
    <col min="5" max="5" width="4.375" style="1" bestFit="1" customWidth="1"/>
    <col min="6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5.625" style="1" bestFit="1" customWidth="1"/>
    <col min="12" max="12" width="3.25" style="1" bestFit="1" customWidth="1"/>
    <col min="13" max="13" width="4.375" style="1" bestFit="1" customWidth="1"/>
    <col min="14" max="14" width="4.375" style="1" customWidth="1"/>
    <col min="15" max="15" width="5.625" style="1" bestFit="1" customWidth="1"/>
    <col min="16" max="16" width="6.75" style="1" bestFit="1" customWidth="1"/>
    <col min="17" max="17" width="3.125" style="1" bestFit="1" customWidth="1"/>
    <col min="18" max="18" width="6.25" style="1" bestFit="1" customWidth="1"/>
    <col min="19" max="19" width="5.375" style="1" bestFit="1" customWidth="1"/>
    <col min="20" max="20" width="5.375" style="1" customWidth="1"/>
    <col min="21" max="21" width="5.625" style="1" bestFit="1" customWidth="1"/>
    <col min="22" max="22" width="9" style="1" bestFit="1" customWidth="1"/>
    <col min="23" max="23" width="3.125" style="1" bestFit="1" customWidth="1"/>
    <col min="24" max="24" width="5.625" style="1" bestFit="1" customWidth="1"/>
    <col min="25" max="25" width="3.25" style="1" bestFit="1" customWidth="1"/>
    <col min="26" max="26" width="7.25" style="1" bestFit="1" customWidth="1"/>
    <col min="27" max="30" width="5.62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2" width="9" style="1" bestFit="1" customWidth="1"/>
    <col min="43" max="43" width="3.125" style="1" bestFit="1" customWidth="1"/>
    <col min="44" max="16384" width="9.125" style="1"/>
  </cols>
  <sheetData>
    <row r="2" spans="2:43" x14ac:dyDescent="0.25">
      <c r="B2" s="19"/>
      <c r="C2" s="19"/>
      <c r="D2" s="19"/>
      <c r="E2" s="22"/>
      <c r="F2" s="19"/>
      <c r="G2" s="19"/>
      <c r="H2" s="19"/>
      <c r="I2" s="19">
        <f>AVERAGEIF(I7:I66,"&gt;0")</f>
        <v>0.41707964772977341</v>
      </c>
      <c r="J2" s="22"/>
      <c r="K2" s="22"/>
      <c r="L2" s="22">
        <f>SUM(L7:L66)</f>
        <v>7</v>
      </c>
      <c r="M2" s="19"/>
      <c r="N2" s="22">
        <f>SUM(N7:N66)</f>
        <v>0</v>
      </c>
      <c r="O2" s="22"/>
      <c r="P2" s="46">
        <f>AVERAGEIF(P7:P66,"&lt;1800")</f>
        <v>5.8043333333333331</v>
      </c>
      <c r="Q2" s="22">
        <f>SUM(Q7:Q66)</f>
        <v>60</v>
      </c>
      <c r="R2" s="19"/>
      <c r="S2" s="19"/>
      <c r="T2" s="22">
        <f>SUM(T7:T66)</f>
        <v>0</v>
      </c>
      <c r="U2" s="22"/>
      <c r="V2" s="46">
        <f>AVERAGEIF(V7:V66,"&lt;1800")</f>
        <v>198.70254901960783</v>
      </c>
      <c r="W2" s="22">
        <f>SUM(W7:W66)</f>
        <v>51</v>
      </c>
      <c r="X2" s="22"/>
      <c r="Y2" s="22">
        <f>SUM(Y7:Y66)</f>
        <v>43</v>
      </c>
      <c r="Z2" s="46">
        <f>AVERAGEIF(Z7:Z66,"&lt;1800")</f>
        <v>99.89471669149485</v>
      </c>
      <c r="AA2" s="46">
        <f>AVERAGEIF(AA7:AA66,"&lt;1800")</f>
        <v>1.4063333333333332</v>
      </c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46">
        <f>AVERAGEIF(AP7:AP66,"&lt;1800")</f>
        <v>74.710999999999984</v>
      </c>
      <c r="AQ2" s="36">
        <f>SUM(AQ7:AQ66)</f>
        <v>60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34</v>
      </c>
      <c r="C7" s="9"/>
      <c r="D7" s="9">
        <v>1</v>
      </c>
      <c r="E7" s="9">
        <v>75</v>
      </c>
      <c r="F7" s="9">
        <v>20</v>
      </c>
      <c r="G7" s="9">
        <v>6</v>
      </c>
      <c r="H7" s="9">
        <f>MIN(J7,K7)</f>
        <v>1178</v>
      </c>
      <c r="I7" s="9">
        <f>100*(J7-H7)/J7</f>
        <v>0</v>
      </c>
      <c r="J7" s="9">
        <v>1178</v>
      </c>
      <c r="K7" s="9">
        <v>1178</v>
      </c>
      <c r="L7" s="9">
        <f>IF(K7&lt;J7,1,0)</f>
        <v>0</v>
      </c>
      <c r="M7" s="9" t="s">
        <v>56</v>
      </c>
      <c r="N7" s="9"/>
      <c r="O7" s="9">
        <v>1178</v>
      </c>
      <c r="P7" s="9">
        <v>3.57</v>
      </c>
      <c r="Q7" s="9">
        <f>IF(P7&lt;1800,1,0)</f>
        <v>1</v>
      </c>
      <c r="R7" s="9" t="s">
        <v>55</v>
      </c>
      <c r="S7" s="9"/>
      <c r="T7" s="9"/>
      <c r="U7" s="9">
        <v>1178</v>
      </c>
      <c r="V7" s="9">
        <v>56.55</v>
      </c>
      <c r="W7" s="9">
        <f>IF(V7&lt;1800,1,0)</f>
        <v>1</v>
      </c>
      <c r="X7" s="9">
        <v>1178</v>
      </c>
      <c r="Y7" s="9">
        <f>IF(X7=H7,1,0)</f>
        <v>1</v>
      </c>
      <c r="Z7" s="33">
        <f>100*X7/H7</f>
        <v>100</v>
      </c>
      <c r="AA7" s="9">
        <v>0.5</v>
      </c>
      <c r="AB7" s="9">
        <v>1178</v>
      </c>
      <c r="AC7" s="9">
        <v>1178</v>
      </c>
      <c r="AD7" s="9">
        <v>1178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4.07</v>
      </c>
      <c r="AQ7" s="1">
        <f>IF(AP7&lt;1800,1,0)</f>
        <v>1</v>
      </c>
    </row>
    <row r="8" spans="2:43" x14ac:dyDescent="0.25">
      <c r="B8" s="9" t="s">
        <v>34</v>
      </c>
      <c r="C8" s="9"/>
      <c r="D8" s="9">
        <v>2</v>
      </c>
      <c r="E8" s="9">
        <v>75</v>
      </c>
      <c r="F8" s="9">
        <v>20</v>
      </c>
      <c r="G8" s="9">
        <v>6</v>
      </c>
      <c r="H8" s="9">
        <f t="shared" ref="H8:H66" si="0">MIN(J8,K8)</f>
        <v>1011</v>
      </c>
      <c r="I8" s="9">
        <f t="shared" ref="I8:I66" si="1">100*(J8-H8)/J8</f>
        <v>0</v>
      </c>
      <c r="J8" s="9">
        <v>1011</v>
      </c>
      <c r="K8" s="9">
        <v>1011</v>
      </c>
      <c r="L8" s="9">
        <f t="shared" ref="L8:L66" si="2">IF(K8&lt;J8,1,0)</f>
        <v>0</v>
      </c>
      <c r="M8" s="9" t="s">
        <v>56</v>
      </c>
      <c r="N8" s="9"/>
      <c r="O8" s="9">
        <v>1011</v>
      </c>
      <c r="P8" s="9">
        <v>2.06</v>
      </c>
      <c r="Q8" s="9">
        <f t="shared" ref="Q8:Q66" si="3">IF(P8&lt;1800,1,0)</f>
        <v>1</v>
      </c>
      <c r="R8" s="9" t="s">
        <v>55</v>
      </c>
      <c r="S8" s="9"/>
      <c r="T8" s="9"/>
      <c r="U8" s="9">
        <v>1011</v>
      </c>
      <c r="V8" s="9">
        <v>898.62</v>
      </c>
      <c r="W8" s="9">
        <f t="shared" ref="W8:W66" si="4">IF(V8&lt;1800,1,0)</f>
        <v>1</v>
      </c>
      <c r="X8" s="9">
        <v>1008</v>
      </c>
      <c r="Y8" s="9">
        <f t="shared" ref="Y8:Y66" si="5">IF(X8=H8,1,0)</f>
        <v>0</v>
      </c>
      <c r="Z8" s="33">
        <f t="shared" ref="Z8:Z66" si="6">100*X8/H8</f>
        <v>99.703264094955486</v>
      </c>
      <c r="AA8" s="9">
        <v>0.81</v>
      </c>
      <c r="AB8" s="9">
        <v>1011</v>
      </c>
      <c r="AC8" s="9">
        <v>1008</v>
      </c>
      <c r="AD8" s="9">
        <v>1011</v>
      </c>
      <c r="AE8" s="9">
        <v>0</v>
      </c>
      <c r="AF8" s="9">
        <v>7</v>
      </c>
      <c r="AG8" s="9">
        <v>670</v>
      </c>
      <c r="AH8" s="9">
        <v>804</v>
      </c>
      <c r="AI8" s="9">
        <v>450</v>
      </c>
      <c r="AJ8" s="9">
        <v>5</v>
      </c>
      <c r="AK8" s="9">
        <v>12</v>
      </c>
      <c r="AL8" s="9">
        <v>7825</v>
      </c>
      <c r="AM8" s="9">
        <v>7</v>
      </c>
      <c r="AN8" s="9">
        <v>63.02</v>
      </c>
      <c r="AO8" s="9">
        <v>5.07</v>
      </c>
      <c r="AP8" s="9">
        <v>70.97</v>
      </c>
      <c r="AQ8" s="1">
        <f t="shared" ref="AQ8:AQ66" si="7">IF(AP8&lt;1800,1,0)</f>
        <v>1</v>
      </c>
    </row>
    <row r="9" spans="2:43" x14ac:dyDescent="0.25">
      <c r="B9" s="9" t="s">
        <v>34</v>
      </c>
      <c r="C9" s="9"/>
      <c r="D9" s="9">
        <v>3</v>
      </c>
      <c r="E9" s="9">
        <v>75</v>
      </c>
      <c r="F9" s="9">
        <v>20</v>
      </c>
      <c r="G9" s="9">
        <v>6</v>
      </c>
      <c r="H9" s="9">
        <f t="shared" si="0"/>
        <v>1182</v>
      </c>
      <c r="I9" s="9">
        <f t="shared" si="1"/>
        <v>0</v>
      </c>
      <c r="J9" s="9">
        <v>1182</v>
      </c>
      <c r="K9" s="9">
        <v>1182</v>
      </c>
      <c r="L9" s="9">
        <f t="shared" si="2"/>
        <v>0</v>
      </c>
      <c r="M9" s="9" t="s">
        <v>56</v>
      </c>
      <c r="N9" s="9"/>
      <c r="O9" s="9">
        <v>1182</v>
      </c>
      <c r="P9" s="9">
        <v>1.82</v>
      </c>
      <c r="Q9" s="9">
        <f t="shared" si="3"/>
        <v>1</v>
      </c>
      <c r="R9" s="9" t="s">
        <v>55</v>
      </c>
      <c r="S9" s="9"/>
      <c r="T9" s="9"/>
      <c r="U9" s="9">
        <v>1182</v>
      </c>
      <c r="V9" s="9">
        <v>31.74</v>
      </c>
      <c r="W9" s="9">
        <f t="shared" si="4"/>
        <v>1</v>
      </c>
      <c r="X9" s="9">
        <v>1182</v>
      </c>
      <c r="Y9" s="9">
        <f t="shared" si="5"/>
        <v>1</v>
      </c>
      <c r="Z9" s="33">
        <f t="shared" si="6"/>
        <v>100</v>
      </c>
      <c r="AA9" s="9">
        <v>0.48</v>
      </c>
      <c r="AB9" s="9">
        <v>1182</v>
      </c>
      <c r="AC9" s="9">
        <v>1182</v>
      </c>
      <c r="AD9" s="9">
        <v>1182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2.2999999999999998</v>
      </c>
      <c r="AQ9" s="1">
        <f t="shared" si="7"/>
        <v>1</v>
      </c>
    </row>
    <row r="10" spans="2:43" x14ac:dyDescent="0.25">
      <c r="B10" s="9" t="s">
        <v>34</v>
      </c>
      <c r="C10" s="9"/>
      <c r="D10" s="9">
        <v>4</v>
      </c>
      <c r="E10" s="9">
        <v>75</v>
      </c>
      <c r="F10" s="9">
        <v>20</v>
      </c>
      <c r="G10" s="9">
        <v>6</v>
      </c>
      <c r="H10" s="9">
        <f t="shared" si="0"/>
        <v>1107</v>
      </c>
      <c r="I10" s="9">
        <f t="shared" si="1"/>
        <v>0</v>
      </c>
      <c r="J10" s="9">
        <v>1107</v>
      </c>
      <c r="K10" s="9">
        <v>1107</v>
      </c>
      <c r="L10" s="9">
        <f t="shared" si="2"/>
        <v>0</v>
      </c>
      <c r="M10" s="9" t="s">
        <v>56</v>
      </c>
      <c r="N10" s="9"/>
      <c r="O10" s="9">
        <v>1107</v>
      </c>
      <c r="P10" s="9">
        <v>10.42</v>
      </c>
      <c r="Q10" s="9">
        <f t="shared" si="3"/>
        <v>1</v>
      </c>
      <c r="R10" s="9" t="s">
        <v>55</v>
      </c>
      <c r="S10" s="9"/>
      <c r="T10" s="9"/>
      <c r="U10" s="9">
        <v>1107</v>
      </c>
      <c r="V10" s="9">
        <v>190.75</v>
      </c>
      <c r="W10" s="9">
        <f t="shared" si="4"/>
        <v>1</v>
      </c>
      <c r="X10" s="9">
        <v>1107</v>
      </c>
      <c r="Y10" s="9">
        <f t="shared" si="5"/>
        <v>1</v>
      </c>
      <c r="Z10" s="33">
        <f t="shared" si="6"/>
        <v>100</v>
      </c>
      <c r="AA10" s="9">
        <v>1.65</v>
      </c>
      <c r="AB10" s="9">
        <v>1107</v>
      </c>
      <c r="AC10" s="9">
        <v>1107</v>
      </c>
      <c r="AD10" s="9">
        <v>1107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12.07</v>
      </c>
      <c r="AQ10" s="1">
        <f t="shared" si="7"/>
        <v>1</v>
      </c>
    </row>
    <row r="11" spans="2:43" x14ac:dyDescent="0.25">
      <c r="B11" s="9" t="s">
        <v>34</v>
      </c>
      <c r="C11" s="9"/>
      <c r="D11" s="9">
        <v>5</v>
      </c>
      <c r="E11" s="9">
        <v>75</v>
      </c>
      <c r="F11" s="9">
        <v>20</v>
      </c>
      <c r="G11" s="9">
        <v>6</v>
      </c>
      <c r="H11" s="9">
        <f t="shared" si="0"/>
        <v>1192</v>
      </c>
      <c r="I11" s="9">
        <f t="shared" si="1"/>
        <v>0</v>
      </c>
      <c r="J11" s="9">
        <v>1192</v>
      </c>
      <c r="K11" s="9">
        <v>1192</v>
      </c>
      <c r="L11" s="9">
        <f t="shared" si="2"/>
        <v>0</v>
      </c>
      <c r="M11" s="9" t="s">
        <v>56</v>
      </c>
      <c r="N11" s="9"/>
      <c r="O11" s="9">
        <v>1192</v>
      </c>
      <c r="P11" s="9">
        <v>1.22</v>
      </c>
      <c r="Q11" s="9">
        <f t="shared" si="3"/>
        <v>1</v>
      </c>
      <c r="R11" s="9" t="s">
        <v>55</v>
      </c>
      <c r="S11" s="9"/>
      <c r="T11" s="9"/>
      <c r="U11" s="9">
        <v>1192</v>
      </c>
      <c r="V11" s="9">
        <v>8.39</v>
      </c>
      <c r="W11" s="9">
        <f t="shared" si="4"/>
        <v>1</v>
      </c>
      <c r="X11" s="9">
        <v>1192</v>
      </c>
      <c r="Y11" s="9">
        <f t="shared" si="5"/>
        <v>1</v>
      </c>
      <c r="Z11" s="33">
        <f t="shared" si="6"/>
        <v>100</v>
      </c>
      <c r="AA11" s="9">
        <v>0.43</v>
      </c>
      <c r="AB11" s="9">
        <v>1192</v>
      </c>
      <c r="AC11" s="9">
        <v>1192</v>
      </c>
      <c r="AD11" s="9">
        <v>1192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1.65</v>
      </c>
      <c r="AQ11" s="1">
        <f t="shared" si="7"/>
        <v>1</v>
      </c>
    </row>
    <row r="12" spans="2:43" x14ac:dyDescent="0.25">
      <c r="B12" s="9" t="s">
        <v>34</v>
      </c>
      <c r="C12" s="9"/>
      <c r="D12" s="9">
        <v>6</v>
      </c>
      <c r="E12" s="9">
        <v>75</v>
      </c>
      <c r="F12" s="9">
        <v>20</v>
      </c>
      <c r="G12" s="9">
        <v>6</v>
      </c>
      <c r="H12" s="9">
        <f t="shared" si="0"/>
        <v>1123</v>
      </c>
      <c r="I12" s="9">
        <f t="shared" si="1"/>
        <v>0</v>
      </c>
      <c r="J12" s="9">
        <v>1123</v>
      </c>
      <c r="K12" s="9">
        <v>1123</v>
      </c>
      <c r="L12" s="9">
        <f t="shared" si="2"/>
        <v>0</v>
      </c>
      <c r="M12" s="9" t="s">
        <v>56</v>
      </c>
      <c r="N12" s="9"/>
      <c r="O12" s="9">
        <v>1123</v>
      </c>
      <c r="P12" s="9">
        <v>3.9</v>
      </c>
      <c r="Q12" s="9">
        <f t="shared" si="3"/>
        <v>1</v>
      </c>
      <c r="R12" s="9" t="s">
        <v>55</v>
      </c>
      <c r="S12" s="9"/>
      <c r="T12" s="9"/>
      <c r="U12" s="9">
        <v>1123</v>
      </c>
      <c r="V12" s="9">
        <v>261.74</v>
      </c>
      <c r="W12" s="9">
        <f t="shared" si="4"/>
        <v>1</v>
      </c>
      <c r="X12" s="9">
        <v>1123</v>
      </c>
      <c r="Y12" s="9">
        <f t="shared" si="5"/>
        <v>1</v>
      </c>
      <c r="Z12" s="33">
        <f t="shared" si="6"/>
        <v>100</v>
      </c>
      <c r="AA12" s="9">
        <v>1.3</v>
      </c>
      <c r="AB12" s="9">
        <v>1123</v>
      </c>
      <c r="AC12" s="9">
        <v>1123</v>
      </c>
      <c r="AD12" s="9">
        <v>1123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5.21</v>
      </c>
      <c r="AQ12" s="1">
        <f t="shared" si="7"/>
        <v>1</v>
      </c>
    </row>
    <row r="13" spans="2:43" x14ac:dyDescent="0.25">
      <c r="B13" s="9" t="s">
        <v>34</v>
      </c>
      <c r="C13" s="9"/>
      <c r="D13" s="9">
        <v>7</v>
      </c>
      <c r="E13" s="9">
        <v>75</v>
      </c>
      <c r="F13" s="9">
        <v>20</v>
      </c>
      <c r="G13" s="9">
        <v>6</v>
      </c>
      <c r="H13" s="9">
        <f t="shared" si="0"/>
        <v>1200</v>
      </c>
      <c r="I13" s="9">
        <f t="shared" si="1"/>
        <v>0</v>
      </c>
      <c r="J13" s="9">
        <v>1200</v>
      </c>
      <c r="K13" s="9">
        <v>1200</v>
      </c>
      <c r="L13" s="9">
        <f t="shared" si="2"/>
        <v>0</v>
      </c>
      <c r="M13" s="9" t="s">
        <v>56</v>
      </c>
      <c r="N13" s="9"/>
      <c r="O13" s="9">
        <v>1200</v>
      </c>
      <c r="P13" s="9">
        <v>1.1200000000000001</v>
      </c>
      <c r="Q13" s="9">
        <f t="shared" si="3"/>
        <v>1</v>
      </c>
      <c r="R13" s="9" t="s">
        <v>55</v>
      </c>
      <c r="S13" s="9"/>
      <c r="T13" s="9"/>
      <c r="U13" s="9">
        <v>1200</v>
      </c>
      <c r="V13" s="9">
        <v>1.98</v>
      </c>
      <c r="W13" s="9">
        <f t="shared" si="4"/>
        <v>1</v>
      </c>
      <c r="X13" s="9">
        <v>1200</v>
      </c>
      <c r="Y13" s="9">
        <f t="shared" si="5"/>
        <v>1</v>
      </c>
      <c r="Z13" s="33">
        <f t="shared" si="6"/>
        <v>100</v>
      </c>
      <c r="AA13" s="9">
        <v>0.47</v>
      </c>
      <c r="AB13" s="9">
        <v>1200</v>
      </c>
      <c r="AC13" s="9">
        <v>1200</v>
      </c>
      <c r="AD13" s="9">
        <v>1200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1.59</v>
      </c>
      <c r="AQ13" s="1">
        <f t="shared" si="7"/>
        <v>1</v>
      </c>
    </row>
    <row r="14" spans="2:43" x14ac:dyDescent="0.25">
      <c r="B14" s="9" t="s">
        <v>34</v>
      </c>
      <c r="C14" s="9"/>
      <c r="D14" s="9">
        <v>8</v>
      </c>
      <c r="E14" s="9">
        <v>75</v>
      </c>
      <c r="F14" s="9">
        <v>20</v>
      </c>
      <c r="G14" s="9">
        <v>6</v>
      </c>
      <c r="H14" s="9">
        <f t="shared" si="0"/>
        <v>1174</v>
      </c>
      <c r="I14" s="9">
        <f t="shared" si="1"/>
        <v>0</v>
      </c>
      <c r="J14" s="9">
        <v>1174</v>
      </c>
      <c r="K14" s="9">
        <v>1174</v>
      </c>
      <c r="L14" s="9">
        <f t="shared" si="2"/>
        <v>0</v>
      </c>
      <c r="M14" s="9" t="s">
        <v>56</v>
      </c>
      <c r="N14" s="9"/>
      <c r="O14" s="9">
        <v>1174</v>
      </c>
      <c r="P14" s="9">
        <v>1.1599999999999999</v>
      </c>
      <c r="Q14" s="9">
        <f t="shared" si="3"/>
        <v>1</v>
      </c>
      <c r="R14" s="9" t="s">
        <v>55</v>
      </c>
      <c r="S14" s="9"/>
      <c r="T14" s="9"/>
      <c r="U14" s="9">
        <v>1174</v>
      </c>
      <c r="V14" s="9">
        <v>1.42</v>
      </c>
      <c r="W14" s="9">
        <f t="shared" si="4"/>
        <v>1</v>
      </c>
      <c r="X14" s="9">
        <v>1174</v>
      </c>
      <c r="Y14" s="9">
        <f t="shared" si="5"/>
        <v>1</v>
      </c>
      <c r="Z14" s="33">
        <f t="shared" si="6"/>
        <v>100</v>
      </c>
      <c r="AA14" s="9">
        <v>0.46</v>
      </c>
      <c r="AB14" s="9">
        <v>1174</v>
      </c>
      <c r="AC14" s="9">
        <v>1174</v>
      </c>
      <c r="AD14" s="9">
        <v>1174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1.62</v>
      </c>
      <c r="AQ14" s="1">
        <f t="shared" si="7"/>
        <v>1</v>
      </c>
    </row>
    <row r="15" spans="2:43" x14ac:dyDescent="0.25">
      <c r="B15" s="9" t="s">
        <v>34</v>
      </c>
      <c r="C15" s="9"/>
      <c r="D15" s="9">
        <v>9</v>
      </c>
      <c r="E15" s="9">
        <v>75</v>
      </c>
      <c r="F15" s="9">
        <v>20</v>
      </c>
      <c r="G15" s="9">
        <v>6</v>
      </c>
      <c r="H15" s="9">
        <f t="shared" si="0"/>
        <v>1074</v>
      </c>
      <c r="I15" s="9">
        <f t="shared" si="1"/>
        <v>0</v>
      </c>
      <c r="J15" s="9">
        <v>1074</v>
      </c>
      <c r="K15" s="9">
        <v>1074</v>
      </c>
      <c r="L15" s="9">
        <f t="shared" si="2"/>
        <v>0</v>
      </c>
      <c r="M15" s="9" t="s">
        <v>56</v>
      </c>
      <c r="N15" s="9"/>
      <c r="O15" s="9">
        <v>1074</v>
      </c>
      <c r="P15" s="9">
        <v>7.68</v>
      </c>
      <c r="Q15" s="9">
        <f t="shared" si="3"/>
        <v>1</v>
      </c>
      <c r="R15" s="9" t="s">
        <v>55</v>
      </c>
      <c r="S15" s="9"/>
      <c r="T15" s="9"/>
      <c r="U15" s="9">
        <v>1074</v>
      </c>
      <c r="V15" s="9">
        <v>499.8</v>
      </c>
      <c r="W15" s="9">
        <f t="shared" si="4"/>
        <v>1</v>
      </c>
      <c r="X15" s="9">
        <v>1074</v>
      </c>
      <c r="Y15" s="9">
        <f t="shared" si="5"/>
        <v>1</v>
      </c>
      <c r="Z15" s="33">
        <f t="shared" si="6"/>
        <v>100</v>
      </c>
      <c r="AA15" s="9">
        <v>1.23</v>
      </c>
      <c r="AB15" s="9">
        <v>1074</v>
      </c>
      <c r="AC15" s="9">
        <v>1074</v>
      </c>
      <c r="AD15" s="9">
        <v>1074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8.91</v>
      </c>
      <c r="AQ15" s="1">
        <f t="shared" si="7"/>
        <v>1</v>
      </c>
    </row>
    <row r="16" spans="2:43" x14ac:dyDescent="0.25">
      <c r="B16" s="9" t="s">
        <v>34</v>
      </c>
      <c r="C16" s="9"/>
      <c r="D16" s="9">
        <v>10</v>
      </c>
      <c r="E16" s="9">
        <v>75</v>
      </c>
      <c r="F16" s="9">
        <v>20</v>
      </c>
      <c r="G16" s="9">
        <v>6</v>
      </c>
      <c r="H16" s="9">
        <f t="shared" si="0"/>
        <v>1188</v>
      </c>
      <c r="I16" s="9">
        <f t="shared" si="1"/>
        <v>0</v>
      </c>
      <c r="J16" s="9">
        <v>1188</v>
      </c>
      <c r="K16" s="9">
        <v>1188</v>
      </c>
      <c r="L16" s="9">
        <f t="shared" si="2"/>
        <v>0</v>
      </c>
      <c r="M16" s="9" t="s">
        <v>56</v>
      </c>
      <c r="N16" s="9"/>
      <c r="O16" s="9">
        <v>1188</v>
      </c>
      <c r="P16" s="9">
        <v>1.0900000000000001</v>
      </c>
      <c r="Q16" s="9">
        <f t="shared" si="3"/>
        <v>1</v>
      </c>
      <c r="R16" s="9" t="s">
        <v>55</v>
      </c>
      <c r="S16" s="9"/>
      <c r="T16" s="9"/>
      <c r="U16" s="9">
        <v>1188</v>
      </c>
      <c r="V16" s="9">
        <v>2.04</v>
      </c>
      <c r="W16" s="9">
        <f t="shared" si="4"/>
        <v>1</v>
      </c>
      <c r="X16" s="9">
        <v>1188</v>
      </c>
      <c r="Y16" s="9">
        <f t="shared" si="5"/>
        <v>1</v>
      </c>
      <c r="Z16" s="33">
        <f t="shared" si="6"/>
        <v>100</v>
      </c>
      <c r="AA16" s="9">
        <v>0.45</v>
      </c>
      <c r="AB16" s="9">
        <v>1188</v>
      </c>
      <c r="AC16" s="9">
        <v>1188</v>
      </c>
      <c r="AD16" s="9">
        <v>1188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1.54</v>
      </c>
      <c r="AQ16" s="1">
        <f t="shared" si="7"/>
        <v>1</v>
      </c>
    </row>
    <row r="17" spans="2:43" x14ac:dyDescent="0.25">
      <c r="B17" s="9" t="s">
        <v>34</v>
      </c>
      <c r="C17" s="9"/>
      <c r="D17" s="9">
        <v>1</v>
      </c>
      <c r="E17" s="9">
        <v>80</v>
      </c>
      <c r="F17" s="9">
        <v>20</v>
      </c>
      <c r="G17" s="9">
        <v>6</v>
      </c>
      <c r="H17" s="9">
        <f t="shared" si="0"/>
        <v>1173</v>
      </c>
      <c r="I17" s="9">
        <f t="shared" si="1"/>
        <v>0</v>
      </c>
      <c r="J17" s="9">
        <v>1173</v>
      </c>
      <c r="K17" s="9">
        <v>1173</v>
      </c>
      <c r="L17" s="9">
        <f t="shared" si="2"/>
        <v>0</v>
      </c>
      <c r="M17" s="9" t="s">
        <v>56</v>
      </c>
      <c r="N17" s="9"/>
      <c r="O17" s="9">
        <v>1173</v>
      </c>
      <c r="P17" s="9">
        <v>2.2200000000000002</v>
      </c>
      <c r="Q17" s="9">
        <f t="shared" si="3"/>
        <v>1</v>
      </c>
      <c r="R17" s="9" t="s">
        <v>55</v>
      </c>
      <c r="S17" s="9"/>
      <c r="T17" s="9"/>
      <c r="U17" s="9">
        <v>1173</v>
      </c>
      <c r="V17" s="9">
        <v>74.709999999999994</v>
      </c>
      <c r="W17" s="9">
        <f t="shared" si="4"/>
        <v>1</v>
      </c>
      <c r="X17" s="9">
        <v>1173</v>
      </c>
      <c r="Y17" s="9">
        <f t="shared" si="5"/>
        <v>1</v>
      </c>
      <c r="Z17" s="33">
        <f t="shared" si="6"/>
        <v>100</v>
      </c>
      <c r="AA17" s="9">
        <v>1.41</v>
      </c>
      <c r="AB17" s="9">
        <v>1173</v>
      </c>
      <c r="AC17" s="9">
        <v>1173</v>
      </c>
      <c r="AD17" s="9">
        <v>1173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3.66</v>
      </c>
      <c r="AQ17" s="1">
        <f t="shared" si="7"/>
        <v>1</v>
      </c>
    </row>
    <row r="18" spans="2:43" x14ac:dyDescent="0.25">
      <c r="B18" s="9" t="s">
        <v>34</v>
      </c>
      <c r="C18" s="9"/>
      <c r="D18" s="9">
        <v>2</v>
      </c>
      <c r="E18" s="9">
        <v>80</v>
      </c>
      <c r="F18" s="9">
        <v>20</v>
      </c>
      <c r="G18" s="9">
        <v>6</v>
      </c>
      <c r="H18" s="9">
        <f t="shared" si="0"/>
        <v>1018</v>
      </c>
      <c r="I18" s="9">
        <f t="shared" si="1"/>
        <v>0.48875855327468232</v>
      </c>
      <c r="J18" s="9">
        <v>1023</v>
      </c>
      <c r="K18" s="9">
        <v>1018</v>
      </c>
      <c r="L18" s="9">
        <f t="shared" si="2"/>
        <v>1</v>
      </c>
      <c r="M18" s="9" t="s">
        <v>56</v>
      </c>
      <c r="N18" s="9"/>
      <c r="O18" s="9">
        <v>1023</v>
      </c>
      <c r="P18" s="9">
        <v>4.0999999999999996</v>
      </c>
      <c r="Q18" s="9">
        <f t="shared" si="3"/>
        <v>1</v>
      </c>
      <c r="R18" s="9" t="s">
        <v>55</v>
      </c>
      <c r="S18" s="9"/>
      <c r="T18" s="9"/>
      <c r="U18" s="9">
        <v>1018</v>
      </c>
      <c r="V18" s="9">
        <v>365.27</v>
      </c>
      <c r="W18" s="9">
        <f t="shared" si="4"/>
        <v>1</v>
      </c>
      <c r="X18" s="9">
        <v>1012</v>
      </c>
      <c r="Y18" s="9">
        <f t="shared" si="5"/>
        <v>0</v>
      </c>
      <c r="Z18" s="33">
        <f t="shared" si="6"/>
        <v>99.410609037328101</v>
      </c>
      <c r="AA18" s="9">
        <v>1.01</v>
      </c>
      <c r="AB18" s="9">
        <v>1018</v>
      </c>
      <c r="AC18" s="9">
        <v>1012</v>
      </c>
      <c r="AD18" s="9">
        <v>1023</v>
      </c>
      <c r="AE18" s="9">
        <v>0</v>
      </c>
      <c r="AF18" s="9">
        <v>264</v>
      </c>
      <c r="AG18" s="9">
        <v>695</v>
      </c>
      <c r="AH18" s="9">
        <v>834</v>
      </c>
      <c r="AI18" s="9">
        <v>480</v>
      </c>
      <c r="AJ18" s="9">
        <v>310</v>
      </c>
      <c r="AK18" s="9">
        <v>494</v>
      </c>
      <c r="AL18" s="9">
        <v>8083</v>
      </c>
      <c r="AM18" s="9">
        <v>264</v>
      </c>
      <c r="AN18" s="9">
        <v>77.56</v>
      </c>
      <c r="AO18" s="9">
        <v>222.52</v>
      </c>
      <c r="AP18" s="9">
        <v>307.87</v>
      </c>
      <c r="AQ18" s="1">
        <f t="shared" si="7"/>
        <v>1</v>
      </c>
    </row>
    <row r="19" spans="2:43" x14ac:dyDescent="0.25">
      <c r="B19" s="9" t="s">
        <v>34</v>
      </c>
      <c r="C19" s="9"/>
      <c r="D19" s="9">
        <v>3</v>
      </c>
      <c r="E19" s="9">
        <v>80</v>
      </c>
      <c r="F19" s="9">
        <v>20</v>
      </c>
      <c r="G19" s="9">
        <v>6</v>
      </c>
      <c r="H19" s="9">
        <f t="shared" si="0"/>
        <v>1012</v>
      </c>
      <c r="I19" s="9">
        <f t="shared" si="1"/>
        <v>9.8716683119447188E-2</v>
      </c>
      <c r="J19" s="9">
        <v>1013</v>
      </c>
      <c r="K19" s="9">
        <v>1012</v>
      </c>
      <c r="L19" s="9">
        <f t="shared" si="2"/>
        <v>1</v>
      </c>
      <c r="M19" s="9" t="s">
        <v>56</v>
      </c>
      <c r="N19" s="9"/>
      <c r="O19" s="9">
        <v>1013</v>
      </c>
      <c r="P19" s="9">
        <v>5.95</v>
      </c>
      <c r="Q19" s="9">
        <f t="shared" si="3"/>
        <v>1</v>
      </c>
      <c r="R19" s="9" t="s">
        <v>55</v>
      </c>
      <c r="S19" s="9"/>
      <c r="T19" s="9"/>
      <c r="U19" s="9">
        <v>1012</v>
      </c>
      <c r="V19" s="9">
        <v>426.1</v>
      </c>
      <c r="W19" s="9">
        <f t="shared" si="4"/>
        <v>1</v>
      </c>
      <c r="X19" s="9">
        <v>1006</v>
      </c>
      <c r="Y19" s="9">
        <f t="shared" si="5"/>
        <v>0</v>
      </c>
      <c r="Z19" s="33">
        <f t="shared" si="6"/>
        <v>99.407114624505923</v>
      </c>
      <c r="AA19" s="9">
        <v>2.21</v>
      </c>
      <c r="AB19" s="9">
        <v>1012</v>
      </c>
      <c r="AC19" s="9">
        <v>1006</v>
      </c>
      <c r="AD19" s="9">
        <v>1013</v>
      </c>
      <c r="AE19" s="9">
        <v>0</v>
      </c>
      <c r="AF19" s="9">
        <v>2</v>
      </c>
      <c r="AG19" s="9">
        <v>815</v>
      </c>
      <c r="AH19" s="9">
        <v>978</v>
      </c>
      <c r="AI19" s="9">
        <v>480</v>
      </c>
      <c r="AJ19" s="9">
        <v>0</v>
      </c>
      <c r="AK19" s="9">
        <v>0</v>
      </c>
      <c r="AL19" s="9">
        <v>16000</v>
      </c>
      <c r="AM19" s="9">
        <v>2</v>
      </c>
      <c r="AN19" s="9">
        <v>110.9</v>
      </c>
      <c r="AO19" s="9">
        <v>9.5</v>
      </c>
      <c r="AP19" s="9">
        <v>128.36000000000001</v>
      </c>
      <c r="AQ19" s="1">
        <f t="shared" si="7"/>
        <v>1</v>
      </c>
    </row>
    <row r="20" spans="2:43" x14ac:dyDescent="0.25">
      <c r="B20" s="9" t="s">
        <v>34</v>
      </c>
      <c r="C20" s="9"/>
      <c r="D20" s="9">
        <v>4</v>
      </c>
      <c r="E20" s="9">
        <v>80</v>
      </c>
      <c r="F20" s="9">
        <v>20</v>
      </c>
      <c r="G20" s="9">
        <v>6</v>
      </c>
      <c r="H20" s="9">
        <f t="shared" si="0"/>
        <v>1202</v>
      </c>
      <c r="I20" s="9">
        <f t="shared" si="1"/>
        <v>0</v>
      </c>
      <c r="J20" s="9">
        <v>1202</v>
      </c>
      <c r="K20" s="9">
        <v>1202</v>
      </c>
      <c r="L20" s="9">
        <f t="shared" si="2"/>
        <v>0</v>
      </c>
      <c r="M20" s="9" t="s">
        <v>56</v>
      </c>
      <c r="N20" s="9"/>
      <c r="O20" s="9">
        <v>1202</v>
      </c>
      <c r="P20" s="9">
        <v>3.82</v>
      </c>
      <c r="Q20" s="9">
        <f t="shared" si="3"/>
        <v>1</v>
      </c>
      <c r="R20" s="9" t="s">
        <v>55</v>
      </c>
      <c r="S20" s="9"/>
      <c r="T20" s="9"/>
      <c r="U20" s="9">
        <v>1202</v>
      </c>
      <c r="V20" s="9">
        <v>88.25</v>
      </c>
      <c r="W20" s="9">
        <f t="shared" si="4"/>
        <v>1</v>
      </c>
      <c r="X20" s="9">
        <v>1202</v>
      </c>
      <c r="Y20" s="9">
        <f t="shared" si="5"/>
        <v>1</v>
      </c>
      <c r="Z20" s="33">
        <f t="shared" si="6"/>
        <v>100</v>
      </c>
      <c r="AA20" s="9">
        <v>1.79</v>
      </c>
      <c r="AB20" s="9">
        <v>1202</v>
      </c>
      <c r="AC20" s="9">
        <v>1202</v>
      </c>
      <c r="AD20" s="9">
        <v>1202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5.62</v>
      </c>
      <c r="AQ20" s="1">
        <f t="shared" si="7"/>
        <v>1</v>
      </c>
    </row>
    <row r="21" spans="2:43" x14ac:dyDescent="0.25">
      <c r="B21" s="9" t="s">
        <v>34</v>
      </c>
      <c r="C21" s="9"/>
      <c r="D21" s="9">
        <v>5</v>
      </c>
      <c r="E21" s="9">
        <v>80</v>
      </c>
      <c r="F21" s="9">
        <v>20</v>
      </c>
      <c r="G21" s="9">
        <v>6</v>
      </c>
      <c r="H21" s="9">
        <f t="shared" si="0"/>
        <v>1036</v>
      </c>
      <c r="I21" s="9">
        <f t="shared" si="1"/>
        <v>0</v>
      </c>
      <c r="J21" s="9">
        <v>1036</v>
      </c>
      <c r="K21" s="9">
        <v>1036</v>
      </c>
      <c r="L21" s="9">
        <f t="shared" si="2"/>
        <v>0</v>
      </c>
      <c r="M21" s="9" t="s">
        <v>56</v>
      </c>
      <c r="N21" s="9"/>
      <c r="O21" s="9">
        <v>1036</v>
      </c>
      <c r="P21" s="9">
        <v>1.55</v>
      </c>
      <c r="Q21" s="9">
        <f t="shared" si="3"/>
        <v>1</v>
      </c>
      <c r="R21" s="9" t="s">
        <v>55</v>
      </c>
      <c r="S21" s="9"/>
      <c r="T21" s="9"/>
      <c r="U21" s="9">
        <v>1036</v>
      </c>
      <c r="V21" s="9">
        <v>21.01</v>
      </c>
      <c r="W21" s="9">
        <f t="shared" si="4"/>
        <v>1</v>
      </c>
      <c r="X21" s="9">
        <v>1036</v>
      </c>
      <c r="Y21" s="9">
        <f t="shared" si="5"/>
        <v>1</v>
      </c>
      <c r="Z21" s="33">
        <f t="shared" si="6"/>
        <v>100</v>
      </c>
      <c r="AA21" s="9">
        <v>1.1599999999999999</v>
      </c>
      <c r="AB21" s="9">
        <v>1036</v>
      </c>
      <c r="AC21" s="9">
        <v>1036</v>
      </c>
      <c r="AD21" s="9">
        <v>1036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2.71</v>
      </c>
      <c r="AQ21" s="1">
        <f t="shared" si="7"/>
        <v>1</v>
      </c>
    </row>
    <row r="22" spans="2:43" x14ac:dyDescent="0.25">
      <c r="B22" s="9" t="s">
        <v>34</v>
      </c>
      <c r="C22" s="9"/>
      <c r="D22" s="9">
        <v>6</v>
      </c>
      <c r="E22" s="9">
        <v>80</v>
      </c>
      <c r="F22" s="9">
        <v>20</v>
      </c>
      <c r="G22" s="9">
        <v>6</v>
      </c>
      <c r="H22" s="9">
        <f t="shared" si="0"/>
        <v>1117</v>
      </c>
      <c r="I22" s="9">
        <f t="shared" si="1"/>
        <v>0</v>
      </c>
      <c r="J22" s="9">
        <v>1117</v>
      </c>
      <c r="K22" s="9">
        <v>1117</v>
      </c>
      <c r="L22" s="9">
        <f t="shared" si="2"/>
        <v>0</v>
      </c>
      <c r="M22" s="9" t="s">
        <v>56</v>
      </c>
      <c r="N22" s="9"/>
      <c r="O22" s="9">
        <v>1117</v>
      </c>
      <c r="P22" s="9">
        <v>1.1299999999999999</v>
      </c>
      <c r="Q22" s="9">
        <f t="shared" si="3"/>
        <v>1</v>
      </c>
      <c r="R22" s="9" t="s">
        <v>55</v>
      </c>
      <c r="S22" s="9"/>
      <c r="T22" s="9"/>
      <c r="U22" s="9">
        <v>1117</v>
      </c>
      <c r="V22" s="9">
        <v>20.89</v>
      </c>
      <c r="W22" s="9">
        <f t="shared" si="4"/>
        <v>1</v>
      </c>
      <c r="X22" s="9">
        <v>1117</v>
      </c>
      <c r="Y22" s="9">
        <f t="shared" si="5"/>
        <v>1</v>
      </c>
      <c r="Z22" s="33">
        <f t="shared" si="6"/>
        <v>100</v>
      </c>
      <c r="AA22" s="9">
        <v>0.63</v>
      </c>
      <c r="AB22" s="9">
        <v>1117</v>
      </c>
      <c r="AC22" s="9">
        <v>1117</v>
      </c>
      <c r="AD22" s="9">
        <v>1117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1.76</v>
      </c>
      <c r="AQ22" s="1">
        <f t="shared" si="7"/>
        <v>1</v>
      </c>
    </row>
    <row r="23" spans="2:43" x14ac:dyDescent="0.25">
      <c r="B23" s="9" t="s">
        <v>34</v>
      </c>
      <c r="C23" s="9"/>
      <c r="D23" s="9">
        <v>7</v>
      </c>
      <c r="E23" s="9">
        <v>80</v>
      </c>
      <c r="F23" s="9">
        <v>20</v>
      </c>
      <c r="G23" s="9">
        <v>6</v>
      </c>
      <c r="H23" s="9">
        <f t="shared" si="0"/>
        <v>1201</v>
      </c>
      <c r="I23" s="9">
        <f t="shared" si="1"/>
        <v>0</v>
      </c>
      <c r="J23" s="9">
        <v>1201</v>
      </c>
      <c r="K23" s="9">
        <v>1201</v>
      </c>
      <c r="L23" s="9">
        <f t="shared" si="2"/>
        <v>0</v>
      </c>
      <c r="M23" s="9" t="s">
        <v>56</v>
      </c>
      <c r="N23" s="9"/>
      <c r="O23" s="9">
        <v>1201</v>
      </c>
      <c r="P23" s="9">
        <v>1.22</v>
      </c>
      <c r="Q23" s="9">
        <f t="shared" si="3"/>
        <v>1</v>
      </c>
      <c r="R23" s="9" t="s">
        <v>55</v>
      </c>
      <c r="S23" s="9"/>
      <c r="T23" s="9"/>
      <c r="U23" s="9">
        <v>1201</v>
      </c>
      <c r="V23" s="9">
        <v>1.86</v>
      </c>
      <c r="W23" s="9">
        <f t="shared" si="4"/>
        <v>1</v>
      </c>
      <c r="X23" s="9">
        <v>1201</v>
      </c>
      <c r="Y23" s="9">
        <f t="shared" si="5"/>
        <v>1</v>
      </c>
      <c r="Z23" s="33">
        <f t="shared" si="6"/>
        <v>100</v>
      </c>
      <c r="AA23" s="9">
        <v>0.5</v>
      </c>
      <c r="AB23" s="9">
        <v>1201</v>
      </c>
      <c r="AC23" s="9">
        <v>1201</v>
      </c>
      <c r="AD23" s="9">
        <v>1201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3.08</v>
      </c>
      <c r="AQ23" s="1">
        <f t="shared" si="7"/>
        <v>1</v>
      </c>
    </row>
    <row r="24" spans="2:43" x14ac:dyDescent="0.25">
      <c r="B24" s="9" t="s">
        <v>34</v>
      </c>
      <c r="C24" s="9"/>
      <c r="D24" s="9">
        <v>8</v>
      </c>
      <c r="E24" s="9">
        <v>80</v>
      </c>
      <c r="F24" s="9">
        <v>20</v>
      </c>
      <c r="G24" s="9">
        <v>6</v>
      </c>
      <c r="H24" s="9">
        <f t="shared" si="0"/>
        <v>1023</v>
      </c>
      <c r="I24" s="9">
        <f t="shared" si="1"/>
        <v>1.4450867052023122</v>
      </c>
      <c r="J24" s="9">
        <v>1038</v>
      </c>
      <c r="K24" s="9">
        <v>1023</v>
      </c>
      <c r="L24" s="9">
        <f t="shared" si="2"/>
        <v>1</v>
      </c>
      <c r="M24" s="9" t="s">
        <v>56</v>
      </c>
      <c r="N24" s="9"/>
      <c r="O24" s="9">
        <v>1038</v>
      </c>
      <c r="P24" s="9">
        <v>6.71</v>
      </c>
      <c r="Q24" s="9">
        <f t="shared" si="3"/>
        <v>1</v>
      </c>
      <c r="R24" s="9" t="s">
        <v>55</v>
      </c>
      <c r="S24" s="9"/>
      <c r="T24" s="9"/>
      <c r="U24" s="9">
        <v>1023</v>
      </c>
      <c r="V24" s="9">
        <v>91.54</v>
      </c>
      <c r="W24" s="9">
        <f t="shared" si="4"/>
        <v>1</v>
      </c>
      <c r="X24" s="9">
        <v>1017</v>
      </c>
      <c r="Y24" s="9">
        <f t="shared" si="5"/>
        <v>0</v>
      </c>
      <c r="Z24" s="33">
        <f t="shared" si="6"/>
        <v>99.413489736070375</v>
      </c>
      <c r="AA24" s="9">
        <v>2.66</v>
      </c>
      <c r="AB24" s="9">
        <v>1023</v>
      </c>
      <c r="AC24" s="9">
        <v>1017</v>
      </c>
      <c r="AD24" s="9">
        <v>1038</v>
      </c>
      <c r="AE24" s="9">
        <v>0</v>
      </c>
      <c r="AF24" s="9">
        <v>13</v>
      </c>
      <c r="AG24" s="9">
        <v>700</v>
      </c>
      <c r="AH24" s="9">
        <v>840</v>
      </c>
      <c r="AI24" s="9">
        <v>480</v>
      </c>
      <c r="AJ24" s="9">
        <v>15</v>
      </c>
      <c r="AK24" s="9">
        <v>7</v>
      </c>
      <c r="AL24" s="9">
        <v>8230</v>
      </c>
      <c r="AM24" s="9">
        <v>13</v>
      </c>
      <c r="AN24" s="9">
        <v>59.77</v>
      </c>
      <c r="AO24" s="9">
        <v>9.35</v>
      </c>
      <c r="AP24" s="9">
        <v>78.53</v>
      </c>
      <c r="AQ24" s="1">
        <f t="shared" si="7"/>
        <v>1</v>
      </c>
    </row>
    <row r="25" spans="2:43" x14ac:dyDescent="0.25">
      <c r="B25" s="9" t="s">
        <v>34</v>
      </c>
      <c r="C25" s="9"/>
      <c r="D25" s="9">
        <v>9</v>
      </c>
      <c r="E25" s="9">
        <v>80</v>
      </c>
      <c r="F25" s="9">
        <v>20</v>
      </c>
      <c r="G25" s="9">
        <v>6</v>
      </c>
      <c r="H25" s="9">
        <f t="shared" si="0"/>
        <v>1192</v>
      </c>
      <c r="I25" s="9">
        <f t="shared" si="1"/>
        <v>0</v>
      </c>
      <c r="J25" s="9">
        <v>1192</v>
      </c>
      <c r="K25" s="9">
        <v>1192</v>
      </c>
      <c r="L25" s="9">
        <f t="shared" si="2"/>
        <v>0</v>
      </c>
      <c r="M25" s="9" t="s">
        <v>56</v>
      </c>
      <c r="N25" s="9"/>
      <c r="O25" s="9">
        <v>1192</v>
      </c>
      <c r="P25" s="9">
        <v>1.02</v>
      </c>
      <c r="Q25" s="9">
        <f t="shared" si="3"/>
        <v>1</v>
      </c>
      <c r="R25" s="9" t="s">
        <v>55</v>
      </c>
      <c r="S25" s="9"/>
      <c r="T25" s="9"/>
      <c r="U25" s="9">
        <v>1192</v>
      </c>
      <c r="V25" s="9">
        <v>1.95</v>
      </c>
      <c r="W25" s="9">
        <f t="shared" si="4"/>
        <v>1</v>
      </c>
      <c r="X25" s="9">
        <v>1192</v>
      </c>
      <c r="Y25" s="9">
        <f t="shared" si="5"/>
        <v>1</v>
      </c>
      <c r="Z25" s="33">
        <f t="shared" si="6"/>
        <v>100</v>
      </c>
      <c r="AA25" s="9">
        <v>0.94</v>
      </c>
      <c r="AB25" s="9">
        <v>1192</v>
      </c>
      <c r="AC25" s="9">
        <v>1192</v>
      </c>
      <c r="AD25" s="9">
        <v>1192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2.97</v>
      </c>
      <c r="AQ25" s="1">
        <f t="shared" si="7"/>
        <v>1</v>
      </c>
    </row>
    <row r="26" spans="2:43" x14ac:dyDescent="0.25">
      <c r="B26" s="9" t="s">
        <v>34</v>
      </c>
      <c r="C26" s="9"/>
      <c r="D26" s="9">
        <v>10</v>
      </c>
      <c r="E26" s="9">
        <v>80</v>
      </c>
      <c r="F26" s="9">
        <v>20</v>
      </c>
      <c r="G26" s="9">
        <v>6</v>
      </c>
      <c r="H26" s="9">
        <f t="shared" si="0"/>
        <v>1206</v>
      </c>
      <c r="I26" s="9">
        <f t="shared" si="1"/>
        <v>0</v>
      </c>
      <c r="J26" s="9">
        <v>1206</v>
      </c>
      <c r="K26" s="9">
        <v>1206</v>
      </c>
      <c r="L26" s="9">
        <f t="shared" si="2"/>
        <v>0</v>
      </c>
      <c r="M26" s="9" t="s">
        <v>56</v>
      </c>
      <c r="N26" s="9"/>
      <c r="O26" s="9">
        <v>1206</v>
      </c>
      <c r="P26" s="9">
        <v>2.35</v>
      </c>
      <c r="Q26" s="9">
        <f t="shared" si="3"/>
        <v>1</v>
      </c>
      <c r="R26" s="9" t="s">
        <v>55</v>
      </c>
      <c r="S26" s="9"/>
      <c r="T26" s="9"/>
      <c r="U26" s="9">
        <v>1206</v>
      </c>
      <c r="V26" s="9">
        <v>75.569999999999993</v>
      </c>
      <c r="W26" s="9">
        <f t="shared" si="4"/>
        <v>1</v>
      </c>
      <c r="X26" s="9">
        <v>1206</v>
      </c>
      <c r="Y26" s="9">
        <f t="shared" si="5"/>
        <v>1</v>
      </c>
      <c r="Z26" s="33">
        <f t="shared" si="6"/>
        <v>100</v>
      </c>
      <c r="AA26" s="9">
        <v>1.26</v>
      </c>
      <c r="AB26" s="9">
        <v>1206</v>
      </c>
      <c r="AC26" s="9">
        <v>1206</v>
      </c>
      <c r="AD26" s="9">
        <v>1206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3.61</v>
      </c>
      <c r="AQ26" s="1">
        <f t="shared" si="7"/>
        <v>1</v>
      </c>
    </row>
    <row r="27" spans="2:43" x14ac:dyDescent="0.25">
      <c r="B27" s="9" t="s">
        <v>34</v>
      </c>
      <c r="C27" s="9"/>
      <c r="D27" s="9">
        <v>1</v>
      </c>
      <c r="E27" s="9">
        <v>85</v>
      </c>
      <c r="F27" s="9">
        <v>20</v>
      </c>
      <c r="G27" s="9">
        <v>6</v>
      </c>
      <c r="H27" s="9">
        <f t="shared" si="0"/>
        <v>1049</v>
      </c>
      <c r="I27" s="9">
        <f t="shared" si="1"/>
        <v>0</v>
      </c>
      <c r="J27" s="9">
        <v>1049</v>
      </c>
      <c r="K27" s="9">
        <v>1049</v>
      </c>
      <c r="L27" s="9">
        <f t="shared" si="2"/>
        <v>0</v>
      </c>
      <c r="M27" s="9" t="s">
        <v>56</v>
      </c>
      <c r="N27" s="9"/>
      <c r="O27" s="9">
        <v>1049</v>
      </c>
      <c r="P27" s="9">
        <v>3.71</v>
      </c>
      <c r="Q27" s="9">
        <f t="shared" si="3"/>
        <v>1</v>
      </c>
      <c r="R27" s="9" t="s">
        <v>55</v>
      </c>
      <c r="S27" s="9"/>
      <c r="T27" s="9"/>
      <c r="U27" s="9">
        <v>1049</v>
      </c>
      <c r="V27" s="9">
        <v>89.44</v>
      </c>
      <c r="W27" s="9">
        <f t="shared" si="4"/>
        <v>1</v>
      </c>
      <c r="X27" s="9">
        <v>1049</v>
      </c>
      <c r="Y27" s="9">
        <f t="shared" si="5"/>
        <v>1</v>
      </c>
      <c r="Z27" s="33">
        <f t="shared" si="6"/>
        <v>100</v>
      </c>
      <c r="AA27" s="9">
        <v>0.82</v>
      </c>
      <c r="AB27" s="9">
        <v>1049</v>
      </c>
      <c r="AC27" s="9">
        <v>1049</v>
      </c>
      <c r="AD27" s="9">
        <v>1049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4.54</v>
      </c>
      <c r="AQ27" s="1">
        <f t="shared" si="7"/>
        <v>1</v>
      </c>
    </row>
    <row r="28" spans="2:43" x14ac:dyDescent="0.25">
      <c r="B28" s="9" t="s">
        <v>34</v>
      </c>
      <c r="C28" s="9"/>
      <c r="D28" s="9">
        <v>2</v>
      </c>
      <c r="E28" s="9">
        <v>85</v>
      </c>
      <c r="F28" s="9">
        <v>20</v>
      </c>
      <c r="G28" s="9">
        <v>6</v>
      </c>
      <c r="H28" s="9">
        <f t="shared" si="0"/>
        <v>1013</v>
      </c>
      <c r="I28" s="9">
        <f t="shared" si="1"/>
        <v>0.39331366764995085</v>
      </c>
      <c r="J28" s="9">
        <v>1017</v>
      </c>
      <c r="K28" s="9">
        <v>1013</v>
      </c>
      <c r="L28" s="9">
        <f t="shared" si="2"/>
        <v>1</v>
      </c>
      <c r="M28" s="9" t="s">
        <v>56</v>
      </c>
      <c r="N28" s="9"/>
      <c r="O28" s="9">
        <v>1017</v>
      </c>
      <c r="P28" s="9">
        <v>11.58</v>
      </c>
      <c r="Q28" s="9">
        <f t="shared" si="3"/>
        <v>1</v>
      </c>
      <c r="R28" s="9" t="s">
        <v>55</v>
      </c>
      <c r="S28" s="9"/>
      <c r="T28" s="9"/>
      <c r="U28" s="9">
        <v>1013</v>
      </c>
      <c r="V28" s="9">
        <v>1800</v>
      </c>
      <c r="W28" s="9">
        <f t="shared" si="4"/>
        <v>0</v>
      </c>
      <c r="X28" s="9">
        <v>1007</v>
      </c>
      <c r="Y28" s="9">
        <f t="shared" si="5"/>
        <v>0</v>
      </c>
      <c r="Z28" s="33">
        <f t="shared" si="6"/>
        <v>99.407699901283323</v>
      </c>
      <c r="AA28" s="9">
        <v>3.84</v>
      </c>
      <c r="AB28" s="9">
        <v>1013</v>
      </c>
      <c r="AC28" s="9">
        <v>1007</v>
      </c>
      <c r="AD28" s="9">
        <v>1017</v>
      </c>
      <c r="AE28" s="9">
        <v>0</v>
      </c>
      <c r="AF28" s="9">
        <v>4</v>
      </c>
      <c r="AG28" s="9">
        <v>845</v>
      </c>
      <c r="AH28" s="9">
        <v>1014</v>
      </c>
      <c r="AI28" s="9">
        <v>510</v>
      </c>
      <c r="AJ28" s="9">
        <v>13</v>
      </c>
      <c r="AK28" s="9">
        <v>5</v>
      </c>
      <c r="AL28" s="9">
        <v>4106</v>
      </c>
      <c r="AM28" s="9">
        <v>4</v>
      </c>
      <c r="AN28" s="9">
        <v>138.19</v>
      </c>
      <c r="AO28" s="9">
        <v>1.83</v>
      </c>
      <c r="AP28" s="9">
        <v>155.53</v>
      </c>
      <c r="AQ28" s="1">
        <f t="shared" si="7"/>
        <v>1</v>
      </c>
    </row>
    <row r="29" spans="2:43" x14ac:dyDescent="0.25">
      <c r="B29" s="9" t="s">
        <v>34</v>
      </c>
      <c r="C29" s="9"/>
      <c r="D29" s="9">
        <v>3</v>
      </c>
      <c r="E29" s="9">
        <v>85</v>
      </c>
      <c r="F29" s="9">
        <v>20</v>
      </c>
      <c r="G29" s="9">
        <v>6</v>
      </c>
      <c r="H29" s="9">
        <f t="shared" si="0"/>
        <v>1027</v>
      </c>
      <c r="I29" s="9">
        <f t="shared" si="1"/>
        <v>0</v>
      </c>
      <c r="J29" s="9">
        <v>1027</v>
      </c>
      <c r="K29" s="9">
        <v>1027</v>
      </c>
      <c r="L29" s="9">
        <f t="shared" si="2"/>
        <v>0</v>
      </c>
      <c r="M29" s="9" t="s">
        <v>56</v>
      </c>
      <c r="N29" s="9"/>
      <c r="O29" s="9">
        <v>1027</v>
      </c>
      <c r="P29" s="9">
        <v>4.97</v>
      </c>
      <c r="Q29" s="9">
        <f t="shared" si="3"/>
        <v>1</v>
      </c>
      <c r="R29" s="9" t="s">
        <v>55</v>
      </c>
      <c r="S29" s="9"/>
      <c r="T29" s="9"/>
      <c r="U29" s="9">
        <v>1027</v>
      </c>
      <c r="V29" s="9">
        <v>202.74</v>
      </c>
      <c r="W29" s="9">
        <f t="shared" si="4"/>
        <v>1</v>
      </c>
      <c r="X29" s="9">
        <v>1027</v>
      </c>
      <c r="Y29" s="9">
        <f t="shared" si="5"/>
        <v>1</v>
      </c>
      <c r="Z29" s="33">
        <f t="shared" si="6"/>
        <v>100</v>
      </c>
      <c r="AA29" s="9">
        <v>0.89</v>
      </c>
      <c r="AB29" s="9">
        <v>1027</v>
      </c>
      <c r="AC29" s="9">
        <v>1027</v>
      </c>
      <c r="AD29" s="9">
        <v>1027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5.86</v>
      </c>
      <c r="AQ29" s="1">
        <f t="shared" si="7"/>
        <v>1</v>
      </c>
    </row>
    <row r="30" spans="2:43" x14ac:dyDescent="0.25">
      <c r="B30" s="9" t="s">
        <v>34</v>
      </c>
      <c r="C30" s="9"/>
      <c r="D30" s="9">
        <v>4</v>
      </c>
      <c r="E30" s="9">
        <v>85</v>
      </c>
      <c r="F30" s="9">
        <v>20</v>
      </c>
      <c r="G30" s="9">
        <v>6</v>
      </c>
      <c r="H30" s="9">
        <f t="shared" si="0"/>
        <v>1186</v>
      </c>
      <c r="I30" s="9">
        <f t="shared" si="1"/>
        <v>0</v>
      </c>
      <c r="J30" s="9">
        <v>1186</v>
      </c>
      <c r="K30" s="9">
        <v>1186</v>
      </c>
      <c r="L30" s="9">
        <f t="shared" si="2"/>
        <v>0</v>
      </c>
      <c r="M30" s="9" t="s">
        <v>56</v>
      </c>
      <c r="N30" s="9"/>
      <c r="O30" s="9">
        <v>1186</v>
      </c>
      <c r="P30" s="9">
        <v>3.96</v>
      </c>
      <c r="Q30" s="9">
        <f t="shared" si="3"/>
        <v>1</v>
      </c>
      <c r="R30" s="9" t="s">
        <v>55</v>
      </c>
      <c r="S30" s="9"/>
      <c r="T30" s="9"/>
      <c r="U30" s="9">
        <v>1186</v>
      </c>
      <c r="V30" s="9">
        <v>78.8</v>
      </c>
      <c r="W30" s="9">
        <f t="shared" si="4"/>
        <v>1</v>
      </c>
      <c r="X30" s="9">
        <v>1186</v>
      </c>
      <c r="Y30" s="9">
        <f t="shared" si="5"/>
        <v>1</v>
      </c>
      <c r="Z30" s="33">
        <f t="shared" si="6"/>
        <v>100</v>
      </c>
      <c r="AA30" s="9">
        <v>0.64</v>
      </c>
      <c r="AB30" s="9">
        <v>1186</v>
      </c>
      <c r="AC30" s="9">
        <v>1186</v>
      </c>
      <c r="AD30" s="9">
        <v>1186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4.5999999999999996</v>
      </c>
      <c r="AQ30" s="1">
        <f t="shared" si="7"/>
        <v>1</v>
      </c>
    </row>
    <row r="31" spans="2:43" x14ac:dyDescent="0.25">
      <c r="B31" s="9" t="s">
        <v>34</v>
      </c>
      <c r="C31" s="9"/>
      <c r="D31" s="9">
        <v>5</v>
      </c>
      <c r="E31" s="9">
        <v>85</v>
      </c>
      <c r="F31" s="9">
        <v>20</v>
      </c>
      <c r="G31" s="9">
        <v>6</v>
      </c>
      <c r="H31" s="9">
        <f t="shared" si="0"/>
        <v>1082</v>
      </c>
      <c r="I31" s="9">
        <f t="shared" si="1"/>
        <v>0</v>
      </c>
      <c r="J31" s="9">
        <v>1082</v>
      </c>
      <c r="K31" s="9">
        <v>1082</v>
      </c>
      <c r="L31" s="9">
        <f t="shared" si="2"/>
        <v>0</v>
      </c>
      <c r="M31" s="9" t="s">
        <v>56</v>
      </c>
      <c r="N31" s="9"/>
      <c r="O31" s="9">
        <v>1082</v>
      </c>
      <c r="P31" s="9">
        <v>3.01</v>
      </c>
      <c r="Q31" s="9">
        <f t="shared" si="3"/>
        <v>1</v>
      </c>
      <c r="R31" s="9" t="s">
        <v>55</v>
      </c>
      <c r="S31" s="9"/>
      <c r="T31" s="9"/>
      <c r="U31" s="9">
        <v>1082</v>
      </c>
      <c r="V31" s="9">
        <v>169.17</v>
      </c>
      <c r="W31" s="9">
        <f t="shared" si="4"/>
        <v>1</v>
      </c>
      <c r="X31" s="9">
        <v>1082</v>
      </c>
      <c r="Y31" s="9">
        <f t="shared" si="5"/>
        <v>1</v>
      </c>
      <c r="Z31" s="33">
        <f t="shared" si="6"/>
        <v>100</v>
      </c>
      <c r="AA31" s="9">
        <v>0.57999999999999996</v>
      </c>
      <c r="AB31" s="9">
        <v>1082</v>
      </c>
      <c r="AC31" s="9">
        <v>1082</v>
      </c>
      <c r="AD31" s="9">
        <v>1082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3.59</v>
      </c>
      <c r="AQ31" s="1">
        <f t="shared" si="7"/>
        <v>1</v>
      </c>
    </row>
    <row r="32" spans="2:43" x14ac:dyDescent="0.25">
      <c r="B32" s="9" t="s">
        <v>34</v>
      </c>
      <c r="C32" s="9"/>
      <c r="D32" s="9">
        <v>6</v>
      </c>
      <c r="E32" s="9">
        <v>85</v>
      </c>
      <c r="F32" s="9">
        <v>20</v>
      </c>
      <c r="G32" s="9">
        <v>6</v>
      </c>
      <c r="H32" s="9">
        <f t="shared" si="0"/>
        <v>1009</v>
      </c>
      <c r="I32" s="9">
        <f t="shared" si="1"/>
        <v>0</v>
      </c>
      <c r="J32" s="9">
        <v>1009</v>
      </c>
      <c r="K32" s="9">
        <v>1009</v>
      </c>
      <c r="L32" s="9">
        <f t="shared" si="2"/>
        <v>0</v>
      </c>
      <c r="M32" s="9" t="s">
        <v>56</v>
      </c>
      <c r="N32" s="9"/>
      <c r="O32" s="9">
        <v>1009</v>
      </c>
      <c r="P32" s="9">
        <v>9.67</v>
      </c>
      <c r="Q32" s="9">
        <f t="shared" si="3"/>
        <v>1</v>
      </c>
      <c r="R32" s="9" t="s">
        <v>55</v>
      </c>
      <c r="S32" s="9"/>
      <c r="T32" s="9"/>
      <c r="U32" s="9">
        <v>1009</v>
      </c>
      <c r="V32" s="9">
        <v>1801.3</v>
      </c>
      <c r="W32" s="9">
        <f t="shared" si="4"/>
        <v>0</v>
      </c>
      <c r="X32" s="9">
        <v>1007</v>
      </c>
      <c r="Y32" s="9">
        <f t="shared" si="5"/>
        <v>0</v>
      </c>
      <c r="Z32" s="33">
        <f t="shared" si="6"/>
        <v>99.801783944499505</v>
      </c>
      <c r="AA32" s="9">
        <v>1.44</v>
      </c>
      <c r="AB32" s="9">
        <v>1009</v>
      </c>
      <c r="AC32" s="9">
        <v>1007</v>
      </c>
      <c r="AD32" s="9">
        <v>1009</v>
      </c>
      <c r="AE32" s="9">
        <v>0</v>
      </c>
      <c r="AF32" s="9">
        <v>3</v>
      </c>
      <c r="AG32" s="9">
        <v>820</v>
      </c>
      <c r="AH32" s="9">
        <v>984</v>
      </c>
      <c r="AI32" s="9">
        <v>510</v>
      </c>
      <c r="AJ32" s="9">
        <v>2</v>
      </c>
      <c r="AK32" s="9">
        <v>0</v>
      </c>
      <c r="AL32" s="9">
        <v>6768</v>
      </c>
      <c r="AM32" s="9">
        <v>3</v>
      </c>
      <c r="AN32" s="9">
        <v>198.53</v>
      </c>
      <c r="AO32" s="9">
        <v>1.54</v>
      </c>
      <c r="AP32" s="9">
        <v>211.22</v>
      </c>
      <c r="AQ32" s="1">
        <f t="shared" si="7"/>
        <v>1</v>
      </c>
    </row>
    <row r="33" spans="2:43" x14ac:dyDescent="0.25">
      <c r="B33" s="9" t="s">
        <v>34</v>
      </c>
      <c r="C33" s="9"/>
      <c r="D33" s="9">
        <v>7</v>
      </c>
      <c r="E33" s="9">
        <v>85</v>
      </c>
      <c r="F33" s="9">
        <v>20</v>
      </c>
      <c r="G33" s="9">
        <v>6</v>
      </c>
      <c r="H33" s="9">
        <f t="shared" si="0"/>
        <v>1195</v>
      </c>
      <c r="I33" s="9">
        <f t="shared" si="1"/>
        <v>0</v>
      </c>
      <c r="J33" s="9">
        <v>1195</v>
      </c>
      <c r="K33" s="9">
        <v>1195</v>
      </c>
      <c r="L33" s="9">
        <f t="shared" si="2"/>
        <v>0</v>
      </c>
      <c r="M33" s="9" t="s">
        <v>56</v>
      </c>
      <c r="N33" s="9"/>
      <c r="O33" s="9">
        <v>1195</v>
      </c>
      <c r="P33" s="9">
        <v>2.8</v>
      </c>
      <c r="Q33" s="9">
        <f t="shared" si="3"/>
        <v>1</v>
      </c>
      <c r="R33" s="9" t="s">
        <v>55</v>
      </c>
      <c r="S33" s="9"/>
      <c r="T33" s="9"/>
      <c r="U33" s="9">
        <v>1195</v>
      </c>
      <c r="V33" s="9">
        <v>276.85000000000002</v>
      </c>
      <c r="W33" s="9">
        <f t="shared" si="4"/>
        <v>1</v>
      </c>
      <c r="X33" s="9">
        <v>1195</v>
      </c>
      <c r="Y33" s="9">
        <f t="shared" si="5"/>
        <v>1</v>
      </c>
      <c r="Z33" s="33">
        <f t="shared" si="6"/>
        <v>100</v>
      </c>
      <c r="AA33" s="9">
        <v>0.56999999999999995</v>
      </c>
      <c r="AB33" s="9">
        <v>1195</v>
      </c>
      <c r="AC33" s="9">
        <v>1195</v>
      </c>
      <c r="AD33" s="9">
        <v>1195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3.37</v>
      </c>
      <c r="AQ33" s="1">
        <f t="shared" si="7"/>
        <v>1</v>
      </c>
    </row>
    <row r="34" spans="2:43" x14ac:dyDescent="0.25">
      <c r="B34" s="9" t="s">
        <v>34</v>
      </c>
      <c r="C34" s="9"/>
      <c r="D34" s="9">
        <v>8</v>
      </c>
      <c r="E34" s="9">
        <v>85</v>
      </c>
      <c r="F34" s="9">
        <v>20</v>
      </c>
      <c r="G34" s="9">
        <v>6</v>
      </c>
      <c r="H34" s="9">
        <f t="shared" si="0"/>
        <v>1105</v>
      </c>
      <c r="I34" s="9">
        <f t="shared" si="1"/>
        <v>0</v>
      </c>
      <c r="J34" s="9">
        <v>1105</v>
      </c>
      <c r="K34" s="9">
        <v>1105</v>
      </c>
      <c r="L34" s="9">
        <f t="shared" si="2"/>
        <v>0</v>
      </c>
      <c r="M34" s="9" t="s">
        <v>56</v>
      </c>
      <c r="N34" s="9"/>
      <c r="O34" s="9">
        <v>1105</v>
      </c>
      <c r="P34" s="9">
        <v>0.73</v>
      </c>
      <c r="Q34" s="9">
        <f t="shared" si="3"/>
        <v>1</v>
      </c>
      <c r="R34" s="9" t="s">
        <v>55</v>
      </c>
      <c r="S34" s="9"/>
      <c r="T34" s="9"/>
      <c r="U34" s="9">
        <v>1105</v>
      </c>
      <c r="V34" s="9">
        <v>7.1</v>
      </c>
      <c r="W34" s="9">
        <f t="shared" si="4"/>
        <v>1</v>
      </c>
      <c r="X34" s="9">
        <v>1105</v>
      </c>
      <c r="Y34" s="9">
        <f t="shared" si="5"/>
        <v>1</v>
      </c>
      <c r="Z34" s="33">
        <f t="shared" si="6"/>
        <v>100</v>
      </c>
      <c r="AA34" s="9">
        <v>0.36</v>
      </c>
      <c r="AB34" s="9">
        <v>1105</v>
      </c>
      <c r="AC34" s="9">
        <v>1105</v>
      </c>
      <c r="AD34" s="9">
        <v>1105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1.0900000000000001</v>
      </c>
      <c r="AQ34" s="1">
        <f t="shared" si="7"/>
        <v>1</v>
      </c>
    </row>
    <row r="35" spans="2:43" x14ac:dyDescent="0.25">
      <c r="B35" s="9" t="s">
        <v>34</v>
      </c>
      <c r="C35" s="9"/>
      <c r="D35" s="9">
        <v>9</v>
      </c>
      <c r="E35" s="9">
        <v>85</v>
      </c>
      <c r="F35" s="9">
        <v>20</v>
      </c>
      <c r="G35" s="9">
        <v>6</v>
      </c>
      <c r="H35" s="9">
        <f t="shared" si="0"/>
        <v>1010</v>
      </c>
      <c r="I35" s="9">
        <f t="shared" si="1"/>
        <v>0</v>
      </c>
      <c r="J35" s="9">
        <v>1010</v>
      </c>
      <c r="K35" s="9">
        <v>1010</v>
      </c>
      <c r="L35" s="9">
        <f t="shared" si="2"/>
        <v>0</v>
      </c>
      <c r="M35" s="9" t="s">
        <v>56</v>
      </c>
      <c r="N35" s="9"/>
      <c r="O35" s="9">
        <v>1010</v>
      </c>
      <c r="P35" s="9">
        <v>16.84</v>
      </c>
      <c r="Q35" s="9">
        <f t="shared" si="3"/>
        <v>1</v>
      </c>
      <c r="R35" s="9" t="s">
        <v>55</v>
      </c>
      <c r="S35" s="9"/>
      <c r="T35" s="9"/>
      <c r="U35" s="9">
        <v>1010</v>
      </c>
      <c r="V35" s="9">
        <v>1800</v>
      </c>
      <c r="W35" s="9">
        <f t="shared" si="4"/>
        <v>0</v>
      </c>
      <c r="X35" s="9">
        <v>1007</v>
      </c>
      <c r="Y35" s="9">
        <f t="shared" si="5"/>
        <v>0</v>
      </c>
      <c r="Z35" s="33">
        <f t="shared" si="6"/>
        <v>99.702970297029708</v>
      </c>
      <c r="AA35" s="9">
        <v>4.12</v>
      </c>
      <c r="AB35" s="9">
        <v>1010</v>
      </c>
      <c r="AC35" s="9">
        <v>1007</v>
      </c>
      <c r="AD35" s="9">
        <v>1010</v>
      </c>
      <c r="AE35" s="9">
        <v>0</v>
      </c>
      <c r="AF35" s="9">
        <v>2</v>
      </c>
      <c r="AG35" s="9">
        <v>855</v>
      </c>
      <c r="AH35" s="9">
        <v>1026</v>
      </c>
      <c r="AI35" s="9">
        <v>510</v>
      </c>
      <c r="AJ35" s="9">
        <v>0</v>
      </c>
      <c r="AK35" s="9">
        <v>0</v>
      </c>
      <c r="AL35" s="9">
        <v>3617</v>
      </c>
      <c r="AM35" s="9">
        <v>2</v>
      </c>
      <c r="AN35" s="9">
        <v>169.31</v>
      </c>
      <c r="AO35" s="9">
        <v>0.72</v>
      </c>
      <c r="AP35" s="9">
        <v>191.05</v>
      </c>
      <c r="AQ35" s="1">
        <f t="shared" si="7"/>
        <v>1</v>
      </c>
    </row>
    <row r="36" spans="2:43" x14ac:dyDescent="0.25">
      <c r="B36" s="9" t="s">
        <v>34</v>
      </c>
      <c r="C36" s="9"/>
      <c r="D36" s="9">
        <v>10</v>
      </c>
      <c r="E36" s="9">
        <v>85</v>
      </c>
      <c r="F36" s="9">
        <v>20</v>
      </c>
      <c r="G36" s="9">
        <v>6</v>
      </c>
      <c r="H36" s="9">
        <f t="shared" si="0"/>
        <v>1166</v>
      </c>
      <c r="I36" s="9">
        <f t="shared" si="1"/>
        <v>0</v>
      </c>
      <c r="J36" s="9">
        <v>1166</v>
      </c>
      <c r="K36" s="9">
        <v>1166</v>
      </c>
      <c r="L36" s="9">
        <f t="shared" si="2"/>
        <v>0</v>
      </c>
      <c r="M36" s="9" t="s">
        <v>56</v>
      </c>
      <c r="N36" s="9"/>
      <c r="O36" s="9">
        <v>1166</v>
      </c>
      <c r="P36" s="9">
        <v>0.61</v>
      </c>
      <c r="Q36" s="9">
        <f t="shared" si="3"/>
        <v>1</v>
      </c>
      <c r="R36" s="9" t="s">
        <v>55</v>
      </c>
      <c r="S36" s="9"/>
      <c r="T36" s="9"/>
      <c r="U36" s="9">
        <v>1166</v>
      </c>
      <c r="V36" s="9">
        <v>1.22</v>
      </c>
      <c r="W36" s="9">
        <f t="shared" si="4"/>
        <v>1</v>
      </c>
      <c r="X36" s="9">
        <v>1166</v>
      </c>
      <c r="Y36" s="9">
        <f t="shared" si="5"/>
        <v>1</v>
      </c>
      <c r="Z36" s="33">
        <f t="shared" si="6"/>
        <v>100</v>
      </c>
      <c r="AA36" s="9">
        <v>0.26</v>
      </c>
      <c r="AB36" s="9">
        <v>1166</v>
      </c>
      <c r="AC36" s="9">
        <v>1166</v>
      </c>
      <c r="AD36" s="9">
        <v>1166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0.86</v>
      </c>
      <c r="AQ36" s="1">
        <f t="shared" si="7"/>
        <v>1</v>
      </c>
    </row>
    <row r="37" spans="2:43" x14ac:dyDescent="0.25">
      <c r="B37" s="9" t="s">
        <v>34</v>
      </c>
      <c r="C37" s="9"/>
      <c r="D37" s="9">
        <v>1</v>
      </c>
      <c r="E37" s="9">
        <v>90</v>
      </c>
      <c r="F37" s="9">
        <v>20</v>
      </c>
      <c r="G37" s="9">
        <v>6</v>
      </c>
      <c r="H37" s="9">
        <f t="shared" si="0"/>
        <v>1008</v>
      </c>
      <c r="I37" s="9">
        <f t="shared" si="1"/>
        <v>0</v>
      </c>
      <c r="J37" s="9">
        <v>1008</v>
      </c>
      <c r="K37" s="9">
        <v>1008</v>
      </c>
      <c r="L37" s="9">
        <f t="shared" si="2"/>
        <v>0</v>
      </c>
      <c r="M37" s="9" t="s">
        <v>56</v>
      </c>
      <c r="N37" s="9"/>
      <c r="O37" s="9">
        <v>1008</v>
      </c>
      <c r="P37" s="9">
        <v>24.48</v>
      </c>
      <c r="Q37" s="9">
        <f t="shared" si="3"/>
        <v>1</v>
      </c>
      <c r="R37" s="9" t="s">
        <v>55</v>
      </c>
      <c r="S37" s="9"/>
      <c r="T37" s="9"/>
      <c r="U37" s="9">
        <v>1008</v>
      </c>
      <c r="V37" s="9">
        <v>1224.03</v>
      </c>
      <c r="W37" s="9">
        <f t="shared" si="4"/>
        <v>1</v>
      </c>
      <c r="X37" s="9">
        <v>1007</v>
      </c>
      <c r="Y37" s="9">
        <f t="shared" si="5"/>
        <v>0</v>
      </c>
      <c r="Z37" s="33">
        <f t="shared" si="6"/>
        <v>99.900793650793645</v>
      </c>
      <c r="AA37" s="9">
        <v>3.47</v>
      </c>
      <c r="AB37" s="9">
        <v>1008</v>
      </c>
      <c r="AC37" s="9">
        <v>1007</v>
      </c>
      <c r="AD37" s="9">
        <v>1008</v>
      </c>
      <c r="AE37" s="9">
        <v>0</v>
      </c>
      <c r="AF37" s="9">
        <v>2</v>
      </c>
      <c r="AG37" s="9">
        <v>950</v>
      </c>
      <c r="AH37" s="9">
        <v>1140</v>
      </c>
      <c r="AI37" s="9">
        <v>540</v>
      </c>
      <c r="AJ37" s="9">
        <v>0</v>
      </c>
      <c r="AK37" s="9">
        <v>0</v>
      </c>
      <c r="AL37" s="9">
        <v>2800</v>
      </c>
      <c r="AM37" s="9">
        <v>2</v>
      </c>
      <c r="AN37" s="9">
        <v>99.29</v>
      </c>
      <c r="AO37" s="9">
        <v>0.83</v>
      </c>
      <c r="AP37" s="9">
        <v>128.16</v>
      </c>
      <c r="AQ37" s="1">
        <f t="shared" si="7"/>
        <v>1</v>
      </c>
    </row>
    <row r="38" spans="2:43" x14ac:dyDescent="0.25">
      <c r="B38" s="9" t="s">
        <v>34</v>
      </c>
      <c r="C38" s="9"/>
      <c r="D38" s="9">
        <v>2</v>
      </c>
      <c r="E38" s="9">
        <v>90</v>
      </c>
      <c r="F38" s="9">
        <v>20</v>
      </c>
      <c r="G38" s="9">
        <v>6</v>
      </c>
      <c r="H38" s="9">
        <f t="shared" si="0"/>
        <v>1015</v>
      </c>
      <c r="I38" s="9">
        <f t="shared" si="1"/>
        <v>0</v>
      </c>
      <c r="J38" s="9">
        <v>1015</v>
      </c>
      <c r="K38" s="9">
        <v>1015</v>
      </c>
      <c r="L38" s="9">
        <f t="shared" si="2"/>
        <v>0</v>
      </c>
      <c r="M38" s="9" t="s">
        <v>56</v>
      </c>
      <c r="N38" s="9"/>
      <c r="O38" s="9">
        <v>1015</v>
      </c>
      <c r="P38" s="9">
        <v>10.18</v>
      </c>
      <c r="Q38" s="9">
        <f t="shared" si="3"/>
        <v>1</v>
      </c>
      <c r="R38" s="9" t="s">
        <v>55</v>
      </c>
      <c r="S38" s="9"/>
      <c r="T38" s="9"/>
      <c r="U38" s="9">
        <v>1015</v>
      </c>
      <c r="V38" s="9">
        <v>1800</v>
      </c>
      <c r="W38" s="9">
        <f t="shared" si="4"/>
        <v>0</v>
      </c>
      <c r="X38" s="9">
        <v>1006</v>
      </c>
      <c r="Y38" s="9">
        <f t="shared" si="5"/>
        <v>0</v>
      </c>
      <c r="Z38" s="33">
        <f t="shared" si="6"/>
        <v>99.113300492610833</v>
      </c>
      <c r="AA38" s="9">
        <v>1.42</v>
      </c>
      <c r="AB38" s="9">
        <v>1015</v>
      </c>
      <c r="AC38" s="9">
        <v>1006</v>
      </c>
      <c r="AD38" s="9">
        <v>1015</v>
      </c>
      <c r="AE38" s="9">
        <v>0</v>
      </c>
      <c r="AF38" s="9">
        <v>5</v>
      </c>
      <c r="AG38" s="9">
        <v>1075</v>
      </c>
      <c r="AH38" s="9">
        <v>1290</v>
      </c>
      <c r="AI38" s="9">
        <v>540</v>
      </c>
      <c r="AJ38" s="9">
        <v>13</v>
      </c>
      <c r="AK38" s="9">
        <v>0</v>
      </c>
      <c r="AL38" s="9">
        <v>43697</v>
      </c>
      <c r="AM38" s="9">
        <v>5</v>
      </c>
      <c r="AN38" s="9">
        <v>1197.24</v>
      </c>
      <c r="AO38" s="9">
        <v>2.8</v>
      </c>
      <c r="AP38" s="9">
        <v>1211.71</v>
      </c>
      <c r="AQ38" s="1">
        <f t="shared" si="7"/>
        <v>1</v>
      </c>
    </row>
    <row r="39" spans="2:43" x14ac:dyDescent="0.25">
      <c r="B39" s="9" t="s">
        <v>34</v>
      </c>
      <c r="C39" s="9"/>
      <c r="D39" s="9">
        <v>3</v>
      </c>
      <c r="E39" s="9">
        <v>90</v>
      </c>
      <c r="F39" s="9">
        <v>20</v>
      </c>
      <c r="G39" s="9">
        <v>6</v>
      </c>
      <c r="H39" s="9">
        <f t="shared" si="0"/>
        <v>1010</v>
      </c>
      <c r="I39" s="9">
        <f t="shared" si="1"/>
        <v>9.8911968348170135E-2</v>
      </c>
      <c r="J39" s="9">
        <v>1011</v>
      </c>
      <c r="K39" s="9">
        <v>1010</v>
      </c>
      <c r="L39" s="9">
        <f t="shared" si="2"/>
        <v>1</v>
      </c>
      <c r="M39" s="9" t="s">
        <v>56</v>
      </c>
      <c r="N39" s="9"/>
      <c r="O39" s="9">
        <v>1011</v>
      </c>
      <c r="P39" s="9">
        <v>8.09</v>
      </c>
      <c r="Q39" s="9">
        <f t="shared" si="3"/>
        <v>1</v>
      </c>
      <c r="R39" s="9" t="s">
        <v>55</v>
      </c>
      <c r="S39" s="9"/>
      <c r="T39" s="9"/>
      <c r="U39" s="9">
        <v>1010</v>
      </c>
      <c r="V39" s="9">
        <v>1800</v>
      </c>
      <c r="W39" s="9">
        <f t="shared" si="4"/>
        <v>0</v>
      </c>
      <c r="X39" s="9">
        <v>1006</v>
      </c>
      <c r="Y39" s="9">
        <f t="shared" si="5"/>
        <v>0</v>
      </c>
      <c r="Z39" s="33">
        <f t="shared" si="6"/>
        <v>99.603960396039611</v>
      </c>
      <c r="AA39" s="9">
        <v>3.89</v>
      </c>
      <c r="AB39" s="9">
        <v>1010</v>
      </c>
      <c r="AC39" s="9">
        <v>1006</v>
      </c>
      <c r="AD39" s="9">
        <v>1011</v>
      </c>
      <c r="AE39" s="9">
        <v>0</v>
      </c>
      <c r="AF39" s="9">
        <v>2</v>
      </c>
      <c r="AG39" s="9">
        <v>950</v>
      </c>
      <c r="AH39" s="9">
        <v>1140</v>
      </c>
      <c r="AI39" s="9">
        <v>540</v>
      </c>
      <c r="AJ39" s="9">
        <v>0</v>
      </c>
      <c r="AK39" s="9">
        <v>0</v>
      </c>
      <c r="AL39" s="9">
        <v>52717</v>
      </c>
      <c r="AM39" s="9">
        <v>2</v>
      </c>
      <c r="AN39" s="9">
        <v>1099.4100000000001</v>
      </c>
      <c r="AO39" s="9">
        <v>0.67</v>
      </c>
      <c r="AP39" s="9">
        <v>1112.0999999999999</v>
      </c>
      <c r="AQ39" s="1">
        <f t="shared" si="7"/>
        <v>1</v>
      </c>
    </row>
    <row r="40" spans="2:43" x14ac:dyDescent="0.25">
      <c r="B40" s="9" t="s">
        <v>34</v>
      </c>
      <c r="C40" s="9"/>
      <c r="D40" s="9">
        <v>4</v>
      </c>
      <c r="E40" s="9">
        <v>90</v>
      </c>
      <c r="F40" s="9">
        <v>20</v>
      </c>
      <c r="G40" s="9">
        <v>6</v>
      </c>
      <c r="H40" s="9">
        <f t="shared" si="0"/>
        <v>1063</v>
      </c>
      <c r="I40" s="9">
        <f t="shared" si="1"/>
        <v>0</v>
      </c>
      <c r="J40" s="9">
        <v>1063</v>
      </c>
      <c r="K40" s="9">
        <v>1063</v>
      </c>
      <c r="L40" s="9">
        <f t="shared" si="2"/>
        <v>0</v>
      </c>
      <c r="M40" s="9" t="s">
        <v>56</v>
      </c>
      <c r="N40" s="9"/>
      <c r="O40" s="9">
        <v>1063</v>
      </c>
      <c r="P40" s="9">
        <v>4.53</v>
      </c>
      <c r="Q40" s="9">
        <f t="shared" si="3"/>
        <v>1</v>
      </c>
      <c r="R40" s="9" t="s">
        <v>55</v>
      </c>
      <c r="S40" s="9"/>
      <c r="T40" s="9"/>
      <c r="U40" s="9">
        <v>1063</v>
      </c>
      <c r="V40" s="9">
        <v>117.14</v>
      </c>
      <c r="W40" s="9">
        <f t="shared" si="4"/>
        <v>1</v>
      </c>
      <c r="X40" s="9">
        <v>1063</v>
      </c>
      <c r="Y40" s="9">
        <f t="shared" si="5"/>
        <v>1</v>
      </c>
      <c r="Z40" s="33">
        <f t="shared" si="6"/>
        <v>100</v>
      </c>
      <c r="AA40" s="9">
        <v>0.68</v>
      </c>
      <c r="AB40" s="9">
        <v>1063</v>
      </c>
      <c r="AC40" s="9">
        <v>1063</v>
      </c>
      <c r="AD40" s="9">
        <v>1063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5.21</v>
      </c>
      <c r="AQ40" s="1">
        <f t="shared" si="7"/>
        <v>1</v>
      </c>
    </row>
    <row r="41" spans="2:43" x14ac:dyDescent="0.25">
      <c r="B41" s="9" t="s">
        <v>34</v>
      </c>
      <c r="C41" s="9"/>
      <c r="D41" s="9">
        <v>5</v>
      </c>
      <c r="E41" s="9">
        <v>90</v>
      </c>
      <c r="F41" s="9">
        <v>20</v>
      </c>
      <c r="G41" s="9">
        <v>6</v>
      </c>
      <c r="H41" s="9">
        <f t="shared" si="0"/>
        <v>1062</v>
      </c>
      <c r="I41" s="9">
        <f t="shared" si="1"/>
        <v>0</v>
      </c>
      <c r="J41" s="9">
        <v>1062</v>
      </c>
      <c r="K41" s="9">
        <v>1062</v>
      </c>
      <c r="L41" s="9">
        <f t="shared" si="2"/>
        <v>0</v>
      </c>
      <c r="M41" s="9" t="s">
        <v>56</v>
      </c>
      <c r="N41" s="9"/>
      <c r="O41" s="9">
        <v>1062</v>
      </c>
      <c r="P41" s="9">
        <v>1.03</v>
      </c>
      <c r="Q41" s="9">
        <f t="shared" si="3"/>
        <v>1</v>
      </c>
      <c r="R41" s="9" t="s">
        <v>55</v>
      </c>
      <c r="S41" s="9"/>
      <c r="T41" s="9"/>
      <c r="U41" s="9">
        <v>1062</v>
      </c>
      <c r="V41" s="9">
        <v>2.4</v>
      </c>
      <c r="W41" s="9">
        <f t="shared" si="4"/>
        <v>1</v>
      </c>
      <c r="X41" s="9">
        <v>1062</v>
      </c>
      <c r="Y41" s="9">
        <f t="shared" si="5"/>
        <v>1</v>
      </c>
      <c r="Z41" s="33">
        <f t="shared" si="6"/>
        <v>100</v>
      </c>
      <c r="AA41" s="9">
        <v>0.28000000000000003</v>
      </c>
      <c r="AB41" s="9">
        <v>1062</v>
      </c>
      <c r="AC41" s="9">
        <v>1062</v>
      </c>
      <c r="AD41" s="9">
        <v>1062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1.3</v>
      </c>
      <c r="AQ41" s="1">
        <f t="shared" si="7"/>
        <v>1</v>
      </c>
    </row>
    <row r="42" spans="2:43" x14ac:dyDescent="0.25">
      <c r="B42" s="9" t="s">
        <v>34</v>
      </c>
      <c r="C42" s="9"/>
      <c r="D42" s="9">
        <v>6</v>
      </c>
      <c r="E42" s="9">
        <v>90</v>
      </c>
      <c r="F42" s="9">
        <v>20</v>
      </c>
      <c r="G42" s="9">
        <v>6</v>
      </c>
      <c r="H42" s="9">
        <f t="shared" si="0"/>
        <v>1193</v>
      </c>
      <c r="I42" s="9">
        <f t="shared" si="1"/>
        <v>0</v>
      </c>
      <c r="J42" s="9">
        <v>1193</v>
      </c>
      <c r="K42" s="9">
        <v>1193</v>
      </c>
      <c r="L42" s="9">
        <f t="shared" si="2"/>
        <v>0</v>
      </c>
      <c r="M42" s="9" t="s">
        <v>56</v>
      </c>
      <c r="N42" s="9"/>
      <c r="O42" s="9">
        <v>1193</v>
      </c>
      <c r="P42" s="9">
        <v>1.4</v>
      </c>
      <c r="Q42" s="9">
        <f t="shared" si="3"/>
        <v>1</v>
      </c>
      <c r="R42" s="9" t="s">
        <v>55</v>
      </c>
      <c r="S42" s="9"/>
      <c r="T42" s="9"/>
      <c r="U42" s="9">
        <v>1193</v>
      </c>
      <c r="V42" s="9">
        <v>33.26</v>
      </c>
      <c r="W42" s="9">
        <f t="shared" si="4"/>
        <v>1</v>
      </c>
      <c r="X42" s="9">
        <v>1193</v>
      </c>
      <c r="Y42" s="9">
        <f t="shared" si="5"/>
        <v>1</v>
      </c>
      <c r="Z42" s="33">
        <f t="shared" si="6"/>
        <v>100</v>
      </c>
      <c r="AA42" s="9">
        <v>0.31</v>
      </c>
      <c r="AB42" s="9">
        <v>1193</v>
      </c>
      <c r="AC42" s="9">
        <v>1193</v>
      </c>
      <c r="AD42" s="9">
        <v>1193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1.7</v>
      </c>
      <c r="AQ42" s="1">
        <f t="shared" si="7"/>
        <v>1</v>
      </c>
    </row>
    <row r="43" spans="2:43" x14ac:dyDescent="0.25">
      <c r="B43" s="9" t="s">
        <v>34</v>
      </c>
      <c r="C43" s="9"/>
      <c r="D43" s="9">
        <v>7</v>
      </c>
      <c r="E43" s="9">
        <v>90</v>
      </c>
      <c r="F43" s="9">
        <v>20</v>
      </c>
      <c r="G43" s="9">
        <v>6</v>
      </c>
      <c r="H43" s="9">
        <f t="shared" si="0"/>
        <v>1108</v>
      </c>
      <c r="I43" s="9">
        <f t="shared" si="1"/>
        <v>0</v>
      </c>
      <c r="J43" s="9">
        <v>1108</v>
      </c>
      <c r="K43" s="9">
        <v>1108</v>
      </c>
      <c r="L43" s="9">
        <f t="shared" si="2"/>
        <v>0</v>
      </c>
      <c r="M43" s="9" t="s">
        <v>56</v>
      </c>
      <c r="N43" s="9"/>
      <c r="O43" s="9">
        <v>1108</v>
      </c>
      <c r="P43" s="9">
        <v>6.21</v>
      </c>
      <c r="Q43" s="9">
        <f t="shared" si="3"/>
        <v>1</v>
      </c>
      <c r="R43" s="9" t="s">
        <v>55</v>
      </c>
      <c r="S43" s="9"/>
      <c r="T43" s="9"/>
      <c r="U43" s="9">
        <v>1108</v>
      </c>
      <c r="V43" s="9">
        <v>265.38</v>
      </c>
      <c r="W43" s="9">
        <f t="shared" si="4"/>
        <v>1</v>
      </c>
      <c r="X43" s="9">
        <v>1108</v>
      </c>
      <c r="Y43" s="9">
        <f t="shared" si="5"/>
        <v>1</v>
      </c>
      <c r="Z43" s="33">
        <f t="shared" si="6"/>
        <v>100</v>
      </c>
      <c r="AA43" s="9">
        <v>0.99</v>
      </c>
      <c r="AB43" s="9">
        <v>1108</v>
      </c>
      <c r="AC43" s="9">
        <v>1108</v>
      </c>
      <c r="AD43" s="9">
        <v>1108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7.2</v>
      </c>
      <c r="AQ43" s="1">
        <f t="shared" si="7"/>
        <v>1</v>
      </c>
    </row>
    <row r="44" spans="2:43" x14ac:dyDescent="0.25">
      <c r="B44" s="9" t="s">
        <v>34</v>
      </c>
      <c r="C44" s="9"/>
      <c r="D44" s="9">
        <v>8</v>
      </c>
      <c r="E44" s="9">
        <v>90</v>
      </c>
      <c r="F44" s="9">
        <v>20</v>
      </c>
      <c r="G44" s="9">
        <v>6</v>
      </c>
      <c r="H44" s="9">
        <f t="shared" si="0"/>
        <v>1094</v>
      </c>
      <c r="I44" s="9">
        <f t="shared" si="1"/>
        <v>0</v>
      </c>
      <c r="J44" s="9">
        <v>1094</v>
      </c>
      <c r="K44" s="9">
        <v>1094</v>
      </c>
      <c r="L44" s="9">
        <f t="shared" si="2"/>
        <v>0</v>
      </c>
      <c r="M44" s="9" t="s">
        <v>56</v>
      </c>
      <c r="N44" s="9"/>
      <c r="O44" s="9">
        <v>1094</v>
      </c>
      <c r="P44" s="9">
        <v>0.91</v>
      </c>
      <c r="Q44" s="9">
        <f t="shared" si="3"/>
        <v>1</v>
      </c>
      <c r="R44" s="9" t="s">
        <v>55</v>
      </c>
      <c r="S44" s="9"/>
      <c r="T44" s="9"/>
      <c r="U44" s="9">
        <v>1094</v>
      </c>
      <c r="V44" s="9">
        <v>1.78</v>
      </c>
      <c r="W44" s="9">
        <f t="shared" si="4"/>
        <v>1</v>
      </c>
      <c r="X44" s="9">
        <v>1094</v>
      </c>
      <c r="Y44" s="9">
        <f t="shared" si="5"/>
        <v>1</v>
      </c>
      <c r="Z44" s="33">
        <f t="shared" si="6"/>
        <v>100</v>
      </c>
      <c r="AA44" s="9">
        <v>0.33</v>
      </c>
      <c r="AB44" s="9">
        <v>1094</v>
      </c>
      <c r="AC44" s="9">
        <v>1094</v>
      </c>
      <c r="AD44" s="9">
        <v>1094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1.24</v>
      </c>
      <c r="AQ44" s="1">
        <f t="shared" si="7"/>
        <v>1</v>
      </c>
    </row>
    <row r="45" spans="2:43" x14ac:dyDescent="0.25">
      <c r="B45" s="9" t="s">
        <v>34</v>
      </c>
      <c r="C45" s="9"/>
      <c r="D45" s="9">
        <v>9</v>
      </c>
      <c r="E45" s="9">
        <v>90</v>
      </c>
      <c r="F45" s="9">
        <v>20</v>
      </c>
      <c r="G45" s="9">
        <v>6</v>
      </c>
      <c r="H45" s="9">
        <f t="shared" si="0"/>
        <v>1075</v>
      </c>
      <c r="I45" s="9">
        <f t="shared" si="1"/>
        <v>0</v>
      </c>
      <c r="J45" s="9">
        <v>1075</v>
      </c>
      <c r="K45" s="9">
        <v>1075</v>
      </c>
      <c r="L45" s="9">
        <f t="shared" si="2"/>
        <v>0</v>
      </c>
      <c r="M45" s="9" t="s">
        <v>56</v>
      </c>
      <c r="N45" s="9"/>
      <c r="O45" s="9">
        <v>1075</v>
      </c>
      <c r="P45" s="9">
        <v>6.85</v>
      </c>
      <c r="Q45" s="9">
        <f t="shared" si="3"/>
        <v>1</v>
      </c>
      <c r="R45" s="9" t="s">
        <v>55</v>
      </c>
      <c r="S45" s="9"/>
      <c r="T45" s="9"/>
      <c r="U45" s="9">
        <v>1075</v>
      </c>
      <c r="V45" s="9">
        <v>305.97000000000003</v>
      </c>
      <c r="W45" s="9">
        <f t="shared" si="4"/>
        <v>1</v>
      </c>
      <c r="X45" s="9">
        <v>1075</v>
      </c>
      <c r="Y45" s="9">
        <f t="shared" si="5"/>
        <v>1</v>
      </c>
      <c r="Z45" s="33">
        <f t="shared" si="6"/>
        <v>100</v>
      </c>
      <c r="AA45" s="9">
        <v>1.1599999999999999</v>
      </c>
      <c r="AB45" s="9">
        <v>1075</v>
      </c>
      <c r="AC45" s="9">
        <v>1075</v>
      </c>
      <c r="AD45" s="9">
        <v>1075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8.02</v>
      </c>
      <c r="AQ45" s="1">
        <f t="shared" si="7"/>
        <v>1</v>
      </c>
    </row>
    <row r="46" spans="2:43" x14ac:dyDescent="0.25">
      <c r="B46" s="9" t="s">
        <v>34</v>
      </c>
      <c r="C46" s="9"/>
      <c r="D46" s="9">
        <v>10</v>
      </c>
      <c r="E46" s="9">
        <v>90</v>
      </c>
      <c r="F46" s="9">
        <v>20</v>
      </c>
      <c r="G46" s="9">
        <v>6</v>
      </c>
      <c r="H46" s="9">
        <f t="shared" si="0"/>
        <v>1049</v>
      </c>
      <c r="I46" s="9">
        <f t="shared" si="1"/>
        <v>0</v>
      </c>
      <c r="J46" s="9">
        <v>1049</v>
      </c>
      <c r="K46" s="9">
        <v>1049</v>
      </c>
      <c r="L46" s="9">
        <f t="shared" si="2"/>
        <v>0</v>
      </c>
      <c r="M46" s="9" t="s">
        <v>56</v>
      </c>
      <c r="N46" s="9"/>
      <c r="O46" s="9">
        <v>1049</v>
      </c>
      <c r="P46" s="9">
        <v>1.64</v>
      </c>
      <c r="Q46" s="9">
        <f t="shared" si="3"/>
        <v>1</v>
      </c>
      <c r="R46" s="9" t="s">
        <v>55</v>
      </c>
      <c r="S46" s="9"/>
      <c r="T46" s="9"/>
      <c r="U46" s="9">
        <v>1049</v>
      </c>
      <c r="V46" s="9">
        <v>5.45</v>
      </c>
      <c r="W46" s="9">
        <f t="shared" si="4"/>
        <v>1</v>
      </c>
      <c r="X46" s="9">
        <v>1049</v>
      </c>
      <c r="Y46" s="9">
        <f t="shared" si="5"/>
        <v>1</v>
      </c>
      <c r="Z46" s="33">
        <f t="shared" si="6"/>
        <v>100</v>
      </c>
      <c r="AA46" s="9">
        <v>0.4</v>
      </c>
      <c r="AB46" s="9">
        <v>1049</v>
      </c>
      <c r="AC46" s="9">
        <v>1049</v>
      </c>
      <c r="AD46" s="9">
        <v>1049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2.04</v>
      </c>
      <c r="AQ46" s="1">
        <f t="shared" si="7"/>
        <v>1</v>
      </c>
    </row>
    <row r="47" spans="2:43" x14ac:dyDescent="0.25">
      <c r="B47" s="9" t="s">
        <v>34</v>
      </c>
      <c r="C47" s="9"/>
      <c r="D47" s="9">
        <v>1</v>
      </c>
      <c r="E47" s="9">
        <v>95</v>
      </c>
      <c r="F47" s="9">
        <v>20</v>
      </c>
      <c r="G47" s="9">
        <v>6</v>
      </c>
      <c r="H47" s="9">
        <f t="shared" si="0"/>
        <v>1174</v>
      </c>
      <c r="I47" s="9">
        <f t="shared" si="1"/>
        <v>0</v>
      </c>
      <c r="J47" s="9">
        <v>1174</v>
      </c>
      <c r="K47" s="9">
        <v>1174</v>
      </c>
      <c r="L47" s="9">
        <f t="shared" si="2"/>
        <v>0</v>
      </c>
      <c r="M47" s="9" t="s">
        <v>56</v>
      </c>
      <c r="N47" s="9"/>
      <c r="O47" s="9">
        <v>1174</v>
      </c>
      <c r="P47" s="9">
        <v>2.4</v>
      </c>
      <c r="Q47" s="9">
        <f t="shared" si="3"/>
        <v>1</v>
      </c>
      <c r="R47" s="9" t="s">
        <v>55</v>
      </c>
      <c r="S47" s="9"/>
      <c r="T47" s="9"/>
      <c r="U47" s="9">
        <v>1174</v>
      </c>
      <c r="V47" s="9">
        <v>137.56</v>
      </c>
      <c r="W47" s="9">
        <f t="shared" si="4"/>
        <v>1</v>
      </c>
      <c r="X47" s="9">
        <v>1174</v>
      </c>
      <c r="Y47" s="9">
        <f t="shared" si="5"/>
        <v>1</v>
      </c>
      <c r="Z47" s="33">
        <f t="shared" si="6"/>
        <v>100</v>
      </c>
      <c r="AA47" s="9">
        <v>0.83</v>
      </c>
      <c r="AB47" s="9">
        <v>1174</v>
      </c>
      <c r="AC47" s="9">
        <v>1174</v>
      </c>
      <c r="AD47" s="9">
        <v>1174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3.22</v>
      </c>
      <c r="AQ47" s="1">
        <f t="shared" si="7"/>
        <v>1</v>
      </c>
    </row>
    <row r="48" spans="2:43" x14ac:dyDescent="0.25">
      <c r="B48" s="9" t="s">
        <v>34</v>
      </c>
      <c r="C48" s="9"/>
      <c r="D48" s="9">
        <v>2</v>
      </c>
      <c r="E48" s="9">
        <v>95</v>
      </c>
      <c r="F48" s="9">
        <v>20</v>
      </c>
      <c r="G48" s="9">
        <v>6</v>
      </c>
      <c r="H48" s="9">
        <f t="shared" si="0"/>
        <v>1090</v>
      </c>
      <c r="I48" s="9">
        <f t="shared" si="1"/>
        <v>0</v>
      </c>
      <c r="J48" s="9">
        <v>1090</v>
      </c>
      <c r="K48" s="9">
        <v>1090</v>
      </c>
      <c r="L48" s="9">
        <f t="shared" si="2"/>
        <v>0</v>
      </c>
      <c r="M48" s="9" t="s">
        <v>56</v>
      </c>
      <c r="N48" s="9"/>
      <c r="O48" s="9">
        <v>1090</v>
      </c>
      <c r="P48" s="9">
        <v>6.13</v>
      </c>
      <c r="Q48" s="9">
        <f t="shared" si="3"/>
        <v>1</v>
      </c>
      <c r="R48" s="9" t="s">
        <v>55</v>
      </c>
      <c r="S48" s="9"/>
      <c r="T48" s="9"/>
      <c r="U48" s="9">
        <v>1090</v>
      </c>
      <c r="V48" s="9">
        <v>282.75</v>
      </c>
      <c r="W48" s="9">
        <f t="shared" si="4"/>
        <v>1</v>
      </c>
      <c r="X48" s="9">
        <v>1090</v>
      </c>
      <c r="Y48" s="9">
        <f t="shared" si="5"/>
        <v>1</v>
      </c>
      <c r="Z48" s="33">
        <f t="shared" si="6"/>
        <v>100</v>
      </c>
      <c r="AA48" s="9">
        <v>0.92</v>
      </c>
      <c r="AB48" s="9">
        <v>1090</v>
      </c>
      <c r="AC48" s="9">
        <v>1090</v>
      </c>
      <c r="AD48" s="9">
        <v>1090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7.05</v>
      </c>
      <c r="AQ48" s="1">
        <f t="shared" si="7"/>
        <v>1</v>
      </c>
    </row>
    <row r="49" spans="2:43" x14ac:dyDescent="0.25">
      <c r="B49" s="9" t="s">
        <v>34</v>
      </c>
      <c r="C49" s="9"/>
      <c r="D49" s="9">
        <v>3</v>
      </c>
      <c r="E49" s="9">
        <v>95</v>
      </c>
      <c r="F49" s="9">
        <v>20</v>
      </c>
      <c r="G49" s="9">
        <v>6</v>
      </c>
      <c r="H49" s="9">
        <f t="shared" si="0"/>
        <v>1010</v>
      </c>
      <c r="I49" s="9">
        <f t="shared" si="1"/>
        <v>0</v>
      </c>
      <c r="J49" s="9">
        <v>1010</v>
      </c>
      <c r="K49" s="9">
        <v>1011</v>
      </c>
      <c r="L49" s="9">
        <f t="shared" si="2"/>
        <v>0</v>
      </c>
      <c r="M49" s="9" t="s">
        <v>56</v>
      </c>
      <c r="N49" s="9"/>
      <c r="O49" s="9">
        <v>1010</v>
      </c>
      <c r="P49" s="9">
        <v>14.32</v>
      </c>
      <c r="Q49" s="9">
        <f t="shared" si="3"/>
        <v>1</v>
      </c>
      <c r="R49" s="9" t="s">
        <v>55</v>
      </c>
      <c r="S49" s="9"/>
      <c r="T49" s="9"/>
      <c r="U49" s="9">
        <v>1011</v>
      </c>
      <c r="V49" s="9">
        <v>1802.4</v>
      </c>
      <c r="W49" s="9">
        <f t="shared" si="4"/>
        <v>0</v>
      </c>
      <c r="X49" s="9">
        <v>1007</v>
      </c>
      <c r="Y49" s="9">
        <f t="shared" si="5"/>
        <v>0</v>
      </c>
      <c r="Z49" s="33">
        <f t="shared" si="6"/>
        <v>99.702970297029708</v>
      </c>
      <c r="AA49" s="9">
        <v>2.09</v>
      </c>
      <c r="AB49" s="9">
        <v>1011</v>
      </c>
      <c r="AC49" s="9">
        <v>1007</v>
      </c>
      <c r="AD49" s="9">
        <v>1010</v>
      </c>
      <c r="AE49" s="9">
        <v>0</v>
      </c>
      <c r="AF49" s="9">
        <v>2</v>
      </c>
      <c r="AG49" s="9">
        <v>1040</v>
      </c>
      <c r="AH49" s="9">
        <v>1248</v>
      </c>
      <c r="AI49" s="9">
        <v>570</v>
      </c>
      <c r="AJ49" s="9">
        <v>0</v>
      </c>
      <c r="AK49" s="9">
        <v>0</v>
      </c>
      <c r="AL49" s="9">
        <v>9824</v>
      </c>
      <c r="AM49" s="9">
        <v>2</v>
      </c>
      <c r="AN49" s="9">
        <v>199.44</v>
      </c>
      <c r="AO49" s="9">
        <v>0.81</v>
      </c>
      <c r="AP49" s="9">
        <v>216.76</v>
      </c>
      <c r="AQ49" s="1">
        <f t="shared" si="7"/>
        <v>1</v>
      </c>
    </row>
    <row r="50" spans="2:43" x14ac:dyDescent="0.25">
      <c r="B50" s="9" t="s">
        <v>34</v>
      </c>
      <c r="C50" s="9"/>
      <c r="D50" s="9">
        <v>4</v>
      </c>
      <c r="E50" s="9">
        <v>95</v>
      </c>
      <c r="F50" s="9">
        <v>20</v>
      </c>
      <c r="G50" s="9">
        <v>6</v>
      </c>
      <c r="H50" s="9">
        <f t="shared" si="0"/>
        <v>1138</v>
      </c>
      <c r="I50" s="9">
        <f t="shared" si="1"/>
        <v>0</v>
      </c>
      <c r="J50" s="9">
        <v>1138</v>
      </c>
      <c r="K50" s="9">
        <v>1138</v>
      </c>
      <c r="L50" s="9">
        <f t="shared" si="2"/>
        <v>0</v>
      </c>
      <c r="M50" s="9" t="s">
        <v>56</v>
      </c>
      <c r="N50" s="9"/>
      <c r="O50" s="9">
        <v>1138</v>
      </c>
      <c r="P50" s="9">
        <v>8.66</v>
      </c>
      <c r="Q50" s="9">
        <f t="shared" si="3"/>
        <v>1</v>
      </c>
      <c r="R50" s="9" t="s">
        <v>55</v>
      </c>
      <c r="S50" s="9"/>
      <c r="T50" s="9"/>
      <c r="U50" s="9">
        <v>1138</v>
      </c>
      <c r="V50" s="9">
        <v>567.59</v>
      </c>
      <c r="W50" s="9">
        <f t="shared" si="4"/>
        <v>1</v>
      </c>
      <c r="X50" s="9">
        <v>1138</v>
      </c>
      <c r="Y50" s="9">
        <f t="shared" si="5"/>
        <v>1</v>
      </c>
      <c r="Z50" s="33">
        <f t="shared" si="6"/>
        <v>100</v>
      </c>
      <c r="AA50" s="9">
        <v>1.63</v>
      </c>
      <c r="AB50" s="9">
        <v>1138</v>
      </c>
      <c r="AC50" s="9">
        <v>1138</v>
      </c>
      <c r="AD50" s="9">
        <v>1138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10.29</v>
      </c>
      <c r="AQ50" s="1">
        <f t="shared" si="7"/>
        <v>1</v>
      </c>
    </row>
    <row r="51" spans="2:43" x14ac:dyDescent="0.25">
      <c r="B51" s="9" t="s">
        <v>34</v>
      </c>
      <c r="C51" s="9"/>
      <c r="D51" s="9">
        <v>5</v>
      </c>
      <c r="E51" s="9">
        <v>95</v>
      </c>
      <c r="F51" s="9">
        <v>20</v>
      </c>
      <c r="G51" s="9">
        <v>6</v>
      </c>
      <c r="H51" s="9">
        <f t="shared" si="0"/>
        <v>1143</v>
      </c>
      <c r="I51" s="9">
        <f t="shared" si="1"/>
        <v>0</v>
      </c>
      <c r="J51" s="9">
        <v>1143</v>
      </c>
      <c r="K51" s="9">
        <v>1143</v>
      </c>
      <c r="L51" s="9">
        <f t="shared" si="2"/>
        <v>0</v>
      </c>
      <c r="M51" s="9" t="s">
        <v>56</v>
      </c>
      <c r="N51" s="9"/>
      <c r="O51" s="9">
        <v>1143</v>
      </c>
      <c r="P51" s="9">
        <v>1.54</v>
      </c>
      <c r="Q51" s="9">
        <f t="shared" si="3"/>
        <v>1</v>
      </c>
      <c r="R51" s="9" t="s">
        <v>55</v>
      </c>
      <c r="S51" s="9"/>
      <c r="T51" s="9"/>
      <c r="U51" s="9">
        <v>1143</v>
      </c>
      <c r="V51" s="9">
        <v>170.35</v>
      </c>
      <c r="W51" s="9">
        <f t="shared" si="4"/>
        <v>1</v>
      </c>
      <c r="X51" s="9">
        <v>1143</v>
      </c>
      <c r="Y51" s="9">
        <f t="shared" si="5"/>
        <v>1</v>
      </c>
      <c r="Z51" s="33">
        <f t="shared" si="6"/>
        <v>100</v>
      </c>
      <c r="AA51" s="9">
        <v>0.42</v>
      </c>
      <c r="AB51" s="9">
        <v>1143</v>
      </c>
      <c r="AC51" s="9">
        <v>1143</v>
      </c>
      <c r="AD51" s="9">
        <v>1143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1.96</v>
      </c>
      <c r="AQ51" s="1">
        <f t="shared" si="7"/>
        <v>1</v>
      </c>
    </row>
    <row r="52" spans="2:43" x14ac:dyDescent="0.25">
      <c r="B52" s="9" t="s">
        <v>34</v>
      </c>
      <c r="C52" s="9"/>
      <c r="D52" s="9">
        <v>6</v>
      </c>
      <c r="E52" s="9">
        <v>95</v>
      </c>
      <c r="F52" s="9">
        <v>20</v>
      </c>
      <c r="G52" s="9">
        <v>6</v>
      </c>
      <c r="H52" s="9">
        <f t="shared" si="0"/>
        <v>1055</v>
      </c>
      <c r="I52" s="9">
        <f t="shared" si="1"/>
        <v>0</v>
      </c>
      <c r="J52" s="9">
        <v>1055</v>
      </c>
      <c r="K52" s="9">
        <v>1055</v>
      </c>
      <c r="L52" s="9">
        <f t="shared" si="2"/>
        <v>0</v>
      </c>
      <c r="M52" s="9" t="s">
        <v>56</v>
      </c>
      <c r="N52" s="9"/>
      <c r="O52" s="9">
        <v>1055</v>
      </c>
      <c r="P52" s="9">
        <v>6.3</v>
      </c>
      <c r="Q52" s="9">
        <f t="shared" si="3"/>
        <v>1</v>
      </c>
      <c r="R52" s="9" t="s">
        <v>55</v>
      </c>
      <c r="S52" s="9"/>
      <c r="T52" s="9"/>
      <c r="U52" s="9">
        <v>1055</v>
      </c>
      <c r="V52" s="9">
        <v>834.14</v>
      </c>
      <c r="W52" s="9">
        <f t="shared" si="4"/>
        <v>1</v>
      </c>
      <c r="X52" s="9">
        <v>1055</v>
      </c>
      <c r="Y52" s="9">
        <f t="shared" si="5"/>
        <v>1</v>
      </c>
      <c r="Z52" s="33">
        <f t="shared" si="6"/>
        <v>100</v>
      </c>
      <c r="AA52" s="9">
        <v>0.93</v>
      </c>
      <c r="AB52" s="9">
        <v>1055</v>
      </c>
      <c r="AC52" s="9">
        <v>1055</v>
      </c>
      <c r="AD52" s="9">
        <v>1055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7.23</v>
      </c>
      <c r="AQ52" s="1">
        <f t="shared" si="7"/>
        <v>1</v>
      </c>
    </row>
    <row r="53" spans="2:43" x14ac:dyDescent="0.25">
      <c r="B53" s="9" t="s">
        <v>34</v>
      </c>
      <c r="C53" s="9"/>
      <c r="D53" s="9">
        <v>7</v>
      </c>
      <c r="E53" s="9">
        <v>95</v>
      </c>
      <c r="F53" s="9">
        <v>20</v>
      </c>
      <c r="G53" s="9">
        <v>6</v>
      </c>
      <c r="H53" s="9">
        <f t="shared" si="0"/>
        <v>1172</v>
      </c>
      <c r="I53" s="9">
        <f t="shared" si="1"/>
        <v>0</v>
      </c>
      <c r="J53" s="9">
        <v>1172</v>
      </c>
      <c r="K53" s="9">
        <v>1172</v>
      </c>
      <c r="L53" s="9">
        <f t="shared" si="2"/>
        <v>0</v>
      </c>
      <c r="M53" s="9" t="s">
        <v>56</v>
      </c>
      <c r="N53" s="9"/>
      <c r="O53" s="9">
        <v>1172</v>
      </c>
      <c r="P53" s="9">
        <v>1.05</v>
      </c>
      <c r="Q53" s="9">
        <f t="shared" si="3"/>
        <v>1</v>
      </c>
      <c r="R53" s="9" t="s">
        <v>55</v>
      </c>
      <c r="S53" s="9"/>
      <c r="T53" s="9"/>
      <c r="U53" s="9">
        <v>1172</v>
      </c>
      <c r="V53" s="9">
        <v>2.0699999999999998</v>
      </c>
      <c r="W53" s="9">
        <f t="shared" si="4"/>
        <v>1</v>
      </c>
      <c r="X53" s="9">
        <v>1172</v>
      </c>
      <c r="Y53" s="9">
        <f t="shared" si="5"/>
        <v>1</v>
      </c>
      <c r="Z53" s="33">
        <f t="shared" si="6"/>
        <v>100</v>
      </c>
      <c r="AA53" s="9">
        <v>0.42</v>
      </c>
      <c r="AB53" s="9">
        <v>1172</v>
      </c>
      <c r="AC53" s="9">
        <v>1172</v>
      </c>
      <c r="AD53" s="9">
        <v>1172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1.47</v>
      </c>
      <c r="AQ53" s="1">
        <f t="shared" si="7"/>
        <v>1</v>
      </c>
    </row>
    <row r="54" spans="2:43" x14ac:dyDescent="0.25">
      <c r="B54" s="9" t="s">
        <v>34</v>
      </c>
      <c r="C54" s="9"/>
      <c r="D54" s="9">
        <v>8</v>
      </c>
      <c r="E54" s="9">
        <v>95</v>
      </c>
      <c r="F54" s="9">
        <v>20</v>
      </c>
      <c r="G54" s="9">
        <v>6</v>
      </c>
      <c r="H54" s="9">
        <f t="shared" si="0"/>
        <v>1011</v>
      </c>
      <c r="I54" s="9">
        <f t="shared" si="1"/>
        <v>0.29585798816568049</v>
      </c>
      <c r="J54" s="9">
        <v>1014</v>
      </c>
      <c r="K54" s="9">
        <v>1011</v>
      </c>
      <c r="L54" s="9">
        <f t="shared" si="2"/>
        <v>1</v>
      </c>
      <c r="M54" s="9" t="s">
        <v>56</v>
      </c>
      <c r="N54" s="9"/>
      <c r="O54" s="9">
        <v>1014</v>
      </c>
      <c r="P54" s="9">
        <v>10.93</v>
      </c>
      <c r="Q54" s="9">
        <f t="shared" si="3"/>
        <v>1</v>
      </c>
      <c r="R54" s="9" t="s">
        <v>55</v>
      </c>
      <c r="S54" s="9"/>
      <c r="T54" s="9"/>
      <c r="U54" s="9">
        <v>1011</v>
      </c>
      <c r="V54" s="9">
        <v>1800</v>
      </c>
      <c r="W54" s="9">
        <f t="shared" si="4"/>
        <v>0</v>
      </c>
      <c r="X54" s="9">
        <v>1006</v>
      </c>
      <c r="Y54" s="9">
        <f t="shared" si="5"/>
        <v>0</v>
      </c>
      <c r="Z54" s="33">
        <f t="shared" si="6"/>
        <v>99.505440158259148</v>
      </c>
      <c r="AA54" s="9">
        <v>1.01</v>
      </c>
      <c r="AB54" s="9">
        <v>1011</v>
      </c>
      <c r="AC54" s="9">
        <v>1006</v>
      </c>
      <c r="AD54" s="9">
        <v>1014</v>
      </c>
      <c r="AE54" s="9">
        <v>0</v>
      </c>
      <c r="AF54" s="9">
        <v>104</v>
      </c>
      <c r="AG54" s="9">
        <v>975</v>
      </c>
      <c r="AH54" s="9">
        <v>1170</v>
      </c>
      <c r="AI54" s="9">
        <v>570</v>
      </c>
      <c r="AJ54" s="9">
        <v>438</v>
      </c>
      <c r="AK54" s="9">
        <v>95</v>
      </c>
      <c r="AL54" s="9">
        <v>4600</v>
      </c>
      <c r="AM54" s="9">
        <v>104</v>
      </c>
      <c r="AN54" s="9">
        <v>114.46</v>
      </c>
      <c r="AO54" s="9">
        <v>85.6</v>
      </c>
      <c r="AP54" s="9">
        <v>212.05</v>
      </c>
      <c r="AQ54" s="1">
        <f t="shared" si="7"/>
        <v>1</v>
      </c>
    </row>
    <row r="55" spans="2:43" x14ac:dyDescent="0.25">
      <c r="B55" s="9" t="s">
        <v>34</v>
      </c>
      <c r="C55" s="9"/>
      <c r="D55" s="9">
        <v>9</v>
      </c>
      <c r="E55" s="9">
        <v>95</v>
      </c>
      <c r="F55" s="9">
        <v>20</v>
      </c>
      <c r="G55" s="9">
        <v>6</v>
      </c>
      <c r="H55" s="9">
        <f t="shared" si="0"/>
        <v>1019</v>
      </c>
      <c r="I55" s="9">
        <f t="shared" si="1"/>
        <v>0</v>
      </c>
      <c r="J55" s="9">
        <v>1019</v>
      </c>
      <c r="K55" s="9">
        <v>1019</v>
      </c>
      <c r="L55" s="9">
        <f t="shared" si="2"/>
        <v>0</v>
      </c>
      <c r="M55" s="9" t="s">
        <v>56</v>
      </c>
      <c r="N55" s="9"/>
      <c r="O55" s="9">
        <v>1019</v>
      </c>
      <c r="P55" s="9">
        <v>6.65</v>
      </c>
      <c r="Q55" s="9">
        <f t="shared" si="3"/>
        <v>1</v>
      </c>
      <c r="R55" s="9" t="s">
        <v>55</v>
      </c>
      <c r="S55" s="9"/>
      <c r="T55" s="9"/>
      <c r="U55" s="9">
        <v>1019</v>
      </c>
      <c r="V55" s="9">
        <v>4</v>
      </c>
      <c r="W55" s="9">
        <f t="shared" si="4"/>
        <v>1</v>
      </c>
      <c r="X55" s="9">
        <v>1019</v>
      </c>
      <c r="Y55" s="9">
        <f t="shared" si="5"/>
        <v>1</v>
      </c>
      <c r="Z55" s="33">
        <f t="shared" si="6"/>
        <v>100</v>
      </c>
      <c r="AA55" s="9">
        <v>1.28</v>
      </c>
      <c r="AB55" s="9">
        <v>1019</v>
      </c>
      <c r="AC55" s="9">
        <v>1019</v>
      </c>
      <c r="AD55" s="9">
        <v>1019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7.93</v>
      </c>
      <c r="AQ55" s="1">
        <f t="shared" si="7"/>
        <v>1</v>
      </c>
    </row>
    <row r="56" spans="2:43" x14ac:dyDescent="0.25">
      <c r="B56" s="9" t="s">
        <v>34</v>
      </c>
      <c r="C56" s="9"/>
      <c r="D56" s="9">
        <v>10</v>
      </c>
      <c r="E56" s="9">
        <v>95</v>
      </c>
      <c r="F56" s="9">
        <v>20</v>
      </c>
      <c r="G56" s="9">
        <v>6</v>
      </c>
      <c r="H56" s="9">
        <f t="shared" si="0"/>
        <v>1007</v>
      </c>
      <c r="I56" s="9">
        <f t="shared" si="1"/>
        <v>0</v>
      </c>
      <c r="J56" s="9">
        <v>1007</v>
      </c>
      <c r="K56" s="9">
        <v>1007</v>
      </c>
      <c r="L56" s="9">
        <f t="shared" si="2"/>
        <v>0</v>
      </c>
      <c r="M56" s="9" t="s">
        <v>56</v>
      </c>
      <c r="N56" s="9"/>
      <c r="O56" s="9">
        <v>1007</v>
      </c>
      <c r="P56" s="9">
        <v>25.5</v>
      </c>
      <c r="Q56" s="9">
        <f t="shared" si="3"/>
        <v>1</v>
      </c>
      <c r="R56" s="9" t="s">
        <v>55</v>
      </c>
      <c r="S56" s="9"/>
      <c r="T56" s="9"/>
      <c r="U56" s="9">
        <v>1007</v>
      </c>
      <c r="V56" s="9">
        <v>19.100000000000001</v>
      </c>
      <c r="W56" s="9">
        <f t="shared" si="4"/>
        <v>1</v>
      </c>
      <c r="X56" s="9">
        <v>1006</v>
      </c>
      <c r="Y56" s="9">
        <f t="shared" si="5"/>
        <v>0</v>
      </c>
      <c r="Z56" s="33">
        <f t="shared" si="6"/>
        <v>99.900695134061564</v>
      </c>
      <c r="AA56" s="9">
        <v>4.46</v>
      </c>
      <c r="AB56" s="9">
        <v>1007</v>
      </c>
      <c r="AC56" s="9">
        <v>1006</v>
      </c>
      <c r="AD56" s="9">
        <v>1007</v>
      </c>
      <c r="AE56" s="9">
        <v>0</v>
      </c>
      <c r="AF56" s="9">
        <v>2</v>
      </c>
      <c r="AG56" s="9">
        <v>990</v>
      </c>
      <c r="AH56" s="9">
        <v>1188</v>
      </c>
      <c r="AI56" s="9">
        <v>570</v>
      </c>
      <c r="AJ56" s="9">
        <v>0</v>
      </c>
      <c r="AK56" s="9">
        <v>0</v>
      </c>
      <c r="AL56" s="9">
        <v>252</v>
      </c>
      <c r="AM56" s="9">
        <v>2</v>
      </c>
      <c r="AN56" s="9">
        <v>24.23</v>
      </c>
      <c r="AO56" s="9">
        <v>2.4900000000000002</v>
      </c>
      <c r="AP56" s="9">
        <v>60.02</v>
      </c>
      <c r="AQ56" s="1">
        <f t="shared" si="7"/>
        <v>1</v>
      </c>
    </row>
    <row r="57" spans="2:43" x14ac:dyDescent="0.25">
      <c r="B57" s="9" t="s">
        <v>34</v>
      </c>
      <c r="C57" s="9" t="s">
        <v>59</v>
      </c>
      <c r="D57" s="9">
        <v>1</v>
      </c>
      <c r="E57" s="10">
        <v>100</v>
      </c>
      <c r="F57" s="9">
        <v>20</v>
      </c>
      <c r="G57" s="9">
        <v>6</v>
      </c>
      <c r="H57" s="9">
        <f t="shared" si="0"/>
        <v>1008</v>
      </c>
      <c r="I57" s="9">
        <f t="shared" si="1"/>
        <v>0</v>
      </c>
      <c r="J57" s="10">
        <v>1008</v>
      </c>
      <c r="K57" s="10">
        <v>1008</v>
      </c>
      <c r="L57" s="9">
        <f t="shared" si="2"/>
        <v>0</v>
      </c>
      <c r="M57" s="9" t="s">
        <v>56</v>
      </c>
      <c r="N57" s="9"/>
      <c r="O57" s="10">
        <v>1008</v>
      </c>
      <c r="P57" s="10">
        <v>6.31</v>
      </c>
      <c r="Q57" s="9">
        <f t="shared" si="3"/>
        <v>1</v>
      </c>
      <c r="R57" s="9" t="s">
        <v>55</v>
      </c>
      <c r="S57" s="9"/>
      <c r="T57" s="9"/>
      <c r="U57" s="10">
        <v>1008</v>
      </c>
      <c r="V57" s="10">
        <v>1201.05</v>
      </c>
      <c r="W57" s="9">
        <f t="shared" si="4"/>
        <v>1</v>
      </c>
      <c r="X57" s="10">
        <v>1007</v>
      </c>
      <c r="Y57" s="9">
        <f t="shared" si="5"/>
        <v>0</v>
      </c>
      <c r="Z57" s="33">
        <f t="shared" si="6"/>
        <v>99.900793650793645</v>
      </c>
      <c r="AA57" s="10">
        <v>2.06</v>
      </c>
      <c r="AB57" s="10">
        <v>1008</v>
      </c>
      <c r="AC57" s="10">
        <v>1007</v>
      </c>
      <c r="AD57" s="10">
        <v>1008</v>
      </c>
      <c r="AE57" s="10">
        <v>0</v>
      </c>
      <c r="AF57" s="10">
        <v>13</v>
      </c>
      <c r="AG57" s="10">
        <v>1125</v>
      </c>
      <c r="AH57" s="10">
        <v>1350</v>
      </c>
      <c r="AI57" s="10">
        <v>600</v>
      </c>
      <c r="AJ57" s="10">
        <v>13</v>
      </c>
      <c r="AK57" s="10">
        <v>21</v>
      </c>
      <c r="AL57" s="10">
        <v>2252</v>
      </c>
      <c r="AM57" s="10">
        <v>13</v>
      </c>
      <c r="AN57" s="10">
        <v>8.6300000000000008</v>
      </c>
      <c r="AO57" s="10">
        <v>4.96</v>
      </c>
      <c r="AP57" s="10">
        <v>21.98</v>
      </c>
      <c r="AQ57" s="1">
        <f t="shared" si="7"/>
        <v>1</v>
      </c>
    </row>
    <row r="58" spans="2:43" x14ac:dyDescent="0.25">
      <c r="B58" s="9" t="s">
        <v>34</v>
      </c>
      <c r="C58" s="9" t="s">
        <v>59</v>
      </c>
      <c r="D58" s="9">
        <v>2</v>
      </c>
      <c r="E58" s="10">
        <v>100</v>
      </c>
      <c r="F58" s="9">
        <v>20</v>
      </c>
      <c r="G58" s="9">
        <v>6</v>
      </c>
      <c r="H58" s="9">
        <f t="shared" si="0"/>
        <v>1104</v>
      </c>
      <c r="I58" s="9">
        <f t="shared" si="1"/>
        <v>0</v>
      </c>
      <c r="J58" s="10">
        <v>1104</v>
      </c>
      <c r="K58" s="10">
        <v>1104</v>
      </c>
      <c r="L58" s="9">
        <f t="shared" si="2"/>
        <v>0</v>
      </c>
      <c r="M58" s="9" t="s">
        <v>56</v>
      </c>
      <c r="N58" s="9"/>
      <c r="O58" s="10">
        <v>1104</v>
      </c>
      <c r="P58" s="10">
        <v>5.27</v>
      </c>
      <c r="Q58" s="9">
        <f t="shared" si="3"/>
        <v>1</v>
      </c>
      <c r="R58" s="9" t="s">
        <v>55</v>
      </c>
      <c r="S58" s="9"/>
      <c r="T58" s="9"/>
      <c r="U58" s="10">
        <v>1104</v>
      </c>
      <c r="V58" s="10">
        <v>70.63</v>
      </c>
      <c r="W58" s="9">
        <f t="shared" si="4"/>
        <v>1</v>
      </c>
      <c r="X58" s="10">
        <v>1104</v>
      </c>
      <c r="Y58" s="9">
        <f t="shared" si="5"/>
        <v>1</v>
      </c>
      <c r="Z58" s="33">
        <f t="shared" si="6"/>
        <v>100</v>
      </c>
      <c r="AA58" s="10">
        <v>1.93</v>
      </c>
      <c r="AB58" s="10">
        <v>1104</v>
      </c>
      <c r="AC58" s="10">
        <v>1104</v>
      </c>
      <c r="AD58" s="10">
        <v>1104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">
        <v>0</v>
      </c>
      <c r="AP58" s="10">
        <v>7.2</v>
      </c>
      <c r="AQ58" s="1">
        <f t="shared" si="7"/>
        <v>1</v>
      </c>
    </row>
    <row r="59" spans="2:43" x14ac:dyDescent="0.25">
      <c r="B59" s="9" t="s">
        <v>34</v>
      </c>
      <c r="C59" s="9" t="s">
        <v>59</v>
      </c>
      <c r="D59" s="9">
        <v>3</v>
      </c>
      <c r="E59" s="10">
        <v>100</v>
      </c>
      <c r="F59" s="9">
        <v>20</v>
      </c>
      <c r="G59" s="9">
        <v>6</v>
      </c>
      <c r="H59" s="9">
        <f t="shared" si="0"/>
        <v>1107</v>
      </c>
      <c r="I59" s="9">
        <f t="shared" si="1"/>
        <v>0</v>
      </c>
      <c r="J59" s="10">
        <v>1107</v>
      </c>
      <c r="K59" s="10">
        <v>1107</v>
      </c>
      <c r="L59" s="9">
        <f t="shared" si="2"/>
        <v>0</v>
      </c>
      <c r="M59" s="9" t="s">
        <v>56</v>
      </c>
      <c r="N59" s="9"/>
      <c r="O59" s="10">
        <v>1107</v>
      </c>
      <c r="P59" s="10">
        <v>3.57</v>
      </c>
      <c r="Q59" s="9">
        <f t="shared" si="3"/>
        <v>1</v>
      </c>
      <c r="R59" s="9" t="s">
        <v>55</v>
      </c>
      <c r="S59" s="9"/>
      <c r="T59" s="9"/>
      <c r="U59" s="10">
        <v>1107</v>
      </c>
      <c r="V59" s="10">
        <v>24.47</v>
      </c>
      <c r="W59" s="9">
        <f t="shared" si="4"/>
        <v>1</v>
      </c>
      <c r="X59" s="10">
        <v>1107</v>
      </c>
      <c r="Y59" s="9">
        <f t="shared" si="5"/>
        <v>1</v>
      </c>
      <c r="Z59" s="33">
        <f t="shared" si="6"/>
        <v>100</v>
      </c>
      <c r="AA59" s="10">
        <v>1.69</v>
      </c>
      <c r="AB59" s="10">
        <v>1107</v>
      </c>
      <c r="AC59" s="10">
        <v>1107</v>
      </c>
      <c r="AD59" s="10">
        <v>1107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5.26</v>
      </c>
      <c r="AQ59" s="1">
        <f t="shared" si="7"/>
        <v>1</v>
      </c>
    </row>
    <row r="60" spans="2:43" x14ac:dyDescent="0.25">
      <c r="B60" s="9" t="s">
        <v>34</v>
      </c>
      <c r="C60" s="9" t="s">
        <v>59</v>
      </c>
      <c r="D60" s="9">
        <v>4</v>
      </c>
      <c r="E60" s="10">
        <v>100</v>
      </c>
      <c r="F60" s="9">
        <v>20</v>
      </c>
      <c r="G60" s="9">
        <v>6</v>
      </c>
      <c r="H60" s="9">
        <f t="shared" si="0"/>
        <v>1202</v>
      </c>
      <c r="I60" s="9">
        <f t="shared" si="1"/>
        <v>0</v>
      </c>
      <c r="J60" s="10">
        <v>1202</v>
      </c>
      <c r="K60" s="10">
        <v>1202</v>
      </c>
      <c r="L60" s="9">
        <f t="shared" si="2"/>
        <v>0</v>
      </c>
      <c r="M60" s="9" t="s">
        <v>56</v>
      </c>
      <c r="N60" s="9"/>
      <c r="O60" s="10">
        <v>1202</v>
      </c>
      <c r="P60" s="10">
        <v>10.62</v>
      </c>
      <c r="Q60" s="9">
        <f t="shared" si="3"/>
        <v>1</v>
      </c>
      <c r="R60" s="9" t="s">
        <v>55</v>
      </c>
      <c r="S60" s="9"/>
      <c r="T60" s="9"/>
      <c r="U60" s="10">
        <v>1202</v>
      </c>
      <c r="V60" s="10">
        <v>120.53</v>
      </c>
      <c r="W60" s="9">
        <f t="shared" si="4"/>
        <v>1</v>
      </c>
      <c r="X60" s="10">
        <v>1202</v>
      </c>
      <c r="Y60" s="9">
        <f t="shared" si="5"/>
        <v>1</v>
      </c>
      <c r="Z60" s="33">
        <f t="shared" si="6"/>
        <v>100</v>
      </c>
      <c r="AA60" s="10">
        <v>3.07</v>
      </c>
      <c r="AB60" s="10">
        <v>1202</v>
      </c>
      <c r="AC60" s="10">
        <v>1202</v>
      </c>
      <c r="AD60" s="10">
        <v>1202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13.69</v>
      </c>
      <c r="AQ60" s="1">
        <f t="shared" si="7"/>
        <v>1</v>
      </c>
    </row>
    <row r="61" spans="2:43" x14ac:dyDescent="0.25">
      <c r="B61" s="9" t="s">
        <v>34</v>
      </c>
      <c r="C61" s="9" t="s">
        <v>59</v>
      </c>
      <c r="D61" s="9">
        <v>5</v>
      </c>
      <c r="E61" s="10">
        <v>100</v>
      </c>
      <c r="F61" s="9">
        <v>20</v>
      </c>
      <c r="G61" s="9">
        <v>6</v>
      </c>
      <c r="H61" s="9">
        <f t="shared" si="0"/>
        <v>1008</v>
      </c>
      <c r="I61" s="9">
        <f t="shared" si="1"/>
        <v>0</v>
      </c>
      <c r="J61" s="10">
        <v>1008</v>
      </c>
      <c r="K61" s="10">
        <v>1008</v>
      </c>
      <c r="L61" s="9">
        <f t="shared" si="2"/>
        <v>0</v>
      </c>
      <c r="M61" s="9" t="s">
        <v>56</v>
      </c>
      <c r="N61" s="9"/>
      <c r="O61" s="10">
        <v>1008</v>
      </c>
      <c r="P61" s="10">
        <v>4.29</v>
      </c>
      <c r="Q61" s="9">
        <f t="shared" si="3"/>
        <v>1</v>
      </c>
      <c r="R61" s="9" t="s">
        <v>55</v>
      </c>
      <c r="S61" s="9"/>
      <c r="T61" s="9"/>
      <c r="U61" s="10">
        <v>1008</v>
      </c>
      <c r="V61" s="10">
        <v>638.80999999999995</v>
      </c>
      <c r="W61" s="9">
        <f t="shared" si="4"/>
        <v>1</v>
      </c>
      <c r="X61" s="10">
        <v>1007</v>
      </c>
      <c r="Y61" s="9">
        <f t="shared" si="5"/>
        <v>0</v>
      </c>
      <c r="Z61" s="33">
        <f t="shared" si="6"/>
        <v>99.900793650793645</v>
      </c>
      <c r="AA61" s="10">
        <v>2.71</v>
      </c>
      <c r="AB61" s="10">
        <v>1008</v>
      </c>
      <c r="AC61" s="10">
        <v>1007</v>
      </c>
      <c r="AD61" s="10">
        <v>1008</v>
      </c>
      <c r="AE61" s="10">
        <v>0</v>
      </c>
      <c r="AF61" s="10">
        <v>2</v>
      </c>
      <c r="AG61" s="10">
        <v>1185</v>
      </c>
      <c r="AH61" s="10">
        <v>1422</v>
      </c>
      <c r="AI61" s="10">
        <v>600</v>
      </c>
      <c r="AJ61" s="10">
        <v>0</v>
      </c>
      <c r="AK61" s="10">
        <v>0</v>
      </c>
      <c r="AL61" s="10">
        <v>761</v>
      </c>
      <c r="AM61" s="10">
        <v>2</v>
      </c>
      <c r="AN61" s="10">
        <v>7.76</v>
      </c>
      <c r="AO61" s="10">
        <v>1.23</v>
      </c>
      <c r="AP61" s="10">
        <v>15.61</v>
      </c>
      <c r="AQ61" s="1">
        <f t="shared" si="7"/>
        <v>1</v>
      </c>
    </row>
    <row r="62" spans="2:43" x14ac:dyDescent="0.25">
      <c r="B62" s="9" t="s">
        <v>34</v>
      </c>
      <c r="C62" s="9" t="s">
        <v>59</v>
      </c>
      <c r="D62" s="9">
        <v>6</v>
      </c>
      <c r="E62" s="10">
        <v>100</v>
      </c>
      <c r="F62" s="9">
        <v>20</v>
      </c>
      <c r="G62" s="9">
        <v>6</v>
      </c>
      <c r="H62" s="9">
        <f t="shared" si="0"/>
        <v>1136</v>
      </c>
      <c r="I62" s="9">
        <f t="shared" si="1"/>
        <v>0</v>
      </c>
      <c r="J62" s="10">
        <v>1136</v>
      </c>
      <c r="K62" s="10">
        <v>1136</v>
      </c>
      <c r="L62" s="9">
        <f t="shared" si="2"/>
        <v>0</v>
      </c>
      <c r="M62" s="9" t="s">
        <v>56</v>
      </c>
      <c r="N62" s="9"/>
      <c r="O62" s="10">
        <v>1136</v>
      </c>
      <c r="P62" s="10">
        <v>6.33</v>
      </c>
      <c r="Q62" s="9">
        <f t="shared" si="3"/>
        <v>1</v>
      </c>
      <c r="R62" s="9" t="s">
        <v>55</v>
      </c>
      <c r="S62" s="9"/>
      <c r="T62" s="9"/>
      <c r="U62" s="10">
        <v>1136</v>
      </c>
      <c r="V62" s="10">
        <v>32.57</v>
      </c>
      <c r="W62" s="9">
        <f t="shared" si="4"/>
        <v>1</v>
      </c>
      <c r="X62" s="10">
        <v>1136</v>
      </c>
      <c r="Y62" s="9">
        <f t="shared" si="5"/>
        <v>1</v>
      </c>
      <c r="Z62" s="33">
        <f t="shared" si="6"/>
        <v>100</v>
      </c>
      <c r="AA62" s="10">
        <v>1.85</v>
      </c>
      <c r="AB62" s="10">
        <v>1136</v>
      </c>
      <c r="AC62" s="10">
        <v>1136</v>
      </c>
      <c r="AD62" s="10">
        <v>1136</v>
      </c>
      <c r="AE62" s="10">
        <v>0</v>
      </c>
      <c r="AF62" s="10">
        <v>0</v>
      </c>
      <c r="AG62" s="10">
        <v>0</v>
      </c>
      <c r="AH62" s="10">
        <v>0</v>
      </c>
      <c r="AI62" s="10">
        <v>0</v>
      </c>
      <c r="AJ62" s="10">
        <v>0</v>
      </c>
      <c r="AK62" s="10">
        <v>0</v>
      </c>
      <c r="AL62" s="10">
        <v>0</v>
      </c>
      <c r="AM62" s="10">
        <v>0</v>
      </c>
      <c r="AN62" s="10">
        <v>0</v>
      </c>
      <c r="AO62" s="10">
        <v>0</v>
      </c>
      <c r="AP62" s="10">
        <v>8.18</v>
      </c>
      <c r="AQ62" s="1">
        <f t="shared" si="7"/>
        <v>1</v>
      </c>
    </row>
    <row r="63" spans="2:43" x14ac:dyDescent="0.25">
      <c r="B63" s="9" t="s">
        <v>34</v>
      </c>
      <c r="C63" s="9" t="s">
        <v>59</v>
      </c>
      <c r="D63" s="9">
        <v>7</v>
      </c>
      <c r="E63" s="10">
        <v>100</v>
      </c>
      <c r="F63" s="9">
        <v>20</v>
      </c>
      <c r="G63" s="9">
        <v>6</v>
      </c>
      <c r="H63" s="9">
        <f t="shared" si="0"/>
        <v>1098</v>
      </c>
      <c r="I63" s="9">
        <f t="shared" si="1"/>
        <v>0</v>
      </c>
      <c r="J63" s="10">
        <v>1098</v>
      </c>
      <c r="K63" s="10">
        <v>1098</v>
      </c>
      <c r="L63" s="9">
        <f t="shared" si="2"/>
        <v>0</v>
      </c>
      <c r="M63" s="9" t="s">
        <v>56</v>
      </c>
      <c r="N63" s="9"/>
      <c r="O63" s="10">
        <v>1098</v>
      </c>
      <c r="P63" s="10">
        <v>12.52</v>
      </c>
      <c r="Q63" s="9">
        <f t="shared" si="3"/>
        <v>1</v>
      </c>
      <c r="R63" s="9" t="s">
        <v>55</v>
      </c>
      <c r="S63" s="9"/>
      <c r="T63" s="9"/>
      <c r="U63" s="10">
        <v>1098</v>
      </c>
      <c r="V63" s="10">
        <v>124.06</v>
      </c>
      <c r="W63" s="9">
        <f t="shared" si="4"/>
        <v>1</v>
      </c>
      <c r="X63" s="10">
        <v>1098</v>
      </c>
      <c r="Y63" s="9">
        <f t="shared" si="5"/>
        <v>1</v>
      </c>
      <c r="Z63" s="33">
        <f t="shared" si="6"/>
        <v>100</v>
      </c>
      <c r="AA63" s="10">
        <v>2.88</v>
      </c>
      <c r="AB63" s="10">
        <v>1098</v>
      </c>
      <c r="AC63" s="10">
        <v>1098</v>
      </c>
      <c r="AD63" s="10">
        <v>1098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10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15.4</v>
      </c>
      <c r="AQ63" s="1">
        <f t="shared" si="7"/>
        <v>1</v>
      </c>
    </row>
    <row r="64" spans="2:43" x14ac:dyDescent="0.25">
      <c r="B64" s="9" t="s">
        <v>34</v>
      </c>
      <c r="C64" s="9" t="s">
        <v>59</v>
      </c>
      <c r="D64" s="9">
        <v>8</v>
      </c>
      <c r="E64" s="10">
        <v>100</v>
      </c>
      <c r="F64" s="9">
        <v>20</v>
      </c>
      <c r="G64" s="9">
        <v>6</v>
      </c>
      <c r="H64" s="9">
        <f t="shared" si="0"/>
        <v>1151</v>
      </c>
      <c r="I64" s="9">
        <f t="shared" si="1"/>
        <v>0</v>
      </c>
      <c r="J64" s="10">
        <v>1151</v>
      </c>
      <c r="K64" s="10">
        <v>1151</v>
      </c>
      <c r="L64" s="9">
        <f t="shared" si="2"/>
        <v>0</v>
      </c>
      <c r="M64" s="9" t="s">
        <v>56</v>
      </c>
      <c r="N64" s="9"/>
      <c r="O64" s="10">
        <v>1151</v>
      </c>
      <c r="P64" s="10">
        <v>3.19</v>
      </c>
      <c r="Q64" s="9">
        <f t="shared" si="3"/>
        <v>1</v>
      </c>
      <c r="R64" s="9" t="s">
        <v>55</v>
      </c>
      <c r="S64" s="9"/>
      <c r="T64" s="9"/>
      <c r="U64" s="10">
        <v>1151</v>
      </c>
      <c r="V64" s="10">
        <v>3.24</v>
      </c>
      <c r="W64" s="9">
        <f t="shared" si="4"/>
        <v>1</v>
      </c>
      <c r="X64" s="10">
        <v>1151</v>
      </c>
      <c r="Y64" s="9">
        <f t="shared" si="5"/>
        <v>1</v>
      </c>
      <c r="Z64" s="33">
        <f t="shared" si="6"/>
        <v>100</v>
      </c>
      <c r="AA64" s="10">
        <v>1.56</v>
      </c>
      <c r="AB64" s="10">
        <v>1151</v>
      </c>
      <c r="AC64" s="10">
        <v>1151</v>
      </c>
      <c r="AD64" s="10">
        <v>1151</v>
      </c>
      <c r="AE64" s="10">
        <v>0</v>
      </c>
      <c r="AF64" s="10">
        <v>0</v>
      </c>
      <c r="AG64" s="10">
        <v>0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0</v>
      </c>
      <c r="AO64" s="10">
        <v>0</v>
      </c>
      <c r="AP64" s="10">
        <v>4.75</v>
      </c>
      <c r="AQ64" s="1">
        <f t="shared" si="7"/>
        <v>1</v>
      </c>
    </row>
    <row r="65" spans="1:43" x14ac:dyDescent="0.25">
      <c r="B65" s="9" t="s">
        <v>34</v>
      </c>
      <c r="C65" s="9" t="s">
        <v>59</v>
      </c>
      <c r="D65" s="9">
        <v>9</v>
      </c>
      <c r="E65" s="10">
        <v>100</v>
      </c>
      <c r="F65" s="9">
        <v>20</v>
      </c>
      <c r="G65" s="9">
        <v>6</v>
      </c>
      <c r="H65" s="9">
        <f t="shared" si="0"/>
        <v>1010</v>
      </c>
      <c r="I65" s="9">
        <f t="shared" si="1"/>
        <v>9.8911968348170135E-2</v>
      </c>
      <c r="J65" s="10">
        <v>1011</v>
      </c>
      <c r="K65" s="10">
        <v>1010</v>
      </c>
      <c r="L65" s="9">
        <f t="shared" si="2"/>
        <v>1</v>
      </c>
      <c r="M65" s="9" t="s">
        <v>56</v>
      </c>
      <c r="N65" s="9"/>
      <c r="O65" s="10">
        <v>1011</v>
      </c>
      <c r="P65" s="10">
        <v>14.32</v>
      </c>
      <c r="Q65" s="9">
        <f t="shared" si="3"/>
        <v>1</v>
      </c>
      <c r="R65" s="9" t="s">
        <v>55</v>
      </c>
      <c r="S65" s="9"/>
      <c r="T65" s="9"/>
      <c r="U65" s="10">
        <v>1010</v>
      </c>
      <c r="V65" s="9">
        <v>1800</v>
      </c>
      <c r="W65" s="9">
        <f t="shared" si="4"/>
        <v>0</v>
      </c>
      <c r="X65" s="10">
        <v>1007</v>
      </c>
      <c r="Y65" s="9">
        <f t="shared" si="5"/>
        <v>0</v>
      </c>
      <c r="Z65" s="33">
        <f t="shared" si="6"/>
        <v>99.702970297029708</v>
      </c>
      <c r="AA65" s="10">
        <v>3.22</v>
      </c>
      <c r="AB65" s="10">
        <v>1010</v>
      </c>
      <c r="AC65" s="10">
        <v>1007</v>
      </c>
      <c r="AD65" s="10">
        <v>1010</v>
      </c>
      <c r="AE65" s="10">
        <v>0</v>
      </c>
      <c r="AF65" s="10">
        <v>18</v>
      </c>
      <c r="AG65" s="10">
        <v>1130</v>
      </c>
      <c r="AH65" s="10">
        <v>1356</v>
      </c>
      <c r="AI65" s="10">
        <v>600</v>
      </c>
      <c r="AJ65" s="10">
        <v>17</v>
      </c>
      <c r="AK65" s="10">
        <v>14</v>
      </c>
      <c r="AL65" s="10">
        <v>16320</v>
      </c>
      <c r="AM65" s="10">
        <v>18</v>
      </c>
      <c r="AN65" s="10">
        <v>63.28</v>
      </c>
      <c r="AO65" s="10">
        <v>11.62</v>
      </c>
      <c r="AP65" s="10">
        <v>92.44</v>
      </c>
      <c r="AQ65" s="1">
        <f t="shared" si="7"/>
        <v>1</v>
      </c>
    </row>
    <row r="66" spans="1:43" x14ac:dyDescent="0.25">
      <c r="B66" s="18" t="s">
        <v>34</v>
      </c>
      <c r="C66" s="18" t="s">
        <v>59</v>
      </c>
      <c r="D66" s="18">
        <v>10</v>
      </c>
      <c r="E66" s="20">
        <v>100</v>
      </c>
      <c r="F66" s="18">
        <v>20</v>
      </c>
      <c r="G66" s="18">
        <v>6</v>
      </c>
      <c r="H66" s="9">
        <f t="shared" si="0"/>
        <v>1011</v>
      </c>
      <c r="I66" s="9">
        <f t="shared" si="1"/>
        <v>0</v>
      </c>
      <c r="J66" s="20">
        <v>1011</v>
      </c>
      <c r="K66" s="20">
        <v>1011</v>
      </c>
      <c r="L66" s="18">
        <f t="shared" si="2"/>
        <v>0</v>
      </c>
      <c r="M66" s="18" t="s">
        <v>56</v>
      </c>
      <c r="N66" s="18"/>
      <c r="O66" s="20">
        <v>1011</v>
      </c>
      <c r="P66" s="20">
        <v>11.05</v>
      </c>
      <c r="Q66" s="9">
        <f t="shared" si="3"/>
        <v>1</v>
      </c>
      <c r="R66" s="18" t="s">
        <v>55</v>
      </c>
      <c r="S66" s="18"/>
      <c r="T66" s="18"/>
      <c r="U66" s="20">
        <v>1011</v>
      </c>
      <c r="V66" s="18">
        <v>1800</v>
      </c>
      <c r="W66" s="9">
        <f t="shared" si="4"/>
        <v>0</v>
      </c>
      <c r="X66" s="20">
        <v>1007</v>
      </c>
      <c r="Y66" s="9">
        <f t="shared" si="5"/>
        <v>0</v>
      </c>
      <c r="Z66" s="33">
        <f t="shared" si="6"/>
        <v>99.604352126607324</v>
      </c>
      <c r="AA66" s="20">
        <v>1.62</v>
      </c>
      <c r="AB66" s="20">
        <v>1011</v>
      </c>
      <c r="AC66" s="20">
        <v>1007</v>
      </c>
      <c r="AD66" s="20">
        <v>1011</v>
      </c>
      <c r="AE66" s="20">
        <v>0</v>
      </c>
      <c r="AF66" s="20">
        <v>31</v>
      </c>
      <c r="AG66" s="20">
        <v>1115</v>
      </c>
      <c r="AH66" s="20">
        <v>1338</v>
      </c>
      <c r="AI66" s="20">
        <v>600</v>
      </c>
      <c r="AJ66" s="20">
        <v>28</v>
      </c>
      <c r="AK66" s="20">
        <v>63</v>
      </c>
      <c r="AL66" s="20">
        <v>9413</v>
      </c>
      <c r="AM66" s="20">
        <v>31</v>
      </c>
      <c r="AN66" s="20">
        <v>37.520000000000003</v>
      </c>
      <c r="AO66" s="20">
        <v>11.49</v>
      </c>
      <c r="AP66" s="20">
        <v>61.68</v>
      </c>
      <c r="AQ66" s="1">
        <f t="shared" si="7"/>
        <v>1</v>
      </c>
    </row>
    <row r="67" spans="1:43" x14ac:dyDescent="0.25">
      <c r="B67" s="35"/>
      <c r="C67" s="35"/>
      <c r="D67" s="35"/>
      <c r="E67" s="36"/>
      <c r="F67" s="35"/>
      <c r="G67" s="35"/>
      <c r="H67" s="35"/>
      <c r="I67" s="35"/>
      <c r="J67" s="36"/>
      <c r="K67" s="36"/>
      <c r="L67" s="35"/>
      <c r="M67" s="35"/>
      <c r="N67" s="35"/>
      <c r="O67" s="36"/>
      <c r="P67" s="36"/>
      <c r="Q67" s="35"/>
      <c r="R67" s="35"/>
      <c r="S67" s="35"/>
      <c r="T67" s="35"/>
      <c r="U67" s="36"/>
      <c r="V67" s="35"/>
      <c r="W67" s="35"/>
      <c r="X67" s="36"/>
      <c r="Y67" s="35"/>
      <c r="Z67" s="45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</row>
    <row r="68" spans="1:43" x14ac:dyDescent="0.25">
      <c r="A68" s="19"/>
      <c r="B68" s="19"/>
      <c r="C68" s="19"/>
      <c r="D68" s="19"/>
      <c r="E68" s="22"/>
      <c r="F68" s="19"/>
      <c r="G68" s="19"/>
      <c r="H68" s="19"/>
      <c r="I68" s="19"/>
      <c r="J68" s="22"/>
      <c r="K68" s="22"/>
      <c r="L68" s="19"/>
      <c r="M68" s="19"/>
      <c r="N68" s="19"/>
      <c r="O68" s="22"/>
      <c r="P68" s="22"/>
      <c r="Q68" s="19"/>
      <c r="R68" s="19"/>
      <c r="S68" s="19"/>
      <c r="T68" s="19"/>
      <c r="U68" s="22"/>
      <c r="V68" s="19"/>
      <c r="W68" s="19"/>
      <c r="X68" s="22"/>
      <c r="Y68" s="19"/>
      <c r="Z68" s="47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1:43" x14ac:dyDescent="0.25">
      <c r="A69" s="19"/>
      <c r="B69" s="19"/>
      <c r="C69" s="19"/>
      <c r="D69" s="19"/>
      <c r="E69" s="22"/>
      <c r="F69" s="19"/>
      <c r="G69" s="19"/>
      <c r="H69" s="19"/>
      <c r="I69" s="19"/>
      <c r="J69" s="22"/>
      <c r="K69" s="22"/>
      <c r="L69" s="19"/>
      <c r="M69" s="19"/>
      <c r="N69" s="19"/>
      <c r="O69" s="22"/>
      <c r="P69" s="22"/>
      <c r="Q69" s="19"/>
      <c r="R69" s="19"/>
      <c r="S69" s="19"/>
      <c r="T69" s="19"/>
      <c r="U69" s="22"/>
      <c r="V69" s="19"/>
      <c r="W69" s="19"/>
      <c r="X69" s="22"/>
      <c r="Y69" s="19"/>
      <c r="Z69" s="47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1:43" x14ac:dyDescent="0.25">
      <c r="A70" s="19"/>
      <c r="B70" s="19"/>
      <c r="C70" s="19"/>
      <c r="D70" s="19"/>
      <c r="E70" s="22"/>
      <c r="F70" s="19"/>
      <c r="G70" s="19"/>
      <c r="H70" s="19"/>
      <c r="I70" s="19"/>
      <c r="J70" s="22"/>
      <c r="K70" s="22"/>
      <c r="L70" s="19"/>
      <c r="M70" s="19"/>
      <c r="N70" s="19"/>
      <c r="O70" s="22"/>
      <c r="P70" s="22"/>
      <c r="Q70" s="19"/>
      <c r="R70" s="19"/>
      <c r="S70" s="19"/>
      <c r="T70" s="19"/>
      <c r="U70" s="22"/>
      <c r="V70" s="19"/>
      <c r="W70" s="19"/>
      <c r="X70" s="22"/>
      <c r="Y70" s="19"/>
      <c r="Z70" s="47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1:43" x14ac:dyDescent="0.25">
      <c r="A71" s="19"/>
      <c r="B71" s="19"/>
      <c r="C71" s="19"/>
      <c r="D71" s="19"/>
      <c r="E71" s="22"/>
      <c r="F71" s="19"/>
      <c r="G71" s="19"/>
      <c r="H71" s="19"/>
      <c r="I71" s="19"/>
      <c r="J71" s="22"/>
      <c r="K71" s="22"/>
      <c r="L71" s="19"/>
      <c r="M71" s="19"/>
      <c r="N71" s="19"/>
      <c r="O71" s="22"/>
      <c r="P71" s="22"/>
      <c r="Q71" s="19"/>
      <c r="R71" s="19"/>
      <c r="S71" s="19"/>
      <c r="T71" s="19"/>
      <c r="U71" s="22"/>
      <c r="V71" s="19"/>
      <c r="W71" s="19"/>
      <c r="X71" s="22"/>
      <c r="Y71" s="19"/>
      <c r="Z71" s="47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1:43" x14ac:dyDescent="0.25">
      <c r="A72" s="19"/>
      <c r="B72" s="19"/>
      <c r="C72" s="19"/>
      <c r="D72" s="19"/>
      <c r="E72" s="22"/>
      <c r="F72" s="19"/>
      <c r="G72" s="19"/>
      <c r="H72" s="19"/>
      <c r="I72" s="19"/>
      <c r="J72" s="22"/>
      <c r="K72" s="22"/>
      <c r="L72" s="19"/>
      <c r="M72" s="19"/>
      <c r="N72" s="19"/>
      <c r="O72" s="22"/>
      <c r="P72" s="22"/>
      <c r="Q72" s="19"/>
      <c r="R72" s="19"/>
      <c r="S72" s="19"/>
      <c r="T72" s="19"/>
      <c r="U72" s="22"/>
      <c r="V72" s="19"/>
      <c r="W72" s="19"/>
      <c r="X72" s="22"/>
      <c r="Y72" s="19"/>
      <c r="Z72" s="47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1:43" x14ac:dyDescent="0.25">
      <c r="A73" s="19"/>
      <c r="B73" s="19"/>
      <c r="C73" s="19"/>
      <c r="D73" s="19"/>
      <c r="E73" s="22"/>
      <c r="F73" s="19"/>
      <c r="G73" s="19"/>
      <c r="H73" s="19"/>
      <c r="I73" s="19"/>
      <c r="J73" s="22"/>
      <c r="K73" s="22"/>
      <c r="L73" s="19"/>
      <c r="M73" s="19"/>
      <c r="N73" s="19"/>
      <c r="O73" s="22"/>
      <c r="P73" s="22"/>
      <c r="Q73" s="19"/>
      <c r="R73" s="19"/>
      <c r="S73" s="19"/>
      <c r="T73" s="19"/>
      <c r="U73" s="22"/>
      <c r="V73" s="19"/>
      <c r="W73" s="19"/>
      <c r="X73" s="22"/>
      <c r="Y73" s="19"/>
      <c r="Z73" s="47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1:43" x14ac:dyDescent="0.25">
      <c r="A74" s="19"/>
      <c r="B74" s="19"/>
      <c r="C74" s="19"/>
      <c r="D74" s="19"/>
      <c r="E74" s="22"/>
      <c r="F74" s="19"/>
      <c r="G74" s="19"/>
      <c r="H74" s="19"/>
      <c r="I74" s="19"/>
      <c r="J74" s="22"/>
      <c r="K74" s="22"/>
      <c r="L74" s="19"/>
      <c r="M74" s="19"/>
      <c r="N74" s="19"/>
      <c r="O74" s="22"/>
      <c r="P74" s="22"/>
      <c r="Q74" s="19"/>
      <c r="R74" s="19"/>
      <c r="S74" s="19"/>
      <c r="T74" s="19"/>
      <c r="U74" s="22"/>
      <c r="V74" s="19"/>
      <c r="W74" s="19"/>
      <c r="X74" s="22"/>
      <c r="Y74" s="19"/>
      <c r="Z74" s="47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1:43" x14ac:dyDescent="0.25">
      <c r="A75" s="19"/>
      <c r="B75" s="19"/>
      <c r="C75" s="19"/>
      <c r="D75" s="19"/>
      <c r="E75" s="22"/>
      <c r="F75" s="19"/>
      <c r="G75" s="19"/>
      <c r="H75" s="19"/>
      <c r="I75" s="19"/>
      <c r="J75" s="22"/>
      <c r="K75" s="22"/>
      <c r="L75" s="19"/>
      <c r="M75" s="19"/>
      <c r="N75" s="19"/>
      <c r="O75" s="22"/>
      <c r="P75" s="22"/>
      <c r="Q75" s="19"/>
      <c r="R75" s="19"/>
      <c r="S75" s="19"/>
      <c r="T75" s="19"/>
      <c r="U75" s="22"/>
      <c r="V75" s="19"/>
      <c r="W75" s="19"/>
      <c r="X75" s="22"/>
      <c r="Y75" s="19"/>
      <c r="Z75" s="47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1:43" x14ac:dyDescent="0.25">
      <c r="A76" s="19"/>
      <c r="B76" s="19"/>
      <c r="C76" s="19"/>
      <c r="D76" s="19"/>
      <c r="E76" s="22"/>
      <c r="F76" s="19"/>
      <c r="G76" s="19"/>
      <c r="H76" s="19"/>
      <c r="I76" s="19"/>
      <c r="J76" s="22"/>
      <c r="K76" s="22"/>
      <c r="L76" s="19"/>
      <c r="M76" s="19"/>
      <c r="N76" s="19"/>
      <c r="O76" s="22"/>
      <c r="P76" s="22"/>
      <c r="Q76" s="19"/>
      <c r="R76" s="19"/>
      <c r="S76" s="19"/>
      <c r="T76" s="19"/>
      <c r="U76" s="22"/>
      <c r="V76" s="19"/>
      <c r="W76" s="19"/>
      <c r="X76" s="22"/>
      <c r="Y76" s="19"/>
      <c r="Z76" s="47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1:43" x14ac:dyDescent="0.25">
      <c r="A77" s="19"/>
      <c r="B77" s="19"/>
      <c r="C77" s="19"/>
      <c r="D77" s="19"/>
      <c r="E77" s="22"/>
      <c r="F77" s="19"/>
      <c r="G77" s="19"/>
      <c r="H77" s="19"/>
      <c r="I77" s="19"/>
      <c r="J77" s="22"/>
      <c r="K77" s="22"/>
      <c r="L77" s="19"/>
      <c r="M77" s="19"/>
      <c r="N77" s="19"/>
      <c r="O77" s="22"/>
      <c r="P77" s="22"/>
      <c r="Q77" s="19"/>
      <c r="R77" s="19"/>
      <c r="S77" s="19"/>
      <c r="T77" s="19"/>
      <c r="U77" s="22"/>
      <c r="V77" s="19"/>
      <c r="W77" s="19"/>
      <c r="X77" s="22"/>
      <c r="Y77" s="19"/>
      <c r="Z77" s="47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1:43" x14ac:dyDescent="0.25">
      <c r="A78" s="19"/>
      <c r="B78" s="19"/>
      <c r="C78" s="19"/>
      <c r="D78" s="19"/>
      <c r="E78" s="22"/>
      <c r="F78" s="19"/>
      <c r="G78" s="19"/>
      <c r="H78" s="19"/>
      <c r="I78" s="19"/>
      <c r="J78" s="22"/>
      <c r="K78" s="22"/>
      <c r="L78" s="19"/>
      <c r="M78" s="19"/>
      <c r="N78" s="19"/>
      <c r="O78" s="22"/>
      <c r="P78" s="22"/>
      <c r="Q78" s="19"/>
      <c r="R78" s="19"/>
      <c r="S78" s="19"/>
      <c r="T78" s="19"/>
      <c r="U78" s="22"/>
      <c r="V78" s="19"/>
      <c r="W78" s="19"/>
      <c r="X78" s="22"/>
      <c r="Y78" s="19"/>
      <c r="Z78" s="47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1:43" x14ac:dyDescent="0.25">
      <c r="A79" s="19"/>
      <c r="B79" s="19"/>
      <c r="C79" s="19"/>
      <c r="D79" s="19"/>
      <c r="E79" s="22"/>
      <c r="F79" s="19"/>
      <c r="G79" s="19"/>
      <c r="H79" s="19"/>
      <c r="I79" s="19"/>
      <c r="J79" s="22"/>
      <c r="K79" s="22"/>
      <c r="L79" s="19"/>
      <c r="M79" s="19"/>
      <c r="N79" s="19"/>
      <c r="O79" s="22"/>
      <c r="P79" s="22"/>
      <c r="Q79" s="19"/>
      <c r="R79" s="19"/>
      <c r="S79" s="19"/>
      <c r="T79" s="19"/>
      <c r="U79" s="22"/>
      <c r="V79" s="19"/>
      <c r="W79" s="19"/>
      <c r="X79" s="22"/>
      <c r="Y79" s="19"/>
      <c r="Z79" s="47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1:43" x14ac:dyDescent="0.25">
      <c r="A80" s="19"/>
      <c r="B80" s="19"/>
      <c r="C80" s="19"/>
      <c r="D80" s="19"/>
      <c r="E80" s="22"/>
      <c r="F80" s="19"/>
      <c r="G80" s="19"/>
      <c r="H80" s="19"/>
      <c r="I80" s="19"/>
      <c r="J80" s="22"/>
      <c r="K80" s="22"/>
      <c r="L80" s="19"/>
      <c r="M80" s="19"/>
      <c r="N80" s="19"/>
      <c r="O80" s="22"/>
      <c r="P80" s="22"/>
      <c r="Q80" s="19"/>
      <c r="R80" s="19"/>
      <c r="S80" s="19"/>
      <c r="T80" s="19"/>
      <c r="U80" s="22"/>
      <c r="V80" s="19"/>
      <c r="W80" s="19"/>
      <c r="X80" s="22"/>
      <c r="Y80" s="19"/>
      <c r="Z80" s="47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1:42" x14ac:dyDescent="0.25">
      <c r="A81" s="19"/>
      <c r="B81" s="19"/>
      <c r="C81" s="19"/>
      <c r="D81" s="19"/>
      <c r="E81" s="22"/>
      <c r="F81" s="19"/>
      <c r="G81" s="19"/>
      <c r="H81" s="19"/>
      <c r="I81" s="19"/>
      <c r="J81" s="22"/>
      <c r="K81" s="22"/>
      <c r="L81" s="19"/>
      <c r="M81" s="19"/>
      <c r="N81" s="19"/>
      <c r="O81" s="22"/>
      <c r="P81" s="22"/>
      <c r="Q81" s="19"/>
      <c r="R81" s="19"/>
      <c r="S81" s="19"/>
      <c r="T81" s="19"/>
      <c r="U81" s="22"/>
      <c r="V81" s="19"/>
      <c r="W81" s="19"/>
      <c r="X81" s="22"/>
      <c r="Y81" s="19"/>
      <c r="Z81" s="47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1:42" s="35" customFormat="1" x14ac:dyDescent="0.25">
      <c r="A82" s="19"/>
    </row>
    <row r="83" spans="1:42" s="19" customFormat="1" x14ac:dyDescent="0.25">
      <c r="E83" s="22"/>
      <c r="J83" s="22"/>
      <c r="K83" s="22"/>
      <c r="L83" s="22"/>
      <c r="O83" s="22"/>
      <c r="P83" s="22"/>
      <c r="Q83" s="22"/>
      <c r="U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1:42" x14ac:dyDescent="0.25">
      <c r="B84" s="19"/>
      <c r="C84" s="19"/>
      <c r="D84" s="19"/>
      <c r="E84" s="22"/>
      <c r="F84" s="19"/>
      <c r="G84" s="19"/>
      <c r="H84" s="19"/>
      <c r="I84" s="19"/>
      <c r="J84" s="22"/>
      <c r="K84" s="22"/>
      <c r="L84" s="22"/>
      <c r="M84" s="19"/>
      <c r="N84" s="19"/>
      <c r="O84" s="22"/>
      <c r="P84" s="22"/>
      <c r="Q84" s="22"/>
      <c r="R84" s="19"/>
      <c r="S84" s="19"/>
      <c r="T84" s="19"/>
      <c r="U84" s="22"/>
      <c r="V84" s="19"/>
      <c r="W84" s="19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1:42" x14ac:dyDescent="0.25">
      <c r="B85" s="19"/>
      <c r="C85" s="19"/>
      <c r="D85" s="19"/>
      <c r="E85" s="22"/>
      <c r="F85" s="19"/>
      <c r="G85" s="19"/>
      <c r="H85" s="19"/>
      <c r="I85" s="19"/>
      <c r="J85" s="22"/>
      <c r="K85" s="22"/>
      <c r="L85" s="22"/>
      <c r="M85" s="19"/>
      <c r="N85" s="19"/>
      <c r="O85" s="22"/>
      <c r="P85" s="22"/>
      <c r="Q85" s="22"/>
      <c r="R85" s="19"/>
      <c r="S85" s="19"/>
      <c r="T85" s="19"/>
      <c r="U85" s="22"/>
      <c r="V85" s="19"/>
      <c r="W85" s="19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1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1:42" s="13" customFormat="1" x14ac:dyDescent="0.25">
      <c r="B87" s="21" t="s">
        <v>34</v>
      </c>
      <c r="C87" s="21" t="s">
        <v>60</v>
      </c>
      <c r="D87" s="21">
        <v>1</v>
      </c>
      <c r="E87" s="21">
        <v>100</v>
      </c>
      <c r="F87" s="21">
        <v>20</v>
      </c>
      <c r="G87" s="21">
        <v>6</v>
      </c>
      <c r="H87" s="21"/>
      <c r="I87" s="21"/>
      <c r="J87" s="21">
        <v>1008</v>
      </c>
      <c r="K87" s="21">
        <v>1008</v>
      </c>
      <c r="L87" s="21"/>
      <c r="M87" s="21" t="s">
        <v>55</v>
      </c>
      <c r="N87" s="21"/>
      <c r="O87" s="21">
        <v>1008</v>
      </c>
      <c r="P87" s="21">
        <v>6.31</v>
      </c>
      <c r="Q87" s="21"/>
      <c r="R87" s="21"/>
      <c r="S87" s="21"/>
      <c r="T87" s="21"/>
      <c r="U87" s="21">
        <v>1008</v>
      </c>
      <c r="V87" s="21">
        <v>1201.05</v>
      </c>
      <c r="W87" s="21"/>
      <c r="X87" s="21">
        <v>1007</v>
      </c>
      <c r="Y87" s="21"/>
      <c r="Z87" s="21"/>
      <c r="AA87" s="21">
        <v>2.06</v>
      </c>
      <c r="AB87" s="21">
        <v>1008</v>
      </c>
      <c r="AC87" s="21">
        <v>1007</v>
      </c>
      <c r="AD87" s="21">
        <v>1008</v>
      </c>
      <c r="AE87" s="21">
        <v>0</v>
      </c>
      <c r="AF87" s="21">
        <v>28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6109</v>
      </c>
      <c r="AM87" s="21">
        <v>28</v>
      </c>
      <c r="AN87" s="21">
        <v>13.83</v>
      </c>
      <c r="AO87" s="21">
        <v>9.11</v>
      </c>
      <c r="AP87" s="21">
        <v>31.31</v>
      </c>
    </row>
    <row r="88" spans="1:42" s="13" customFormat="1" x14ac:dyDescent="0.25">
      <c r="B88" s="12" t="s">
        <v>34</v>
      </c>
      <c r="C88" s="12" t="s">
        <v>60</v>
      </c>
      <c r="D88" s="12">
        <v>2</v>
      </c>
      <c r="E88" s="12">
        <v>100</v>
      </c>
      <c r="F88" s="12">
        <v>20</v>
      </c>
      <c r="G88" s="12">
        <v>6</v>
      </c>
      <c r="H88" s="12"/>
      <c r="I88" s="12"/>
      <c r="J88" s="12">
        <v>1104</v>
      </c>
      <c r="K88" s="12">
        <v>1104</v>
      </c>
      <c r="L88" s="12"/>
      <c r="M88" s="12" t="s">
        <v>55</v>
      </c>
      <c r="N88" s="12"/>
      <c r="O88" s="12">
        <v>1104</v>
      </c>
      <c r="P88" s="12">
        <v>5.27</v>
      </c>
      <c r="Q88" s="12"/>
      <c r="R88" s="12"/>
      <c r="S88" s="12"/>
      <c r="T88" s="12"/>
      <c r="U88" s="12">
        <v>1104</v>
      </c>
      <c r="V88" s="12">
        <v>70.63</v>
      </c>
      <c r="W88" s="12"/>
      <c r="X88" s="12">
        <v>1104</v>
      </c>
      <c r="Y88" s="12"/>
      <c r="Z88" s="12"/>
      <c r="AA88" s="12">
        <v>1.93</v>
      </c>
      <c r="AB88" s="12">
        <v>1104</v>
      </c>
      <c r="AC88" s="12">
        <v>1104</v>
      </c>
      <c r="AD88" s="12">
        <v>1104</v>
      </c>
      <c r="AE88" s="12">
        <v>0</v>
      </c>
      <c r="AF88" s="12">
        <v>0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7.2</v>
      </c>
    </row>
    <row r="89" spans="1:42" s="13" customFormat="1" x14ac:dyDescent="0.25">
      <c r="B89" s="12" t="s">
        <v>34</v>
      </c>
      <c r="C89" s="12" t="s">
        <v>60</v>
      </c>
      <c r="D89" s="12">
        <v>3</v>
      </c>
      <c r="E89" s="12">
        <v>100</v>
      </c>
      <c r="F89" s="12">
        <v>20</v>
      </c>
      <c r="G89" s="12">
        <v>6</v>
      </c>
      <c r="H89" s="12"/>
      <c r="I89" s="12"/>
      <c r="J89" s="12">
        <v>1107</v>
      </c>
      <c r="K89" s="12">
        <v>1107</v>
      </c>
      <c r="L89" s="12"/>
      <c r="M89" s="12" t="s">
        <v>55</v>
      </c>
      <c r="N89" s="12"/>
      <c r="O89" s="12">
        <v>1107</v>
      </c>
      <c r="P89" s="12">
        <v>3.57</v>
      </c>
      <c r="Q89" s="12"/>
      <c r="R89" s="12"/>
      <c r="S89" s="12"/>
      <c r="T89" s="12"/>
      <c r="U89" s="12">
        <v>1107</v>
      </c>
      <c r="V89" s="12">
        <v>24.47</v>
      </c>
      <c r="W89" s="12"/>
      <c r="X89" s="12">
        <v>1107</v>
      </c>
      <c r="Y89" s="12"/>
      <c r="Z89" s="12"/>
      <c r="AA89" s="12">
        <v>1.69</v>
      </c>
      <c r="AB89" s="12">
        <v>1107</v>
      </c>
      <c r="AC89" s="12">
        <v>1107</v>
      </c>
      <c r="AD89" s="12">
        <v>1107</v>
      </c>
      <c r="AE89" s="12">
        <v>0</v>
      </c>
      <c r="AF89" s="12">
        <v>0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5.26</v>
      </c>
    </row>
    <row r="90" spans="1:42" s="13" customFormat="1" x14ac:dyDescent="0.25">
      <c r="B90" s="12" t="s">
        <v>34</v>
      </c>
      <c r="C90" s="12" t="s">
        <v>60</v>
      </c>
      <c r="D90" s="12">
        <v>4</v>
      </c>
      <c r="E90" s="12">
        <v>100</v>
      </c>
      <c r="F90" s="12">
        <v>20</v>
      </c>
      <c r="G90" s="12">
        <v>6</v>
      </c>
      <c r="H90" s="12"/>
      <c r="I90" s="12"/>
      <c r="J90" s="12">
        <v>1202</v>
      </c>
      <c r="K90" s="12">
        <v>1202</v>
      </c>
      <c r="L90" s="12"/>
      <c r="M90" s="12" t="s">
        <v>55</v>
      </c>
      <c r="N90" s="12"/>
      <c r="O90" s="12">
        <v>1202</v>
      </c>
      <c r="P90" s="12">
        <v>10.62</v>
      </c>
      <c r="Q90" s="12"/>
      <c r="R90" s="12"/>
      <c r="S90" s="12"/>
      <c r="T90" s="12"/>
      <c r="U90" s="12">
        <v>1202</v>
      </c>
      <c r="V90" s="12">
        <v>120.53</v>
      </c>
      <c r="W90" s="12"/>
      <c r="X90" s="12">
        <v>1202</v>
      </c>
      <c r="Y90" s="12"/>
      <c r="Z90" s="12"/>
      <c r="AA90" s="12">
        <v>3.07</v>
      </c>
      <c r="AB90" s="12">
        <v>1202</v>
      </c>
      <c r="AC90" s="12">
        <v>1202</v>
      </c>
      <c r="AD90" s="12">
        <v>1202</v>
      </c>
      <c r="AE90" s="12">
        <v>0</v>
      </c>
      <c r="AF90" s="12">
        <v>0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13.69</v>
      </c>
    </row>
    <row r="91" spans="1:42" s="13" customFormat="1" x14ac:dyDescent="0.25">
      <c r="B91" s="12" t="s">
        <v>34</v>
      </c>
      <c r="C91" s="12" t="s">
        <v>60</v>
      </c>
      <c r="D91" s="12">
        <v>5</v>
      </c>
      <c r="E91" s="12">
        <v>100</v>
      </c>
      <c r="F91" s="12">
        <v>20</v>
      </c>
      <c r="G91" s="12">
        <v>6</v>
      </c>
      <c r="H91" s="12"/>
      <c r="I91" s="12"/>
      <c r="J91" s="12">
        <v>1008</v>
      </c>
      <c r="K91" s="12">
        <v>1008</v>
      </c>
      <c r="L91" s="12"/>
      <c r="M91" s="12" t="s">
        <v>55</v>
      </c>
      <c r="N91" s="12"/>
      <c r="O91" s="12">
        <v>1008</v>
      </c>
      <c r="P91" s="12">
        <v>4.29</v>
      </c>
      <c r="Q91" s="12"/>
      <c r="R91" s="12"/>
      <c r="S91" s="12"/>
      <c r="T91" s="12"/>
      <c r="U91" s="12">
        <v>1008</v>
      </c>
      <c r="V91" s="12">
        <v>638.80999999999995</v>
      </c>
      <c r="W91" s="12"/>
      <c r="X91" s="12">
        <v>1007</v>
      </c>
      <c r="Y91" s="12"/>
      <c r="Z91" s="12"/>
      <c r="AA91" s="12">
        <v>2.71</v>
      </c>
      <c r="AB91" s="12">
        <v>1008</v>
      </c>
      <c r="AC91" s="12">
        <v>1007</v>
      </c>
      <c r="AD91" s="12">
        <v>1008</v>
      </c>
      <c r="AE91" s="12">
        <v>0</v>
      </c>
      <c r="AF91" s="12">
        <v>2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1069</v>
      </c>
      <c r="AM91" s="12">
        <v>2</v>
      </c>
      <c r="AN91" s="12">
        <v>18.63</v>
      </c>
      <c r="AO91" s="12">
        <v>2.33</v>
      </c>
      <c r="AP91" s="12">
        <v>27.36</v>
      </c>
    </row>
    <row r="92" spans="1:42" s="13" customFormat="1" x14ac:dyDescent="0.25">
      <c r="B92" s="12" t="s">
        <v>34</v>
      </c>
      <c r="C92" s="12" t="s">
        <v>60</v>
      </c>
      <c r="D92" s="12">
        <v>6</v>
      </c>
      <c r="E92" s="12">
        <v>100</v>
      </c>
      <c r="F92" s="12">
        <v>20</v>
      </c>
      <c r="G92" s="12">
        <v>6</v>
      </c>
      <c r="H92" s="12"/>
      <c r="I92" s="12"/>
      <c r="J92" s="12">
        <v>1136</v>
      </c>
      <c r="K92" s="12">
        <v>1136</v>
      </c>
      <c r="L92" s="12"/>
      <c r="M92" s="12" t="s">
        <v>55</v>
      </c>
      <c r="N92" s="12"/>
      <c r="O92" s="12">
        <v>1136</v>
      </c>
      <c r="P92" s="12">
        <v>6.33</v>
      </c>
      <c r="Q92" s="12"/>
      <c r="R92" s="12"/>
      <c r="S92" s="12"/>
      <c r="T92" s="12"/>
      <c r="U92" s="12">
        <v>1136</v>
      </c>
      <c r="V92" s="12">
        <v>32.57</v>
      </c>
      <c r="W92" s="12"/>
      <c r="X92" s="12">
        <v>1136</v>
      </c>
      <c r="Y92" s="12"/>
      <c r="Z92" s="12"/>
      <c r="AA92" s="12">
        <v>1.85</v>
      </c>
      <c r="AB92" s="12">
        <v>1136</v>
      </c>
      <c r="AC92" s="12">
        <v>1136</v>
      </c>
      <c r="AD92" s="12">
        <v>1136</v>
      </c>
      <c r="AE92" s="12">
        <v>0</v>
      </c>
      <c r="AF92" s="12">
        <v>0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8.18</v>
      </c>
    </row>
    <row r="93" spans="1:42" s="13" customFormat="1" x14ac:dyDescent="0.25">
      <c r="B93" s="12" t="s">
        <v>34</v>
      </c>
      <c r="C93" s="12" t="s">
        <v>60</v>
      </c>
      <c r="D93" s="12">
        <v>7</v>
      </c>
      <c r="E93" s="12">
        <v>100</v>
      </c>
      <c r="F93" s="12">
        <v>20</v>
      </c>
      <c r="G93" s="12">
        <v>6</v>
      </c>
      <c r="H93" s="12"/>
      <c r="I93" s="12"/>
      <c r="J93" s="12">
        <v>1098</v>
      </c>
      <c r="K93" s="12">
        <v>1098</v>
      </c>
      <c r="L93" s="12"/>
      <c r="M93" s="12" t="s">
        <v>55</v>
      </c>
      <c r="N93" s="12"/>
      <c r="O93" s="12">
        <v>1098</v>
      </c>
      <c r="P93" s="12">
        <v>12.52</v>
      </c>
      <c r="Q93" s="12"/>
      <c r="R93" s="12"/>
      <c r="S93" s="12"/>
      <c r="T93" s="12"/>
      <c r="U93" s="12">
        <v>1098</v>
      </c>
      <c r="V93" s="12">
        <v>124.06</v>
      </c>
      <c r="W93" s="12"/>
      <c r="X93" s="12">
        <v>1098</v>
      </c>
      <c r="Y93" s="12"/>
      <c r="Z93" s="12"/>
      <c r="AA93" s="12">
        <v>2.88</v>
      </c>
      <c r="AB93" s="12">
        <v>1098</v>
      </c>
      <c r="AC93" s="12">
        <v>1098</v>
      </c>
      <c r="AD93" s="12">
        <v>1098</v>
      </c>
      <c r="AE93" s="12">
        <v>0</v>
      </c>
      <c r="AF93" s="12">
        <v>0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15.4</v>
      </c>
    </row>
    <row r="94" spans="1:42" s="13" customFormat="1" x14ac:dyDescent="0.25">
      <c r="B94" s="12" t="s">
        <v>34</v>
      </c>
      <c r="C94" s="12" t="s">
        <v>60</v>
      </c>
      <c r="D94" s="12">
        <v>8</v>
      </c>
      <c r="E94" s="12">
        <v>100</v>
      </c>
      <c r="F94" s="12">
        <v>20</v>
      </c>
      <c r="G94" s="12">
        <v>6</v>
      </c>
      <c r="H94" s="12"/>
      <c r="I94" s="12"/>
      <c r="J94" s="12">
        <v>1151</v>
      </c>
      <c r="K94" s="12">
        <v>1151</v>
      </c>
      <c r="L94" s="12"/>
      <c r="M94" s="12" t="s">
        <v>55</v>
      </c>
      <c r="N94" s="12"/>
      <c r="O94" s="12">
        <v>1151</v>
      </c>
      <c r="P94" s="12">
        <v>3.19</v>
      </c>
      <c r="Q94" s="12"/>
      <c r="R94" s="12"/>
      <c r="S94" s="12"/>
      <c r="T94" s="12"/>
      <c r="U94" s="12">
        <v>1151</v>
      </c>
      <c r="V94" s="12">
        <v>3.24</v>
      </c>
      <c r="W94" s="12"/>
      <c r="X94" s="12">
        <v>1151</v>
      </c>
      <c r="Y94" s="12"/>
      <c r="Z94" s="12"/>
      <c r="AA94" s="12">
        <v>1.56</v>
      </c>
      <c r="AB94" s="12">
        <v>1151</v>
      </c>
      <c r="AC94" s="12">
        <v>1151</v>
      </c>
      <c r="AD94" s="12">
        <v>1151</v>
      </c>
      <c r="AE94" s="12">
        <v>0</v>
      </c>
      <c r="AF94" s="12">
        <v>0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4.75</v>
      </c>
    </row>
    <row r="95" spans="1:42" s="13" customFormat="1" x14ac:dyDescent="0.25">
      <c r="B95" s="12" t="s">
        <v>34</v>
      </c>
      <c r="C95" s="12" t="s">
        <v>60</v>
      </c>
      <c r="D95" s="12">
        <v>9</v>
      </c>
      <c r="E95" s="12">
        <v>100</v>
      </c>
      <c r="F95" s="12">
        <v>20</v>
      </c>
      <c r="G95" s="12">
        <v>6</v>
      </c>
      <c r="H95" s="12"/>
      <c r="I95" s="12"/>
      <c r="J95" s="12">
        <v>1011</v>
      </c>
      <c r="K95" s="12">
        <v>1010</v>
      </c>
      <c r="L95" s="12"/>
      <c r="M95" s="12" t="s">
        <v>55</v>
      </c>
      <c r="N95" s="12"/>
      <c r="O95" s="12">
        <v>1011</v>
      </c>
      <c r="P95" s="12">
        <v>14.32</v>
      </c>
      <c r="Q95" s="12"/>
      <c r="R95" s="12"/>
      <c r="S95" s="12"/>
      <c r="T95" s="12"/>
      <c r="U95" s="12">
        <v>1010</v>
      </c>
      <c r="V95" s="12">
        <v>1800</v>
      </c>
      <c r="W95" s="12"/>
      <c r="X95" s="12">
        <v>1007</v>
      </c>
      <c r="Y95" s="12"/>
      <c r="Z95" s="12"/>
      <c r="AA95" s="12">
        <v>3.22</v>
      </c>
      <c r="AB95" s="12">
        <v>1010</v>
      </c>
      <c r="AC95" s="12">
        <v>1007</v>
      </c>
      <c r="AD95" s="12">
        <v>1010</v>
      </c>
      <c r="AE95" s="12">
        <v>0</v>
      </c>
      <c r="AF95" s="12">
        <v>155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45238</v>
      </c>
      <c r="AM95" s="12">
        <v>155</v>
      </c>
      <c r="AN95" s="12">
        <v>231.13</v>
      </c>
      <c r="AO95" s="12">
        <v>222.84899999999999</v>
      </c>
      <c r="AP95" s="12">
        <v>471.52</v>
      </c>
    </row>
    <row r="96" spans="1:42" s="13" customFormat="1" x14ac:dyDescent="0.25">
      <c r="B96" s="12" t="s">
        <v>34</v>
      </c>
      <c r="C96" s="12" t="s">
        <v>60</v>
      </c>
      <c r="D96" s="12">
        <v>10</v>
      </c>
      <c r="E96" s="12">
        <v>100</v>
      </c>
      <c r="F96" s="12">
        <v>20</v>
      </c>
      <c r="G96" s="12">
        <v>6</v>
      </c>
      <c r="H96" s="12"/>
      <c r="I96" s="12"/>
      <c r="J96" s="12">
        <v>1011</v>
      </c>
      <c r="K96" s="12">
        <v>1011</v>
      </c>
      <c r="L96" s="12"/>
      <c r="M96" s="12" t="s">
        <v>55</v>
      </c>
      <c r="N96" s="12"/>
      <c r="O96" s="12">
        <v>1011</v>
      </c>
      <c r="P96" s="12">
        <v>11.05</v>
      </c>
      <c r="Q96" s="12"/>
      <c r="R96" s="12"/>
      <c r="S96" s="12"/>
      <c r="T96" s="12"/>
      <c r="U96" s="12">
        <v>1011</v>
      </c>
      <c r="V96" s="12">
        <v>1800</v>
      </c>
      <c r="W96" s="12"/>
      <c r="X96" s="12">
        <v>1007</v>
      </c>
      <c r="Y96" s="12"/>
      <c r="Z96" s="12"/>
      <c r="AA96" s="12">
        <v>1.62</v>
      </c>
      <c r="AB96" s="12">
        <v>1011</v>
      </c>
      <c r="AC96" s="12">
        <v>1007</v>
      </c>
      <c r="AD96" s="12">
        <v>1011</v>
      </c>
      <c r="AE96" s="12">
        <v>0</v>
      </c>
      <c r="AF96" s="12">
        <v>124</v>
      </c>
      <c r="AG96" s="12">
        <v>0</v>
      </c>
      <c r="AH96" s="12">
        <v>0</v>
      </c>
      <c r="AI96" s="12">
        <v>0</v>
      </c>
      <c r="AJ96" s="12">
        <v>0</v>
      </c>
      <c r="AK96" s="12">
        <v>0</v>
      </c>
      <c r="AL96" s="12">
        <v>13281</v>
      </c>
      <c r="AM96" s="12">
        <v>124</v>
      </c>
      <c r="AN96" s="12">
        <v>81.180000000000007</v>
      </c>
      <c r="AO96" s="12">
        <v>184.83</v>
      </c>
      <c r="AP96" s="12">
        <v>278.69</v>
      </c>
    </row>
    <row r="97" spans="2:42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2:42" s="15" customFormat="1" x14ac:dyDescent="0.25">
      <c r="B98" s="14" t="s">
        <v>34</v>
      </c>
      <c r="C98" s="14" t="s">
        <v>61</v>
      </c>
      <c r="D98" s="14">
        <v>1</v>
      </c>
      <c r="E98" s="14">
        <v>100</v>
      </c>
      <c r="F98" s="14">
        <v>20</v>
      </c>
      <c r="G98" s="14">
        <v>6</v>
      </c>
      <c r="H98" s="14"/>
      <c r="I98" s="14"/>
      <c r="J98" s="14">
        <v>1008</v>
      </c>
      <c r="K98" s="14">
        <v>1008</v>
      </c>
      <c r="L98" s="14"/>
      <c r="M98" s="14" t="s">
        <v>55</v>
      </c>
      <c r="N98" s="14"/>
      <c r="O98" s="14">
        <v>1008</v>
      </c>
      <c r="P98" s="14">
        <v>6.31</v>
      </c>
      <c r="Q98" s="14"/>
      <c r="R98" s="14"/>
      <c r="S98" s="14"/>
      <c r="T98" s="14"/>
      <c r="U98" s="14">
        <v>1008</v>
      </c>
      <c r="V98" s="14">
        <v>1201.05</v>
      </c>
      <c r="W98" s="14"/>
      <c r="X98" s="14">
        <v>1007</v>
      </c>
      <c r="Y98" s="14"/>
      <c r="Z98" s="14"/>
      <c r="AA98" s="14">
        <v>2.06</v>
      </c>
      <c r="AB98" s="14">
        <v>1008</v>
      </c>
      <c r="AC98" s="14">
        <v>1007</v>
      </c>
      <c r="AD98" s="14">
        <v>1008</v>
      </c>
      <c r="AE98" s="14">
        <v>0</v>
      </c>
      <c r="AF98" s="14">
        <v>18</v>
      </c>
      <c r="AG98" s="14">
        <v>1125</v>
      </c>
      <c r="AH98" s="14">
        <v>1350</v>
      </c>
      <c r="AI98" s="14">
        <v>500</v>
      </c>
      <c r="AJ98" s="14">
        <v>0</v>
      </c>
      <c r="AK98" s="14">
        <v>0</v>
      </c>
      <c r="AL98" s="14">
        <v>3240</v>
      </c>
      <c r="AM98" s="14">
        <v>18</v>
      </c>
      <c r="AN98" s="14">
        <v>12.25</v>
      </c>
      <c r="AO98" s="14">
        <v>6.41</v>
      </c>
      <c r="AP98" s="14">
        <v>27.03</v>
      </c>
    </row>
    <row r="99" spans="2:42" s="15" customFormat="1" x14ac:dyDescent="0.25">
      <c r="B99" s="14" t="s">
        <v>34</v>
      </c>
      <c r="C99" s="14" t="s">
        <v>61</v>
      </c>
      <c r="D99" s="14">
        <v>2</v>
      </c>
      <c r="E99" s="14">
        <v>100</v>
      </c>
      <c r="F99" s="14">
        <v>20</v>
      </c>
      <c r="G99" s="14">
        <v>6</v>
      </c>
      <c r="H99" s="14"/>
      <c r="I99" s="14"/>
      <c r="J99" s="14">
        <v>1104</v>
      </c>
      <c r="K99" s="14">
        <v>1104</v>
      </c>
      <c r="L99" s="14"/>
      <c r="M99" s="14" t="s">
        <v>55</v>
      </c>
      <c r="N99" s="14"/>
      <c r="O99" s="14">
        <v>1104</v>
      </c>
      <c r="P99" s="14">
        <v>5.27</v>
      </c>
      <c r="Q99" s="14"/>
      <c r="R99" s="14"/>
      <c r="S99" s="14"/>
      <c r="T99" s="14"/>
      <c r="U99" s="14">
        <v>1104</v>
      </c>
      <c r="V99" s="14">
        <v>70.63</v>
      </c>
      <c r="W99" s="14"/>
      <c r="X99" s="14">
        <v>1104</v>
      </c>
      <c r="Y99" s="14"/>
      <c r="Z99" s="14"/>
      <c r="AA99" s="14">
        <v>1.93</v>
      </c>
      <c r="AB99" s="14">
        <v>1104</v>
      </c>
      <c r="AC99" s="14">
        <v>1104</v>
      </c>
      <c r="AD99" s="14">
        <v>1104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0</v>
      </c>
      <c r="AP99" s="14">
        <v>7.2</v>
      </c>
    </row>
    <row r="100" spans="2:42" s="15" customFormat="1" x14ac:dyDescent="0.25">
      <c r="B100" s="14" t="s">
        <v>34</v>
      </c>
      <c r="C100" s="14" t="s">
        <v>61</v>
      </c>
      <c r="D100" s="14">
        <v>3</v>
      </c>
      <c r="E100" s="14">
        <v>100</v>
      </c>
      <c r="F100" s="14">
        <v>20</v>
      </c>
      <c r="G100" s="14">
        <v>6</v>
      </c>
      <c r="H100" s="14"/>
      <c r="I100" s="14"/>
      <c r="J100" s="14">
        <v>1107</v>
      </c>
      <c r="K100" s="14">
        <v>1107</v>
      </c>
      <c r="L100" s="14"/>
      <c r="M100" s="14" t="s">
        <v>55</v>
      </c>
      <c r="N100" s="14"/>
      <c r="O100" s="14">
        <v>1107</v>
      </c>
      <c r="P100" s="14">
        <v>3.57</v>
      </c>
      <c r="Q100" s="14"/>
      <c r="R100" s="14"/>
      <c r="S100" s="14"/>
      <c r="T100" s="14"/>
      <c r="U100" s="14">
        <v>1107</v>
      </c>
      <c r="V100" s="14">
        <v>24.47</v>
      </c>
      <c r="W100" s="14"/>
      <c r="X100" s="14">
        <v>1107</v>
      </c>
      <c r="Y100" s="14"/>
      <c r="Z100" s="14"/>
      <c r="AA100" s="14">
        <v>1.69</v>
      </c>
      <c r="AB100" s="14">
        <v>1107</v>
      </c>
      <c r="AC100" s="14">
        <v>1107</v>
      </c>
      <c r="AD100" s="14">
        <v>1107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5.26</v>
      </c>
    </row>
    <row r="101" spans="2:42" s="15" customFormat="1" x14ac:dyDescent="0.25">
      <c r="B101" s="14" t="s">
        <v>34</v>
      </c>
      <c r="C101" s="14" t="s">
        <v>61</v>
      </c>
      <c r="D101" s="14">
        <v>4</v>
      </c>
      <c r="E101" s="14">
        <v>100</v>
      </c>
      <c r="F101" s="14">
        <v>20</v>
      </c>
      <c r="G101" s="14">
        <v>6</v>
      </c>
      <c r="H101" s="14"/>
      <c r="I101" s="14"/>
      <c r="J101" s="14">
        <v>1202</v>
      </c>
      <c r="K101" s="14">
        <v>1202</v>
      </c>
      <c r="L101" s="14"/>
      <c r="M101" s="14" t="s">
        <v>55</v>
      </c>
      <c r="N101" s="14"/>
      <c r="O101" s="14">
        <v>1202</v>
      </c>
      <c r="P101" s="14">
        <v>10.62</v>
      </c>
      <c r="Q101" s="14"/>
      <c r="R101" s="14"/>
      <c r="S101" s="14"/>
      <c r="T101" s="14"/>
      <c r="U101" s="14">
        <v>1202</v>
      </c>
      <c r="V101" s="14">
        <v>120.53</v>
      </c>
      <c r="W101" s="14"/>
      <c r="X101" s="14">
        <v>1202</v>
      </c>
      <c r="Y101" s="14"/>
      <c r="Z101" s="14"/>
      <c r="AA101" s="14">
        <v>3.07</v>
      </c>
      <c r="AB101" s="14">
        <v>1202</v>
      </c>
      <c r="AC101" s="14">
        <v>1202</v>
      </c>
      <c r="AD101" s="14">
        <v>1202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v>0</v>
      </c>
      <c r="AP101" s="14">
        <v>13.69</v>
      </c>
    </row>
    <row r="102" spans="2:42" s="15" customFormat="1" x14ac:dyDescent="0.25">
      <c r="B102" s="14" t="s">
        <v>34</v>
      </c>
      <c r="C102" s="14" t="s">
        <v>61</v>
      </c>
      <c r="D102" s="14">
        <v>5</v>
      </c>
      <c r="E102" s="14">
        <v>100</v>
      </c>
      <c r="F102" s="14">
        <v>20</v>
      </c>
      <c r="G102" s="14">
        <v>6</v>
      </c>
      <c r="H102" s="14"/>
      <c r="I102" s="14"/>
      <c r="J102" s="14">
        <v>1008</v>
      </c>
      <c r="K102" s="14">
        <v>1008</v>
      </c>
      <c r="L102" s="14"/>
      <c r="M102" s="14" t="s">
        <v>55</v>
      </c>
      <c r="N102" s="14"/>
      <c r="O102" s="14">
        <v>1008</v>
      </c>
      <c r="P102" s="14">
        <v>4.29</v>
      </c>
      <c r="Q102" s="14"/>
      <c r="R102" s="14"/>
      <c r="S102" s="14"/>
      <c r="T102" s="14"/>
      <c r="U102" s="14">
        <v>1008</v>
      </c>
      <c r="V102" s="14">
        <v>638.80999999999995</v>
      </c>
      <c r="W102" s="14"/>
      <c r="X102" s="14">
        <v>1007</v>
      </c>
      <c r="Y102" s="14"/>
      <c r="Z102" s="14"/>
      <c r="AA102" s="14">
        <v>2.71</v>
      </c>
      <c r="AB102" s="14">
        <v>1008</v>
      </c>
      <c r="AC102" s="14">
        <v>1007</v>
      </c>
      <c r="AD102" s="14">
        <v>1008</v>
      </c>
      <c r="AE102" s="14">
        <v>0</v>
      </c>
      <c r="AF102" s="14">
        <v>2</v>
      </c>
      <c r="AG102" s="14">
        <v>1185</v>
      </c>
      <c r="AH102" s="14">
        <v>1422</v>
      </c>
      <c r="AI102" s="14">
        <v>500</v>
      </c>
      <c r="AJ102" s="14">
        <v>0</v>
      </c>
      <c r="AK102" s="14">
        <v>0</v>
      </c>
      <c r="AL102" s="14">
        <v>761</v>
      </c>
      <c r="AM102" s="14">
        <v>2</v>
      </c>
      <c r="AN102" s="14">
        <v>8.77</v>
      </c>
      <c r="AO102" s="14">
        <v>1.43</v>
      </c>
      <c r="AP102" s="14">
        <v>16.600000000000001</v>
      </c>
    </row>
    <row r="103" spans="2:42" s="15" customFormat="1" x14ac:dyDescent="0.25">
      <c r="B103" s="14" t="s">
        <v>34</v>
      </c>
      <c r="C103" s="14" t="s">
        <v>61</v>
      </c>
      <c r="D103" s="14">
        <v>6</v>
      </c>
      <c r="E103" s="14">
        <v>100</v>
      </c>
      <c r="F103" s="14">
        <v>20</v>
      </c>
      <c r="G103" s="14">
        <v>6</v>
      </c>
      <c r="H103" s="14"/>
      <c r="I103" s="14"/>
      <c r="J103" s="14">
        <v>1136</v>
      </c>
      <c r="K103" s="14">
        <v>1136</v>
      </c>
      <c r="L103" s="14"/>
      <c r="M103" s="14" t="s">
        <v>55</v>
      </c>
      <c r="N103" s="14"/>
      <c r="O103" s="14">
        <v>1136</v>
      </c>
      <c r="P103" s="14">
        <v>6.33</v>
      </c>
      <c r="Q103" s="14"/>
      <c r="R103" s="14"/>
      <c r="S103" s="14"/>
      <c r="T103" s="14"/>
      <c r="U103" s="14">
        <v>1136</v>
      </c>
      <c r="V103" s="14">
        <v>32.57</v>
      </c>
      <c r="W103" s="14"/>
      <c r="X103" s="14">
        <v>1136</v>
      </c>
      <c r="Y103" s="14"/>
      <c r="Z103" s="14"/>
      <c r="AA103" s="14">
        <v>1.85</v>
      </c>
      <c r="AB103" s="14">
        <v>1136</v>
      </c>
      <c r="AC103" s="14">
        <v>1136</v>
      </c>
      <c r="AD103" s="14">
        <v>1136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v>0</v>
      </c>
      <c r="AP103" s="14">
        <v>8.18</v>
      </c>
    </row>
    <row r="104" spans="2:42" s="15" customFormat="1" x14ac:dyDescent="0.25">
      <c r="B104" s="14" t="s">
        <v>34</v>
      </c>
      <c r="C104" s="14" t="s">
        <v>61</v>
      </c>
      <c r="D104" s="14">
        <v>7</v>
      </c>
      <c r="E104" s="14">
        <v>100</v>
      </c>
      <c r="F104" s="14">
        <v>20</v>
      </c>
      <c r="G104" s="14">
        <v>6</v>
      </c>
      <c r="H104" s="14"/>
      <c r="I104" s="14"/>
      <c r="J104" s="14">
        <v>1098</v>
      </c>
      <c r="K104" s="14">
        <v>1098</v>
      </c>
      <c r="L104" s="14"/>
      <c r="M104" s="14" t="s">
        <v>55</v>
      </c>
      <c r="N104" s="14"/>
      <c r="O104" s="14">
        <v>1098</v>
      </c>
      <c r="P104" s="14">
        <v>12.52</v>
      </c>
      <c r="Q104" s="14"/>
      <c r="R104" s="14"/>
      <c r="S104" s="14"/>
      <c r="T104" s="14"/>
      <c r="U104" s="14">
        <v>1098</v>
      </c>
      <c r="V104" s="14">
        <v>124.06</v>
      </c>
      <c r="W104" s="14"/>
      <c r="X104" s="14">
        <v>1098</v>
      </c>
      <c r="Y104" s="14"/>
      <c r="Z104" s="14"/>
      <c r="AA104" s="14">
        <v>2.88</v>
      </c>
      <c r="AB104" s="14">
        <v>1098</v>
      </c>
      <c r="AC104" s="14">
        <v>1098</v>
      </c>
      <c r="AD104" s="14">
        <v>1098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v>0</v>
      </c>
      <c r="AP104" s="14">
        <v>15.4</v>
      </c>
    </row>
    <row r="105" spans="2:42" s="15" customFormat="1" x14ac:dyDescent="0.25">
      <c r="B105" s="14" t="s">
        <v>34</v>
      </c>
      <c r="C105" s="14" t="s">
        <v>61</v>
      </c>
      <c r="D105" s="14">
        <v>8</v>
      </c>
      <c r="E105" s="14">
        <v>100</v>
      </c>
      <c r="F105" s="14">
        <v>20</v>
      </c>
      <c r="G105" s="14">
        <v>6</v>
      </c>
      <c r="H105" s="14"/>
      <c r="I105" s="14"/>
      <c r="J105" s="14">
        <v>1151</v>
      </c>
      <c r="K105" s="14">
        <v>1151</v>
      </c>
      <c r="L105" s="14"/>
      <c r="M105" s="14" t="s">
        <v>55</v>
      </c>
      <c r="N105" s="14"/>
      <c r="O105" s="14">
        <v>1151</v>
      </c>
      <c r="P105" s="14">
        <v>3.19</v>
      </c>
      <c r="Q105" s="14"/>
      <c r="R105" s="14"/>
      <c r="S105" s="14"/>
      <c r="T105" s="14"/>
      <c r="U105" s="14">
        <v>1151</v>
      </c>
      <c r="V105" s="14">
        <v>3.24</v>
      </c>
      <c r="W105" s="14"/>
      <c r="X105" s="14">
        <v>1151</v>
      </c>
      <c r="Y105" s="14"/>
      <c r="Z105" s="14"/>
      <c r="AA105" s="14">
        <v>1.56</v>
      </c>
      <c r="AB105" s="14">
        <v>1151</v>
      </c>
      <c r="AC105" s="14">
        <v>1151</v>
      </c>
      <c r="AD105" s="14">
        <v>1151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v>0</v>
      </c>
      <c r="AP105" s="14">
        <v>4.75</v>
      </c>
    </row>
    <row r="106" spans="2:42" s="15" customFormat="1" x14ac:dyDescent="0.25">
      <c r="B106" s="14" t="s">
        <v>34</v>
      </c>
      <c r="C106" s="14" t="s">
        <v>61</v>
      </c>
      <c r="D106" s="14">
        <v>9</v>
      </c>
      <c r="E106" s="14">
        <v>100</v>
      </c>
      <c r="F106" s="14">
        <v>20</v>
      </c>
      <c r="G106" s="14">
        <v>6</v>
      </c>
      <c r="H106" s="14"/>
      <c r="I106" s="14"/>
      <c r="J106" s="14">
        <v>1011</v>
      </c>
      <c r="K106" s="14">
        <v>1010</v>
      </c>
      <c r="L106" s="14"/>
      <c r="M106" s="14" t="s">
        <v>55</v>
      </c>
      <c r="N106" s="14"/>
      <c r="O106" s="14">
        <v>1011</v>
      </c>
      <c r="P106" s="14">
        <v>14.32</v>
      </c>
      <c r="Q106" s="14"/>
      <c r="R106" s="14"/>
      <c r="S106" s="14"/>
      <c r="T106" s="14"/>
      <c r="U106" s="14">
        <v>1010</v>
      </c>
      <c r="V106" s="14">
        <v>1800</v>
      </c>
      <c r="W106" s="14"/>
      <c r="X106" s="14">
        <v>1007</v>
      </c>
      <c r="Y106" s="14"/>
      <c r="Z106" s="14"/>
      <c r="AA106" s="14">
        <v>3.22</v>
      </c>
      <c r="AB106" s="14">
        <v>1010</v>
      </c>
      <c r="AC106" s="14">
        <v>1007</v>
      </c>
      <c r="AD106" s="14">
        <v>1010</v>
      </c>
      <c r="AE106" s="14">
        <v>0</v>
      </c>
      <c r="AF106" s="14">
        <v>13</v>
      </c>
      <c r="AG106" s="14">
        <v>1130</v>
      </c>
      <c r="AH106" s="14">
        <v>1356</v>
      </c>
      <c r="AI106" s="14">
        <v>500</v>
      </c>
      <c r="AJ106" s="14">
        <v>0</v>
      </c>
      <c r="AK106" s="14">
        <v>0</v>
      </c>
      <c r="AL106" s="14">
        <v>12760</v>
      </c>
      <c r="AM106" s="14">
        <v>13</v>
      </c>
      <c r="AN106" s="14">
        <v>74.02</v>
      </c>
      <c r="AO106" s="14">
        <v>11.56</v>
      </c>
      <c r="AP106" s="14">
        <v>103.12</v>
      </c>
    </row>
    <row r="107" spans="2:42" s="15" customFormat="1" x14ac:dyDescent="0.25">
      <c r="B107" s="14" t="s">
        <v>34</v>
      </c>
      <c r="C107" s="14" t="s">
        <v>61</v>
      </c>
      <c r="D107" s="14">
        <v>10</v>
      </c>
      <c r="E107" s="14">
        <v>100</v>
      </c>
      <c r="F107" s="14">
        <v>20</v>
      </c>
      <c r="G107" s="14">
        <v>6</v>
      </c>
      <c r="H107" s="14"/>
      <c r="I107" s="14"/>
      <c r="J107" s="14">
        <v>1011</v>
      </c>
      <c r="K107" s="14">
        <v>1011</v>
      </c>
      <c r="L107" s="14"/>
      <c r="M107" s="14" t="s">
        <v>55</v>
      </c>
      <c r="N107" s="14"/>
      <c r="O107" s="14">
        <v>1011</v>
      </c>
      <c r="P107" s="14">
        <v>11.05</v>
      </c>
      <c r="Q107" s="14"/>
      <c r="R107" s="14"/>
      <c r="S107" s="14"/>
      <c r="T107" s="14"/>
      <c r="U107" s="14">
        <v>1011</v>
      </c>
      <c r="V107" s="14">
        <v>1800</v>
      </c>
      <c r="W107" s="14"/>
      <c r="X107" s="14">
        <v>1007</v>
      </c>
      <c r="Y107" s="14"/>
      <c r="Z107" s="14"/>
      <c r="AA107" s="14">
        <v>1.62</v>
      </c>
      <c r="AB107" s="14">
        <v>1011</v>
      </c>
      <c r="AC107" s="14">
        <v>1007</v>
      </c>
      <c r="AD107" s="14">
        <v>1011</v>
      </c>
      <c r="AE107" s="14">
        <v>0</v>
      </c>
      <c r="AF107" s="14">
        <v>31</v>
      </c>
      <c r="AG107" s="14">
        <v>1115</v>
      </c>
      <c r="AH107" s="14">
        <v>1338</v>
      </c>
      <c r="AI107" s="14">
        <v>500</v>
      </c>
      <c r="AJ107" s="14">
        <v>0</v>
      </c>
      <c r="AK107" s="14">
        <v>0</v>
      </c>
      <c r="AL107" s="14">
        <v>11510</v>
      </c>
      <c r="AM107" s="14">
        <v>31</v>
      </c>
      <c r="AN107" s="14">
        <v>53.16</v>
      </c>
      <c r="AO107" s="14">
        <v>30.77</v>
      </c>
      <c r="AP107" s="14">
        <v>96.6</v>
      </c>
    </row>
    <row r="108" spans="2:42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2:42" s="17" customFormat="1" x14ac:dyDescent="0.25">
      <c r="B109" s="16" t="s">
        <v>34</v>
      </c>
      <c r="C109" s="16" t="s">
        <v>62</v>
      </c>
      <c r="D109" s="16">
        <v>1</v>
      </c>
      <c r="E109" s="16">
        <v>100</v>
      </c>
      <c r="F109" s="16">
        <v>20</v>
      </c>
      <c r="G109" s="16">
        <v>6</v>
      </c>
      <c r="H109" s="16"/>
      <c r="I109" s="16"/>
      <c r="J109" s="16">
        <v>1008</v>
      </c>
      <c r="K109" s="16">
        <v>1008</v>
      </c>
      <c r="L109" s="16"/>
      <c r="M109" s="16" t="s">
        <v>55</v>
      </c>
      <c r="N109" s="16"/>
      <c r="O109" s="16">
        <v>1008</v>
      </c>
      <c r="P109" s="16">
        <v>6.31</v>
      </c>
      <c r="Q109" s="16"/>
      <c r="R109" s="16"/>
      <c r="S109" s="16"/>
      <c r="T109" s="16"/>
      <c r="U109" s="16">
        <v>1008</v>
      </c>
      <c r="V109" s="16">
        <v>1201.05</v>
      </c>
      <c r="W109" s="16"/>
      <c r="X109" s="16">
        <v>1007</v>
      </c>
      <c r="Y109" s="16"/>
      <c r="Z109" s="16"/>
      <c r="AA109" s="16">
        <v>2.06</v>
      </c>
      <c r="AB109" s="16">
        <v>1008</v>
      </c>
      <c r="AC109" s="16">
        <v>1007</v>
      </c>
      <c r="AD109" s="16">
        <v>1008</v>
      </c>
      <c r="AE109" s="16">
        <v>0</v>
      </c>
      <c r="AF109" s="16">
        <v>31</v>
      </c>
      <c r="AG109" s="16">
        <v>0</v>
      </c>
      <c r="AH109" s="16">
        <v>0</v>
      </c>
      <c r="AI109" s="16">
        <v>0</v>
      </c>
      <c r="AJ109" s="16">
        <v>39</v>
      </c>
      <c r="AK109" s="16">
        <v>34</v>
      </c>
      <c r="AL109" s="16">
        <v>4005</v>
      </c>
      <c r="AM109" s="16">
        <v>31</v>
      </c>
      <c r="AN109" s="16">
        <v>10.55</v>
      </c>
      <c r="AO109" s="16">
        <v>8.8699999999999992</v>
      </c>
      <c r="AP109" s="16">
        <v>27.79</v>
      </c>
    </row>
    <row r="110" spans="2:42" s="17" customFormat="1" x14ac:dyDescent="0.25">
      <c r="B110" s="16" t="s">
        <v>34</v>
      </c>
      <c r="C110" s="16" t="s">
        <v>62</v>
      </c>
      <c r="D110" s="16">
        <v>2</v>
      </c>
      <c r="E110" s="16">
        <v>100</v>
      </c>
      <c r="F110" s="16">
        <v>20</v>
      </c>
      <c r="G110" s="16">
        <v>6</v>
      </c>
      <c r="H110" s="16"/>
      <c r="I110" s="16"/>
      <c r="J110" s="16">
        <v>1104</v>
      </c>
      <c r="K110" s="16">
        <v>1104</v>
      </c>
      <c r="L110" s="16"/>
      <c r="M110" s="16" t="s">
        <v>55</v>
      </c>
      <c r="N110" s="16"/>
      <c r="O110" s="16">
        <v>1104</v>
      </c>
      <c r="P110" s="16">
        <v>5.27</v>
      </c>
      <c r="Q110" s="16"/>
      <c r="R110" s="16"/>
      <c r="S110" s="16"/>
      <c r="T110" s="16"/>
      <c r="U110" s="16">
        <v>1104</v>
      </c>
      <c r="V110" s="16">
        <v>70.63</v>
      </c>
      <c r="W110" s="16"/>
      <c r="X110" s="16">
        <v>1104</v>
      </c>
      <c r="Y110" s="16"/>
      <c r="Z110" s="16"/>
      <c r="AA110" s="16">
        <v>1.93</v>
      </c>
      <c r="AB110" s="16">
        <v>1104</v>
      </c>
      <c r="AC110" s="16">
        <v>1104</v>
      </c>
      <c r="AD110" s="16">
        <v>1104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7.2</v>
      </c>
    </row>
    <row r="111" spans="2:42" s="17" customFormat="1" x14ac:dyDescent="0.25">
      <c r="B111" s="16" t="s">
        <v>34</v>
      </c>
      <c r="C111" s="16" t="s">
        <v>62</v>
      </c>
      <c r="D111" s="16">
        <v>3</v>
      </c>
      <c r="E111" s="16">
        <v>100</v>
      </c>
      <c r="F111" s="16">
        <v>20</v>
      </c>
      <c r="G111" s="16">
        <v>6</v>
      </c>
      <c r="H111" s="16"/>
      <c r="I111" s="16"/>
      <c r="J111" s="16">
        <v>1107</v>
      </c>
      <c r="K111" s="16">
        <v>1107</v>
      </c>
      <c r="L111" s="16"/>
      <c r="M111" s="16" t="s">
        <v>55</v>
      </c>
      <c r="N111" s="16"/>
      <c r="O111" s="16">
        <v>1107</v>
      </c>
      <c r="P111" s="16">
        <v>3.57</v>
      </c>
      <c r="Q111" s="16"/>
      <c r="R111" s="16"/>
      <c r="S111" s="16"/>
      <c r="T111" s="16"/>
      <c r="U111" s="16">
        <v>1107</v>
      </c>
      <c r="V111" s="16">
        <v>24.47</v>
      </c>
      <c r="W111" s="16"/>
      <c r="X111" s="16">
        <v>1107</v>
      </c>
      <c r="Y111" s="16"/>
      <c r="Z111" s="16"/>
      <c r="AA111" s="16">
        <v>1.69</v>
      </c>
      <c r="AB111" s="16">
        <v>1107</v>
      </c>
      <c r="AC111" s="16">
        <v>1107</v>
      </c>
      <c r="AD111" s="16">
        <v>1107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5.26</v>
      </c>
    </row>
    <row r="112" spans="2:42" s="17" customFormat="1" x14ac:dyDescent="0.25">
      <c r="B112" s="16" t="s">
        <v>34</v>
      </c>
      <c r="C112" s="16" t="s">
        <v>62</v>
      </c>
      <c r="D112" s="16">
        <v>4</v>
      </c>
      <c r="E112" s="16">
        <v>100</v>
      </c>
      <c r="F112" s="16">
        <v>20</v>
      </c>
      <c r="G112" s="16">
        <v>6</v>
      </c>
      <c r="H112" s="16"/>
      <c r="I112" s="16"/>
      <c r="J112" s="16">
        <v>1202</v>
      </c>
      <c r="K112" s="16">
        <v>1202</v>
      </c>
      <c r="L112" s="16"/>
      <c r="M112" s="16" t="s">
        <v>55</v>
      </c>
      <c r="N112" s="16"/>
      <c r="O112" s="16">
        <v>1202</v>
      </c>
      <c r="P112" s="16">
        <v>10.62</v>
      </c>
      <c r="Q112" s="16"/>
      <c r="R112" s="16"/>
      <c r="S112" s="16"/>
      <c r="T112" s="16"/>
      <c r="U112" s="16">
        <v>1202</v>
      </c>
      <c r="V112" s="16">
        <v>120.53</v>
      </c>
      <c r="W112" s="16"/>
      <c r="X112" s="16">
        <v>1202</v>
      </c>
      <c r="Y112" s="16"/>
      <c r="Z112" s="16"/>
      <c r="AA112" s="16">
        <v>3.07</v>
      </c>
      <c r="AB112" s="16">
        <v>1202</v>
      </c>
      <c r="AC112" s="16">
        <v>1202</v>
      </c>
      <c r="AD112" s="16">
        <v>1202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13.69</v>
      </c>
    </row>
    <row r="113" spans="2:42" s="17" customFormat="1" x14ac:dyDescent="0.25">
      <c r="B113" s="16" t="s">
        <v>34</v>
      </c>
      <c r="C113" s="16" t="s">
        <v>62</v>
      </c>
      <c r="D113" s="16">
        <v>5</v>
      </c>
      <c r="E113" s="16">
        <v>100</v>
      </c>
      <c r="F113" s="16">
        <v>20</v>
      </c>
      <c r="G113" s="16">
        <v>6</v>
      </c>
      <c r="H113" s="16"/>
      <c r="I113" s="16"/>
      <c r="J113" s="16">
        <v>1008</v>
      </c>
      <c r="K113" s="16">
        <v>1008</v>
      </c>
      <c r="L113" s="16"/>
      <c r="M113" s="16" t="s">
        <v>55</v>
      </c>
      <c r="N113" s="16"/>
      <c r="O113" s="16">
        <v>1008</v>
      </c>
      <c r="P113" s="16">
        <v>4.29</v>
      </c>
      <c r="Q113" s="16"/>
      <c r="R113" s="16"/>
      <c r="S113" s="16"/>
      <c r="T113" s="16"/>
      <c r="U113" s="16">
        <v>1008</v>
      </c>
      <c r="V113" s="16">
        <v>638.80999999999995</v>
      </c>
      <c r="W113" s="16"/>
      <c r="X113" s="16">
        <v>1007</v>
      </c>
      <c r="Y113" s="16"/>
      <c r="Z113" s="16"/>
      <c r="AA113" s="16">
        <v>2.71</v>
      </c>
      <c r="AB113" s="16">
        <v>1008</v>
      </c>
      <c r="AC113" s="16">
        <v>1007</v>
      </c>
      <c r="AD113" s="16">
        <v>1008</v>
      </c>
      <c r="AE113" s="16">
        <v>0</v>
      </c>
      <c r="AF113" s="16">
        <v>2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1069</v>
      </c>
      <c r="AM113" s="16">
        <v>2</v>
      </c>
      <c r="AN113" s="16">
        <v>16.72</v>
      </c>
      <c r="AO113" s="16">
        <v>1.94</v>
      </c>
      <c r="AP113" s="16">
        <v>25.06</v>
      </c>
    </row>
    <row r="114" spans="2:42" s="17" customFormat="1" x14ac:dyDescent="0.25">
      <c r="B114" s="16" t="s">
        <v>34</v>
      </c>
      <c r="C114" s="16" t="s">
        <v>62</v>
      </c>
      <c r="D114" s="16">
        <v>6</v>
      </c>
      <c r="E114" s="16">
        <v>100</v>
      </c>
      <c r="F114" s="16">
        <v>20</v>
      </c>
      <c r="G114" s="16">
        <v>6</v>
      </c>
      <c r="H114" s="16"/>
      <c r="I114" s="16"/>
      <c r="J114" s="16">
        <v>1136</v>
      </c>
      <c r="K114" s="16">
        <v>1136</v>
      </c>
      <c r="L114" s="16"/>
      <c r="M114" s="16" t="s">
        <v>55</v>
      </c>
      <c r="N114" s="16"/>
      <c r="O114" s="16">
        <v>1136</v>
      </c>
      <c r="P114" s="16">
        <v>6.33</v>
      </c>
      <c r="Q114" s="16"/>
      <c r="R114" s="16"/>
      <c r="S114" s="16"/>
      <c r="T114" s="16"/>
      <c r="U114" s="16">
        <v>1136</v>
      </c>
      <c r="V114" s="16">
        <v>32.57</v>
      </c>
      <c r="W114" s="16"/>
      <c r="X114" s="16">
        <v>1136</v>
      </c>
      <c r="Y114" s="16"/>
      <c r="Z114" s="16"/>
      <c r="AA114" s="16">
        <v>1.85</v>
      </c>
      <c r="AB114" s="16">
        <v>1136</v>
      </c>
      <c r="AC114" s="16">
        <v>1136</v>
      </c>
      <c r="AD114" s="16">
        <v>1136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8.18</v>
      </c>
    </row>
    <row r="115" spans="2:42" s="17" customFormat="1" x14ac:dyDescent="0.25">
      <c r="B115" s="16" t="s">
        <v>34</v>
      </c>
      <c r="C115" s="16" t="s">
        <v>62</v>
      </c>
      <c r="D115" s="16">
        <v>7</v>
      </c>
      <c r="E115" s="16">
        <v>100</v>
      </c>
      <c r="F115" s="16">
        <v>20</v>
      </c>
      <c r="G115" s="16">
        <v>6</v>
      </c>
      <c r="H115" s="16"/>
      <c r="I115" s="16"/>
      <c r="J115" s="16">
        <v>1098</v>
      </c>
      <c r="K115" s="16">
        <v>1098</v>
      </c>
      <c r="L115" s="16"/>
      <c r="M115" s="16" t="s">
        <v>55</v>
      </c>
      <c r="N115" s="16"/>
      <c r="O115" s="16">
        <v>1098</v>
      </c>
      <c r="P115" s="16">
        <v>12.52</v>
      </c>
      <c r="Q115" s="16"/>
      <c r="R115" s="16"/>
      <c r="S115" s="16"/>
      <c r="T115" s="16"/>
      <c r="U115" s="16">
        <v>1098</v>
      </c>
      <c r="V115" s="16">
        <v>124.06</v>
      </c>
      <c r="W115" s="16"/>
      <c r="X115" s="16">
        <v>1098</v>
      </c>
      <c r="Y115" s="16"/>
      <c r="Z115" s="16"/>
      <c r="AA115" s="16">
        <v>2.88</v>
      </c>
      <c r="AB115" s="16">
        <v>1098</v>
      </c>
      <c r="AC115" s="16">
        <v>1098</v>
      </c>
      <c r="AD115" s="16">
        <v>1098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15.4</v>
      </c>
    </row>
    <row r="116" spans="2:42" s="17" customFormat="1" x14ac:dyDescent="0.25">
      <c r="B116" s="16" t="s">
        <v>34</v>
      </c>
      <c r="C116" s="16" t="s">
        <v>62</v>
      </c>
      <c r="D116" s="16">
        <v>8</v>
      </c>
      <c r="E116" s="16">
        <v>100</v>
      </c>
      <c r="F116" s="16">
        <v>20</v>
      </c>
      <c r="G116" s="16">
        <v>6</v>
      </c>
      <c r="H116" s="16"/>
      <c r="I116" s="16"/>
      <c r="J116" s="16">
        <v>1151</v>
      </c>
      <c r="K116" s="16">
        <v>1151</v>
      </c>
      <c r="L116" s="16"/>
      <c r="M116" s="16" t="s">
        <v>55</v>
      </c>
      <c r="N116" s="16"/>
      <c r="O116" s="16">
        <v>1151</v>
      </c>
      <c r="P116" s="16">
        <v>3.19</v>
      </c>
      <c r="Q116" s="16"/>
      <c r="R116" s="16"/>
      <c r="S116" s="16"/>
      <c r="T116" s="16"/>
      <c r="U116" s="16">
        <v>1151</v>
      </c>
      <c r="V116" s="16">
        <v>3.24</v>
      </c>
      <c r="W116" s="16"/>
      <c r="X116" s="16">
        <v>1151</v>
      </c>
      <c r="Y116" s="16"/>
      <c r="Z116" s="16"/>
      <c r="AA116" s="16">
        <v>1.56</v>
      </c>
      <c r="AB116" s="16">
        <v>1151</v>
      </c>
      <c r="AC116" s="16">
        <v>1151</v>
      </c>
      <c r="AD116" s="16">
        <v>1151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4.75</v>
      </c>
    </row>
    <row r="117" spans="2:42" s="17" customFormat="1" x14ac:dyDescent="0.25">
      <c r="B117" s="16" t="s">
        <v>34</v>
      </c>
      <c r="C117" s="16" t="s">
        <v>62</v>
      </c>
      <c r="D117" s="16">
        <v>9</v>
      </c>
      <c r="E117" s="16">
        <v>100</v>
      </c>
      <c r="F117" s="16">
        <v>20</v>
      </c>
      <c r="G117" s="16">
        <v>6</v>
      </c>
      <c r="H117" s="16"/>
      <c r="I117" s="16"/>
      <c r="J117" s="16">
        <v>1011</v>
      </c>
      <c r="K117" s="16">
        <v>1010</v>
      </c>
      <c r="L117" s="16"/>
      <c r="M117" s="16" t="s">
        <v>55</v>
      </c>
      <c r="N117" s="16"/>
      <c r="O117" s="16">
        <v>1011</v>
      </c>
      <c r="P117" s="16">
        <v>14.32</v>
      </c>
      <c r="Q117" s="16"/>
      <c r="R117" s="16"/>
      <c r="S117" s="16"/>
      <c r="T117" s="16"/>
      <c r="U117" s="16">
        <v>1010</v>
      </c>
      <c r="V117" s="16">
        <v>1800</v>
      </c>
      <c r="W117" s="16"/>
      <c r="X117" s="16">
        <v>1007</v>
      </c>
      <c r="Y117" s="16"/>
      <c r="Z117" s="16"/>
      <c r="AA117" s="16">
        <v>3.22</v>
      </c>
      <c r="AB117" s="16">
        <v>1010</v>
      </c>
      <c r="AC117" s="16">
        <v>1007</v>
      </c>
      <c r="AD117" s="16">
        <v>1010</v>
      </c>
      <c r="AE117" s="16">
        <v>0</v>
      </c>
      <c r="AF117" s="16">
        <v>115</v>
      </c>
      <c r="AG117" s="16">
        <v>0</v>
      </c>
      <c r="AH117" s="16">
        <v>0</v>
      </c>
      <c r="AI117" s="16">
        <v>0</v>
      </c>
      <c r="AJ117" s="16">
        <v>112</v>
      </c>
      <c r="AK117" s="16">
        <v>17</v>
      </c>
      <c r="AL117" s="16">
        <v>30246</v>
      </c>
      <c r="AM117" s="16">
        <v>115</v>
      </c>
      <c r="AN117" s="16">
        <v>169.09</v>
      </c>
      <c r="AO117" s="16">
        <v>148.57</v>
      </c>
      <c r="AP117" s="16">
        <v>335.2</v>
      </c>
    </row>
    <row r="118" spans="2:42" s="17" customFormat="1" x14ac:dyDescent="0.25">
      <c r="B118" s="16" t="s">
        <v>34</v>
      </c>
      <c r="C118" s="16" t="s">
        <v>62</v>
      </c>
      <c r="D118" s="16">
        <v>10</v>
      </c>
      <c r="E118" s="16">
        <v>100</v>
      </c>
      <c r="F118" s="16">
        <v>20</v>
      </c>
      <c r="G118" s="16">
        <v>6</v>
      </c>
      <c r="H118" s="16"/>
      <c r="I118" s="16"/>
      <c r="J118" s="16">
        <v>1011</v>
      </c>
      <c r="K118" s="16">
        <v>1011</v>
      </c>
      <c r="L118" s="16"/>
      <c r="M118" s="16" t="s">
        <v>55</v>
      </c>
      <c r="N118" s="16"/>
      <c r="O118" s="16">
        <v>1011</v>
      </c>
      <c r="P118" s="16">
        <v>11.05</v>
      </c>
      <c r="Q118" s="16"/>
      <c r="R118" s="16"/>
      <c r="S118" s="16"/>
      <c r="T118" s="16"/>
      <c r="U118" s="16">
        <v>1011</v>
      </c>
      <c r="V118" s="16">
        <v>1800</v>
      </c>
      <c r="W118" s="16"/>
      <c r="X118" s="16">
        <v>1007</v>
      </c>
      <c r="Y118" s="16"/>
      <c r="Z118" s="16"/>
      <c r="AA118" s="16">
        <v>1.62</v>
      </c>
      <c r="AB118" s="16">
        <v>1011</v>
      </c>
      <c r="AC118" s="16">
        <v>1007</v>
      </c>
      <c r="AD118" s="16">
        <v>1011</v>
      </c>
      <c r="AE118" s="16">
        <v>0</v>
      </c>
      <c r="AF118" s="16">
        <v>92</v>
      </c>
      <c r="AG118" s="16">
        <v>0</v>
      </c>
      <c r="AH118" s="16">
        <v>0</v>
      </c>
      <c r="AI118" s="16">
        <v>0</v>
      </c>
      <c r="AJ118" s="16">
        <v>92</v>
      </c>
      <c r="AK118" s="16">
        <v>370</v>
      </c>
      <c r="AL118" s="16">
        <v>10019</v>
      </c>
      <c r="AM118" s="16">
        <v>92</v>
      </c>
      <c r="AN118" s="16">
        <v>65.61</v>
      </c>
      <c r="AO118" s="16">
        <v>129.31</v>
      </c>
      <c r="AP118" s="16">
        <v>207.59</v>
      </c>
    </row>
    <row r="119" spans="2:42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2:42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2:42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2:42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2:42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2:42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2:42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2:42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2:42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2:42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2:42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2:42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2:42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2:42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2:42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2:42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2:42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2:42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2:42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2:42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2:42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2:42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2:42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2:42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2:42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2:42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2:42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2:42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2:42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2:42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2:42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2:42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2:42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2:42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2:42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2:42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2:42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2:42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Q151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H6" sqref="H6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13.125" style="1" bestFit="1" customWidth="1"/>
    <col min="4" max="4" width="17.75" style="1" bestFit="1" customWidth="1"/>
    <col min="5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5.625" style="1" bestFit="1" customWidth="1"/>
    <col min="12" max="12" width="3.25" style="1" bestFit="1" customWidth="1"/>
    <col min="13" max="13" width="4.375" style="1" bestFit="1" customWidth="1"/>
    <col min="14" max="14" width="3.25" style="1" bestFit="1" customWidth="1"/>
    <col min="15" max="15" width="5.625" style="1" bestFit="1" customWidth="1"/>
    <col min="16" max="16" width="6.125" style="1" bestFit="1" customWidth="1"/>
    <col min="17" max="17" width="3.25" style="1" bestFit="1" customWidth="1"/>
    <col min="18" max="18" width="6.25" style="1" bestFit="1" customWidth="1"/>
    <col min="19" max="19" width="5.375" style="1" bestFit="1" customWidth="1"/>
    <col min="20" max="20" width="3.125" style="1" bestFit="1" customWidth="1"/>
    <col min="21" max="21" width="5.625" style="1" bestFit="1" customWidth="1"/>
    <col min="22" max="22" width="7.875" style="1" bestFit="1" customWidth="1"/>
    <col min="23" max="23" width="3.25" style="1" bestFit="1" customWidth="1"/>
    <col min="24" max="24" width="5.625" style="1" bestFit="1" customWidth="1"/>
    <col min="25" max="25" width="3.25" style="1" bestFit="1" customWidth="1"/>
    <col min="26" max="26" width="7.25" style="1" bestFit="1" customWidth="1"/>
    <col min="27" max="30" width="5.62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6.75" style="1" bestFit="1" customWidth="1"/>
    <col min="43" max="43" width="3.125" style="1" bestFit="1" customWidth="1"/>
    <col min="44" max="16384" width="9.125" style="1"/>
  </cols>
  <sheetData>
    <row r="2" spans="2:43" x14ac:dyDescent="0.25">
      <c r="B2" s="19"/>
      <c r="C2" s="19"/>
      <c r="D2" s="19"/>
      <c r="E2" s="19"/>
      <c r="F2" s="19"/>
      <c r="G2" s="19"/>
      <c r="H2" s="19"/>
      <c r="I2" s="19">
        <f>AVERAGEIF(I7:I66,"&gt;0")</f>
        <v>0.33874078611572905</v>
      </c>
      <c r="J2" s="19"/>
      <c r="L2" s="19">
        <f>SUM(L7:L66)</f>
        <v>7</v>
      </c>
      <c r="M2" s="19"/>
      <c r="N2" s="19">
        <f>SUM(N7:N66)</f>
        <v>0</v>
      </c>
      <c r="O2" s="19"/>
      <c r="P2" s="44">
        <f>AVERAGEIF(P7:P66,"&lt;1800")</f>
        <v>1.0886666666666662</v>
      </c>
      <c r="Q2" s="19">
        <f>SUM(Q7:Q66)</f>
        <v>60</v>
      </c>
      <c r="R2" s="19"/>
      <c r="S2" s="19"/>
      <c r="T2" s="19">
        <f>SUM(T7:T66)</f>
        <v>0</v>
      </c>
      <c r="U2" s="19"/>
      <c r="V2" s="44">
        <f>AVERAGEIF(V7:V66,"&lt;1800")</f>
        <v>35.256</v>
      </c>
      <c r="W2" s="19">
        <f>SUM(W7:W66)</f>
        <v>60</v>
      </c>
      <c r="X2" s="19"/>
      <c r="Y2" s="19">
        <f>SUM(Y7:Y66)</f>
        <v>25</v>
      </c>
      <c r="Z2" s="44">
        <f>AVERAGEIF(Z7:Z66,"&lt;1800")</f>
        <v>99.819460361899871</v>
      </c>
      <c r="AA2" s="44">
        <f>AVERAGEIF(AA7:AA66,"&lt;1800")</f>
        <v>0.49550000000000011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P2" s="44">
        <f>AVERAGEIF(AP7:AP66,"&lt;1800")</f>
        <v>13.875166666666665</v>
      </c>
      <c r="AQ2" s="35">
        <f>SUM(AQ7:AQ66)</f>
        <v>60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73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36</v>
      </c>
      <c r="C7" s="9" t="s">
        <v>35</v>
      </c>
      <c r="D7" s="9">
        <v>1</v>
      </c>
      <c r="E7" s="9">
        <v>50</v>
      </c>
      <c r="F7" s="9">
        <v>15</v>
      </c>
      <c r="G7" s="9">
        <v>4</v>
      </c>
      <c r="H7" s="9">
        <f>MIN(J7,K7)</f>
        <v>543</v>
      </c>
      <c r="I7" s="9">
        <f>100*(J7-H7)/J7</f>
        <v>0</v>
      </c>
      <c r="J7" s="9">
        <v>543</v>
      </c>
      <c r="K7" s="9">
        <v>543</v>
      </c>
      <c r="L7" s="9">
        <f>IF(K7&lt;J7,1,0)</f>
        <v>0</v>
      </c>
      <c r="M7" s="9" t="s">
        <v>56</v>
      </c>
      <c r="N7" s="9"/>
      <c r="O7" s="9">
        <v>543</v>
      </c>
      <c r="P7" s="9">
        <v>0.89</v>
      </c>
      <c r="Q7" s="9">
        <f>IF(P7&lt;1800,1,0)</f>
        <v>1</v>
      </c>
      <c r="R7" s="9" t="s">
        <v>55</v>
      </c>
      <c r="S7" s="9"/>
      <c r="T7" s="9"/>
      <c r="U7" s="9">
        <v>543</v>
      </c>
      <c r="V7" s="9">
        <v>1.48</v>
      </c>
      <c r="W7" s="9">
        <f>IF(V7&lt;1800,1,0)</f>
        <v>1</v>
      </c>
      <c r="X7" s="9">
        <v>543</v>
      </c>
      <c r="Y7" s="9">
        <f>IF(X7=H7,1,0)</f>
        <v>1</v>
      </c>
      <c r="Z7" s="33">
        <f>100*X7/H7</f>
        <v>100</v>
      </c>
      <c r="AA7" s="9">
        <v>0.48</v>
      </c>
      <c r="AB7" s="9">
        <v>543</v>
      </c>
      <c r="AC7" s="9">
        <v>543</v>
      </c>
      <c r="AD7" s="9">
        <v>543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1.37</v>
      </c>
      <c r="AQ7" s="31">
        <f>IF(AP7&lt;1800,1,0)</f>
        <v>1</v>
      </c>
    </row>
    <row r="8" spans="2:43" x14ac:dyDescent="0.25">
      <c r="B8" s="9" t="s">
        <v>36</v>
      </c>
      <c r="C8" s="9" t="s">
        <v>35</v>
      </c>
      <c r="D8" s="9">
        <v>2</v>
      </c>
      <c r="E8" s="9">
        <v>50</v>
      </c>
      <c r="F8" s="9">
        <v>15</v>
      </c>
      <c r="G8" s="9">
        <v>4</v>
      </c>
      <c r="H8" s="9">
        <f t="shared" ref="H8:H66" si="0">MIN(J8,K8)</f>
        <v>555</v>
      </c>
      <c r="I8" s="9">
        <f t="shared" ref="I8:I66" si="1">100*(J8-H8)/J8</f>
        <v>0</v>
      </c>
      <c r="J8" s="9">
        <v>555</v>
      </c>
      <c r="K8" s="9">
        <v>555</v>
      </c>
      <c r="L8" s="9">
        <f t="shared" ref="L8:L66" si="2">IF(K8&lt;J8,1,0)</f>
        <v>0</v>
      </c>
      <c r="M8" s="9" t="s">
        <v>56</v>
      </c>
      <c r="N8" s="9"/>
      <c r="O8" s="9">
        <v>555</v>
      </c>
      <c r="P8" s="9">
        <v>0.54</v>
      </c>
      <c r="Q8" s="9">
        <f t="shared" ref="Q8:Q66" si="3">IF(P8&lt;1800,1,0)</f>
        <v>1</v>
      </c>
      <c r="R8" s="9" t="s">
        <v>55</v>
      </c>
      <c r="S8" s="9"/>
      <c r="T8" s="9"/>
      <c r="U8" s="9">
        <v>555</v>
      </c>
      <c r="V8" s="9">
        <v>0.47</v>
      </c>
      <c r="W8" s="9">
        <f t="shared" ref="W8:W66" si="4">IF(V8&lt;1800,1,0)</f>
        <v>1</v>
      </c>
      <c r="X8" s="9">
        <v>555</v>
      </c>
      <c r="Y8" s="9">
        <f t="shared" ref="Y8:Y66" si="5">IF(X8=H8,1,0)</f>
        <v>1</v>
      </c>
      <c r="Z8" s="33">
        <f t="shared" ref="Z8:Z66" si="6">100*X8/H8</f>
        <v>100</v>
      </c>
      <c r="AA8" s="9">
        <v>0.24</v>
      </c>
      <c r="AB8" s="9">
        <v>555</v>
      </c>
      <c r="AC8" s="9">
        <v>555</v>
      </c>
      <c r="AD8" s="9">
        <v>555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0.78</v>
      </c>
      <c r="AQ8" s="31">
        <f t="shared" ref="AQ8:AQ66" si="7">IF(AP8&lt;1800,1,0)</f>
        <v>1</v>
      </c>
    </row>
    <row r="9" spans="2:43" x14ac:dyDescent="0.25">
      <c r="B9" s="9" t="s">
        <v>36</v>
      </c>
      <c r="C9" s="9" t="s">
        <v>35</v>
      </c>
      <c r="D9" s="9">
        <v>3</v>
      </c>
      <c r="E9" s="9">
        <v>50</v>
      </c>
      <c r="F9" s="9">
        <v>15</v>
      </c>
      <c r="G9" s="9">
        <v>4</v>
      </c>
      <c r="H9" s="9">
        <f t="shared" si="0"/>
        <v>680</v>
      </c>
      <c r="I9" s="9">
        <f t="shared" si="1"/>
        <v>0</v>
      </c>
      <c r="J9" s="9">
        <v>680</v>
      </c>
      <c r="K9" s="9">
        <v>680</v>
      </c>
      <c r="L9" s="9">
        <f t="shared" si="2"/>
        <v>0</v>
      </c>
      <c r="M9" s="9" t="s">
        <v>56</v>
      </c>
      <c r="N9" s="9"/>
      <c r="O9" s="9">
        <v>680</v>
      </c>
      <c r="P9" s="9">
        <v>0.72</v>
      </c>
      <c r="Q9" s="9">
        <f t="shared" si="3"/>
        <v>1</v>
      </c>
      <c r="R9" s="9" t="s">
        <v>55</v>
      </c>
      <c r="S9" s="9"/>
      <c r="T9" s="9"/>
      <c r="U9" s="9">
        <v>680</v>
      </c>
      <c r="V9" s="9">
        <v>0.85</v>
      </c>
      <c r="W9" s="9">
        <f t="shared" si="4"/>
        <v>1</v>
      </c>
      <c r="X9" s="9">
        <v>680</v>
      </c>
      <c r="Y9" s="9">
        <f t="shared" si="5"/>
        <v>1</v>
      </c>
      <c r="Z9" s="33">
        <f t="shared" si="6"/>
        <v>100</v>
      </c>
      <c r="AA9" s="9">
        <v>0.19</v>
      </c>
      <c r="AB9" s="9">
        <v>680</v>
      </c>
      <c r="AC9" s="9">
        <v>680</v>
      </c>
      <c r="AD9" s="9">
        <v>680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0.91</v>
      </c>
      <c r="AQ9" s="31">
        <f t="shared" si="7"/>
        <v>1</v>
      </c>
    </row>
    <row r="10" spans="2:43" x14ac:dyDescent="0.25">
      <c r="B10" s="9" t="s">
        <v>36</v>
      </c>
      <c r="C10" s="9" t="s">
        <v>35</v>
      </c>
      <c r="D10" s="9">
        <v>4</v>
      </c>
      <c r="E10" s="9">
        <v>50</v>
      </c>
      <c r="F10" s="9">
        <v>15</v>
      </c>
      <c r="G10" s="9">
        <v>4</v>
      </c>
      <c r="H10" s="9">
        <f t="shared" si="0"/>
        <v>578</v>
      </c>
      <c r="I10" s="9">
        <f t="shared" si="1"/>
        <v>0</v>
      </c>
      <c r="J10" s="9">
        <v>578</v>
      </c>
      <c r="K10" s="9">
        <v>578</v>
      </c>
      <c r="L10" s="9">
        <f t="shared" si="2"/>
        <v>0</v>
      </c>
      <c r="M10" s="9" t="s">
        <v>56</v>
      </c>
      <c r="N10" s="9"/>
      <c r="O10" s="9">
        <v>578</v>
      </c>
      <c r="P10" s="9">
        <v>0.6</v>
      </c>
      <c r="Q10" s="9">
        <f t="shared" si="3"/>
        <v>1</v>
      </c>
      <c r="R10" s="9" t="s">
        <v>55</v>
      </c>
      <c r="S10" s="9"/>
      <c r="T10" s="9"/>
      <c r="U10" s="9">
        <v>578</v>
      </c>
      <c r="V10" s="9">
        <v>0.59</v>
      </c>
      <c r="W10" s="9">
        <f t="shared" si="4"/>
        <v>1</v>
      </c>
      <c r="X10" s="9">
        <v>578</v>
      </c>
      <c r="Y10" s="9">
        <f t="shared" si="5"/>
        <v>1</v>
      </c>
      <c r="Z10" s="33">
        <f t="shared" si="6"/>
        <v>100</v>
      </c>
      <c r="AA10" s="9">
        <v>0.23</v>
      </c>
      <c r="AB10" s="9">
        <v>578</v>
      </c>
      <c r="AC10" s="9">
        <v>578</v>
      </c>
      <c r="AD10" s="9">
        <v>578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0.83</v>
      </c>
      <c r="AQ10" s="31">
        <f t="shared" si="7"/>
        <v>1</v>
      </c>
    </row>
    <row r="11" spans="2:43" x14ac:dyDescent="0.25">
      <c r="B11" s="9" t="s">
        <v>36</v>
      </c>
      <c r="C11" s="9" t="s">
        <v>35</v>
      </c>
      <c r="D11" s="9">
        <v>5</v>
      </c>
      <c r="E11" s="9">
        <v>50</v>
      </c>
      <c r="F11" s="9">
        <v>15</v>
      </c>
      <c r="G11" s="9">
        <v>4</v>
      </c>
      <c r="H11" s="9">
        <f t="shared" si="0"/>
        <v>356</v>
      </c>
      <c r="I11" s="9">
        <f t="shared" si="1"/>
        <v>0</v>
      </c>
      <c r="J11" s="9">
        <v>356</v>
      </c>
      <c r="K11" s="9">
        <v>356</v>
      </c>
      <c r="L11" s="9">
        <f t="shared" si="2"/>
        <v>0</v>
      </c>
      <c r="M11" s="9" t="s">
        <v>56</v>
      </c>
      <c r="N11" s="9"/>
      <c r="O11" s="9">
        <v>356</v>
      </c>
      <c r="P11" s="9">
        <v>2.0499999999999998</v>
      </c>
      <c r="Q11" s="9">
        <f t="shared" si="3"/>
        <v>1</v>
      </c>
      <c r="R11" s="9" t="s">
        <v>55</v>
      </c>
      <c r="S11" s="9"/>
      <c r="T11" s="9"/>
      <c r="U11" s="9">
        <v>356</v>
      </c>
      <c r="V11" s="9">
        <v>21.26</v>
      </c>
      <c r="W11" s="9">
        <f t="shared" si="4"/>
        <v>1</v>
      </c>
      <c r="X11" s="9">
        <v>356</v>
      </c>
      <c r="Y11" s="9">
        <f t="shared" si="5"/>
        <v>1</v>
      </c>
      <c r="Z11" s="33">
        <f t="shared" si="6"/>
        <v>100</v>
      </c>
      <c r="AA11" s="9">
        <v>0.56000000000000005</v>
      </c>
      <c r="AB11" s="9">
        <v>356</v>
      </c>
      <c r="AC11" s="9">
        <v>356</v>
      </c>
      <c r="AD11" s="9">
        <v>356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2.61</v>
      </c>
      <c r="AQ11" s="31">
        <f t="shared" si="7"/>
        <v>1</v>
      </c>
    </row>
    <row r="12" spans="2:43" x14ac:dyDescent="0.25">
      <c r="B12" s="9" t="s">
        <v>36</v>
      </c>
      <c r="C12" s="9" t="s">
        <v>35</v>
      </c>
      <c r="D12" s="9">
        <v>6</v>
      </c>
      <c r="E12" s="9">
        <v>50</v>
      </c>
      <c r="F12" s="9">
        <v>15</v>
      </c>
      <c r="G12" s="9">
        <v>4</v>
      </c>
      <c r="H12" s="9">
        <f t="shared" si="0"/>
        <v>414</v>
      </c>
      <c r="I12" s="9">
        <f t="shared" si="1"/>
        <v>0</v>
      </c>
      <c r="J12" s="9">
        <v>414</v>
      </c>
      <c r="K12" s="9">
        <v>414</v>
      </c>
      <c r="L12" s="9">
        <f t="shared" si="2"/>
        <v>0</v>
      </c>
      <c r="M12" s="9" t="s">
        <v>56</v>
      </c>
      <c r="N12" s="9"/>
      <c r="O12" s="9">
        <v>414</v>
      </c>
      <c r="P12" s="9">
        <v>0.65</v>
      </c>
      <c r="Q12" s="9">
        <f t="shared" si="3"/>
        <v>1</v>
      </c>
      <c r="R12" s="9" t="s">
        <v>55</v>
      </c>
      <c r="S12" s="9"/>
      <c r="T12" s="9"/>
      <c r="U12" s="9">
        <v>414</v>
      </c>
      <c r="V12" s="9">
        <v>1.08</v>
      </c>
      <c r="W12" s="9">
        <f t="shared" si="4"/>
        <v>1</v>
      </c>
      <c r="X12" s="9">
        <v>414</v>
      </c>
      <c r="Y12" s="9">
        <f t="shared" si="5"/>
        <v>1</v>
      </c>
      <c r="Z12" s="33">
        <f t="shared" si="6"/>
        <v>100</v>
      </c>
      <c r="AA12" s="9">
        <v>0.35</v>
      </c>
      <c r="AB12" s="9">
        <v>414</v>
      </c>
      <c r="AC12" s="9">
        <v>414</v>
      </c>
      <c r="AD12" s="9">
        <v>414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1</v>
      </c>
      <c r="AQ12" s="31">
        <f t="shared" si="7"/>
        <v>1</v>
      </c>
    </row>
    <row r="13" spans="2:43" x14ac:dyDescent="0.25">
      <c r="B13" s="9" t="s">
        <v>36</v>
      </c>
      <c r="C13" s="9" t="s">
        <v>35</v>
      </c>
      <c r="D13" s="9">
        <v>7</v>
      </c>
      <c r="E13" s="9">
        <v>50</v>
      </c>
      <c r="F13" s="9">
        <v>15</v>
      </c>
      <c r="G13" s="9">
        <v>4</v>
      </c>
      <c r="H13" s="9">
        <f t="shared" si="0"/>
        <v>439</v>
      </c>
      <c r="I13" s="9">
        <f t="shared" si="1"/>
        <v>0</v>
      </c>
      <c r="J13" s="9">
        <v>439</v>
      </c>
      <c r="K13" s="9">
        <v>439</v>
      </c>
      <c r="L13" s="9">
        <f t="shared" si="2"/>
        <v>0</v>
      </c>
      <c r="M13" s="9" t="s">
        <v>56</v>
      </c>
      <c r="N13" s="9"/>
      <c r="O13" s="9">
        <v>439</v>
      </c>
      <c r="P13" s="9">
        <v>0.77</v>
      </c>
      <c r="Q13" s="9">
        <f t="shared" si="3"/>
        <v>1</v>
      </c>
      <c r="R13" s="9" t="s">
        <v>55</v>
      </c>
      <c r="S13" s="9"/>
      <c r="T13" s="9"/>
      <c r="U13" s="9">
        <v>439</v>
      </c>
      <c r="V13" s="9">
        <v>0.56999999999999995</v>
      </c>
      <c r="W13" s="9">
        <f t="shared" si="4"/>
        <v>1</v>
      </c>
      <c r="X13" s="9">
        <v>439</v>
      </c>
      <c r="Y13" s="9">
        <f t="shared" si="5"/>
        <v>1</v>
      </c>
      <c r="Z13" s="33">
        <f t="shared" si="6"/>
        <v>100</v>
      </c>
      <c r="AA13" s="9">
        <v>0.18</v>
      </c>
      <c r="AB13" s="9">
        <v>439</v>
      </c>
      <c r="AC13" s="9">
        <v>439</v>
      </c>
      <c r="AD13" s="9">
        <v>439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0.95</v>
      </c>
      <c r="AQ13" s="31">
        <f t="shared" si="7"/>
        <v>1</v>
      </c>
    </row>
    <row r="14" spans="2:43" x14ac:dyDescent="0.25">
      <c r="B14" s="9" t="s">
        <v>36</v>
      </c>
      <c r="C14" s="9" t="s">
        <v>35</v>
      </c>
      <c r="D14" s="9">
        <v>8</v>
      </c>
      <c r="E14" s="9">
        <v>50</v>
      </c>
      <c r="F14" s="9">
        <v>15</v>
      </c>
      <c r="G14" s="9">
        <v>4</v>
      </c>
      <c r="H14" s="9">
        <f t="shared" si="0"/>
        <v>383</v>
      </c>
      <c r="I14" s="9">
        <f t="shared" si="1"/>
        <v>0</v>
      </c>
      <c r="J14" s="9">
        <v>383</v>
      </c>
      <c r="K14" s="9">
        <v>383</v>
      </c>
      <c r="L14" s="9">
        <f t="shared" si="2"/>
        <v>0</v>
      </c>
      <c r="M14" s="9" t="s">
        <v>56</v>
      </c>
      <c r="N14" s="9"/>
      <c r="O14" s="9">
        <v>383</v>
      </c>
      <c r="P14" s="9">
        <v>0.81</v>
      </c>
      <c r="Q14" s="9">
        <f t="shared" si="3"/>
        <v>1</v>
      </c>
      <c r="R14" s="9" t="s">
        <v>55</v>
      </c>
      <c r="S14" s="9"/>
      <c r="T14" s="9"/>
      <c r="U14" s="9">
        <v>383</v>
      </c>
      <c r="V14" s="9">
        <v>15.56</v>
      </c>
      <c r="W14" s="9">
        <f t="shared" si="4"/>
        <v>1</v>
      </c>
      <c r="X14" s="9">
        <v>383</v>
      </c>
      <c r="Y14" s="9">
        <f t="shared" si="5"/>
        <v>1</v>
      </c>
      <c r="Z14" s="33">
        <f t="shared" si="6"/>
        <v>100</v>
      </c>
      <c r="AA14" s="9">
        <v>0.48</v>
      </c>
      <c r="AB14" s="9">
        <v>383</v>
      </c>
      <c r="AC14" s="9">
        <v>383</v>
      </c>
      <c r="AD14" s="9">
        <v>383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1.29</v>
      </c>
      <c r="AQ14" s="31">
        <f t="shared" si="7"/>
        <v>1</v>
      </c>
    </row>
    <row r="15" spans="2:43" x14ac:dyDescent="0.25">
      <c r="B15" s="9" t="s">
        <v>36</v>
      </c>
      <c r="C15" s="9" t="s">
        <v>35</v>
      </c>
      <c r="D15" s="9">
        <v>9</v>
      </c>
      <c r="E15" s="9">
        <v>50</v>
      </c>
      <c r="F15" s="9">
        <v>15</v>
      </c>
      <c r="G15" s="9">
        <v>4</v>
      </c>
      <c r="H15" s="9">
        <f t="shared" si="0"/>
        <v>420</v>
      </c>
      <c r="I15" s="9">
        <f t="shared" si="1"/>
        <v>0</v>
      </c>
      <c r="J15" s="9">
        <v>420</v>
      </c>
      <c r="K15" s="9">
        <v>420</v>
      </c>
      <c r="L15" s="9">
        <f t="shared" si="2"/>
        <v>0</v>
      </c>
      <c r="M15" s="9" t="s">
        <v>56</v>
      </c>
      <c r="N15" s="9"/>
      <c r="O15" s="9">
        <v>420</v>
      </c>
      <c r="P15" s="9">
        <v>1.28</v>
      </c>
      <c r="Q15" s="9">
        <f t="shared" si="3"/>
        <v>1</v>
      </c>
      <c r="R15" s="9" t="s">
        <v>55</v>
      </c>
      <c r="S15" s="9"/>
      <c r="T15" s="9"/>
      <c r="U15" s="9">
        <v>420</v>
      </c>
      <c r="V15" s="9">
        <v>38.200000000000003</v>
      </c>
      <c r="W15" s="9">
        <f t="shared" si="4"/>
        <v>1</v>
      </c>
      <c r="X15" s="9">
        <v>420</v>
      </c>
      <c r="Y15" s="9">
        <f t="shared" si="5"/>
        <v>1</v>
      </c>
      <c r="Z15" s="33">
        <f t="shared" si="6"/>
        <v>100</v>
      </c>
      <c r="AA15" s="9">
        <v>0.48</v>
      </c>
      <c r="AB15" s="9">
        <v>420</v>
      </c>
      <c r="AC15" s="9">
        <v>420</v>
      </c>
      <c r="AD15" s="9">
        <v>420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1.76</v>
      </c>
      <c r="AQ15" s="31">
        <f t="shared" si="7"/>
        <v>1</v>
      </c>
    </row>
    <row r="16" spans="2:43" x14ac:dyDescent="0.25">
      <c r="B16" s="9" t="s">
        <v>36</v>
      </c>
      <c r="C16" s="9" t="s">
        <v>35</v>
      </c>
      <c r="D16" s="9">
        <v>10</v>
      </c>
      <c r="E16" s="9">
        <v>50</v>
      </c>
      <c r="F16" s="9">
        <v>15</v>
      </c>
      <c r="G16" s="9">
        <v>4</v>
      </c>
      <c r="H16" s="9">
        <f t="shared" si="0"/>
        <v>380</v>
      </c>
      <c r="I16" s="9">
        <f t="shared" si="1"/>
        <v>0</v>
      </c>
      <c r="J16" s="9">
        <v>380</v>
      </c>
      <c r="K16" s="9">
        <v>380</v>
      </c>
      <c r="L16" s="9">
        <f t="shared" si="2"/>
        <v>0</v>
      </c>
      <c r="M16" s="9" t="s">
        <v>56</v>
      </c>
      <c r="N16" s="9"/>
      <c r="O16" s="9">
        <v>380</v>
      </c>
      <c r="P16" s="9">
        <v>0.78</v>
      </c>
      <c r="Q16" s="9">
        <f t="shared" si="3"/>
        <v>1</v>
      </c>
      <c r="R16" s="9" t="s">
        <v>55</v>
      </c>
      <c r="S16" s="9"/>
      <c r="T16" s="9"/>
      <c r="U16" s="9">
        <v>380</v>
      </c>
      <c r="V16" s="9">
        <v>3.57</v>
      </c>
      <c r="W16" s="9">
        <f t="shared" si="4"/>
        <v>1</v>
      </c>
      <c r="X16" s="9">
        <v>380</v>
      </c>
      <c r="Y16" s="9">
        <f t="shared" si="5"/>
        <v>1</v>
      </c>
      <c r="Z16" s="33">
        <f t="shared" si="6"/>
        <v>100</v>
      </c>
      <c r="AA16" s="9">
        <v>0.26</v>
      </c>
      <c r="AB16" s="9">
        <v>380</v>
      </c>
      <c r="AC16" s="9">
        <v>380</v>
      </c>
      <c r="AD16" s="9">
        <v>380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1.04</v>
      </c>
      <c r="AQ16" s="31">
        <f t="shared" si="7"/>
        <v>1</v>
      </c>
    </row>
    <row r="17" spans="2:43" x14ac:dyDescent="0.25">
      <c r="B17" s="9" t="s">
        <v>36</v>
      </c>
      <c r="C17" s="9" t="s">
        <v>37</v>
      </c>
      <c r="D17" s="9">
        <v>1</v>
      </c>
      <c r="E17" s="9">
        <v>50</v>
      </c>
      <c r="F17" s="9">
        <v>15</v>
      </c>
      <c r="G17" s="9">
        <v>4</v>
      </c>
      <c r="H17" s="9">
        <f t="shared" si="0"/>
        <v>453</v>
      </c>
      <c r="I17" s="9">
        <f t="shared" si="1"/>
        <v>0</v>
      </c>
      <c r="J17" s="9">
        <v>453</v>
      </c>
      <c r="K17" s="9">
        <v>453</v>
      </c>
      <c r="L17" s="9">
        <f t="shared" si="2"/>
        <v>0</v>
      </c>
      <c r="M17" s="9" t="s">
        <v>56</v>
      </c>
      <c r="N17" s="9"/>
      <c r="O17" s="9">
        <v>453</v>
      </c>
      <c r="P17" s="9">
        <v>0.75</v>
      </c>
      <c r="Q17" s="9">
        <f t="shared" si="3"/>
        <v>1</v>
      </c>
      <c r="R17" s="9" t="s">
        <v>55</v>
      </c>
      <c r="S17" s="9"/>
      <c r="T17" s="9"/>
      <c r="U17" s="9">
        <v>453</v>
      </c>
      <c r="V17" s="9">
        <v>0.65</v>
      </c>
      <c r="W17" s="9">
        <f t="shared" si="4"/>
        <v>1</v>
      </c>
      <c r="X17" s="9">
        <v>453</v>
      </c>
      <c r="Y17" s="9">
        <f t="shared" si="5"/>
        <v>1</v>
      </c>
      <c r="Z17" s="33">
        <f t="shared" si="6"/>
        <v>100</v>
      </c>
      <c r="AA17" s="9">
        <v>0.23</v>
      </c>
      <c r="AB17" s="9">
        <v>453</v>
      </c>
      <c r="AC17" s="9">
        <v>453</v>
      </c>
      <c r="AD17" s="9">
        <v>453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0.98</v>
      </c>
      <c r="AQ17" s="31">
        <f t="shared" si="7"/>
        <v>1</v>
      </c>
    </row>
    <row r="18" spans="2:43" x14ac:dyDescent="0.25">
      <c r="B18" s="9" t="s">
        <v>36</v>
      </c>
      <c r="C18" s="9" t="s">
        <v>37</v>
      </c>
      <c r="D18" s="9">
        <v>2</v>
      </c>
      <c r="E18" s="9">
        <v>50</v>
      </c>
      <c r="F18" s="9">
        <v>15</v>
      </c>
      <c r="G18" s="9">
        <v>4</v>
      </c>
      <c r="H18" s="9">
        <f t="shared" si="0"/>
        <v>430</v>
      </c>
      <c r="I18" s="9">
        <f t="shared" si="1"/>
        <v>0</v>
      </c>
      <c r="J18" s="9">
        <v>430</v>
      </c>
      <c r="K18" s="9">
        <v>430</v>
      </c>
      <c r="L18" s="9">
        <f t="shared" si="2"/>
        <v>0</v>
      </c>
      <c r="M18" s="9" t="s">
        <v>56</v>
      </c>
      <c r="N18" s="9"/>
      <c r="O18" s="9">
        <v>430</v>
      </c>
      <c r="P18" s="9">
        <v>0.73</v>
      </c>
      <c r="Q18" s="9">
        <f t="shared" si="3"/>
        <v>1</v>
      </c>
      <c r="R18" s="9" t="s">
        <v>55</v>
      </c>
      <c r="S18" s="9"/>
      <c r="T18" s="9"/>
      <c r="U18" s="9">
        <v>430</v>
      </c>
      <c r="V18" s="9">
        <v>1.36</v>
      </c>
      <c r="W18" s="9">
        <f t="shared" si="4"/>
        <v>1</v>
      </c>
      <c r="X18" s="9">
        <v>430</v>
      </c>
      <c r="Y18" s="9">
        <f t="shared" si="5"/>
        <v>1</v>
      </c>
      <c r="Z18" s="33">
        <f t="shared" si="6"/>
        <v>100</v>
      </c>
      <c r="AA18" s="9">
        <v>0.5</v>
      </c>
      <c r="AB18" s="9">
        <v>430</v>
      </c>
      <c r="AC18" s="9">
        <v>430</v>
      </c>
      <c r="AD18" s="9">
        <v>430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1.23</v>
      </c>
      <c r="AQ18" s="31">
        <f t="shared" si="7"/>
        <v>1</v>
      </c>
    </row>
    <row r="19" spans="2:43" x14ac:dyDescent="0.25">
      <c r="B19" s="9" t="s">
        <v>36</v>
      </c>
      <c r="C19" s="9" t="s">
        <v>37</v>
      </c>
      <c r="D19" s="9">
        <v>3</v>
      </c>
      <c r="E19" s="9">
        <v>50</v>
      </c>
      <c r="F19" s="9">
        <v>15</v>
      </c>
      <c r="G19" s="9">
        <v>4</v>
      </c>
      <c r="H19" s="9">
        <f t="shared" si="0"/>
        <v>439</v>
      </c>
      <c r="I19" s="9">
        <f t="shared" si="1"/>
        <v>0</v>
      </c>
      <c r="J19" s="9">
        <v>439</v>
      </c>
      <c r="K19" s="9">
        <v>439</v>
      </c>
      <c r="L19" s="9">
        <f t="shared" si="2"/>
        <v>0</v>
      </c>
      <c r="M19" s="9" t="s">
        <v>56</v>
      </c>
      <c r="N19" s="9"/>
      <c r="O19" s="9">
        <v>439</v>
      </c>
      <c r="P19" s="9">
        <v>0.79</v>
      </c>
      <c r="Q19" s="9">
        <f t="shared" si="3"/>
        <v>1</v>
      </c>
      <c r="R19" s="9" t="s">
        <v>55</v>
      </c>
      <c r="S19" s="9"/>
      <c r="T19" s="9"/>
      <c r="U19" s="9">
        <v>439</v>
      </c>
      <c r="V19" s="9">
        <v>3.21</v>
      </c>
      <c r="W19" s="9">
        <f t="shared" si="4"/>
        <v>1</v>
      </c>
      <c r="X19" s="9">
        <v>439</v>
      </c>
      <c r="Y19" s="9">
        <f t="shared" si="5"/>
        <v>1</v>
      </c>
      <c r="Z19" s="33">
        <f t="shared" si="6"/>
        <v>100</v>
      </c>
      <c r="AA19" s="9">
        <v>0.38</v>
      </c>
      <c r="AB19" s="9">
        <v>439</v>
      </c>
      <c r="AC19" s="9">
        <v>439</v>
      </c>
      <c r="AD19" s="9">
        <v>439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1.17</v>
      </c>
      <c r="AQ19" s="31">
        <f t="shared" si="7"/>
        <v>1</v>
      </c>
    </row>
    <row r="20" spans="2:43" x14ac:dyDescent="0.25">
      <c r="B20" s="9" t="s">
        <v>36</v>
      </c>
      <c r="C20" s="9" t="s">
        <v>37</v>
      </c>
      <c r="D20" s="9">
        <v>4</v>
      </c>
      <c r="E20" s="9">
        <v>50</v>
      </c>
      <c r="F20" s="9">
        <v>15</v>
      </c>
      <c r="G20" s="9">
        <v>4</v>
      </c>
      <c r="H20" s="9">
        <f t="shared" si="0"/>
        <v>311</v>
      </c>
      <c r="I20" s="9">
        <f t="shared" si="1"/>
        <v>0.32051282051282054</v>
      </c>
      <c r="J20" s="9">
        <v>312</v>
      </c>
      <c r="K20" s="9">
        <v>311</v>
      </c>
      <c r="L20" s="9">
        <f t="shared" si="2"/>
        <v>1</v>
      </c>
      <c r="M20" s="9" t="s">
        <v>56</v>
      </c>
      <c r="N20" s="9"/>
      <c r="O20" s="9">
        <v>312</v>
      </c>
      <c r="P20" s="9">
        <v>0.87</v>
      </c>
      <c r="Q20" s="9">
        <f t="shared" si="3"/>
        <v>1</v>
      </c>
      <c r="R20" s="9" t="s">
        <v>55</v>
      </c>
      <c r="S20" s="9"/>
      <c r="T20" s="9"/>
      <c r="U20" s="9">
        <v>311</v>
      </c>
      <c r="V20" s="9">
        <v>19.36</v>
      </c>
      <c r="W20" s="9">
        <f t="shared" si="4"/>
        <v>1</v>
      </c>
      <c r="X20" s="9">
        <v>307</v>
      </c>
      <c r="Y20" s="9">
        <f t="shared" si="5"/>
        <v>0</v>
      </c>
      <c r="Z20" s="33">
        <f t="shared" si="6"/>
        <v>98.713826366559488</v>
      </c>
      <c r="AA20" s="9">
        <v>0.45</v>
      </c>
      <c r="AB20" s="9">
        <v>311</v>
      </c>
      <c r="AC20" s="9">
        <v>307</v>
      </c>
      <c r="AD20" s="9">
        <v>312</v>
      </c>
      <c r="AE20" s="9">
        <v>0</v>
      </c>
      <c r="AF20" s="9">
        <v>5</v>
      </c>
      <c r="AG20" s="9">
        <v>246</v>
      </c>
      <c r="AH20" s="9">
        <v>328</v>
      </c>
      <c r="AI20" s="9">
        <v>200</v>
      </c>
      <c r="AJ20" s="9">
        <v>0</v>
      </c>
      <c r="AK20" s="9">
        <v>0</v>
      </c>
      <c r="AL20" s="9">
        <v>1459</v>
      </c>
      <c r="AM20" s="9">
        <v>5</v>
      </c>
      <c r="AN20" s="9">
        <v>5.76</v>
      </c>
      <c r="AO20" s="9">
        <v>1.37</v>
      </c>
      <c r="AP20" s="9">
        <v>8.4700000000000006</v>
      </c>
      <c r="AQ20" s="31">
        <f t="shared" si="7"/>
        <v>1</v>
      </c>
    </row>
    <row r="21" spans="2:43" x14ac:dyDescent="0.25">
      <c r="B21" s="9" t="s">
        <v>36</v>
      </c>
      <c r="C21" s="9" t="s">
        <v>37</v>
      </c>
      <c r="D21" s="9">
        <v>5</v>
      </c>
      <c r="E21" s="9">
        <v>50</v>
      </c>
      <c r="F21" s="9">
        <v>15</v>
      </c>
      <c r="G21" s="9">
        <v>4</v>
      </c>
      <c r="H21" s="9">
        <f t="shared" si="0"/>
        <v>349</v>
      </c>
      <c r="I21" s="9">
        <f t="shared" si="1"/>
        <v>0</v>
      </c>
      <c r="J21" s="9">
        <v>349</v>
      </c>
      <c r="K21" s="9">
        <v>349</v>
      </c>
      <c r="L21" s="9">
        <f t="shared" si="2"/>
        <v>0</v>
      </c>
      <c r="M21" s="9" t="s">
        <v>56</v>
      </c>
      <c r="N21" s="9"/>
      <c r="O21" s="9">
        <v>349</v>
      </c>
      <c r="P21" s="9">
        <v>0.61</v>
      </c>
      <c r="Q21" s="9">
        <f t="shared" si="3"/>
        <v>1</v>
      </c>
      <c r="R21" s="9" t="s">
        <v>55</v>
      </c>
      <c r="S21" s="9"/>
      <c r="T21" s="9"/>
      <c r="U21" s="9">
        <v>349</v>
      </c>
      <c r="V21" s="9">
        <v>5.79</v>
      </c>
      <c r="W21" s="9">
        <f t="shared" si="4"/>
        <v>1</v>
      </c>
      <c r="X21" s="9">
        <v>349</v>
      </c>
      <c r="Y21" s="9">
        <f t="shared" si="5"/>
        <v>1</v>
      </c>
      <c r="Z21" s="33">
        <f t="shared" si="6"/>
        <v>100</v>
      </c>
      <c r="AA21" s="9">
        <v>0.27</v>
      </c>
      <c r="AB21" s="9">
        <v>349</v>
      </c>
      <c r="AC21" s="9">
        <v>349</v>
      </c>
      <c r="AD21" s="9">
        <v>349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0.87</v>
      </c>
      <c r="AQ21" s="31">
        <f t="shared" si="7"/>
        <v>1</v>
      </c>
    </row>
    <row r="22" spans="2:43" x14ac:dyDescent="0.25">
      <c r="B22" s="9" t="s">
        <v>36</v>
      </c>
      <c r="C22" s="9" t="s">
        <v>37</v>
      </c>
      <c r="D22" s="9">
        <v>6</v>
      </c>
      <c r="E22" s="9">
        <v>50</v>
      </c>
      <c r="F22" s="9">
        <v>15</v>
      </c>
      <c r="G22" s="9">
        <v>4</v>
      </c>
      <c r="H22" s="9">
        <f t="shared" si="0"/>
        <v>307</v>
      </c>
      <c r="I22" s="9">
        <f t="shared" si="1"/>
        <v>0</v>
      </c>
      <c r="J22" s="9">
        <v>307</v>
      </c>
      <c r="K22" s="9">
        <v>307</v>
      </c>
      <c r="L22" s="9">
        <f t="shared" si="2"/>
        <v>0</v>
      </c>
      <c r="M22" s="9" t="s">
        <v>56</v>
      </c>
      <c r="N22" s="9"/>
      <c r="O22" s="9">
        <v>307</v>
      </c>
      <c r="P22" s="9">
        <v>0.64</v>
      </c>
      <c r="Q22" s="9">
        <f t="shared" si="3"/>
        <v>1</v>
      </c>
      <c r="R22" s="9" t="s">
        <v>55</v>
      </c>
      <c r="S22" s="9"/>
      <c r="T22" s="9"/>
      <c r="U22" s="9">
        <v>307</v>
      </c>
      <c r="V22" s="9">
        <v>1.7</v>
      </c>
      <c r="W22" s="9">
        <f t="shared" si="4"/>
        <v>1</v>
      </c>
      <c r="X22" s="9">
        <v>307</v>
      </c>
      <c r="Y22" s="9">
        <f t="shared" si="5"/>
        <v>1</v>
      </c>
      <c r="Z22" s="33">
        <f t="shared" si="6"/>
        <v>100</v>
      </c>
      <c r="AA22" s="9">
        <v>0.33</v>
      </c>
      <c r="AB22" s="9">
        <v>307</v>
      </c>
      <c r="AC22" s="9">
        <v>307</v>
      </c>
      <c r="AD22" s="9">
        <v>307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0.97</v>
      </c>
      <c r="AQ22" s="31">
        <f t="shared" si="7"/>
        <v>1</v>
      </c>
    </row>
    <row r="23" spans="2:43" x14ac:dyDescent="0.25">
      <c r="B23" s="9" t="s">
        <v>36</v>
      </c>
      <c r="C23" s="9" t="s">
        <v>37</v>
      </c>
      <c r="D23" s="9">
        <v>7</v>
      </c>
      <c r="E23" s="9">
        <v>50</v>
      </c>
      <c r="F23" s="9">
        <v>15</v>
      </c>
      <c r="G23" s="9">
        <v>4</v>
      </c>
      <c r="H23" s="9">
        <f t="shared" si="0"/>
        <v>373</v>
      </c>
      <c r="I23" s="9">
        <f t="shared" si="1"/>
        <v>0</v>
      </c>
      <c r="J23" s="9">
        <v>373</v>
      </c>
      <c r="K23" s="9">
        <v>373</v>
      </c>
      <c r="L23" s="9">
        <f t="shared" si="2"/>
        <v>0</v>
      </c>
      <c r="M23" s="9" t="s">
        <v>56</v>
      </c>
      <c r="N23" s="9"/>
      <c r="O23" s="9">
        <v>373</v>
      </c>
      <c r="P23" s="9">
        <v>0.56999999999999995</v>
      </c>
      <c r="Q23" s="9">
        <f t="shared" si="3"/>
        <v>1</v>
      </c>
      <c r="R23" s="9" t="s">
        <v>55</v>
      </c>
      <c r="S23" s="9"/>
      <c r="T23" s="9"/>
      <c r="U23" s="9">
        <v>373</v>
      </c>
      <c r="V23" s="9">
        <v>0.79</v>
      </c>
      <c r="W23" s="9">
        <f t="shared" si="4"/>
        <v>1</v>
      </c>
      <c r="X23" s="9">
        <v>373</v>
      </c>
      <c r="Y23" s="9">
        <f t="shared" si="5"/>
        <v>1</v>
      </c>
      <c r="Z23" s="33">
        <f t="shared" si="6"/>
        <v>100</v>
      </c>
      <c r="AA23" s="9">
        <v>0.13</v>
      </c>
      <c r="AB23" s="9">
        <v>373</v>
      </c>
      <c r="AC23" s="9">
        <v>373</v>
      </c>
      <c r="AD23" s="9">
        <v>373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0.7</v>
      </c>
      <c r="AQ23" s="31">
        <f t="shared" si="7"/>
        <v>1</v>
      </c>
    </row>
    <row r="24" spans="2:43" x14ac:dyDescent="0.25">
      <c r="B24" s="9" t="s">
        <v>36</v>
      </c>
      <c r="C24" s="9" t="s">
        <v>37</v>
      </c>
      <c r="D24" s="9">
        <v>8</v>
      </c>
      <c r="E24" s="9">
        <v>50</v>
      </c>
      <c r="F24" s="9">
        <v>15</v>
      </c>
      <c r="G24" s="9">
        <v>4</v>
      </c>
      <c r="H24" s="9">
        <f t="shared" si="0"/>
        <v>308</v>
      </c>
      <c r="I24" s="9">
        <f t="shared" si="1"/>
        <v>0</v>
      </c>
      <c r="J24" s="9">
        <v>308</v>
      </c>
      <c r="K24" s="9">
        <v>308</v>
      </c>
      <c r="L24" s="9">
        <f t="shared" si="2"/>
        <v>0</v>
      </c>
      <c r="M24" s="9" t="s">
        <v>56</v>
      </c>
      <c r="N24" s="9"/>
      <c r="O24" s="9">
        <v>308</v>
      </c>
      <c r="P24" s="9">
        <v>0.61</v>
      </c>
      <c r="Q24" s="9">
        <f t="shared" si="3"/>
        <v>1</v>
      </c>
      <c r="R24" s="9" t="s">
        <v>55</v>
      </c>
      <c r="S24" s="9"/>
      <c r="T24" s="9"/>
      <c r="U24" s="9">
        <v>308</v>
      </c>
      <c r="V24" s="9">
        <v>0.69</v>
      </c>
      <c r="W24" s="9">
        <f t="shared" si="4"/>
        <v>1</v>
      </c>
      <c r="X24" s="9">
        <v>308</v>
      </c>
      <c r="Y24" s="9">
        <f t="shared" si="5"/>
        <v>1</v>
      </c>
      <c r="Z24" s="33">
        <f t="shared" si="6"/>
        <v>100</v>
      </c>
      <c r="AA24" s="9">
        <v>0.28000000000000003</v>
      </c>
      <c r="AB24" s="9">
        <v>308</v>
      </c>
      <c r="AC24" s="9">
        <v>308</v>
      </c>
      <c r="AD24" s="9">
        <v>308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0.89</v>
      </c>
      <c r="AQ24" s="31">
        <f t="shared" si="7"/>
        <v>1</v>
      </c>
    </row>
    <row r="25" spans="2:43" x14ac:dyDescent="0.25">
      <c r="B25" s="9" t="s">
        <v>36</v>
      </c>
      <c r="C25" s="9" t="s">
        <v>37</v>
      </c>
      <c r="D25" s="9">
        <v>9</v>
      </c>
      <c r="E25" s="9">
        <v>50</v>
      </c>
      <c r="F25" s="9">
        <v>15</v>
      </c>
      <c r="G25" s="9">
        <v>4</v>
      </c>
      <c r="H25" s="9">
        <f t="shared" si="0"/>
        <v>308</v>
      </c>
      <c r="I25" s="9">
        <f t="shared" si="1"/>
        <v>0</v>
      </c>
      <c r="J25" s="9">
        <v>308</v>
      </c>
      <c r="K25" s="9">
        <v>308</v>
      </c>
      <c r="L25" s="9">
        <f t="shared" si="2"/>
        <v>0</v>
      </c>
      <c r="M25" s="9" t="s">
        <v>56</v>
      </c>
      <c r="N25" s="9"/>
      <c r="O25" s="9">
        <v>308</v>
      </c>
      <c r="P25" s="9">
        <v>0.87</v>
      </c>
      <c r="Q25" s="9">
        <f t="shared" si="3"/>
        <v>1</v>
      </c>
      <c r="R25" s="9" t="s">
        <v>55</v>
      </c>
      <c r="S25" s="9"/>
      <c r="T25" s="9"/>
      <c r="U25" s="9">
        <v>308</v>
      </c>
      <c r="V25" s="9">
        <v>15.46</v>
      </c>
      <c r="W25" s="9">
        <f t="shared" si="4"/>
        <v>1</v>
      </c>
      <c r="X25" s="9">
        <v>306</v>
      </c>
      <c r="Y25" s="9">
        <f t="shared" si="5"/>
        <v>0</v>
      </c>
      <c r="Z25" s="33">
        <f t="shared" si="6"/>
        <v>99.350649350649348</v>
      </c>
      <c r="AA25" s="9">
        <v>0.27</v>
      </c>
      <c r="AB25" s="9">
        <v>308</v>
      </c>
      <c r="AC25" s="9">
        <v>306</v>
      </c>
      <c r="AD25" s="9">
        <v>308</v>
      </c>
      <c r="AE25" s="9">
        <v>0</v>
      </c>
      <c r="AF25" s="9">
        <v>2</v>
      </c>
      <c r="AG25" s="9">
        <v>237</v>
      </c>
      <c r="AH25" s="9">
        <v>316</v>
      </c>
      <c r="AI25" s="9">
        <v>200</v>
      </c>
      <c r="AJ25" s="9">
        <v>0</v>
      </c>
      <c r="AK25" s="9">
        <v>0</v>
      </c>
      <c r="AL25" s="9">
        <v>3041</v>
      </c>
      <c r="AM25" s="9">
        <v>2</v>
      </c>
      <c r="AN25" s="9">
        <v>7.52</v>
      </c>
      <c r="AO25" s="9">
        <v>0.48</v>
      </c>
      <c r="AP25" s="9">
        <v>9.15</v>
      </c>
      <c r="AQ25" s="31">
        <f t="shared" si="7"/>
        <v>1</v>
      </c>
    </row>
    <row r="26" spans="2:43" x14ac:dyDescent="0.25">
      <c r="B26" s="9" t="s">
        <v>36</v>
      </c>
      <c r="C26" s="9" t="s">
        <v>37</v>
      </c>
      <c r="D26" s="9">
        <v>10</v>
      </c>
      <c r="E26" s="9">
        <v>50</v>
      </c>
      <c r="F26" s="9">
        <v>15</v>
      </c>
      <c r="G26" s="9">
        <v>4</v>
      </c>
      <c r="H26" s="9">
        <f t="shared" si="0"/>
        <v>397</v>
      </c>
      <c r="I26" s="9">
        <f t="shared" si="1"/>
        <v>0</v>
      </c>
      <c r="J26" s="9">
        <v>397</v>
      </c>
      <c r="K26" s="9">
        <v>397</v>
      </c>
      <c r="L26" s="9">
        <f t="shared" si="2"/>
        <v>0</v>
      </c>
      <c r="M26" s="9" t="s">
        <v>56</v>
      </c>
      <c r="N26" s="9"/>
      <c r="O26" s="9">
        <v>397</v>
      </c>
      <c r="P26" s="9">
        <v>0.66</v>
      </c>
      <c r="Q26" s="9">
        <f t="shared" si="3"/>
        <v>1</v>
      </c>
      <c r="R26" s="9" t="s">
        <v>55</v>
      </c>
      <c r="S26" s="9"/>
      <c r="T26" s="9"/>
      <c r="U26" s="9">
        <v>397</v>
      </c>
      <c r="V26" s="9">
        <v>12.21</v>
      </c>
      <c r="W26" s="9">
        <f t="shared" si="4"/>
        <v>1</v>
      </c>
      <c r="X26" s="9">
        <v>397</v>
      </c>
      <c r="Y26" s="9">
        <f t="shared" si="5"/>
        <v>1</v>
      </c>
      <c r="Z26" s="33">
        <f t="shared" si="6"/>
        <v>100</v>
      </c>
      <c r="AA26" s="9">
        <v>0.33</v>
      </c>
      <c r="AB26" s="9">
        <v>397</v>
      </c>
      <c r="AC26" s="9">
        <v>397</v>
      </c>
      <c r="AD26" s="9">
        <v>397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0.99</v>
      </c>
      <c r="AQ26" s="31">
        <f t="shared" si="7"/>
        <v>1</v>
      </c>
    </row>
    <row r="27" spans="2:43" x14ac:dyDescent="0.25">
      <c r="B27" s="9" t="s">
        <v>36</v>
      </c>
      <c r="C27" s="9" t="s">
        <v>38</v>
      </c>
      <c r="D27" s="9">
        <v>1</v>
      </c>
      <c r="E27" s="9">
        <v>50</v>
      </c>
      <c r="F27" s="9">
        <v>15</v>
      </c>
      <c r="G27" s="9">
        <v>4</v>
      </c>
      <c r="H27" s="9">
        <f t="shared" si="0"/>
        <v>415</v>
      </c>
      <c r="I27" s="9">
        <f t="shared" si="1"/>
        <v>0</v>
      </c>
      <c r="J27" s="9">
        <v>415</v>
      </c>
      <c r="K27" s="9">
        <v>415</v>
      </c>
      <c r="L27" s="9">
        <f t="shared" si="2"/>
        <v>0</v>
      </c>
      <c r="M27" s="9" t="s">
        <v>56</v>
      </c>
      <c r="N27" s="9"/>
      <c r="O27" s="9">
        <v>415</v>
      </c>
      <c r="P27" s="9">
        <v>0.81</v>
      </c>
      <c r="Q27" s="9">
        <f t="shared" si="3"/>
        <v>1</v>
      </c>
      <c r="R27" s="9" t="s">
        <v>55</v>
      </c>
      <c r="S27" s="9"/>
      <c r="T27" s="9"/>
      <c r="U27" s="9">
        <v>415</v>
      </c>
      <c r="V27" s="9">
        <v>3.71</v>
      </c>
      <c r="W27" s="9">
        <f t="shared" si="4"/>
        <v>1</v>
      </c>
      <c r="X27" s="9">
        <v>415</v>
      </c>
      <c r="Y27" s="9">
        <f t="shared" si="5"/>
        <v>1</v>
      </c>
      <c r="Z27" s="33">
        <f t="shared" si="6"/>
        <v>100</v>
      </c>
      <c r="AA27" s="9">
        <v>0.28000000000000003</v>
      </c>
      <c r="AB27" s="9">
        <v>415</v>
      </c>
      <c r="AC27" s="9">
        <v>415</v>
      </c>
      <c r="AD27" s="9">
        <v>415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1.1000000000000001</v>
      </c>
      <c r="AQ27" s="31">
        <f t="shared" si="7"/>
        <v>1</v>
      </c>
    </row>
    <row r="28" spans="2:43" x14ac:dyDescent="0.25">
      <c r="B28" s="9" t="s">
        <v>36</v>
      </c>
      <c r="C28" s="9" t="s">
        <v>38</v>
      </c>
      <c r="D28" s="9">
        <v>2</v>
      </c>
      <c r="E28" s="9">
        <v>50</v>
      </c>
      <c r="F28" s="9">
        <v>15</v>
      </c>
      <c r="G28" s="9">
        <v>4</v>
      </c>
      <c r="H28" s="9">
        <f t="shared" si="0"/>
        <v>307</v>
      </c>
      <c r="I28" s="9">
        <f t="shared" si="1"/>
        <v>0</v>
      </c>
      <c r="J28" s="9">
        <v>307</v>
      </c>
      <c r="K28" s="9">
        <v>307</v>
      </c>
      <c r="L28" s="9">
        <f t="shared" si="2"/>
        <v>0</v>
      </c>
      <c r="M28" s="9" t="s">
        <v>56</v>
      </c>
      <c r="N28" s="9"/>
      <c r="O28" s="9">
        <v>307</v>
      </c>
      <c r="P28" s="9">
        <v>0.97</v>
      </c>
      <c r="Q28" s="9">
        <f t="shared" si="3"/>
        <v>1</v>
      </c>
      <c r="R28" s="9" t="s">
        <v>55</v>
      </c>
      <c r="S28" s="9"/>
      <c r="T28" s="9"/>
      <c r="U28" s="9">
        <v>307</v>
      </c>
      <c r="V28" s="9">
        <v>4.5599999999999996</v>
      </c>
      <c r="W28" s="9">
        <f t="shared" si="4"/>
        <v>1</v>
      </c>
      <c r="X28" s="9">
        <v>305</v>
      </c>
      <c r="Y28" s="9">
        <f t="shared" si="5"/>
        <v>0</v>
      </c>
      <c r="Z28" s="33">
        <f t="shared" si="6"/>
        <v>99.348534201954394</v>
      </c>
      <c r="AA28" s="9">
        <v>0.45</v>
      </c>
      <c r="AB28" s="9">
        <v>307</v>
      </c>
      <c r="AC28" s="9">
        <v>305</v>
      </c>
      <c r="AD28" s="9">
        <v>307</v>
      </c>
      <c r="AE28" s="9">
        <v>0</v>
      </c>
      <c r="AF28" s="9">
        <v>2</v>
      </c>
      <c r="AG28" s="9">
        <v>219</v>
      </c>
      <c r="AH28" s="9">
        <v>292</v>
      </c>
      <c r="AI28" s="9">
        <v>200</v>
      </c>
      <c r="AJ28" s="9">
        <v>0</v>
      </c>
      <c r="AK28" s="9">
        <v>0</v>
      </c>
      <c r="AL28" s="9">
        <v>297</v>
      </c>
      <c r="AM28" s="9">
        <v>2</v>
      </c>
      <c r="AN28" s="9">
        <v>2.0499999999999998</v>
      </c>
      <c r="AO28" s="9">
        <v>0.47</v>
      </c>
      <c r="AP28" s="9">
        <v>3.96</v>
      </c>
      <c r="AQ28" s="31">
        <f t="shared" si="7"/>
        <v>1</v>
      </c>
    </row>
    <row r="29" spans="2:43" x14ac:dyDescent="0.25">
      <c r="B29" s="9" t="s">
        <v>36</v>
      </c>
      <c r="C29" s="9" t="s">
        <v>38</v>
      </c>
      <c r="D29" s="9">
        <v>3</v>
      </c>
      <c r="E29" s="9">
        <v>50</v>
      </c>
      <c r="F29" s="9">
        <v>15</v>
      </c>
      <c r="G29" s="9">
        <v>4</v>
      </c>
      <c r="H29" s="9">
        <f t="shared" si="0"/>
        <v>426</v>
      </c>
      <c r="I29" s="9">
        <f t="shared" si="1"/>
        <v>0</v>
      </c>
      <c r="J29" s="9">
        <v>426</v>
      </c>
      <c r="K29" s="9">
        <v>426</v>
      </c>
      <c r="L29" s="9">
        <f t="shared" si="2"/>
        <v>0</v>
      </c>
      <c r="M29" s="9" t="s">
        <v>56</v>
      </c>
      <c r="N29" s="9"/>
      <c r="O29" s="9">
        <v>426</v>
      </c>
      <c r="P29" s="9">
        <v>0.83</v>
      </c>
      <c r="Q29" s="9">
        <f t="shared" si="3"/>
        <v>1</v>
      </c>
      <c r="R29" s="9" t="s">
        <v>55</v>
      </c>
      <c r="S29" s="9"/>
      <c r="T29" s="9"/>
      <c r="U29" s="9">
        <v>426</v>
      </c>
      <c r="V29" s="9">
        <v>11.96</v>
      </c>
      <c r="W29" s="9">
        <f t="shared" si="4"/>
        <v>1</v>
      </c>
      <c r="X29" s="9">
        <v>426</v>
      </c>
      <c r="Y29" s="9">
        <f t="shared" si="5"/>
        <v>1</v>
      </c>
      <c r="Z29" s="33">
        <f t="shared" si="6"/>
        <v>100</v>
      </c>
      <c r="AA29" s="9">
        <v>0.37</v>
      </c>
      <c r="AB29" s="9">
        <v>426</v>
      </c>
      <c r="AC29" s="9">
        <v>426</v>
      </c>
      <c r="AD29" s="9">
        <v>426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1.2</v>
      </c>
      <c r="AQ29" s="31">
        <f t="shared" si="7"/>
        <v>1</v>
      </c>
    </row>
    <row r="30" spans="2:43" x14ac:dyDescent="0.25">
      <c r="B30" s="9" t="s">
        <v>36</v>
      </c>
      <c r="C30" s="9" t="s">
        <v>38</v>
      </c>
      <c r="D30" s="9">
        <v>4</v>
      </c>
      <c r="E30" s="9">
        <v>50</v>
      </c>
      <c r="F30" s="9">
        <v>15</v>
      </c>
      <c r="G30" s="9">
        <v>4</v>
      </c>
      <c r="H30" s="9">
        <f t="shared" si="0"/>
        <v>324</v>
      </c>
      <c r="I30" s="9">
        <f t="shared" si="1"/>
        <v>0</v>
      </c>
      <c r="J30" s="9">
        <v>324</v>
      </c>
      <c r="K30" s="9">
        <v>324</v>
      </c>
      <c r="L30" s="9">
        <f t="shared" si="2"/>
        <v>0</v>
      </c>
      <c r="M30" s="9" t="s">
        <v>56</v>
      </c>
      <c r="N30" s="9"/>
      <c r="O30" s="9">
        <v>324</v>
      </c>
      <c r="P30" s="9">
        <v>1.5</v>
      </c>
      <c r="Q30" s="9">
        <f t="shared" si="3"/>
        <v>1</v>
      </c>
      <c r="R30" s="9" t="s">
        <v>55</v>
      </c>
      <c r="S30" s="9"/>
      <c r="T30" s="9"/>
      <c r="U30" s="9">
        <v>324</v>
      </c>
      <c r="V30" s="9">
        <v>21.81</v>
      </c>
      <c r="W30" s="9">
        <f t="shared" si="4"/>
        <v>1</v>
      </c>
      <c r="X30" s="9">
        <v>324</v>
      </c>
      <c r="Y30" s="9">
        <f t="shared" si="5"/>
        <v>1</v>
      </c>
      <c r="Z30" s="33">
        <f t="shared" si="6"/>
        <v>100</v>
      </c>
      <c r="AA30" s="9">
        <v>0.59</v>
      </c>
      <c r="AB30" s="9">
        <v>324</v>
      </c>
      <c r="AC30" s="9">
        <v>324</v>
      </c>
      <c r="AD30" s="9">
        <v>324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2.09</v>
      </c>
      <c r="AQ30" s="31">
        <f t="shared" si="7"/>
        <v>1</v>
      </c>
    </row>
    <row r="31" spans="2:43" x14ac:dyDescent="0.25">
      <c r="B31" s="9" t="s">
        <v>36</v>
      </c>
      <c r="C31" s="9" t="s">
        <v>38</v>
      </c>
      <c r="D31" s="9">
        <v>5</v>
      </c>
      <c r="E31" s="9">
        <v>50</v>
      </c>
      <c r="F31" s="9">
        <v>15</v>
      </c>
      <c r="G31" s="9">
        <v>4</v>
      </c>
      <c r="H31" s="9">
        <f t="shared" si="0"/>
        <v>309</v>
      </c>
      <c r="I31" s="9">
        <f t="shared" si="1"/>
        <v>0</v>
      </c>
      <c r="J31" s="9">
        <v>309</v>
      </c>
      <c r="K31" s="9">
        <v>309</v>
      </c>
      <c r="L31" s="9">
        <f t="shared" si="2"/>
        <v>0</v>
      </c>
      <c r="M31" s="9" t="s">
        <v>56</v>
      </c>
      <c r="N31" s="9"/>
      <c r="O31" s="9">
        <v>309</v>
      </c>
      <c r="P31" s="9">
        <v>0.89</v>
      </c>
      <c r="Q31" s="9">
        <f t="shared" si="3"/>
        <v>1</v>
      </c>
      <c r="R31" s="9" t="s">
        <v>55</v>
      </c>
      <c r="S31" s="9"/>
      <c r="T31" s="9"/>
      <c r="U31" s="9">
        <v>309</v>
      </c>
      <c r="V31" s="9">
        <v>3.77</v>
      </c>
      <c r="W31" s="9">
        <f t="shared" si="4"/>
        <v>1</v>
      </c>
      <c r="X31" s="9">
        <v>308</v>
      </c>
      <c r="Y31" s="9">
        <f t="shared" si="5"/>
        <v>0</v>
      </c>
      <c r="Z31" s="33">
        <f t="shared" si="6"/>
        <v>99.676375404530745</v>
      </c>
      <c r="AA31" s="9">
        <v>0.36</v>
      </c>
      <c r="AB31" s="9">
        <v>309</v>
      </c>
      <c r="AC31" s="9">
        <v>308</v>
      </c>
      <c r="AD31" s="9">
        <v>309</v>
      </c>
      <c r="AE31" s="9">
        <v>0</v>
      </c>
      <c r="AF31" s="9">
        <v>2</v>
      </c>
      <c r="AG31" s="9">
        <v>237</v>
      </c>
      <c r="AH31" s="9">
        <v>316</v>
      </c>
      <c r="AI31" s="9">
        <v>200</v>
      </c>
      <c r="AJ31" s="9">
        <v>0</v>
      </c>
      <c r="AK31" s="9">
        <v>0</v>
      </c>
      <c r="AL31" s="9">
        <v>24</v>
      </c>
      <c r="AM31" s="9">
        <v>2</v>
      </c>
      <c r="AN31" s="9">
        <v>1.06</v>
      </c>
      <c r="AO31" s="9">
        <v>0.52</v>
      </c>
      <c r="AP31" s="9">
        <v>2.86</v>
      </c>
      <c r="AQ31" s="31">
        <f t="shared" si="7"/>
        <v>1</v>
      </c>
    </row>
    <row r="32" spans="2:43" x14ac:dyDescent="0.25">
      <c r="B32" s="9" t="s">
        <v>36</v>
      </c>
      <c r="C32" s="9" t="s">
        <v>38</v>
      </c>
      <c r="D32" s="9">
        <v>6</v>
      </c>
      <c r="E32" s="9">
        <v>50</v>
      </c>
      <c r="F32" s="9">
        <v>15</v>
      </c>
      <c r="G32" s="9">
        <v>4</v>
      </c>
      <c r="H32" s="9">
        <f t="shared" si="0"/>
        <v>307</v>
      </c>
      <c r="I32" s="9">
        <f t="shared" si="1"/>
        <v>0</v>
      </c>
      <c r="J32" s="9">
        <v>307</v>
      </c>
      <c r="K32" s="9">
        <v>307</v>
      </c>
      <c r="L32" s="9">
        <f t="shared" si="2"/>
        <v>0</v>
      </c>
      <c r="M32" s="9" t="s">
        <v>56</v>
      </c>
      <c r="N32" s="9"/>
      <c r="O32" s="9">
        <v>307</v>
      </c>
      <c r="P32" s="9">
        <v>0.72</v>
      </c>
      <c r="Q32" s="9">
        <f t="shared" si="3"/>
        <v>1</v>
      </c>
      <c r="R32" s="9" t="s">
        <v>55</v>
      </c>
      <c r="S32" s="9"/>
      <c r="T32" s="9"/>
      <c r="U32" s="9">
        <v>307</v>
      </c>
      <c r="V32" s="9">
        <v>2.5099999999999998</v>
      </c>
      <c r="W32" s="9">
        <f t="shared" si="4"/>
        <v>1</v>
      </c>
      <c r="X32" s="9">
        <v>306</v>
      </c>
      <c r="Y32" s="9">
        <f t="shared" si="5"/>
        <v>0</v>
      </c>
      <c r="Z32" s="33">
        <f t="shared" si="6"/>
        <v>99.674267100977204</v>
      </c>
      <c r="AA32" s="9">
        <v>0.37</v>
      </c>
      <c r="AB32" s="9">
        <v>307</v>
      </c>
      <c r="AC32" s="9">
        <v>306</v>
      </c>
      <c r="AD32" s="9">
        <v>307</v>
      </c>
      <c r="AE32" s="9">
        <v>0</v>
      </c>
      <c r="AF32" s="9">
        <v>2</v>
      </c>
      <c r="AG32" s="9">
        <v>288</v>
      </c>
      <c r="AH32" s="9">
        <v>384</v>
      </c>
      <c r="AI32" s="9">
        <v>200</v>
      </c>
      <c r="AJ32" s="9">
        <v>0</v>
      </c>
      <c r="AK32" s="9">
        <v>0</v>
      </c>
      <c r="AL32" s="9">
        <v>51</v>
      </c>
      <c r="AM32" s="9">
        <v>2</v>
      </c>
      <c r="AN32" s="9">
        <v>1.1299999999999999</v>
      </c>
      <c r="AO32" s="9">
        <v>0.56000000000000005</v>
      </c>
      <c r="AP32" s="9">
        <v>2.8</v>
      </c>
      <c r="AQ32" s="31">
        <f t="shared" si="7"/>
        <v>1</v>
      </c>
    </row>
    <row r="33" spans="2:43" x14ac:dyDescent="0.25">
      <c r="B33" s="9" t="s">
        <v>36</v>
      </c>
      <c r="C33" s="9" t="s">
        <v>38</v>
      </c>
      <c r="D33" s="9">
        <v>7</v>
      </c>
      <c r="E33" s="9">
        <v>50</v>
      </c>
      <c r="F33" s="9">
        <v>15</v>
      </c>
      <c r="G33" s="9">
        <v>4</v>
      </c>
      <c r="H33" s="9">
        <f t="shared" si="0"/>
        <v>325</v>
      </c>
      <c r="I33" s="9">
        <f t="shared" si="1"/>
        <v>0</v>
      </c>
      <c r="J33" s="9">
        <v>325</v>
      </c>
      <c r="K33" s="9">
        <v>325</v>
      </c>
      <c r="L33" s="9">
        <f t="shared" si="2"/>
        <v>0</v>
      </c>
      <c r="M33" s="9" t="s">
        <v>56</v>
      </c>
      <c r="N33" s="9"/>
      <c r="O33" s="9">
        <v>325</v>
      </c>
      <c r="P33" s="9">
        <v>0.57999999999999996</v>
      </c>
      <c r="Q33" s="9">
        <f t="shared" si="3"/>
        <v>1</v>
      </c>
      <c r="R33" s="9" t="s">
        <v>55</v>
      </c>
      <c r="S33" s="9"/>
      <c r="T33" s="9"/>
      <c r="U33" s="9">
        <v>325</v>
      </c>
      <c r="V33" s="9">
        <v>2.1</v>
      </c>
      <c r="W33" s="9">
        <f t="shared" si="4"/>
        <v>1</v>
      </c>
      <c r="X33" s="9">
        <v>325</v>
      </c>
      <c r="Y33" s="9">
        <f t="shared" si="5"/>
        <v>1</v>
      </c>
      <c r="Z33" s="33">
        <f t="shared" si="6"/>
        <v>100</v>
      </c>
      <c r="AA33" s="9">
        <v>0.28999999999999998</v>
      </c>
      <c r="AB33" s="9">
        <v>325</v>
      </c>
      <c r="AC33" s="9">
        <v>325</v>
      </c>
      <c r="AD33" s="9">
        <v>325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0.88</v>
      </c>
      <c r="AQ33" s="31">
        <f t="shared" si="7"/>
        <v>1</v>
      </c>
    </row>
    <row r="34" spans="2:43" x14ac:dyDescent="0.25">
      <c r="B34" s="9" t="s">
        <v>36</v>
      </c>
      <c r="C34" s="9" t="s">
        <v>38</v>
      </c>
      <c r="D34" s="9">
        <v>8</v>
      </c>
      <c r="E34" s="9">
        <v>50</v>
      </c>
      <c r="F34" s="9">
        <v>15</v>
      </c>
      <c r="G34" s="9">
        <v>4</v>
      </c>
      <c r="H34" s="9">
        <f t="shared" si="0"/>
        <v>349</v>
      </c>
      <c r="I34" s="9">
        <f t="shared" si="1"/>
        <v>0</v>
      </c>
      <c r="J34" s="9">
        <v>349</v>
      </c>
      <c r="K34" s="9">
        <v>349</v>
      </c>
      <c r="L34" s="9">
        <f t="shared" si="2"/>
        <v>0</v>
      </c>
      <c r="M34" s="9" t="s">
        <v>56</v>
      </c>
      <c r="N34" s="9"/>
      <c r="O34" s="9">
        <v>349</v>
      </c>
      <c r="P34" s="9">
        <v>0.49</v>
      </c>
      <c r="Q34" s="9">
        <f t="shared" si="3"/>
        <v>1</v>
      </c>
      <c r="R34" s="9" t="s">
        <v>55</v>
      </c>
      <c r="S34" s="9"/>
      <c r="T34" s="9"/>
      <c r="U34" s="9">
        <v>349</v>
      </c>
      <c r="V34" s="9">
        <v>0.59</v>
      </c>
      <c r="W34" s="9">
        <f t="shared" si="4"/>
        <v>1</v>
      </c>
      <c r="X34" s="9">
        <v>349</v>
      </c>
      <c r="Y34" s="9">
        <f t="shared" si="5"/>
        <v>1</v>
      </c>
      <c r="Z34" s="33">
        <f t="shared" si="6"/>
        <v>100</v>
      </c>
      <c r="AA34" s="9">
        <v>0.15</v>
      </c>
      <c r="AB34" s="9">
        <v>349</v>
      </c>
      <c r="AC34" s="9">
        <v>349</v>
      </c>
      <c r="AD34" s="9">
        <v>349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0.64</v>
      </c>
      <c r="AQ34" s="31">
        <f t="shared" si="7"/>
        <v>1</v>
      </c>
    </row>
    <row r="35" spans="2:43" x14ac:dyDescent="0.25">
      <c r="B35" s="9" t="s">
        <v>36</v>
      </c>
      <c r="C35" s="9" t="s">
        <v>38</v>
      </c>
      <c r="D35" s="9">
        <v>9</v>
      </c>
      <c r="E35" s="9">
        <v>50</v>
      </c>
      <c r="F35" s="9">
        <v>15</v>
      </c>
      <c r="G35" s="9">
        <v>4</v>
      </c>
      <c r="H35" s="9">
        <f t="shared" si="0"/>
        <v>387</v>
      </c>
      <c r="I35" s="9">
        <f t="shared" si="1"/>
        <v>0</v>
      </c>
      <c r="J35" s="9">
        <v>387</v>
      </c>
      <c r="K35" s="9">
        <v>387</v>
      </c>
      <c r="L35" s="9">
        <f t="shared" si="2"/>
        <v>0</v>
      </c>
      <c r="M35" s="9" t="s">
        <v>56</v>
      </c>
      <c r="N35" s="9"/>
      <c r="O35" s="9">
        <v>387</v>
      </c>
      <c r="P35" s="9">
        <v>0.65</v>
      </c>
      <c r="Q35" s="9">
        <f t="shared" si="3"/>
        <v>1</v>
      </c>
      <c r="R35" s="9" t="s">
        <v>55</v>
      </c>
      <c r="S35" s="9"/>
      <c r="T35" s="9"/>
      <c r="U35" s="9">
        <v>387</v>
      </c>
      <c r="V35" s="9">
        <v>2.97</v>
      </c>
      <c r="W35" s="9">
        <f t="shared" si="4"/>
        <v>1</v>
      </c>
      <c r="X35" s="9">
        <v>387</v>
      </c>
      <c r="Y35" s="9">
        <f t="shared" si="5"/>
        <v>1</v>
      </c>
      <c r="Z35" s="33">
        <f t="shared" si="6"/>
        <v>100</v>
      </c>
      <c r="AA35" s="9">
        <v>0.16</v>
      </c>
      <c r="AB35" s="9">
        <v>387</v>
      </c>
      <c r="AC35" s="9">
        <v>387</v>
      </c>
      <c r="AD35" s="9">
        <v>387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0.81</v>
      </c>
      <c r="AQ35" s="31">
        <f t="shared" si="7"/>
        <v>1</v>
      </c>
    </row>
    <row r="36" spans="2:43" x14ac:dyDescent="0.25">
      <c r="B36" s="9" t="s">
        <v>36</v>
      </c>
      <c r="C36" s="9" t="s">
        <v>38</v>
      </c>
      <c r="D36" s="9">
        <v>10</v>
      </c>
      <c r="E36" s="9">
        <v>50</v>
      </c>
      <c r="F36" s="9">
        <v>15</v>
      </c>
      <c r="G36" s="9">
        <v>4</v>
      </c>
      <c r="H36" s="9">
        <f t="shared" si="0"/>
        <v>346</v>
      </c>
      <c r="I36" s="9">
        <f t="shared" si="1"/>
        <v>0</v>
      </c>
      <c r="J36" s="9">
        <v>346</v>
      </c>
      <c r="K36" s="9">
        <v>346</v>
      </c>
      <c r="L36" s="9">
        <f t="shared" si="2"/>
        <v>0</v>
      </c>
      <c r="M36" s="9" t="s">
        <v>56</v>
      </c>
      <c r="N36" s="9"/>
      <c r="O36" s="9">
        <v>346</v>
      </c>
      <c r="P36" s="9">
        <v>0.55000000000000004</v>
      </c>
      <c r="Q36" s="9">
        <f t="shared" si="3"/>
        <v>1</v>
      </c>
      <c r="R36" s="9" t="s">
        <v>55</v>
      </c>
      <c r="S36" s="9"/>
      <c r="T36" s="9"/>
      <c r="U36" s="9">
        <v>346</v>
      </c>
      <c r="V36" s="9">
        <v>2.4500000000000002</v>
      </c>
      <c r="W36" s="9">
        <f t="shared" si="4"/>
        <v>1</v>
      </c>
      <c r="X36" s="9">
        <v>344</v>
      </c>
      <c r="Y36" s="9">
        <f t="shared" si="5"/>
        <v>0</v>
      </c>
      <c r="Z36" s="33">
        <f t="shared" si="6"/>
        <v>99.421965317919074</v>
      </c>
      <c r="AA36" s="9">
        <v>0.19</v>
      </c>
      <c r="AB36" s="9">
        <v>346</v>
      </c>
      <c r="AC36" s="9">
        <v>344</v>
      </c>
      <c r="AD36" s="9">
        <v>346</v>
      </c>
      <c r="AE36" s="9">
        <v>0</v>
      </c>
      <c r="AF36" s="9">
        <v>55</v>
      </c>
      <c r="AG36" s="9">
        <v>204</v>
      </c>
      <c r="AH36" s="9">
        <v>272</v>
      </c>
      <c r="AI36" s="9">
        <v>200</v>
      </c>
      <c r="AJ36" s="9">
        <v>19</v>
      </c>
      <c r="AK36" s="9">
        <v>168</v>
      </c>
      <c r="AL36" s="9">
        <v>133</v>
      </c>
      <c r="AM36" s="9">
        <v>55</v>
      </c>
      <c r="AN36" s="9">
        <v>1.52</v>
      </c>
      <c r="AO36" s="9">
        <v>12.84</v>
      </c>
      <c r="AP36" s="9">
        <v>15.1</v>
      </c>
      <c r="AQ36" s="31">
        <f t="shared" si="7"/>
        <v>1</v>
      </c>
    </row>
    <row r="37" spans="2:43" x14ac:dyDescent="0.25">
      <c r="B37" s="9" t="s">
        <v>36</v>
      </c>
      <c r="C37" s="9" t="s">
        <v>39</v>
      </c>
      <c r="D37" s="9">
        <v>1</v>
      </c>
      <c r="E37" s="9">
        <v>50</v>
      </c>
      <c r="F37" s="9">
        <v>15</v>
      </c>
      <c r="G37" s="9">
        <v>4</v>
      </c>
      <c r="H37" s="9">
        <f t="shared" si="0"/>
        <v>1212</v>
      </c>
      <c r="I37" s="9">
        <f t="shared" si="1"/>
        <v>0.16474464579901152</v>
      </c>
      <c r="J37" s="9">
        <v>1214</v>
      </c>
      <c r="K37" s="9">
        <v>1212</v>
      </c>
      <c r="L37" s="9">
        <f t="shared" si="2"/>
        <v>1</v>
      </c>
      <c r="M37" s="9" t="s">
        <v>56</v>
      </c>
      <c r="N37" s="9"/>
      <c r="O37" s="9">
        <v>1214</v>
      </c>
      <c r="P37" s="9">
        <v>1.42</v>
      </c>
      <c r="Q37" s="9">
        <f t="shared" si="3"/>
        <v>1</v>
      </c>
      <c r="R37" s="9" t="s">
        <v>55</v>
      </c>
      <c r="S37" s="9"/>
      <c r="T37" s="9"/>
      <c r="U37" s="9">
        <v>1212</v>
      </c>
      <c r="V37" s="9">
        <v>56.95</v>
      </c>
      <c r="W37" s="9">
        <f t="shared" si="4"/>
        <v>1</v>
      </c>
      <c r="X37" s="9">
        <v>1208</v>
      </c>
      <c r="Y37" s="9">
        <f t="shared" si="5"/>
        <v>0</v>
      </c>
      <c r="Z37" s="33">
        <f t="shared" si="6"/>
        <v>99.669966996699671</v>
      </c>
      <c r="AA37" s="9">
        <v>0.72</v>
      </c>
      <c r="AB37" s="9">
        <v>1212</v>
      </c>
      <c r="AC37" s="9">
        <v>1208</v>
      </c>
      <c r="AD37" s="9">
        <v>1214</v>
      </c>
      <c r="AE37" s="9">
        <v>0</v>
      </c>
      <c r="AF37" s="9">
        <v>7</v>
      </c>
      <c r="AG37" s="9">
        <v>384</v>
      </c>
      <c r="AH37" s="9">
        <v>512</v>
      </c>
      <c r="AI37" s="9">
        <v>200</v>
      </c>
      <c r="AJ37" s="9">
        <v>5</v>
      </c>
      <c r="AK37" s="9">
        <v>3</v>
      </c>
      <c r="AL37" s="9">
        <v>3411</v>
      </c>
      <c r="AM37" s="9">
        <v>7</v>
      </c>
      <c r="AN37" s="9">
        <v>18.21</v>
      </c>
      <c r="AO37" s="9">
        <v>2.46</v>
      </c>
      <c r="AP37" s="9">
        <v>22.83</v>
      </c>
      <c r="AQ37" s="31">
        <f t="shared" si="7"/>
        <v>1</v>
      </c>
    </row>
    <row r="38" spans="2:43" x14ac:dyDescent="0.25">
      <c r="B38" s="9" t="s">
        <v>36</v>
      </c>
      <c r="C38" s="9" t="s">
        <v>39</v>
      </c>
      <c r="D38" s="9">
        <v>2</v>
      </c>
      <c r="E38" s="9">
        <v>50</v>
      </c>
      <c r="F38" s="9">
        <v>15</v>
      </c>
      <c r="G38" s="9">
        <v>4</v>
      </c>
      <c r="H38" s="9">
        <f t="shared" si="0"/>
        <v>1206</v>
      </c>
      <c r="I38" s="9">
        <f t="shared" si="1"/>
        <v>0</v>
      </c>
      <c r="J38" s="9">
        <v>1206</v>
      </c>
      <c r="K38" s="9">
        <v>1206</v>
      </c>
      <c r="L38" s="9">
        <f t="shared" si="2"/>
        <v>0</v>
      </c>
      <c r="M38" s="9" t="s">
        <v>56</v>
      </c>
      <c r="N38" s="9"/>
      <c r="O38" s="9">
        <v>1206</v>
      </c>
      <c r="P38" s="9">
        <v>1.68</v>
      </c>
      <c r="Q38" s="9">
        <f t="shared" si="3"/>
        <v>1</v>
      </c>
      <c r="R38" s="9" t="s">
        <v>55</v>
      </c>
      <c r="S38" s="9"/>
      <c r="T38" s="9"/>
      <c r="U38" s="9">
        <v>1206</v>
      </c>
      <c r="V38" s="9">
        <v>14.43</v>
      </c>
      <c r="W38" s="9">
        <f t="shared" si="4"/>
        <v>1</v>
      </c>
      <c r="X38" s="9">
        <v>1205</v>
      </c>
      <c r="Y38" s="9">
        <f t="shared" si="5"/>
        <v>0</v>
      </c>
      <c r="Z38" s="33">
        <f t="shared" si="6"/>
        <v>99.917081260364839</v>
      </c>
      <c r="AA38" s="9">
        <v>0.4</v>
      </c>
      <c r="AB38" s="9">
        <v>1206</v>
      </c>
      <c r="AC38" s="9">
        <v>1205</v>
      </c>
      <c r="AD38" s="9">
        <v>1206</v>
      </c>
      <c r="AE38" s="9">
        <v>0</v>
      </c>
      <c r="AF38" s="9">
        <v>2</v>
      </c>
      <c r="AG38" s="9">
        <v>303</v>
      </c>
      <c r="AH38" s="9">
        <v>404</v>
      </c>
      <c r="AI38" s="9">
        <v>200</v>
      </c>
      <c r="AJ38" s="9">
        <v>0</v>
      </c>
      <c r="AK38" s="9">
        <v>0</v>
      </c>
      <c r="AL38" s="9">
        <v>265</v>
      </c>
      <c r="AM38" s="9">
        <v>2</v>
      </c>
      <c r="AN38" s="9">
        <v>3.63</v>
      </c>
      <c r="AO38" s="9">
        <v>0.3</v>
      </c>
      <c r="AP38" s="9">
        <v>6.02</v>
      </c>
      <c r="AQ38" s="31">
        <f t="shared" si="7"/>
        <v>1</v>
      </c>
    </row>
    <row r="39" spans="2:43" x14ac:dyDescent="0.25">
      <c r="B39" s="9" t="s">
        <v>36</v>
      </c>
      <c r="C39" s="9" t="s">
        <v>39</v>
      </c>
      <c r="D39" s="9">
        <v>3</v>
      </c>
      <c r="E39" s="9">
        <v>50</v>
      </c>
      <c r="F39" s="9">
        <v>15</v>
      </c>
      <c r="G39" s="9">
        <v>4</v>
      </c>
      <c r="H39" s="9">
        <f t="shared" si="0"/>
        <v>1214</v>
      </c>
      <c r="I39" s="9">
        <f t="shared" si="1"/>
        <v>0.65466448445171854</v>
      </c>
      <c r="J39" s="9">
        <v>1222</v>
      </c>
      <c r="K39" s="9">
        <v>1214</v>
      </c>
      <c r="L39" s="9">
        <f t="shared" si="2"/>
        <v>1</v>
      </c>
      <c r="M39" s="9" t="s">
        <v>56</v>
      </c>
      <c r="N39" s="9"/>
      <c r="O39" s="9">
        <v>1222</v>
      </c>
      <c r="P39" s="9">
        <v>0.76</v>
      </c>
      <c r="Q39" s="9">
        <f t="shared" si="3"/>
        <v>1</v>
      </c>
      <c r="R39" s="9" t="s">
        <v>55</v>
      </c>
      <c r="S39" s="9"/>
      <c r="T39" s="9"/>
      <c r="U39" s="9">
        <v>1214</v>
      </c>
      <c r="V39" s="9">
        <v>14.89</v>
      </c>
      <c r="W39" s="9">
        <f t="shared" si="4"/>
        <v>1</v>
      </c>
      <c r="X39" s="9">
        <v>1206</v>
      </c>
      <c r="Y39" s="9">
        <f t="shared" si="5"/>
        <v>0</v>
      </c>
      <c r="Z39" s="33">
        <f t="shared" si="6"/>
        <v>99.341021416803954</v>
      </c>
      <c r="AA39" s="9">
        <v>0.35</v>
      </c>
      <c r="AB39" s="9">
        <v>1214</v>
      </c>
      <c r="AC39" s="9">
        <v>1206</v>
      </c>
      <c r="AD39" s="9">
        <v>1222</v>
      </c>
      <c r="AE39" s="9">
        <v>0</v>
      </c>
      <c r="AF39" s="9">
        <v>19</v>
      </c>
      <c r="AG39" s="9">
        <v>258</v>
      </c>
      <c r="AH39" s="9">
        <v>344</v>
      </c>
      <c r="AI39" s="9">
        <v>200</v>
      </c>
      <c r="AJ39" s="9">
        <v>33</v>
      </c>
      <c r="AK39" s="9">
        <v>7</v>
      </c>
      <c r="AL39" s="9">
        <v>4311</v>
      </c>
      <c r="AM39" s="9">
        <v>19</v>
      </c>
      <c r="AN39" s="9">
        <v>15.03</v>
      </c>
      <c r="AO39" s="9">
        <v>5.97</v>
      </c>
      <c r="AP39" s="9">
        <v>22.12</v>
      </c>
      <c r="AQ39" s="31">
        <f t="shared" si="7"/>
        <v>1</v>
      </c>
    </row>
    <row r="40" spans="2:43" x14ac:dyDescent="0.25">
      <c r="B40" s="9" t="s">
        <v>36</v>
      </c>
      <c r="C40" s="9" t="s">
        <v>39</v>
      </c>
      <c r="D40" s="9">
        <v>4</v>
      </c>
      <c r="E40" s="9">
        <v>50</v>
      </c>
      <c r="F40" s="9">
        <v>15</v>
      </c>
      <c r="G40" s="9">
        <v>4</v>
      </c>
      <c r="H40" s="9">
        <f t="shared" si="0"/>
        <v>1214</v>
      </c>
      <c r="I40" s="9">
        <f t="shared" si="1"/>
        <v>0.57330057330057327</v>
      </c>
      <c r="J40" s="9">
        <v>1221</v>
      </c>
      <c r="K40" s="9">
        <v>1214</v>
      </c>
      <c r="L40" s="9">
        <f t="shared" si="2"/>
        <v>1</v>
      </c>
      <c r="M40" s="9" t="s">
        <v>56</v>
      </c>
      <c r="N40" s="9"/>
      <c r="O40" s="9">
        <v>1221</v>
      </c>
      <c r="P40" s="9">
        <v>0.57999999999999996</v>
      </c>
      <c r="Q40" s="9">
        <f t="shared" si="3"/>
        <v>1</v>
      </c>
      <c r="R40" s="9" t="s">
        <v>55</v>
      </c>
      <c r="S40" s="9"/>
      <c r="T40" s="9"/>
      <c r="U40" s="9">
        <v>1214</v>
      </c>
      <c r="V40" s="9">
        <v>62.73</v>
      </c>
      <c r="W40" s="9">
        <f t="shared" si="4"/>
        <v>1</v>
      </c>
      <c r="X40" s="9">
        <v>1208</v>
      </c>
      <c r="Y40" s="9">
        <f t="shared" si="5"/>
        <v>0</v>
      </c>
      <c r="Z40" s="33">
        <f t="shared" si="6"/>
        <v>99.505766062602959</v>
      </c>
      <c r="AA40" s="9">
        <v>0.63</v>
      </c>
      <c r="AB40" s="9">
        <v>1214</v>
      </c>
      <c r="AC40" s="9">
        <v>1208</v>
      </c>
      <c r="AD40" s="9">
        <v>1221</v>
      </c>
      <c r="AE40" s="9">
        <v>0</v>
      </c>
      <c r="AF40" s="9">
        <v>39</v>
      </c>
      <c r="AG40" s="9">
        <v>255</v>
      </c>
      <c r="AH40" s="9">
        <v>340</v>
      </c>
      <c r="AI40" s="9">
        <v>200</v>
      </c>
      <c r="AJ40" s="9">
        <v>47</v>
      </c>
      <c r="AK40" s="9">
        <v>12</v>
      </c>
      <c r="AL40" s="9">
        <v>6796</v>
      </c>
      <c r="AM40" s="9">
        <v>39</v>
      </c>
      <c r="AN40" s="9">
        <v>31.26</v>
      </c>
      <c r="AO40" s="9">
        <v>12.55</v>
      </c>
      <c r="AP40" s="9">
        <v>45.04</v>
      </c>
      <c r="AQ40" s="31">
        <f t="shared" si="7"/>
        <v>1</v>
      </c>
    </row>
    <row r="41" spans="2:43" x14ac:dyDescent="0.25">
      <c r="B41" s="9" t="s">
        <v>36</v>
      </c>
      <c r="C41" s="9" t="s">
        <v>39</v>
      </c>
      <c r="D41" s="9">
        <v>5</v>
      </c>
      <c r="E41" s="9">
        <v>50</v>
      </c>
      <c r="F41" s="9">
        <v>15</v>
      </c>
      <c r="G41" s="9">
        <v>4</v>
      </c>
      <c r="H41" s="9">
        <f t="shared" si="0"/>
        <v>1210</v>
      </c>
      <c r="I41" s="9">
        <f t="shared" si="1"/>
        <v>0</v>
      </c>
      <c r="J41" s="9">
        <v>1210</v>
      </c>
      <c r="K41" s="9">
        <v>1210</v>
      </c>
      <c r="L41" s="9">
        <f t="shared" si="2"/>
        <v>0</v>
      </c>
      <c r="M41" s="9" t="s">
        <v>56</v>
      </c>
      <c r="N41" s="9"/>
      <c r="O41" s="9">
        <v>1210</v>
      </c>
      <c r="P41" s="9">
        <v>1.1499999999999999</v>
      </c>
      <c r="Q41" s="9">
        <f t="shared" si="3"/>
        <v>1</v>
      </c>
      <c r="R41" s="9" t="s">
        <v>55</v>
      </c>
      <c r="S41" s="9"/>
      <c r="T41" s="9"/>
      <c r="U41" s="9">
        <v>1210</v>
      </c>
      <c r="V41" s="9">
        <v>36.93</v>
      </c>
      <c r="W41" s="9">
        <f t="shared" si="4"/>
        <v>1</v>
      </c>
      <c r="X41" s="9">
        <v>1208</v>
      </c>
      <c r="Y41" s="9">
        <f t="shared" si="5"/>
        <v>0</v>
      </c>
      <c r="Z41" s="33">
        <f t="shared" si="6"/>
        <v>99.834710743801651</v>
      </c>
      <c r="AA41" s="9">
        <v>0.59</v>
      </c>
      <c r="AB41" s="9">
        <v>1210</v>
      </c>
      <c r="AC41" s="9">
        <v>1208</v>
      </c>
      <c r="AD41" s="9">
        <v>1210</v>
      </c>
      <c r="AE41" s="9">
        <v>0</v>
      </c>
      <c r="AF41" s="9">
        <v>2</v>
      </c>
      <c r="AG41" s="9">
        <v>294</v>
      </c>
      <c r="AH41" s="9">
        <v>392</v>
      </c>
      <c r="AI41" s="9">
        <v>200</v>
      </c>
      <c r="AJ41" s="9">
        <v>0</v>
      </c>
      <c r="AK41" s="9">
        <v>0</v>
      </c>
      <c r="AL41" s="9">
        <v>3638</v>
      </c>
      <c r="AM41" s="9">
        <v>2</v>
      </c>
      <c r="AN41" s="9">
        <v>23.73</v>
      </c>
      <c r="AO41" s="9">
        <v>0.32</v>
      </c>
      <c r="AP41" s="9">
        <v>25.82</v>
      </c>
      <c r="AQ41" s="31">
        <f t="shared" si="7"/>
        <v>1</v>
      </c>
    </row>
    <row r="42" spans="2:43" x14ac:dyDescent="0.25">
      <c r="B42" s="9" t="s">
        <v>36</v>
      </c>
      <c r="C42" s="9" t="s">
        <v>39</v>
      </c>
      <c r="D42" s="9">
        <v>6</v>
      </c>
      <c r="E42" s="9">
        <v>50</v>
      </c>
      <c r="F42" s="9">
        <v>15</v>
      </c>
      <c r="G42" s="9">
        <v>4</v>
      </c>
      <c r="H42" s="9">
        <f t="shared" si="0"/>
        <v>1213</v>
      </c>
      <c r="I42" s="9">
        <f t="shared" si="1"/>
        <v>0</v>
      </c>
      <c r="J42" s="9">
        <v>1213</v>
      </c>
      <c r="K42" s="9">
        <v>1213</v>
      </c>
      <c r="L42" s="9">
        <f t="shared" si="2"/>
        <v>0</v>
      </c>
      <c r="M42" s="9" t="s">
        <v>56</v>
      </c>
      <c r="N42" s="9"/>
      <c r="O42" s="9">
        <v>1213</v>
      </c>
      <c r="P42" s="9">
        <v>0.84</v>
      </c>
      <c r="Q42" s="9">
        <f t="shared" si="3"/>
        <v>1</v>
      </c>
      <c r="R42" s="9" t="s">
        <v>55</v>
      </c>
      <c r="S42" s="9"/>
      <c r="T42" s="9"/>
      <c r="U42" s="9">
        <v>1213</v>
      </c>
      <c r="V42" s="9">
        <v>23.91</v>
      </c>
      <c r="W42" s="9">
        <f t="shared" si="4"/>
        <v>1</v>
      </c>
      <c r="X42" s="9">
        <v>1207</v>
      </c>
      <c r="Y42" s="9">
        <f t="shared" si="5"/>
        <v>0</v>
      </c>
      <c r="Z42" s="33">
        <f t="shared" si="6"/>
        <v>99.505358615004127</v>
      </c>
      <c r="AA42" s="9">
        <v>1.36</v>
      </c>
      <c r="AB42" s="9">
        <v>1213</v>
      </c>
      <c r="AC42" s="9">
        <v>1207</v>
      </c>
      <c r="AD42" s="9">
        <v>1213</v>
      </c>
      <c r="AE42" s="9">
        <v>0</v>
      </c>
      <c r="AF42" s="9">
        <v>3</v>
      </c>
      <c r="AG42" s="9">
        <v>255</v>
      </c>
      <c r="AH42" s="9">
        <v>340</v>
      </c>
      <c r="AI42" s="9">
        <v>200</v>
      </c>
      <c r="AJ42" s="9">
        <v>0</v>
      </c>
      <c r="AK42" s="9">
        <v>0</v>
      </c>
      <c r="AL42" s="9">
        <v>4975</v>
      </c>
      <c r="AM42" s="9">
        <v>3</v>
      </c>
      <c r="AN42" s="9">
        <v>19.28</v>
      </c>
      <c r="AO42" s="9">
        <v>0.84</v>
      </c>
      <c r="AP42" s="9">
        <v>22.34</v>
      </c>
      <c r="AQ42" s="31">
        <f t="shared" si="7"/>
        <v>1</v>
      </c>
    </row>
    <row r="43" spans="2:43" x14ac:dyDescent="0.25">
      <c r="B43" s="9" t="s">
        <v>36</v>
      </c>
      <c r="C43" s="9" t="s">
        <v>39</v>
      </c>
      <c r="D43" s="9">
        <v>7</v>
      </c>
      <c r="E43" s="9">
        <v>50</v>
      </c>
      <c r="F43" s="9">
        <v>15</v>
      </c>
      <c r="G43" s="9">
        <v>4</v>
      </c>
      <c r="H43" s="9">
        <f t="shared" si="0"/>
        <v>1215</v>
      </c>
      <c r="I43" s="9">
        <f t="shared" si="1"/>
        <v>0.16433853738701726</v>
      </c>
      <c r="J43" s="9">
        <v>1217</v>
      </c>
      <c r="K43" s="9">
        <v>1215</v>
      </c>
      <c r="L43" s="9">
        <f t="shared" si="2"/>
        <v>1</v>
      </c>
      <c r="M43" s="9" t="s">
        <v>56</v>
      </c>
      <c r="N43" s="9"/>
      <c r="O43" s="9">
        <v>1217</v>
      </c>
      <c r="P43" s="9">
        <v>1</v>
      </c>
      <c r="Q43" s="9">
        <f t="shared" si="3"/>
        <v>1</v>
      </c>
      <c r="R43" s="9" t="s">
        <v>55</v>
      </c>
      <c r="S43" s="9"/>
      <c r="T43" s="9"/>
      <c r="U43" s="9">
        <v>1215</v>
      </c>
      <c r="V43" s="9">
        <v>47.11</v>
      </c>
      <c r="W43" s="9">
        <f t="shared" si="4"/>
        <v>1</v>
      </c>
      <c r="X43" s="9">
        <v>1209</v>
      </c>
      <c r="Y43" s="9">
        <f t="shared" si="5"/>
        <v>0</v>
      </c>
      <c r="Z43" s="33">
        <f t="shared" si="6"/>
        <v>99.506172839506178</v>
      </c>
      <c r="AA43" s="9">
        <v>0.55000000000000004</v>
      </c>
      <c r="AB43" s="9">
        <v>1215</v>
      </c>
      <c r="AC43" s="9">
        <v>1209</v>
      </c>
      <c r="AD43" s="9">
        <v>1217</v>
      </c>
      <c r="AE43" s="9">
        <v>0</v>
      </c>
      <c r="AF43" s="9">
        <v>27</v>
      </c>
      <c r="AG43" s="9">
        <v>303</v>
      </c>
      <c r="AH43" s="9">
        <v>404</v>
      </c>
      <c r="AI43" s="9">
        <v>200</v>
      </c>
      <c r="AJ43" s="9">
        <v>27</v>
      </c>
      <c r="AK43" s="9">
        <v>7</v>
      </c>
      <c r="AL43" s="9">
        <v>3409</v>
      </c>
      <c r="AM43" s="9">
        <v>27</v>
      </c>
      <c r="AN43" s="9">
        <v>35.29</v>
      </c>
      <c r="AO43" s="9">
        <v>11.7</v>
      </c>
      <c r="AP43" s="9">
        <v>48.55</v>
      </c>
      <c r="AQ43" s="31">
        <f t="shared" si="7"/>
        <v>1</v>
      </c>
    </row>
    <row r="44" spans="2:43" x14ac:dyDescent="0.25">
      <c r="B44" s="9" t="s">
        <v>36</v>
      </c>
      <c r="C44" s="9" t="s">
        <v>39</v>
      </c>
      <c r="D44" s="9">
        <v>8</v>
      </c>
      <c r="E44" s="9">
        <v>50</v>
      </c>
      <c r="F44" s="9">
        <v>15</v>
      </c>
      <c r="G44" s="9">
        <v>4</v>
      </c>
      <c r="H44" s="9">
        <f t="shared" si="0"/>
        <v>1212</v>
      </c>
      <c r="I44" s="9">
        <f t="shared" si="1"/>
        <v>8.244023083264633E-2</v>
      </c>
      <c r="J44" s="9">
        <v>1213</v>
      </c>
      <c r="K44" s="9">
        <v>1212</v>
      </c>
      <c r="L44" s="9">
        <f t="shared" si="2"/>
        <v>1</v>
      </c>
      <c r="M44" s="9" t="s">
        <v>56</v>
      </c>
      <c r="N44" s="9"/>
      <c r="O44" s="9">
        <v>1213</v>
      </c>
      <c r="P44" s="9">
        <v>1</v>
      </c>
      <c r="Q44" s="9">
        <f t="shared" si="3"/>
        <v>1</v>
      </c>
      <c r="R44" s="9" t="s">
        <v>55</v>
      </c>
      <c r="S44" s="9"/>
      <c r="T44" s="9"/>
      <c r="U44" s="9">
        <v>1212</v>
      </c>
      <c r="V44" s="9">
        <v>53.43</v>
      </c>
      <c r="W44" s="9">
        <f t="shared" si="4"/>
        <v>1</v>
      </c>
      <c r="X44" s="9">
        <v>1209</v>
      </c>
      <c r="Y44" s="9">
        <f t="shared" si="5"/>
        <v>0</v>
      </c>
      <c r="Z44" s="33">
        <f t="shared" si="6"/>
        <v>99.752475247524757</v>
      </c>
      <c r="AA44" s="9">
        <v>1.27</v>
      </c>
      <c r="AB44" s="9">
        <v>1212</v>
      </c>
      <c r="AC44" s="9">
        <v>1209</v>
      </c>
      <c r="AD44" s="9">
        <v>1213</v>
      </c>
      <c r="AE44" s="9">
        <v>0</v>
      </c>
      <c r="AF44" s="9">
        <v>57</v>
      </c>
      <c r="AG44" s="9">
        <v>333</v>
      </c>
      <c r="AH44" s="9">
        <v>444</v>
      </c>
      <c r="AI44" s="9">
        <v>200</v>
      </c>
      <c r="AJ44" s="9">
        <v>20</v>
      </c>
      <c r="AK44" s="9">
        <v>185</v>
      </c>
      <c r="AL44" s="9">
        <v>5181</v>
      </c>
      <c r="AM44" s="9">
        <v>57</v>
      </c>
      <c r="AN44" s="9">
        <v>32.01</v>
      </c>
      <c r="AO44" s="9">
        <v>27.7</v>
      </c>
      <c r="AP44" s="9">
        <v>62.03</v>
      </c>
      <c r="AQ44" s="31">
        <f t="shared" si="7"/>
        <v>1</v>
      </c>
    </row>
    <row r="45" spans="2:43" x14ac:dyDescent="0.25">
      <c r="B45" s="9" t="s">
        <v>36</v>
      </c>
      <c r="C45" s="9" t="s">
        <v>39</v>
      </c>
      <c r="D45" s="9">
        <v>9</v>
      </c>
      <c r="E45" s="9">
        <v>50</v>
      </c>
      <c r="F45" s="9">
        <v>15</v>
      </c>
      <c r="G45" s="9">
        <v>4</v>
      </c>
      <c r="H45" s="9">
        <f t="shared" si="0"/>
        <v>1209</v>
      </c>
      <c r="I45" s="9">
        <f t="shared" si="1"/>
        <v>0</v>
      </c>
      <c r="J45" s="9">
        <v>1209</v>
      </c>
      <c r="K45" s="9">
        <v>1209</v>
      </c>
      <c r="L45" s="9">
        <f t="shared" si="2"/>
        <v>0</v>
      </c>
      <c r="M45" s="9" t="s">
        <v>56</v>
      </c>
      <c r="N45" s="9"/>
      <c r="O45" s="9">
        <v>1209</v>
      </c>
      <c r="P45" s="9">
        <v>2.3199999999999998</v>
      </c>
      <c r="Q45" s="9">
        <f t="shared" si="3"/>
        <v>1</v>
      </c>
      <c r="R45" s="9" t="s">
        <v>55</v>
      </c>
      <c r="S45" s="9"/>
      <c r="T45" s="9"/>
      <c r="U45" s="9">
        <v>1209</v>
      </c>
      <c r="V45" s="9">
        <v>181.5</v>
      </c>
      <c r="W45" s="9">
        <f t="shared" si="4"/>
        <v>1</v>
      </c>
      <c r="X45" s="9">
        <v>1206</v>
      </c>
      <c r="Y45" s="9">
        <f t="shared" si="5"/>
        <v>0</v>
      </c>
      <c r="Z45" s="33">
        <f t="shared" si="6"/>
        <v>99.75186104218362</v>
      </c>
      <c r="AA45" s="9">
        <v>1.08</v>
      </c>
      <c r="AB45" s="9">
        <v>1209</v>
      </c>
      <c r="AC45" s="9">
        <v>1206</v>
      </c>
      <c r="AD45" s="9">
        <v>1209</v>
      </c>
      <c r="AE45" s="9">
        <v>0</v>
      </c>
      <c r="AF45" s="9">
        <v>2</v>
      </c>
      <c r="AG45" s="9">
        <v>390</v>
      </c>
      <c r="AH45" s="9">
        <v>520</v>
      </c>
      <c r="AI45" s="9">
        <v>200</v>
      </c>
      <c r="AJ45" s="9">
        <v>0</v>
      </c>
      <c r="AK45" s="9">
        <v>0</v>
      </c>
      <c r="AL45" s="9">
        <v>4737</v>
      </c>
      <c r="AM45" s="9">
        <v>2</v>
      </c>
      <c r="AN45" s="9">
        <v>68.39</v>
      </c>
      <c r="AO45" s="9">
        <v>0.76</v>
      </c>
      <c r="AP45" s="9">
        <v>72.61</v>
      </c>
      <c r="AQ45" s="31">
        <f t="shared" si="7"/>
        <v>1</v>
      </c>
    </row>
    <row r="46" spans="2:43" x14ac:dyDescent="0.25">
      <c r="B46" s="9" t="s">
        <v>36</v>
      </c>
      <c r="C46" s="9" t="s">
        <v>39</v>
      </c>
      <c r="D46" s="9">
        <v>10</v>
      </c>
      <c r="E46" s="9">
        <v>50</v>
      </c>
      <c r="F46" s="9">
        <v>15</v>
      </c>
      <c r="G46" s="9">
        <v>4</v>
      </c>
      <c r="H46" s="9">
        <f t="shared" si="0"/>
        <v>1211</v>
      </c>
      <c r="I46" s="9">
        <f t="shared" si="1"/>
        <v>0</v>
      </c>
      <c r="J46" s="9">
        <v>1211</v>
      </c>
      <c r="K46" s="9">
        <v>1212</v>
      </c>
      <c r="L46" s="9">
        <f t="shared" si="2"/>
        <v>0</v>
      </c>
      <c r="M46" s="9" t="s">
        <v>56</v>
      </c>
      <c r="N46" s="9"/>
      <c r="O46" s="9">
        <v>1211</v>
      </c>
      <c r="P46" s="9">
        <v>2.5499999999999998</v>
      </c>
      <c r="Q46" s="9">
        <f t="shared" si="3"/>
        <v>1</v>
      </c>
      <c r="R46" s="9" t="s">
        <v>55</v>
      </c>
      <c r="S46" s="9"/>
      <c r="T46" s="9"/>
      <c r="U46" s="9">
        <v>1212</v>
      </c>
      <c r="V46" s="9">
        <v>71.489999999999995</v>
      </c>
      <c r="W46" s="9">
        <f t="shared" si="4"/>
        <v>1</v>
      </c>
      <c r="X46" s="9">
        <v>1208</v>
      </c>
      <c r="Y46" s="9">
        <f t="shared" si="5"/>
        <v>0</v>
      </c>
      <c r="Z46" s="33">
        <f t="shared" si="6"/>
        <v>99.752270850536746</v>
      </c>
      <c r="AA46" s="9">
        <v>0.86</v>
      </c>
      <c r="AB46" s="9">
        <v>1212</v>
      </c>
      <c r="AC46" s="9">
        <v>1208</v>
      </c>
      <c r="AD46" s="9">
        <v>1211</v>
      </c>
      <c r="AE46" s="9">
        <v>0</v>
      </c>
      <c r="AF46" s="9">
        <v>2</v>
      </c>
      <c r="AG46" s="9">
        <v>348</v>
      </c>
      <c r="AH46" s="9">
        <v>464</v>
      </c>
      <c r="AI46" s="9">
        <v>200</v>
      </c>
      <c r="AJ46" s="9">
        <v>0</v>
      </c>
      <c r="AK46" s="9">
        <v>0</v>
      </c>
      <c r="AL46" s="9">
        <v>4015</v>
      </c>
      <c r="AM46" s="9">
        <v>2</v>
      </c>
      <c r="AN46" s="9">
        <v>29.66</v>
      </c>
      <c r="AO46" s="9">
        <v>0.78</v>
      </c>
      <c r="AP46" s="9">
        <v>33.909999999999997</v>
      </c>
      <c r="AQ46" s="31">
        <f t="shared" si="7"/>
        <v>1</v>
      </c>
    </row>
    <row r="47" spans="2:43" x14ac:dyDescent="0.25">
      <c r="B47" s="9" t="s">
        <v>36</v>
      </c>
      <c r="C47" s="9" t="s">
        <v>40</v>
      </c>
      <c r="D47" s="9">
        <v>1</v>
      </c>
      <c r="E47" s="9">
        <v>50</v>
      </c>
      <c r="F47" s="9">
        <v>15</v>
      </c>
      <c r="G47" s="9">
        <v>4</v>
      </c>
      <c r="H47" s="9">
        <f t="shared" si="0"/>
        <v>1207</v>
      </c>
      <c r="I47" s="9">
        <f t="shared" si="1"/>
        <v>0</v>
      </c>
      <c r="J47" s="9">
        <v>1207</v>
      </c>
      <c r="K47" s="9">
        <v>1207</v>
      </c>
      <c r="L47" s="9">
        <f t="shared" si="2"/>
        <v>0</v>
      </c>
      <c r="M47" s="9" t="s">
        <v>56</v>
      </c>
      <c r="N47" s="9"/>
      <c r="O47" s="9">
        <v>1207</v>
      </c>
      <c r="P47" s="9">
        <v>3.08</v>
      </c>
      <c r="Q47" s="9">
        <f t="shared" si="3"/>
        <v>1</v>
      </c>
      <c r="R47" s="9" t="s">
        <v>55</v>
      </c>
      <c r="S47" s="9"/>
      <c r="T47" s="9"/>
      <c r="U47" s="9">
        <v>1207</v>
      </c>
      <c r="V47" s="9">
        <v>31.92</v>
      </c>
      <c r="W47" s="9">
        <f t="shared" si="4"/>
        <v>1</v>
      </c>
      <c r="X47" s="9">
        <v>1206</v>
      </c>
      <c r="Y47" s="9">
        <f t="shared" si="5"/>
        <v>0</v>
      </c>
      <c r="Z47" s="33">
        <f t="shared" si="6"/>
        <v>99.917149958574981</v>
      </c>
      <c r="AA47" s="9">
        <v>0.4</v>
      </c>
      <c r="AB47" s="9">
        <v>1207</v>
      </c>
      <c r="AC47" s="9">
        <v>1206</v>
      </c>
      <c r="AD47" s="9">
        <v>1207</v>
      </c>
      <c r="AE47" s="9">
        <v>0</v>
      </c>
      <c r="AF47" s="9">
        <v>2</v>
      </c>
      <c r="AG47" s="9">
        <v>222</v>
      </c>
      <c r="AH47" s="9">
        <v>296</v>
      </c>
      <c r="AI47" s="9">
        <v>200</v>
      </c>
      <c r="AJ47" s="9">
        <v>0</v>
      </c>
      <c r="AK47" s="9">
        <v>0</v>
      </c>
      <c r="AL47" s="9">
        <v>496</v>
      </c>
      <c r="AM47" s="9">
        <v>2</v>
      </c>
      <c r="AN47" s="9">
        <v>7.23</v>
      </c>
      <c r="AO47" s="9">
        <v>0.53</v>
      </c>
      <c r="AP47" s="9">
        <v>11.25</v>
      </c>
      <c r="AQ47" s="31">
        <f t="shared" si="7"/>
        <v>1</v>
      </c>
    </row>
    <row r="48" spans="2:43" x14ac:dyDescent="0.25">
      <c r="B48" s="9" t="s">
        <v>36</v>
      </c>
      <c r="C48" s="9" t="s">
        <v>40</v>
      </c>
      <c r="D48" s="9">
        <v>2</v>
      </c>
      <c r="E48" s="9">
        <v>50</v>
      </c>
      <c r="F48" s="9">
        <v>15</v>
      </c>
      <c r="G48" s="9">
        <v>4</v>
      </c>
      <c r="H48" s="9">
        <f t="shared" si="0"/>
        <v>1208</v>
      </c>
      <c r="I48" s="9">
        <f t="shared" si="1"/>
        <v>0</v>
      </c>
      <c r="J48" s="9">
        <v>1208</v>
      </c>
      <c r="K48" s="9">
        <v>1208</v>
      </c>
      <c r="L48" s="9">
        <f t="shared" si="2"/>
        <v>0</v>
      </c>
      <c r="M48" s="9" t="s">
        <v>56</v>
      </c>
      <c r="N48" s="9"/>
      <c r="O48" s="9">
        <v>1208</v>
      </c>
      <c r="P48" s="9">
        <v>1.63</v>
      </c>
      <c r="Q48" s="9">
        <f t="shared" si="3"/>
        <v>1</v>
      </c>
      <c r="R48" s="9" t="s">
        <v>55</v>
      </c>
      <c r="S48" s="9"/>
      <c r="T48" s="9"/>
      <c r="U48" s="9">
        <v>1208</v>
      </c>
      <c r="V48" s="9">
        <v>41.82</v>
      </c>
      <c r="W48" s="9">
        <f t="shared" si="4"/>
        <v>1</v>
      </c>
      <c r="X48" s="9">
        <v>1206</v>
      </c>
      <c r="Y48" s="9">
        <f t="shared" si="5"/>
        <v>0</v>
      </c>
      <c r="Z48" s="33">
        <f t="shared" si="6"/>
        <v>99.83443708609272</v>
      </c>
      <c r="AA48" s="9">
        <v>1</v>
      </c>
      <c r="AB48" s="9">
        <v>1208</v>
      </c>
      <c r="AC48" s="9">
        <v>1206</v>
      </c>
      <c r="AD48" s="9">
        <v>1208</v>
      </c>
      <c r="AE48" s="9">
        <v>0</v>
      </c>
      <c r="AF48" s="9">
        <v>2</v>
      </c>
      <c r="AG48" s="9">
        <v>258</v>
      </c>
      <c r="AH48" s="9">
        <v>344</v>
      </c>
      <c r="AI48" s="9">
        <v>200</v>
      </c>
      <c r="AJ48" s="9">
        <v>0</v>
      </c>
      <c r="AK48" s="9">
        <v>0</v>
      </c>
      <c r="AL48" s="9">
        <v>2847</v>
      </c>
      <c r="AM48" s="9">
        <v>2</v>
      </c>
      <c r="AN48" s="9">
        <v>43.55</v>
      </c>
      <c r="AO48" s="9">
        <v>0.61</v>
      </c>
      <c r="AP48" s="9">
        <v>46.81</v>
      </c>
      <c r="AQ48" s="31">
        <f t="shared" si="7"/>
        <v>1</v>
      </c>
    </row>
    <row r="49" spans="2:43" x14ac:dyDescent="0.25">
      <c r="B49" s="9" t="s">
        <v>36</v>
      </c>
      <c r="C49" s="9" t="s">
        <v>40</v>
      </c>
      <c r="D49" s="9">
        <v>3</v>
      </c>
      <c r="E49" s="9">
        <v>50</v>
      </c>
      <c r="F49" s="9">
        <v>15</v>
      </c>
      <c r="G49" s="9">
        <v>4</v>
      </c>
      <c r="H49" s="9">
        <f t="shared" si="0"/>
        <v>1211</v>
      </c>
      <c r="I49" s="9">
        <f t="shared" si="1"/>
        <v>0</v>
      </c>
      <c r="J49" s="9">
        <v>1211</v>
      </c>
      <c r="K49" s="9">
        <v>1211</v>
      </c>
      <c r="L49" s="9">
        <f t="shared" si="2"/>
        <v>0</v>
      </c>
      <c r="M49" s="9" t="s">
        <v>56</v>
      </c>
      <c r="N49" s="9"/>
      <c r="O49" s="9">
        <v>1211</v>
      </c>
      <c r="P49" s="9">
        <v>0.98</v>
      </c>
      <c r="Q49" s="9">
        <f t="shared" si="3"/>
        <v>1</v>
      </c>
      <c r="R49" s="9" t="s">
        <v>55</v>
      </c>
      <c r="S49" s="9"/>
      <c r="T49" s="9"/>
      <c r="U49" s="9">
        <v>1211</v>
      </c>
      <c r="V49" s="9">
        <v>80.22</v>
      </c>
      <c r="W49" s="9">
        <f t="shared" si="4"/>
        <v>1</v>
      </c>
      <c r="X49" s="9">
        <v>1208</v>
      </c>
      <c r="Y49" s="9">
        <f t="shared" si="5"/>
        <v>0</v>
      </c>
      <c r="Z49" s="33">
        <f t="shared" si="6"/>
        <v>99.752270850536746</v>
      </c>
      <c r="AA49" s="9">
        <v>0.68</v>
      </c>
      <c r="AB49" s="9">
        <v>1211</v>
      </c>
      <c r="AC49" s="9">
        <v>1208</v>
      </c>
      <c r="AD49" s="9">
        <v>1211</v>
      </c>
      <c r="AE49" s="9">
        <v>0</v>
      </c>
      <c r="AF49" s="9">
        <v>2</v>
      </c>
      <c r="AG49" s="9">
        <v>246</v>
      </c>
      <c r="AH49" s="9">
        <v>328</v>
      </c>
      <c r="AI49" s="9">
        <v>200</v>
      </c>
      <c r="AJ49" s="9">
        <v>0</v>
      </c>
      <c r="AK49" s="9">
        <v>0</v>
      </c>
      <c r="AL49" s="9">
        <v>1023</v>
      </c>
      <c r="AM49" s="9">
        <v>2</v>
      </c>
      <c r="AN49" s="9">
        <v>8.5299999999999994</v>
      </c>
      <c r="AO49" s="9">
        <v>0.61</v>
      </c>
      <c r="AP49" s="9">
        <v>10.81</v>
      </c>
      <c r="AQ49" s="31">
        <f t="shared" si="7"/>
        <v>1</v>
      </c>
    </row>
    <row r="50" spans="2:43" x14ac:dyDescent="0.25">
      <c r="B50" s="9" t="s">
        <v>36</v>
      </c>
      <c r="C50" s="9" t="s">
        <v>40</v>
      </c>
      <c r="D50" s="9">
        <v>4</v>
      </c>
      <c r="E50" s="9">
        <v>50</v>
      </c>
      <c r="F50" s="9">
        <v>15</v>
      </c>
      <c r="G50" s="9">
        <v>4</v>
      </c>
      <c r="H50" s="9">
        <f t="shared" si="0"/>
        <v>1209</v>
      </c>
      <c r="I50" s="9">
        <f t="shared" si="1"/>
        <v>0</v>
      </c>
      <c r="J50" s="9">
        <v>1209</v>
      </c>
      <c r="K50" s="9">
        <v>1209</v>
      </c>
      <c r="L50" s="9">
        <f t="shared" si="2"/>
        <v>0</v>
      </c>
      <c r="M50" s="9" t="s">
        <v>56</v>
      </c>
      <c r="N50" s="9"/>
      <c r="O50" s="9">
        <v>1209</v>
      </c>
      <c r="P50" s="9">
        <v>1.0900000000000001</v>
      </c>
      <c r="Q50" s="9">
        <f t="shared" si="3"/>
        <v>1</v>
      </c>
      <c r="R50" s="9" t="s">
        <v>55</v>
      </c>
      <c r="S50" s="9"/>
      <c r="T50" s="9"/>
      <c r="U50" s="9">
        <v>1209</v>
      </c>
      <c r="V50" s="9">
        <v>344.09</v>
      </c>
      <c r="W50" s="9">
        <f t="shared" si="4"/>
        <v>1</v>
      </c>
      <c r="X50" s="9">
        <v>1206</v>
      </c>
      <c r="Y50" s="9">
        <f t="shared" si="5"/>
        <v>0</v>
      </c>
      <c r="Z50" s="33">
        <f t="shared" si="6"/>
        <v>99.75186104218362</v>
      </c>
      <c r="AA50" s="9">
        <v>0.41</v>
      </c>
      <c r="AB50" s="9">
        <v>1209</v>
      </c>
      <c r="AC50" s="9">
        <v>1206</v>
      </c>
      <c r="AD50" s="9">
        <v>1209</v>
      </c>
      <c r="AE50" s="9">
        <v>0</v>
      </c>
      <c r="AF50" s="9">
        <v>2</v>
      </c>
      <c r="AG50" s="9">
        <v>228</v>
      </c>
      <c r="AH50" s="9">
        <v>304</v>
      </c>
      <c r="AI50" s="9">
        <v>200</v>
      </c>
      <c r="AJ50" s="9">
        <v>0</v>
      </c>
      <c r="AK50" s="9">
        <v>0</v>
      </c>
      <c r="AL50" s="9">
        <v>2385</v>
      </c>
      <c r="AM50" s="9">
        <v>2</v>
      </c>
      <c r="AN50" s="9">
        <v>12.1</v>
      </c>
      <c r="AO50" s="9">
        <v>0.5</v>
      </c>
      <c r="AP50" s="9">
        <v>14.11</v>
      </c>
      <c r="AQ50" s="31">
        <f t="shared" si="7"/>
        <v>1</v>
      </c>
    </row>
    <row r="51" spans="2:43" x14ac:dyDescent="0.25">
      <c r="B51" s="9" t="s">
        <v>36</v>
      </c>
      <c r="C51" s="9" t="s">
        <v>40</v>
      </c>
      <c r="D51" s="9">
        <v>5</v>
      </c>
      <c r="E51" s="9">
        <v>50</v>
      </c>
      <c r="F51" s="9">
        <v>15</v>
      </c>
      <c r="G51" s="9">
        <v>4</v>
      </c>
      <c r="H51" s="9">
        <f t="shared" si="0"/>
        <v>1210</v>
      </c>
      <c r="I51" s="9">
        <f t="shared" si="1"/>
        <v>0</v>
      </c>
      <c r="J51" s="9">
        <v>1210</v>
      </c>
      <c r="K51" s="9">
        <v>1210</v>
      </c>
      <c r="L51" s="9">
        <f t="shared" si="2"/>
        <v>0</v>
      </c>
      <c r="M51" s="9" t="s">
        <v>56</v>
      </c>
      <c r="N51" s="9"/>
      <c r="O51" s="9">
        <v>1210</v>
      </c>
      <c r="P51" s="9">
        <v>1.4</v>
      </c>
      <c r="Q51" s="9">
        <f t="shared" si="3"/>
        <v>1</v>
      </c>
      <c r="R51" s="9" t="s">
        <v>55</v>
      </c>
      <c r="S51" s="9"/>
      <c r="T51" s="9"/>
      <c r="U51" s="9">
        <v>1210</v>
      </c>
      <c r="V51" s="9">
        <v>33.39</v>
      </c>
      <c r="W51" s="9">
        <f t="shared" si="4"/>
        <v>1</v>
      </c>
      <c r="X51" s="9">
        <v>1207</v>
      </c>
      <c r="Y51" s="9">
        <f t="shared" si="5"/>
        <v>0</v>
      </c>
      <c r="Z51" s="33">
        <f t="shared" si="6"/>
        <v>99.752066115702476</v>
      </c>
      <c r="AA51" s="9">
        <v>0.43</v>
      </c>
      <c r="AB51" s="9">
        <v>1210</v>
      </c>
      <c r="AC51" s="9">
        <v>1207</v>
      </c>
      <c r="AD51" s="9">
        <v>1210</v>
      </c>
      <c r="AE51" s="9">
        <v>0</v>
      </c>
      <c r="AF51" s="9">
        <v>2</v>
      </c>
      <c r="AG51" s="9">
        <v>249</v>
      </c>
      <c r="AH51" s="9">
        <v>332</v>
      </c>
      <c r="AI51" s="9">
        <v>200</v>
      </c>
      <c r="AJ51" s="9">
        <v>0</v>
      </c>
      <c r="AK51" s="9">
        <v>0</v>
      </c>
      <c r="AL51" s="9">
        <v>5968</v>
      </c>
      <c r="AM51" s="9">
        <v>2</v>
      </c>
      <c r="AN51" s="9">
        <v>34.65</v>
      </c>
      <c r="AO51" s="9">
        <v>0.48</v>
      </c>
      <c r="AP51" s="9">
        <v>36.97</v>
      </c>
      <c r="AQ51" s="31">
        <f t="shared" si="7"/>
        <v>1</v>
      </c>
    </row>
    <row r="52" spans="2:43" x14ac:dyDescent="0.25">
      <c r="B52" s="9" t="s">
        <v>36</v>
      </c>
      <c r="C52" s="9" t="s">
        <v>40</v>
      </c>
      <c r="D52" s="9">
        <v>6</v>
      </c>
      <c r="E52" s="9">
        <v>50</v>
      </c>
      <c r="F52" s="9">
        <v>15</v>
      </c>
      <c r="G52" s="9">
        <v>4</v>
      </c>
      <c r="H52" s="9">
        <f t="shared" si="0"/>
        <v>1212</v>
      </c>
      <c r="I52" s="9">
        <f t="shared" si="1"/>
        <v>0</v>
      </c>
      <c r="J52" s="9">
        <v>1212</v>
      </c>
      <c r="K52" s="9">
        <v>1212</v>
      </c>
      <c r="L52" s="9">
        <f t="shared" si="2"/>
        <v>0</v>
      </c>
      <c r="M52" s="9" t="s">
        <v>56</v>
      </c>
      <c r="N52" s="9"/>
      <c r="O52" s="9">
        <v>1212</v>
      </c>
      <c r="P52" s="9">
        <v>0.71</v>
      </c>
      <c r="Q52" s="9">
        <f t="shared" si="3"/>
        <v>1</v>
      </c>
      <c r="R52" s="9" t="s">
        <v>55</v>
      </c>
      <c r="S52" s="9"/>
      <c r="T52" s="9"/>
      <c r="U52" s="9">
        <v>1212</v>
      </c>
      <c r="V52" s="9">
        <v>19.93</v>
      </c>
      <c r="W52" s="9">
        <f t="shared" si="4"/>
        <v>1</v>
      </c>
      <c r="X52" s="9">
        <v>1207</v>
      </c>
      <c r="Y52" s="9">
        <f t="shared" si="5"/>
        <v>0</v>
      </c>
      <c r="Z52" s="33">
        <f t="shared" si="6"/>
        <v>99.587458745874585</v>
      </c>
      <c r="AA52" s="9">
        <v>0.51</v>
      </c>
      <c r="AB52" s="9">
        <v>1212</v>
      </c>
      <c r="AC52" s="9">
        <v>1207</v>
      </c>
      <c r="AD52" s="9">
        <v>1212</v>
      </c>
      <c r="AE52" s="9">
        <v>0</v>
      </c>
      <c r="AF52" s="9">
        <v>5</v>
      </c>
      <c r="AG52" s="9">
        <v>246</v>
      </c>
      <c r="AH52" s="9">
        <v>328</v>
      </c>
      <c r="AI52" s="9">
        <v>200</v>
      </c>
      <c r="AJ52" s="9">
        <v>0</v>
      </c>
      <c r="AK52" s="9">
        <v>8</v>
      </c>
      <c r="AL52" s="9">
        <v>4050</v>
      </c>
      <c r="AM52" s="9">
        <v>5</v>
      </c>
      <c r="AN52" s="9">
        <v>14.17</v>
      </c>
      <c r="AO52" s="9">
        <v>1.77</v>
      </c>
      <c r="AP52" s="9">
        <v>17.170000000000002</v>
      </c>
      <c r="AQ52" s="31">
        <f t="shared" si="7"/>
        <v>1</v>
      </c>
    </row>
    <row r="53" spans="2:43" x14ac:dyDescent="0.25">
      <c r="B53" s="9" t="s">
        <v>36</v>
      </c>
      <c r="C53" s="9" t="s">
        <v>40</v>
      </c>
      <c r="D53" s="9">
        <v>7</v>
      </c>
      <c r="E53" s="9">
        <v>50</v>
      </c>
      <c r="F53" s="9">
        <v>15</v>
      </c>
      <c r="G53" s="9">
        <v>4</v>
      </c>
      <c r="H53" s="9">
        <f t="shared" si="0"/>
        <v>1211</v>
      </c>
      <c r="I53" s="9">
        <f t="shared" si="1"/>
        <v>0</v>
      </c>
      <c r="J53" s="9">
        <v>1211</v>
      </c>
      <c r="K53" s="9">
        <v>1211</v>
      </c>
      <c r="L53" s="9">
        <f t="shared" si="2"/>
        <v>0</v>
      </c>
      <c r="M53" s="9" t="s">
        <v>56</v>
      </c>
      <c r="N53" s="9"/>
      <c r="O53" s="9">
        <v>1211</v>
      </c>
      <c r="P53" s="9">
        <v>1.17</v>
      </c>
      <c r="Q53" s="9">
        <f t="shared" si="3"/>
        <v>1</v>
      </c>
      <c r="R53" s="9" t="s">
        <v>55</v>
      </c>
      <c r="S53" s="9"/>
      <c r="T53" s="9"/>
      <c r="U53" s="9">
        <v>1211</v>
      </c>
      <c r="V53" s="9">
        <v>16.989999999999998</v>
      </c>
      <c r="W53" s="9">
        <f t="shared" si="4"/>
        <v>1</v>
      </c>
      <c r="X53" s="9">
        <v>1209</v>
      </c>
      <c r="Y53" s="9">
        <f t="shared" si="5"/>
        <v>0</v>
      </c>
      <c r="Z53" s="33">
        <f t="shared" si="6"/>
        <v>99.834847233691164</v>
      </c>
      <c r="AA53" s="9">
        <v>0.88</v>
      </c>
      <c r="AB53" s="9">
        <v>1211</v>
      </c>
      <c r="AC53" s="9">
        <v>1209</v>
      </c>
      <c r="AD53" s="9">
        <v>1211</v>
      </c>
      <c r="AE53" s="9">
        <v>0</v>
      </c>
      <c r="AF53" s="9">
        <v>2</v>
      </c>
      <c r="AG53" s="9">
        <v>285</v>
      </c>
      <c r="AH53" s="9">
        <v>380</v>
      </c>
      <c r="AI53" s="9">
        <v>200</v>
      </c>
      <c r="AJ53" s="9">
        <v>0</v>
      </c>
      <c r="AK53" s="9">
        <v>0</v>
      </c>
      <c r="AL53" s="9">
        <v>2567</v>
      </c>
      <c r="AM53" s="9">
        <v>2</v>
      </c>
      <c r="AN53" s="9">
        <v>13.76</v>
      </c>
      <c r="AO53" s="9">
        <v>0.43</v>
      </c>
      <c r="AP53" s="9">
        <v>16.25</v>
      </c>
      <c r="AQ53" s="31">
        <f t="shared" si="7"/>
        <v>1</v>
      </c>
    </row>
    <row r="54" spans="2:43" x14ac:dyDescent="0.25">
      <c r="B54" s="9" t="s">
        <v>36</v>
      </c>
      <c r="C54" s="9" t="s">
        <v>40</v>
      </c>
      <c r="D54" s="9">
        <v>8</v>
      </c>
      <c r="E54" s="9">
        <v>50</v>
      </c>
      <c r="F54" s="9">
        <v>15</v>
      </c>
      <c r="G54" s="9">
        <v>4</v>
      </c>
      <c r="H54" s="9">
        <f t="shared" si="0"/>
        <v>1208</v>
      </c>
      <c r="I54" s="9">
        <f t="shared" si="1"/>
        <v>0</v>
      </c>
      <c r="J54" s="9">
        <v>1208</v>
      </c>
      <c r="K54" s="9">
        <v>1208</v>
      </c>
      <c r="L54" s="9">
        <f t="shared" si="2"/>
        <v>0</v>
      </c>
      <c r="M54" s="9" t="s">
        <v>56</v>
      </c>
      <c r="N54" s="9"/>
      <c r="O54" s="9">
        <v>1208</v>
      </c>
      <c r="P54" s="9">
        <v>1.1499999999999999</v>
      </c>
      <c r="Q54" s="9">
        <f t="shared" si="3"/>
        <v>1</v>
      </c>
      <c r="R54" s="9" t="s">
        <v>55</v>
      </c>
      <c r="S54" s="9"/>
      <c r="T54" s="9"/>
      <c r="U54" s="9">
        <v>1208</v>
      </c>
      <c r="V54" s="9">
        <v>8.58</v>
      </c>
      <c r="W54" s="9">
        <f t="shared" si="4"/>
        <v>1</v>
      </c>
      <c r="X54" s="9">
        <v>1207</v>
      </c>
      <c r="Y54" s="9">
        <f t="shared" si="5"/>
        <v>0</v>
      </c>
      <c r="Z54" s="33">
        <f t="shared" si="6"/>
        <v>99.91721854304636</v>
      </c>
      <c r="AA54" s="9">
        <v>0.45</v>
      </c>
      <c r="AB54" s="9">
        <v>1208</v>
      </c>
      <c r="AC54" s="9">
        <v>1207</v>
      </c>
      <c r="AD54" s="9">
        <v>1208</v>
      </c>
      <c r="AE54" s="9">
        <v>0</v>
      </c>
      <c r="AF54" s="9">
        <v>2</v>
      </c>
      <c r="AG54" s="9">
        <v>243</v>
      </c>
      <c r="AH54" s="9">
        <v>324</v>
      </c>
      <c r="AI54" s="9">
        <v>200</v>
      </c>
      <c r="AJ54" s="9">
        <v>0</v>
      </c>
      <c r="AK54" s="9">
        <v>0</v>
      </c>
      <c r="AL54" s="9">
        <v>1359</v>
      </c>
      <c r="AM54" s="9">
        <v>2</v>
      </c>
      <c r="AN54" s="9">
        <v>6.79</v>
      </c>
      <c r="AO54" s="9">
        <v>0.36</v>
      </c>
      <c r="AP54" s="9">
        <v>8.76</v>
      </c>
      <c r="AQ54" s="31">
        <f t="shared" si="7"/>
        <v>1</v>
      </c>
    </row>
    <row r="55" spans="2:43" x14ac:dyDescent="0.25">
      <c r="B55" s="9" t="s">
        <v>36</v>
      </c>
      <c r="C55" s="9" t="s">
        <v>40</v>
      </c>
      <c r="D55" s="9">
        <v>9</v>
      </c>
      <c r="E55" s="9">
        <v>50</v>
      </c>
      <c r="F55" s="9">
        <v>15</v>
      </c>
      <c r="G55" s="9">
        <v>4</v>
      </c>
      <c r="H55" s="9">
        <f t="shared" si="0"/>
        <v>1207</v>
      </c>
      <c r="I55" s="9">
        <f t="shared" si="1"/>
        <v>0</v>
      </c>
      <c r="J55" s="9">
        <v>1207</v>
      </c>
      <c r="K55" s="9">
        <v>1207</v>
      </c>
      <c r="L55" s="9">
        <f t="shared" si="2"/>
        <v>0</v>
      </c>
      <c r="M55" s="9" t="s">
        <v>56</v>
      </c>
      <c r="N55" s="9"/>
      <c r="O55" s="9">
        <v>1207</v>
      </c>
      <c r="P55" s="9">
        <v>0.56000000000000005</v>
      </c>
      <c r="Q55" s="9">
        <f t="shared" si="3"/>
        <v>1</v>
      </c>
      <c r="R55" s="9" t="s">
        <v>55</v>
      </c>
      <c r="S55" s="9"/>
      <c r="T55" s="9"/>
      <c r="U55" s="9">
        <v>1207</v>
      </c>
      <c r="V55" s="9">
        <v>5.25</v>
      </c>
      <c r="W55" s="9">
        <f t="shared" si="4"/>
        <v>1</v>
      </c>
      <c r="X55" s="9">
        <v>1206</v>
      </c>
      <c r="Y55" s="9">
        <f t="shared" si="5"/>
        <v>0</v>
      </c>
      <c r="Z55" s="33">
        <f t="shared" si="6"/>
        <v>99.917149958574981</v>
      </c>
      <c r="AA55" s="9">
        <v>0.34</v>
      </c>
      <c r="AB55" s="9">
        <v>1207</v>
      </c>
      <c r="AC55" s="9">
        <v>1206</v>
      </c>
      <c r="AD55" s="9">
        <v>1207</v>
      </c>
      <c r="AE55" s="9">
        <v>0</v>
      </c>
      <c r="AF55" s="9">
        <v>2</v>
      </c>
      <c r="AG55" s="9">
        <v>216</v>
      </c>
      <c r="AH55" s="9">
        <v>288</v>
      </c>
      <c r="AI55" s="9">
        <v>200</v>
      </c>
      <c r="AJ55" s="9">
        <v>0</v>
      </c>
      <c r="AK55" s="9">
        <v>0</v>
      </c>
      <c r="AL55" s="9">
        <v>287</v>
      </c>
      <c r="AM55" s="9">
        <v>2</v>
      </c>
      <c r="AN55" s="9">
        <v>1.97</v>
      </c>
      <c r="AO55" s="9">
        <v>0.42</v>
      </c>
      <c r="AP55" s="9">
        <v>3.31</v>
      </c>
      <c r="AQ55" s="31">
        <f t="shared" si="7"/>
        <v>1</v>
      </c>
    </row>
    <row r="56" spans="2:43" x14ac:dyDescent="0.25">
      <c r="B56" s="9" t="s">
        <v>36</v>
      </c>
      <c r="C56" s="9" t="s">
        <v>40</v>
      </c>
      <c r="D56" s="9">
        <v>10</v>
      </c>
      <c r="E56" s="9">
        <v>50</v>
      </c>
      <c r="F56" s="9">
        <v>15</v>
      </c>
      <c r="G56" s="9">
        <v>4</v>
      </c>
      <c r="H56" s="9">
        <f t="shared" si="0"/>
        <v>1208</v>
      </c>
      <c r="I56" s="9">
        <f t="shared" si="1"/>
        <v>0</v>
      </c>
      <c r="J56" s="9">
        <v>1208</v>
      </c>
      <c r="K56" s="9">
        <v>1208</v>
      </c>
      <c r="L56" s="9">
        <f t="shared" si="2"/>
        <v>0</v>
      </c>
      <c r="M56" s="9" t="s">
        <v>56</v>
      </c>
      <c r="N56" s="9"/>
      <c r="O56" s="9">
        <v>1208</v>
      </c>
      <c r="P56" s="9">
        <v>1.07</v>
      </c>
      <c r="Q56" s="9">
        <f t="shared" si="3"/>
        <v>1</v>
      </c>
      <c r="R56" s="9" t="s">
        <v>55</v>
      </c>
      <c r="S56" s="9"/>
      <c r="T56" s="9"/>
      <c r="U56" s="9">
        <v>1208</v>
      </c>
      <c r="V56" s="9">
        <v>13.68</v>
      </c>
      <c r="W56" s="9">
        <f t="shared" si="4"/>
        <v>1</v>
      </c>
      <c r="X56" s="9">
        <v>1207</v>
      </c>
      <c r="Y56" s="9">
        <f t="shared" si="5"/>
        <v>0</v>
      </c>
      <c r="Z56" s="33">
        <f t="shared" si="6"/>
        <v>99.91721854304636</v>
      </c>
      <c r="AA56" s="9">
        <v>0.47</v>
      </c>
      <c r="AB56" s="9">
        <v>1208</v>
      </c>
      <c r="AC56" s="9">
        <v>1207</v>
      </c>
      <c r="AD56" s="9">
        <v>1208</v>
      </c>
      <c r="AE56" s="9">
        <v>0</v>
      </c>
      <c r="AF56" s="9">
        <v>2</v>
      </c>
      <c r="AG56" s="9">
        <v>198</v>
      </c>
      <c r="AH56" s="9">
        <v>264</v>
      </c>
      <c r="AI56" s="9">
        <v>200</v>
      </c>
      <c r="AJ56" s="9">
        <v>0</v>
      </c>
      <c r="AK56" s="9">
        <v>0</v>
      </c>
      <c r="AL56" s="9">
        <v>2860</v>
      </c>
      <c r="AM56" s="9">
        <v>2</v>
      </c>
      <c r="AN56" s="9">
        <v>14.23</v>
      </c>
      <c r="AO56" s="9">
        <v>0.41</v>
      </c>
      <c r="AP56" s="9">
        <v>16.190000000000001</v>
      </c>
      <c r="AQ56" s="31">
        <f t="shared" si="7"/>
        <v>1</v>
      </c>
    </row>
    <row r="57" spans="2:43" x14ac:dyDescent="0.25">
      <c r="B57" s="9" t="s">
        <v>36</v>
      </c>
      <c r="C57" s="9" t="s">
        <v>41</v>
      </c>
      <c r="D57" s="9">
        <v>1</v>
      </c>
      <c r="E57" s="9">
        <v>50</v>
      </c>
      <c r="F57" s="9">
        <v>15</v>
      </c>
      <c r="G57" s="9">
        <v>4</v>
      </c>
      <c r="H57" s="9">
        <f t="shared" si="0"/>
        <v>1206</v>
      </c>
      <c r="I57" s="9">
        <f t="shared" si="1"/>
        <v>0</v>
      </c>
      <c r="J57" s="9">
        <v>1206</v>
      </c>
      <c r="K57" s="9">
        <v>1207</v>
      </c>
      <c r="L57" s="9">
        <f t="shared" si="2"/>
        <v>0</v>
      </c>
      <c r="M57" s="9" t="s">
        <v>56</v>
      </c>
      <c r="N57" s="9"/>
      <c r="O57" s="9">
        <v>1206</v>
      </c>
      <c r="P57" s="9">
        <v>1.76</v>
      </c>
      <c r="Q57" s="9">
        <f t="shared" si="3"/>
        <v>1</v>
      </c>
      <c r="R57" s="9" t="s">
        <v>55</v>
      </c>
      <c r="S57" s="9"/>
      <c r="T57" s="9"/>
      <c r="U57" s="9">
        <v>1207</v>
      </c>
      <c r="V57" s="9">
        <v>16.72</v>
      </c>
      <c r="W57" s="9">
        <f t="shared" si="4"/>
        <v>1</v>
      </c>
      <c r="X57" s="9">
        <v>1206</v>
      </c>
      <c r="Y57" s="9">
        <f t="shared" si="5"/>
        <v>1</v>
      </c>
      <c r="Z57" s="33">
        <f t="shared" si="6"/>
        <v>100</v>
      </c>
      <c r="AA57" s="9">
        <v>0.87</v>
      </c>
      <c r="AB57" s="9">
        <v>1207</v>
      </c>
      <c r="AC57" s="9">
        <v>1206</v>
      </c>
      <c r="AD57" s="9">
        <v>1206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2.63</v>
      </c>
      <c r="AQ57" s="31">
        <f t="shared" si="7"/>
        <v>1</v>
      </c>
    </row>
    <row r="58" spans="2:43" x14ac:dyDescent="0.25">
      <c r="B58" s="9" t="s">
        <v>36</v>
      </c>
      <c r="C58" s="9" t="s">
        <v>41</v>
      </c>
      <c r="D58" s="9">
        <v>2</v>
      </c>
      <c r="E58" s="9">
        <v>50</v>
      </c>
      <c r="F58" s="9">
        <v>15</v>
      </c>
      <c r="G58" s="9">
        <v>4</v>
      </c>
      <c r="H58" s="9">
        <f t="shared" si="0"/>
        <v>1209</v>
      </c>
      <c r="I58" s="9">
        <f t="shared" si="1"/>
        <v>0</v>
      </c>
      <c r="J58" s="9">
        <v>1209</v>
      </c>
      <c r="K58" s="9">
        <v>1209</v>
      </c>
      <c r="L58" s="9">
        <f t="shared" si="2"/>
        <v>0</v>
      </c>
      <c r="M58" s="9" t="s">
        <v>56</v>
      </c>
      <c r="N58" s="9"/>
      <c r="O58" s="9">
        <v>1209</v>
      </c>
      <c r="P58" s="9">
        <v>1.74</v>
      </c>
      <c r="Q58" s="9">
        <f t="shared" si="3"/>
        <v>1</v>
      </c>
      <c r="R58" s="9" t="s">
        <v>55</v>
      </c>
      <c r="S58" s="9"/>
      <c r="T58" s="9"/>
      <c r="U58" s="9">
        <v>1209</v>
      </c>
      <c r="V58" s="9">
        <v>579.9</v>
      </c>
      <c r="W58" s="9">
        <f t="shared" si="4"/>
        <v>1</v>
      </c>
      <c r="X58" s="9">
        <v>1206</v>
      </c>
      <c r="Y58" s="9">
        <f t="shared" si="5"/>
        <v>0</v>
      </c>
      <c r="Z58" s="33">
        <f t="shared" si="6"/>
        <v>99.75186104218362</v>
      </c>
      <c r="AA58" s="9">
        <v>0.46</v>
      </c>
      <c r="AB58" s="9">
        <v>1209</v>
      </c>
      <c r="AC58" s="9">
        <v>1206</v>
      </c>
      <c r="AD58" s="9">
        <v>1209</v>
      </c>
      <c r="AE58" s="9">
        <v>0</v>
      </c>
      <c r="AF58" s="9">
        <v>2</v>
      </c>
      <c r="AG58" s="9">
        <v>216</v>
      </c>
      <c r="AH58" s="9">
        <v>288</v>
      </c>
      <c r="AI58" s="9">
        <v>200</v>
      </c>
      <c r="AJ58" s="9">
        <v>0</v>
      </c>
      <c r="AK58" s="9">
        <v>0</v>
      </c>
      <c r="AL58" s="9">
        <v>6282</v>
      </c>
      <c r="AM58" s="9">
        <v>2</v>
      </c>
      <c r="AN58" s="9">
        <v>25.8</v>
      </c>
      <c r="AO58" s="9">
        <v>0.46</v>
      </c>
      <c r="AP58" s="9">
        <v>28.46</v>
      </c>
      <c r="AQ58" s="31">
        <f t="shared" si="7"/>
        <v>1</v>
      </c>
    </row>
    <row r="59" spans="2:43" x14ac:dyDescent="0.25">
      <c r="B59" s="9" t="s">
        <v>36</v>
      </c>
      <c r="C59" s="9" t="s">
        <v>41</v>
      </c>
      <c r="D59" s="9">
        <v>3</v>
      </c>
      <c r="E59" s="9">
        <v>50</v>
      </c>
      <c r="F59" s="9">
        <v>15</v>
      </c>
      <c r="G59" s="9">
        <v>4</v>
      </c>
      <c r="H59" s="9">
        <f t="shared" si="0"/>
        <v>1211</v>
      </c>
      <c r="I59" s="9">
        <f t="shared" si="1"/>
        <v>0.41118421052631576</v>
      </c>
      <c r="J59" s="9">
        <v>1216</v>
      </c>
      <c r="K59" s="9">
        <v>1211</v>
      </c>
      <c r="L59" s="9">
        <f t="shared" si="2"/>
        <v>1</v>
      </c>
      <c r="M59" s="9" t="s">
        <v>56</v>
      </c>
      <c r="N59" s="9"/>
      <c r="O59" s="9">
        <v>1216</v>
      </c>
      <c r="P59" s="9">
        <v>1.01</v>
      </c>
      <c r="Q59" s="9">
        <f t="shared" si="3"/>
        <v>1</v>
      </c>
      <c r="R59" s="9" t="s">
        <v>55</v>
      </c>
      <c r="S59" s="9"/>
      <c r="T59" s="9"/>
      <c r="U59" s="9">
        <v>1211</v>
      </c>
      <c r="V59" s="9">
        <v>42.48</v>
      </c>
      <c r="W59" s="9">
        <f t="shared" si="4"/>
        <v>1</v>
      </c>
      <c r="X59" s="9">
        <v>1206</v>
      </c>
      <c r="Y59" s="9">
        <f t="shared" si="5"/>
        <v>0</v>
      </c>
      <c r="Z59" s="33">
        <f t="shared" si="6"/>
        <v>99.58711808422791</v>
      </c>
      <c r="AA59" s="9">
        <v>1.44</v>
      </c>
      <c r="AB59" s="9">
        <v>1211</v>
      </c>
      <c r="AC59" s="9">
        <v>1206</v>
      </c>
      <c r="AD59" s="9">
        <v>1216</v>
      </c>
      <c r="AE59" s="9">
        <v>0</v>
      </c>
      <c r="AF59" s="9">
        <v>86</v>
      </c>
      <c r="AG59" s="9">
        <v>225</v>
      </c>
      <c r="AH59" s="9">
        <v>300</v>
      </c>
      <c r="AI59" s="9">
        <v>200</v>
      </c>
      <c r="AJ59" s="9">
        <v>173</v>
      </c>
      <c r="AK59" s="9">
        <v>111</v>
      </c>
      <c r="AL59" s="9">
        <v>7857</v>
      </c>
      <c r="AM59" s="9">
        <v>86</v>
      </c>
      <c r="AN59" s="9">
        <v>39.03</v>
      </c>
      <c r="AO59" s="9">
        <v>30.54</v>
      </c>
      <c r="AP59" s="9">
        <v>72.03</v>
      </c>
      <c r="AQ59" s="31">
        <f t="shared" si="7"/>
        <v>1</v>
      </c>
    </row>
    <row r="60" spans="2:43" x14ac:dyDescent="0.25">
      <c r="B60" s="9" t="s">
        <v>36</v>
      </c>
      <c r="C60" s="9" t="s">
        <v>41</v>
      </c>
      <c r="D60" s="9">
        <v>4</v>
      </c>
      <c r="E60" s="9">
        <v>50</v>
      </c>
      <c r="F60" s="9">
        <v>15</v>
      </c>
      <c r="G60" s="9">
        <v>4</v>
      </c>
      <c r="H60" s="9">
        <f t="shared" si="0"/>
        <v>1210</v>
      </c>
      <c r="I60" s="9">
        <f t="shared" si="1"/>
        <v>0</v>
      </c>
      <c r="J60" s="9">
        <v>1210</v>
      </c>
      <c r="K60" s="9">
        <v>1210</v>
      </c>
      <c r="L60" s="9">
        <f t="shared" si="2"/>
        <v>0</v>
      </c>
      <c r="M60" s="9" t="s">
        <v>56</v>
      </c>
      <c r="N60" s="9"/>
      <c r="O60" s="9">
        <v>1210</v>
      </c>
      <c r="P60" s="9">
        <v>0.77</v>
      </c>
      <c r="Q60" s="9">
        <f t="shared" si="3"/>
        <v>1</v>
      </c>
      <c r="R60" s="9" t="s">
        <v>55</v>
      </c>
      <c r="S60" s="9"/>
      <c r="T60" s="9"/>
      <c r="U60" s="9">
        <v>1210</v>
      </c>
      <c r="V60" s="9">
        <v>22.59</v>
      </c>
      <c r="W60" s="9">
        <f t="shared" si="4"/>
        <v>1</v>
      </c>
      <c r="X60" s="9">
        <v>1206</v>
      </c>
      <c r="Y60" s="9">
        <f t="shared" si="5"/>
        <v>0</v>
      </c>
      <c r="Z60" s="33">
        <f t="shared" si="6"/>
        <v>99.669421487603302</v>
      </c>
      <c r="AA60" s="9">
        <v>0.37</v>
      </c>
      <c r="AB60" s="9">
        <v>1210</v>
      </c>
      <c r="AC60" s="9">
        <v>1206</v>
      </c>
      <c r="AD60" s="9">
        <v>1210</v>
      </c>
      <c r="AE60" s="9">
        <v>0</v>
      </c>
      <c r="AF60" s="9">
        <v>2</v>
      </c>
      <c r="AG60" s="9">
        <v>219</v>
      </c>
      <c r="AH60" s="9">
        <v>292</v>
      </c>
      <c r="AI60" s="9">
        <v>200</v>
      </c>
      <c r="AJ60" s="9">
        <v>6</v>
      </c>
      <c r="AK60" s="9">
        <v>5</v>
      </c>
      <c r="AL60" s="9">
        <v>7645</v>
      </c>
      <c r="AM60" s="9">
        <v>2</v>
      </c>
      <c r="AN60" s="9">
        <v>41.98</v>
      </c>
      <c r="AO60" s="9">
        <v>0.46</v>
      </c>
      <c r="AP60" s="9">
        <v>43.6</v>
      </c>
      <c r="AQ60" s="31">
        <f t="shared" si="7"/>
        <v>1</v>
      </c>
    </row>
    <row r="61" spans="2:43" x14ac:dyDescent="0.25">
      <c r="B61" s="9" t="s">
        <v>36</v>
      </c>
      <c r="C61" s="9" t="s">
        <v>41</v>
      </c>
      <c r="D61" s="9">
        <v>5</v>
      </c>
      <c r="E61" s="9">
        <v>50</v>
      </c>
      <c r="F61" s="9">
        <v>15</v>
      </c>
      <c r="G61" s="9">
        <v>4</v>
      </c>
      <c r="H61" s="9">
        <f t="shared" si="0"/>
        <v>1207</v>
      </c>
      <c r="I61" s="9">
        <f t="shared" si="1"/>
        <v>0</v>
      </c>
      <c r="J61" s="9">
        <v>1207</v>
      </c>
      <c r="K61" s="9">
        <v>1207</v>
      </c>
      <c r="L61" s="9">
        <f t="shared" si="2"/>
        <v>0</v>
      </c>
      <c r="M61" s="9" t="s">
        <v>56</v>
      </c>
      <c r="N61" s="9"/>
      <c r="O61" s="9">
        <v>1207</v>
      </c>
      <c r="P61" s="9">
        <v>1.78</v>
      </c>
      <c r="Q61" s="9">
        <f t="shared" si="3"/>
        <v>1</v>
      </c>
      <c r="R61" s="9" t="s">
        <v>55</v>
      </c>
      <c r="S61" s="9"/>
      <c r="T61" s="9"/>
      <c r="U61" s="9">
        <v>1207</v>
      </c>
      <c r="V61" s="9">
        <v>8.39</v>
      </c>
      <c r="W61" s="9">
        <f t="shared" si="4"/>
        <v>1</v>
      </c>
      <c r="X61" s="9">
        <v>1206</v>
      </c>
      <c r="Y61" s="9">
        <f t="shared" si="5"/>
        <v>0</v>
      </c>
      <c r="Z61" s="33">
        <f t="shared" si="6"/>
        <v>99.917149958574981</v>
      </c>
      <c r="AA61" s="9">
        <v>0.44</v>
      </c>
      <c r="AB61" s="9">
        <v>1207</v>
      </c>
      <c r="AC61" s="9">
        <v>1206</v>
      </c>
      <c r="AD61" s="9">
        <v>1207</v>
      </c>
      <c r="AE61" s="9">
        <v>0</v>
      </c>
      <c r="AF61" s="9">
        <v>2</v>
      </c>
      <c r="AG61" s="9">
        <v>207</v>
      </c>
      <c r="AH61" s="9">
        <v>276</v>
      </c>
      <c r="AI61" s="9">
        <v>200</v>
      </c>
      <c r="AJ61" s="9">
        <v>0</v>
      </c>
      <c r="AK61" s="9">
        <v>0</v>
      </c>
      <c r="AL61" s="9">
        <v>430</v>
      </c>
      <c r="AM61" s="9">
        <v>2</v>
      </c>
      <c r="AN61" s="9">
        <v>5.33</v>
      </c>
      <c r="AO61" s="9">
        <v>0.46</v>
      </c>
      <c r="AP61" s="9">
        <v>8.0399999999999991</v>
      </c>
      <c r="AQ61" s="31">
        <f t="shared" si="7"/>
        <v>1</v>
      </c>
    </row>
    <row r="62" spans="2:43" x14ac:dyDescent="0.25">
      <c r="B62" s="9" t="s">
        <v>36</v>
      </c>
      <c r="C62" s="9" t="s">
        <v>41</v>
      </c>
      <c r="D62" s="9">
        <v>6</v>
      </c>
      <c r="E62" s="9">
        <v>50</v>
      </c>
      <c r="F62" s="9">
        <v>15</v>
      </c>
      <c r="G62" s="9">
        <v>4</v>
      </c>
      <c r="H62" s="9">
        <f t="shared" si="0"/>
        <v>1207</v>
      </c>
      <c r="I62" s="9">
        <f t="shared" si="1"/>
        <v>0</v>
      </c>
      <c r="J62" s="9">
        <v>1207</v>
      </c>
      <c r="K62" s="9">
        <v>1207</v>
      </c>
      <c r="L62" s="9">
        <f t="shared" si="2"/>
        <v>0</v>
      </c>
      <c r="M62" s="9" t="s">
        <v>56</v>
      </c>
      <c r="N62" s="9"/>
      <c r="O62" s="9">
        <v>1207</v>
      </c>
      <c r="P62" s="9">
        <v>1.72</v>
      </c>
      <c r="Q62" s="9">
        <f t="shared" si="3"/>
        <v>1</v>
      </c>
      <c r="R62" s="9" t="s">
        <v>55</v>
      </c>
      <c r="S62" s="9"/>
      <c r="T62" s="9"/>
      <c r="U62" s="9">
        <v>1207</v>
      </c>
      <c r="V62" s="9">
        <v>16.420000000000002</v>
      </c>
      <c r="W62" s="9">
        <f t="shared" si="4"/>
        <v>1</v>
      </c>
      <c r="X62" s="9">
        <v>1206</v>
      </c>
      <c r="Y62" s="9">
        <f t="shared" si="5"/>
        <v>0</v>
      </c>
      <c r="Z62" s="33">
        <f t="shared" si="6"/>
        <v>99.917149958574981</v>
      </c>
      <c r="AA62" s="9">
        <v>0.69</v>
      </c>
      <c r="AB62" s="9">
        <v>1207</v>
      </c>
      <c r="AC62" s="9">
        <v>1206</v>
      </c>
      <c r="AD62" s="9">
        <v>1207</v>
      </c>
      <c r="AE62" s="9">
        <v>0</v>
      </c>
      <c r="AF62" s="9">
        <v>2</v>
      </c>
      <c r="AG62" s="9">
        <v>222</v>
      </c>
      <c r="AH62" s="9">
        <v>296</v>
      </c>
      <c r="AI62" s="9">
        <v>200</v>
      </c>
      <c r="AJ62" s="9">
        <v>0</v>
      </c>
      <c r="AK62" s="9">
        <v>0</v>
      </c>
      <c r="AL62" s="9">
        <v>365</v>
      </c>
      <c r="AM62" s="9">
        <v>2</v>
      </c>
      <c r="AN62" s="9">
        <v>4.03</v>
      </c>
      <c r="AO62" s="9">
        <v>0.43</v>
      </c>
      <c r="AP62" s="9">
        <v>6.89</v>
      </c>
      <c r="AQ62" s="31">
        <f t="shared" si="7"/>
        <v>1</v>
      </c>
    </row>
    <row r="63" spans="2:43" x14ac:dyDescent="0.25">
      <c r="B63" s="9" t="s">
        <v>36</v>
      </c>
      <c r="C63" s="9" t="s">
        <v>41</v>
      </c>
      <c r="D63" s="9">
        <v>7</v>
      </c>
      <c r="E63" s="9">
        <v>50</v>
      </c>
      <c r="F63" s="9">
        <v>15</v>
      </c>
      <c r="G63" s="9">
        <v>4</v>
      </c>
      <c r="H63" s="9">
        <f t="shared" si="0"/>
        <v>1208</v>
      </c>
      <c r="I63" s="9">
        <f t="shared" si="1"/>
        <v>0</v>
      </c>
      <c r="J63" s="9">
        <v>1208</v>
      </c>
      <c r="K63" s="9">
        <v>1208</v>
      </c>
      <c r="L63" s="9">
        <f t="shared" si="2"/>
        <v>0</v>
      </c>
      <c r="M63" s="9" t="s">
        <v>56</v>
      </c>
      <c r="N63" s="9"/>
      <c r="O63" s="9">
        <v>1208</v>
      </c>
      <c r="P63" s="9">
        <v>1.64</v>
      </c>
      <c r="Q63" s="9">
        <f t="shared" si="3"/>
        <v>1</v>
      </c>
      <c r="R63" s="9" t="s">
        <v>55</v>
      </c>
      <c r="S63" s="9"/>
      <c r="T63" s="9"/>
      <c r="U63" s="9">
        <v>1208</v>
      </c>
      <c r="V63" s="9">
        <v>5.68</v>
      </c>
      <c r="W63" s="9">
        <f t="shared" si="4"/>
        <v>1</v>
      </c>
      <c r="X63" s="9">
        <v>1207</v>
      </c>
      <c r="Y63" s="9">
        <f t="shared" si="5"/>
        <v>0</v>
      </c>
      <c r="Z63" s="33">
        <f t="shared" si="6"/>
        <v>99.91721854304636</v>
      </c>
      <c r="AA63" s="9">
        <v>0.34</v>
      </c>
      <c r="AB63" s="9">
        <v>1208</v>
      </c>
      <c r="AC63" s="9">
        <v>1207</v>
      </c>
      <c r="AD63" s="9">
        <v>1208</v>
      </c>
      <c r="AE63" s="9">
        <v>0</v>
      </c>
      <c r="AF63" s="9">
        <v>2</v>
      </c>
      <c r="AG63" s="9">
        <v>261</v>
      </c>
      <c r="AH63" s="9">
        <v>348</v>
      </c>
      <c r="AI63" s="9">
        <v>200</v>
      </c>
      <c r="AJ63" s="9">
        <v>0</v>
      </c>
      <c r="AK63" s="9">
        <v>0</v>
      </c>
      <c r="AL63" s="9">
        <v>622</v>
      </c>
      <c r="AM63" s="9">
        <v>2</v>
      </c>
      <c r="AN63" s="9">
        <v>12.84</v>
      </c>
      <c r="AO63" s="9">
        <v>0.45</v>
      </c>
      <c r="AP63" s="9">
        <v>15.29</v>
      </c>
      <c r="AQ63" s="31">
        <f t="shared" si="7"/>
        <v>1</v>
      </c>
    </row>
    <row r="64" spans="2:43" x14ac:dyDescent="0.25">
      <c r="B64" s="9" t="s">
        <v>36</v>
      </c>
      <c r="C64" s="9" t="s">
        <v>41</v>
      </c>
      <c r="D64" s="9">
        <v>8</v>
      </c>
      <c r="E64" s="9">
        <v>50</v>
      </c>
      <c r="F64" s="9">
        <v>15</v>
      </c>
      <c r="G64" s="9">
        <v>4</v>
      </c>
      <c r="H64" s="9">
        <f t="shared" si="0"/>
        <v>1208</v>
      </c>
      <c r="I64" s="9">
        <f t="shared" si="1"/>
        <v>0</v>
      </c>
      <c r="J64" s="9">
        <v>1208</v>
      </c>
      <c r="K64" s="9">
        <v>1208</v>
      </c>
      <c r="L64" s="9">
        <f t="shared" si="2"/>
        <v>0</v>
      </c>
      <c r="M64" s="9" t="s">
        <v>56</v>
      </c>
      <c r="N64" s="9"/>
      <c r="O64" s="9">
        <v>1208</v>
      </c>
      <c r="P64" s="9">
        <v>1.51</v>
      </c>
      <c r="Q64" s="9">
        <f t="shared" si="3"/>
        <v>1</v>
      </c>
      <c r="R64" s="9" t="s">
        <v>55</v>
      </c>
      <c r="S64" s="9"/>
      <c r="T64" s="9"/>
      <c r="U64" s="9">
        <v>1208</v>
      </c>
      <c r="V64" s="9">
        <v>21</v>
      </c>
      <c r="W64" s="9">
        <f t="shared" si="4"/>
        <v>1</v>
      </c>
      <c r="X64" s="9">
        <v>1206</v>
      </c>
      <c r="Y64" s="9">
        <f t="shared" si="5"/>
        <v>0</v>
      </c>
      <c r="Z64" s="33">
        <f t="shared" si="6"/>
        <v>99.83443708609272</v>
      </c>
      <c r="AA64" s="9">
        <v>0.56999999999999995</v>
      </c>
      <c r="AB64" s="9">
        <v>1208</v>
      </c>
      <c r="AC64" s="9">
        <v>1206</v>
      </c>
      <c r="AD64" s="9">
        <v>1208</v>
      </c>
      <c r="AE64" s="9">
        <v>0</v>
      </c>
      <c r="AF64" s="9">
        <v>2</v>
      </c>
      <c r="AG64" s="9">
        <v>213</v>
      </c>
      <c r="AH64" s="9">
        <v>284</v>
      </c>
      <c r="AI64" s="9">
        <v>200</v>
      </c>
      <c r="AJ64" s="9">
        <v>0</v>
      </c>
      <c r="AK64" s="9">
        <v>0</v>
      </c>
      <c r="AL64" s="9">
        <v>786</v>
      </c>
      <c r="AM64" s="9">
        <v>2</v>
      </c>
      <c r="AN64" s="9">
        <v>8.32</v>
      </c>
      <c r="AO64" s="9">
        <v>0.48</v>
      </c>
      <c r="AP64" s="9">
        <v>10.91</v>
      </c>
      <c r="AQ64" s="31">
        <f t="shared" si="7"/>
        <v>1</v>
      </c>
    </row>
    <row r="65" spans="2:43" x14ac:dyDescent="0.25">
      <c r="B65" s="9" t="s">
        <v>36</v>
      </c>
      <c r="C65" s="9" t="s">
        <v>41</v>
      </c>
      <c r="D65" s="9">
        <v>9</v>
      </c>
      <c r="E65" s="9">
        <v>50</v>
      </c>
      <c r="F65" s="9">
        <v>15</v>
      </c>
      <c r="G65" s="9">
        <v>4</v>
      </c>
      <c r="H65" s="9">
        <f t="shared" si="0"/>
        <v>1208</v>
      </c>
      <c r="I65" s="9">
        <f t="shared" si="1"/>
        <v>0</v>
      </c>
      <c r="J65" s="9">
        <v>1208</v>
      </c>
      <c r="K65" s="9">
        <v>1208</v>
      </c>
      <c r="L65" s="9">
        <f t="shared" si="2"/>
        <v>0</v>
      </c>
      <c r="M65" s="9" t="s">
        <v>56</v>
      </c>
      <c r="N65" s="9"/>
      <c r="O65" s="9">
        <v>1208</v>
      </c>
      <c r="P65" s="9">
        <v>1.82</v>
      </c>
      <c r="Q65" s="9">
        <f t="shared" si="3"/>
        <v>1</v>
      </c>
      <c r="R65" s="9" t="s">
        <v>55</v>
      </c>
      <c r="S65" s="9"/>
      <c r="T65" s="9"/>
      <c r="U65" s="9">
        <v>1208</v>
      </c>
      <c r="V65" s="9">
        <v>24.58</v>
      </c>
      <c r="W65" s="9">
        <f t="shared" si="4"/>
        <v>1</v>
      </c>
      <c r="X65" s="9">
        <v>1207</v>
      </c>
      <c r="Y65" s="9">
        <f t="shared" si="5"/>
        <v>0</v>
      </c>
      <c r="Z65" s="33">
        <f t="shared" si="6"/>
        <v>99.91721854304636</v>
      </c>
      <c r="AA65" s="9">
        <v>0.67</v>
      </c>
      <c r="AB65" s="9">
        <v>1208</v>
      </c>
      <c r="AC65" s="9">
        <v>1207</v>
      </c>
      <c r="AD65" s="9">
        <v>1208</v>
      </c>
      <c r="AE65" s="9">
        <v>0</v>
      </c>
      <c r="AF65" s="9">
        <v>2</v>
      </c>
      <c r="AG65" s="9">
        <v>282</v>
      </c>
      <c r="AH65" s="9">
        <v>376</v>
      </c>
      <c r="AI65" s="9">
        <v>200</v>
      </c>
      <c r="AJ65" s="9">
        <v>0</v>
      </c>
      <c r="AK65" s="9">
        <v>0</v>
      </c>
      <c r="AL65" s="9">
        <v>2447</v>
      </c>
      <c r="AM65" s="9">
        <v>2</v>
      </c>
      <c r="AN65" s="9">
        <v>16.54</v>
      </c>
      <c r="AO65" s="9">
        <v>0.44</v>
      </c>
      <c r="AP65" s="9">
        <v>19.48</v>
      </c>
      <c r="AQ65" s="31">
        <f t="shared" si="7"/>
        <v>1</v>
      </c>
    </row>
    <row r="66" spans="2:43" x14ac:dyDescent="0.25">
      <c r="B66" s="18" t="s">
        <v>36</v>
      </c>
      <c r="C66" s="18" t="s">
        <v>41</v>
      </c>
      <c r="D66" s="18">
        <v>10</v>
      </c>
      <c r="E66" s="18">
        <v>50</v>
      </c>
      <c r="F66" s="18">
        <v>15</v>
      </c>
      <c r="G66" s="18">
        <v>4</v>
      </c>
      <c r="H66" s="18">
        <f t="shared" si="0"/>
        <v>1210</v>
      </c>
      <c r="I66" s="9">
        <f t="shared" si="1"/>
        <v>0</v>
      </c>
      <c r="J66" s="18">
        <v>1210</v>
      </c>
      <c r="K66" s="18">
        <v>1210</v>
      </c>
      <c r="L66" s="9">
        <f t="shared" si="2"/>
        <v>0</v>
      </c>
      <c r="M66" s="18" t="s">
        <v>56</v>
      </c>
      <c r="N66" s="18"/>
      <c r="O66" s="18">
        <v>1210</v>
      </c>
      <c r="P66" s="18">
        <v>1.25</v>
      </c>
      <c r="Q66" s="9">
        <f t="shared" si="3"/>
        <v>1</v>
      </c>
      <c r="R66" s="18" t="s">
        <v>55</v>
      </c>
      <c r="S66" s="18"/>
      <c r="T66" s="18"/>
      <c r="U66" s="18">
        <v>1210</v>
      </c>
      <c r="V66" s="18">
        <v>17.079999999999998</v>
      </c>
      <c r="W66" s="9">
        <f t="shared" si="4"/>
        <v>1</v>
      </c>
      <c r="X66" s="18">
        <v>1207</v>
      </c>
      <c r="Y66" s="9">
        <f t="shared" si="5"/>
        <v>0</v>
      </c>
      <c r="Z66" s="33">
        <f t="shared" si="6"/>
        <v>99.752066115702476</v>
      </c>
      <c r="AA66" s="18">
        <v>0.67</v>
      </c>
      <c r="AB66" s="18">
        <v>1210</v>
      </c>
      <c r="AC66" s="18">
        <v>1207</v>
      </c>
      <c r="AD66" s="18">
        <v>1210</v>
      </c>
      <c r="AE66" s="18">
        <v>0</v>
      </c>
      <c r="AF66" s="18">
        <v>2</v>
      </c>
      <c r="AG66" s="18">
        <v>225</v>
      </c>
      <c r="AH66" s="18">
        <v>300</v>
      </c>
      <c r="AI66" s="18">
        <v>200</v>
      </c>
      <c r="AJ66" s="18">
        <v>0</v>
      </c>
      <c r="AK66" s="18">
        <v>0</v>
      </c>
      <c r="AL66" s="18">
        <v>1325</v>
      </c>
      <c r="AM66" s="18">
        <v>2</v>
      </c>
      <c r="AN66" s="18">
        <v>10.48</v>
      </c>
      <c r="AO66" s="18">
        <v>0.46</v>
      </c>
      <c r="AP66" s="18">
        <v>12.88</v>
      </c>
      <c r="AQ66" s="31">
        <f t="shared" si="7"/>
        <v>1</v>
      </c>
    </row>
    <row r="67" spans="2:43" x14ac:dyDescent="0.25"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4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1"/>
    </row>
    <row r="68" spans="2:43" x14ac:dyDescent="0.25">
      <c r="B68" s="3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7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31"/>
    </row>
    <row r="69" spans="2:43" x14ac:dyDescent="0.25">
      <c r="B69" s="3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47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31"/>
    </row>
    <row r="70" spans="2:43" x14ac:dyDescent="0.25">
      <c r="B70" s="3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47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31"/>
    </row>
    <row r="71" spans="2:43" x14ac:dyDescent="0.25">
      <c r="B71" s="3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47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31"/>
    </row>
    <row r="72" spans="2:43" x14ac:dyDescent="0.25">
      <c r="B72" s="3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47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31"/>
    </row>
    <row r="73" spans="2:43" x14ac:dyDescent="0.25">
      <c r="B73" s="3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47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31"/>
    </row>
    <row r="74" spans="2:43" x14ac:dyDescent="0.25">
      <c r="B74" s="3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47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31"/>
    </row>
    <row r="75" spans="2:43" x14ac:dyDescent="0.25">
      <c r="B75" s="3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47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31"/>
    </row>
    <row r="76" spans="2:43" x14ac:dyDescent="0.25">
      <c r="B76" s="3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47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31"/>
    </row>
    <row r="77" spans="2:43" x14ac:dyDescent="0.25">
      <c r="B77" s="3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47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31"/>
    </row>
    <row r="78" spans="2:43" x14ac:dyDescent="0.25">
      <c r="B78" s="3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47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31"/>
    </row>
    <row r="79" spans="2:43" x14ac:dyDescent="0.25">
      <c r="B79" s="3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47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31"/>
    </row>
    <row r="80" spans="2:43" x14ac:dyDescent="0.25">
      <c r="B80" s="3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47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31"/>
    </row>
    <row r="81" spans="2:42" x14ac:dyDescent="0.25">
      <c r="B81" s="35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2:42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2:42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2:42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2:42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2:42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2:42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2:42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2:42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2:42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2:42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2:42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2:42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2:42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2:42" x14ac:dyDescent="0.2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Q161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I3" sqref="I3"/>
    </sheetView>
  </sheetViews>
  <sheetFormatPr defaultColWidth="9.125" defaultRowHeight="15.75" x14ac:dyDescent="0.25"/>
  <cols>
    <col min="1" max="1" width="9.125" style="1"/>
    <col min="2" max="2" width="4.125" style="1" bestFit="1" customWidth="1"/>
    <col min="3" max="3" width="7.25" style="1" bestFit="1" customWidth="1"/>
    <col min="4" max="4" width="17.75" style="1" bestFit="1" customWidth="1"/>
    <col min="5" max="6" width="3.25" style="1" bestFit="1" customWidth="1"/>
    <col min="7" max="7" width="2.375" style="1" bestFit="1" customWidth="1"/>
    <col min="8" max="8" width="6.125" style="1" bestFit="1" customWidth="1"/>
    <col min="9" max="9" width="6.125" style="1" customWidth="1"/>
    <col min="10" max="11" width="4.625" style="1" bestFit="1" customWidth="1"/>
    <col min="12" max="12" width="3.25" style="1" bestFit="1" customWidth="1"/>
    <col min="13" max="13" width="4.375" style="1" bestFit="1" customWidth="1"/>
    <col min="14" max="14" width="4.375" style="1" customWidth="1"/>
    <col min="15" max="15" width="4.375" style="1" bestFit="1" customWidth="1"/>
    <col min="16" max="16" width="5.625" style="1" bestFit="1" customWidth="1"/>
    <col min="17" max="17" width="3.125" style="1" bestFit="1" customWidth="1"/>
    <col min="18" max="18" width="6.25" style="1" bestFit="1" customWidth="1"/>
    <col min="19" max="19" width="5.375" style="1" bestFit="1" customWidth="1"/>
    <col min="20" max="20" width="5.375" style="1" customWidth="1"/>
    <col min="21" max="21" width="4.375" style="1" customWidth="1"/>
    <col min="22" max="22" width="6.75" style="1" bestFit="1" customWidth="1"/>
    <col min="23" max="23" width="3.125" style="1" bestFit="1" customWidth="1"/>
    <col min="24" max="24" width="4.375" style="1" bestFit="1" customWidth="1"/>
    <col min="25" max="25" width="3.25" style="1" bestFit="1" customWidth="1"/>
    <col min="26" max="26" width="8.375" style="1" bestFit="1" customWidth="1"/>
    <col min="27" max="27" width="5.625" style="1" bestFit="1" customWidth="1"/>
    <col min="28" max="29" width="4.375" style="1" bestFit="1" customWidth="1"/>
    <col min="30" max="30" width="4.875" style="1" bestFit="1" customWidth="1"/>
    <col min="31" max="37" width="10.25" style="1" bestFit="1" customWidth="1"/>
    <col min="38" max="38" width="7" style="1" bestFit="1" customWidth="1"/>
    <col min="39" max="39" width="5.75" style="1" bestFit="1" customWidth="1"/>
    <col min="40" max="40" width="9.75" style="1" bestFit="1" customWidth="1"/>
    <col min="41" max="41" width="8.875" style="1" bestFit="1" customWidth="1"/>
    <col min="42" max="42" width="6.75" style="1" bestFit="1" customWidth="1"/>
    <col min="43" max="43" width="3.125" style="1" bestFit="1" customWidth="1"/>
    <col min="44" max="16384" width="9.125" style="1"/>
  </cols>
  <sheetData>
    <row r="2" spans="2:43" x14ac:dyDescent="0.25">
      <c r="B2" s="19"/>
      <c r="C2" s="19"/>
      <c r="D2" s="19"/>
      <c r="E2" s="19"/>
      <c r="F2" s="19"/>
      <c r="G2" s="19"/>
      <c r="H2" s="19"/>
      <c r="I2" s="19">
        <f>AVERAGEIF(I7:I56,"&gt;0")</f>
        <v>0.89167759719683082</v>
      </c>
      <c r="J2" s="19"/>
      <c r="K2" s="19"/>
      <c r="L2" s="19">
        <f>SUM(L7:L56)</f>
        <v>9</v>
      </c>
      <c r="M2" s="19"/>
      <c r="N2" s="19">
        <f>SUM(N7:N56)</f>
        <v>0</v>
      </c>
      <c r="O2" s="19"/>
      <c r="P2" s="44">
        <f>AVERAGEIF(P7:P56,"&lt;1800")</f>
        <v>0.77720000000000022</v>
      </c>
      <c r="Q2" s="19">
        <f>SUM(Q7:Q56)</f>
        <v>50</v>
      </c>
      <c r="R2" s="19"/>
      <c r="S2" s="19"/>
      <c r="T2" s="19">
        <f>SUM(T7:T56)</f>
        <v>0</v>
      </c>
      <c r="U2" s="19"/>
      <c r="V2" s="44">
        <f>AVERAGEIF(V7:V56,"&lt;1800")</f>
        <v>13.983000000000002</v>
      </c>
      <c r="W2" s="19">
        <f>SUM(W7:W56)</f>
        <v>50</v>
      </c>
      <c r="X2" s="19"/>
      <c r="Y2" s="19">
        <f>SUM(Y7:Y56)</f>
        <v>15</v>
      </c>
      <c r="Z2" s="44">
        <f>AVERAGEIF(Z7:Z56,"&lt;1800")</f>
        <v>99.687778672109545</v>
      </c>
      <c r="AA2" s="44">
        <f>AVERAGEIF(AA7:AA56,"&lt;1800")</f>
        <v>0.36279999999999984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44">
        <f>AVERAGEIF(AP7:AP56,"&lt;1800")</f>
        <v>6.4314000000000009</v>
      </c>
      <c r="AQ2" s="19">
        <f>SUM(AQ7:AQ56)</f>
        <v>50</v>
      </c>
    </row>
    <row r="4" spans="2:43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15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2:43" x14ac:dyDescent="0.25"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5" t="s">
        <v>20</v>
      </c>
      <c r="P5" s="5"/>
      <c r="Q5" s="5"/>
      <c r="R5" s="6" t="s">
        <v>21</v>
      </c>
      <c r="S5" s="6"/>
      <c r="T5" s="6"/>
      <c r="U5" s="7" t="s">
        <v>2</v>
      </c>
      <c r="V5" s="7"/>
      <c r="W5" s="7"/>
      <c r="X5" s="8" t="s">
        <v>22</v>
      </c>
      <c r="Y5" s="8"/>
      <c r="Z5" s="8"/>
      <c r="AA5" s="8"/>
      <c r="AB5" s="3" t="s">
        <v>3</v>
      </c>
      <c r="AC5" s="3"/>
      <c r="AD5" s="3"/>
      <c r="AE5" s="3" t="s">
        <v>4</v>
      </c>
      <c r="AF5" s="3" t="s">
        <v>4</v>
      </c>
      <c r="AG5" s="3" t="s">
        <v>4</v>
      </c>
      <c r="AH5" s="3" t="s">
        <v>4</v>
      </c>
      <c r="AI5" s="3" t="s">
        <v>4</v>
      </c>
      <c r="AJ5" s="3" t="s">
        <v>4</v>
      </c>
      <c r="AK5" s="3" t="s">
        <v>4</v>
      </c>
      <c r="AL5" s="3" t="s">
        <v>0</v>
      </c>
      <c r="AM5" s="3" t="s">
        <v>0</v>
      </c>
      <c r="AN5" s="3" t="s">
        <v>5</v>
      </c>
      <c r="AO5" s="3" t="s">
        <v>6</v>
      </c>
      <c r="AP5" s="3" t="s">
        <v>7</v>
      </c>
    </row>
    <row r="6" spans="2:43" x14ac:dyDescent="0.25">
      <c r="B6" s="4" t="s">
        <v>16</v>
      </c>
      <c r="C6" s="4" t="s">
        <v>31</v>
      </c>
      <c r="D6" s="4" t="s">
        <v>28</v>
      </c>
      <c r="E6" s="4" t="s">
        <v>17</v>
      </c>
      <c r="F6" s="4" t="s">
        <v>18</v>
      </c>
      <c r="G6" s="4" t="s">
        <v>19</v>
      </c>
      <c r="H6" s="4" t="s">
        <v>72</v>
      </c>
      <c r="I6" s="4"/>
      <c r="J6" s="7" t="s">
        <v>25</v>
      </c>
      <c r="K6" s="7" t="s">
        <v>26</v>
      </c>
      <c r="L6" s="7" t="s">
        <v>68</v>
      </c>
      <c r="M6" s="7" t="s">
        <v>27</v>
      </c>
      <c r="N6" s="7" t="s">
        <v>69</v>
      </c>
      <c r="O6" s="5" t="s">
        <v>3</v>
      </c>
      <c r="P6" s="5" t="s">
        <v>1</v>
      </c>
      <c r="Q6" s="5" t="s">
        <v>67</v>
      </c>
      <c r="R6" s="6" t="s">
        <v>3</v>
      </c>
      <c r="S6" s="6" t="s">
        <v>1</v>
      </c>
      <c r="T6" s="6" t="s">
        <v>67</v>
      </c>
      <c r="U6" s="7" t="s">
        <v>3</v>
      </c>
      <c r="V6" s="7" t="s">
        <v>1</v>
      </c>
      <c r="W6" s="7" t="s">
        <v>67</v>
      </c>
      <c r="X6" s="8" t="s">
        <v>3</v>
      </c>
      <c r="Y6" s="8" t="s">
        <v>70</v>
      </c>
      <c r="Z6" s="8" t="s">
        <v>71</v>
      </c>
      <c r="AA6" s="8" t="s">
        <v>1</v>
      </c>
      <c r="AB6" s="3"/>
      <c r="AC6" s="3" t="s">
        <v>29</v>
      </c>
      <c r="AD6" s="3" t="s">
        <v>30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23</v>
      </c>
      <c r="AJ6" s="3" t="s">
        <v>14</v>
      </c>
      <c r="AK6" s="3" t="s">
        <v>24</v>
      </c>
      <c r="AL6" s="3" t="s">
        <v>8</v>
      </c>
      <c r="AM6" s="3" t="s">
        <v>9</v>
      </c>
      <c r="AN6" s="3"/>
      <c r="AO6" s="3"/>
      <c r="AP6" s="3"/>
      <c r="AQ6" s="1" t="s">
        <v>67</v>
      </c>
    </row>
    <row r="7" spans="2:43" x14ac:dyDescent="0.25">
      <c r="B7" s="9" t="s">
        <v>42</v>
      </c>
      <c r="C7" s="9" t="s">
        <v>43</v>
      </c>
      <c r="D7" s="9">
        <v>1</v>
      </c>
      <c r="E7" s="9">
        <v>50</v>
      </c>
      <c r="F7" s="9">
        <v>15</v>
      </c>
      <c r="G7" s="9">
        <v>4</v>
      </c>
      <c r="H7" s="9">
        <f>MIN(J7,K7)</f>
        <v>763</v>
      </c>
      <c r="I7" s="9">
        <f>100*(J7-H7)/J7</f>
        <v>1.421188630490956</v>
      </c>
      <c r="J7" s="9">
        <v>774</v>
      </c>
      <c r="K7" s="9">
        <v>763</v>
      </c>
      <c r="L7" s="9">
        <f>IF(K7&lt;J7,1,0)</f>
        <v>1</v>
      </c>
      <c r="M7" s="9" t="s">
        <v>55</v>
      </c>
      <c r="N7" s="9"/>
      <c r="O7" s="9">
        <v>774</v>
      </c>
      <c r="P7" s="9">
        <v>0.93</v>
      </c>
      <c r="Q7" s="9">
        <f>IF(P7&lt;1800,1,0)</f>
        <v>1</v>
      </c>
      <c r="R7" s="9" t="s">
        <v>55</v>
      </c>
      <c r="S7" s="9"/>
      <c r="T7" s="9"/>
      <c r="U7" s="9">
        <v>763</v>
      </c>
      <c r="V7" s="9">
        <v>10.17</v>
      </c>
      <c r="W7" s="9">
        <f>IF(V7&lt;1800,1,0)</f>
        <v>1</v>
      </c>
      <c r="X7" s="9">
        <v>758</v>
      </c>
      <c r="Y7" s="9">
        <f>IF(X7=H7,1,0)</f>
        <v>0</v>
      </c>
      <c r="Z7" s="32">
        <f>100*X7/H7</f>
        <v>99.344692005242464</v>
      </c>
      <c r="AA7" s="9">
        <v>0.47</v>
      </c>
      <c r="AB7" s="9">
        <v>763</v>
      </c>
      <c r="AC7" s="9">
        <v>758</v>
      </c>
      <c r="AD7" s="9">
        <v>774</v>
      </c>
      <c r="AE7" s="9">
        <v>0</v>
      </c>
      <c r="AF7" s="9">
        <v>24</v>
      </c>
      <c r="AG7" s="9">
        <v>132</v>
      </c>
      <c r="AH7" s="9">
        <v>176</v>
      </c>
      <c r="AI7" s="9">
        <v>200</v>
      </c>
      <c r="AJ7" s="9">
        <v>19</v>
      </c>
      <c r="AK7" s="9">
        <v>34</v>
      </c>
      <c r="AL7" s="9">
        <v>1459</v>
      </c>
      <c r="AM7" s="9">
        <v>24</v>
      </c>
      <c r="AN7" s="9">
        <v>4.3600000000000003</v>
      </c>
      <c r="AO7" s="9">
        <v>8.1300000000000008</v>
      </c>
      <c r="AP7" s="9">
        <v>13.91</v>
      </c>
      <c r="AQ7" s="31">
        <f>IF(AP7&lt;1800,1,0)</f>
        <v>1</v>
      </c>
    </row>
    <row r="8" spans="2:43" x14ac:dyDescent="0.25">
      <c r="B8" s="9" t="s">
        <v>42</v>
      </c>
      <c r="C8" s="9" t="s">
        <v>43</v>
      </c>
      <c r="D8" s="9">
        <v>2</v>
      </c>
      <c r="E8" s="9">
        <v>50</v>
      </c>
      <c r="F8" s="9">
        <v>15</v>
      </c>
      <c r="G8" s="9">
        <v>4</v>
      </c>
      <c r="H8" s="9">
        <f t="shared" ref="H8:H56" si="0">MIN(J8,K8)</f>
        <v>771</v>
      </c>
      <c r="I8" s="9">
        <f t="shared" ref="I8:I56" si="1">100*(J8-H8)/J8</f>
        <v>0</v>
      </c>
      <c r="J8" s="9">
        <v>771</v>
      </c>
      <c r="K8" s="9">
        <v>771</v>
      </c>
      <c r="L8" s="9">
        <f t="shared" ref="L8:L56" si="2">IF(K8&lt;J8,1,0)</f>
        <v>0</v>
      </c>
      <c r="M8" s="9" t="s">
        <v>55</v>
      </c>
      <c r="N8" s="9"/>
      <c r="O8" s="9">
        <v>771</v>
      </c>
      <c r="P8" s="9">
        <v>0.71</v>
      </c>
      <c r="Q8" s="9">
        <f t="shared" ref="Q8:Q56" si="3">IF(P8&lt;1800,1,0)</f>
        <v>1</v>
      </c>
      <c r="R8" s="9" t="s">
        <v>55</v>
      </c>
      <c r="S8" s="9"/>
      <c r="T8" s="9"/>
      <c r="U8" s="9">
        <v>771</v>
      </c>
      <c r="V8" s="9">
        <v>4.54</v>
      </c>
      <c r="W8" s="9">
        <f t="shared" ref="W8:W56" si="4">IF(V8&lt;1800,1,0)</f>
        <v>1</v>
      </c>
      <c r="X8" s="9">
        <v>769</v>
      </c>
      <c r="Y8" s="9">
        <f t="shared" ref="Y8:Y56" si="5">IF(X8=H8,1,0)</f>
        <v>0</v>
      </c>
      <c r="Z8" s="32">
        <f t="shared" ref="Z8:Z56" si="6">100*X8/H8</f>
        <v>99.740596627756162</v>
      </c>
      <c r="AA8" s="9">
        <v>0.26</v>
      </c>
      <c r="AB8" s="9">
        <v>771</v>
      </c>
      <c r="AC8" s="9">
        <v>769</v>
      </c>
      <c r="AD8" s="9">
        <v>771</v>
      </c>
      <c r="AE8" s="9">
        <v>0</v>
      </c>
      <c r="AF8" s="9">
        <v>13</v>
      </c>
      <c r="AG8" s="9">
        <v>126</v>
      </c>
      <c r="AH8" s="9">
        <v>168</v>
      </c>
      <c r="AI8" s="9">
        <v>200</v>
      </c>
      <c r="AJ8" s="9">
        <v>13</v>
      </c>
      <c r="AK8" s="9">
        <v>27</v>
      </c>
      <c r="AL8" s="9">
        <v>628</v>
      </c>
      <c r="AM8" s="9">
        <v>13</v>
      </c>
      <c r="AN8" s="9">
        <v>1.81</v>
      </c>
      <c r="AO8" s="9">
        <v>4.54</v>
      </c>
      <c r="AP8" s="9">
        <v>7.33</v>
      </c>
      <c r="AQ8" s="31">
        <f t="shared" ref="AQ8:AQ56" si="7">IF(AP8&lt;1800,1,0)</f>
        <v>1</v>
      </c>
    </row>
    <row r="9" spans="2:43" x14ac:dyDescent="0.25">
      <c r="B9" s="9" t="s">
        <v>42</v>
      </c>
      <c r="C9" s="9" t="s">
        <v>43</v>
      </c>
      <c r="D9" s="9">
        <v>3</v>
      </c>
      <c r="E9" s="9">
        <v>50</v>
      </c>
      <c r="F9" s="9">
        <v>15</v>
      </c>
      <c r="G9" s="9">
        <v>4</v>
      </c>
      <c r="H9" s="9">
        <f t="shared" si="0"/>
        <v>772</v>
      </c>
      <c r="I9" s="9">
        <f t="shared" si="1"/>
        <v>0</v>
      </c>
      <c r="J9" s="9">
        <v>772</v>
      </c>
      <c r="K9" s="9">
        <v>772</v>
      </c>
      <c r="L9" s="9">
        <f t="shared" si="2"/>
        <v>0</v>
      </c>
      <c r="M9" s="9" t="s">
        <v>55</v>
      </c>
      <c r="N9" s="9"/>
      <c r="O9" s="9">
        <v>772</v>
      </c>
      <c r="P9" s="9">
        <v>1.1000000000000001</v>
      </c>
      <c r="Q9" s="9">
        <f t="shared" si="3"/>
        <v>1</v>
      </c>
      <c r="R9" s="9" t="s">
        <v>55</v>
      </c>
      <c r="S9" s="9"/>
      <c r="T9" s="9"/>
      <c r="U9" s="9">
        <v>772</v>
      </c>
      <c r="V9" s="9">
        <v>56.2</v>
      </c>
      <c r="W9" s="9">
        <f t="shared" si="4"/>
        <v>1</v>
      </c>
      <c r="X9" s="9">
        <v>772</v>
      </c>
      <c r="Y9" s="9">
        <f t="shared" si="5"/>
        <v>1</v>
      </c>
      <c r="Z9" s="32">
        <f t="shared" si="6"/>
        <v>100</v>
      </c>
      <c r="AA9" s="9">
        <v>0.34</v>
      </c>
      <c r="AB9" s="9">
        <v>772</v>
      </c>
      <c r="AC9" s="9">
        <v>772</v>
      </c>
      <c r="AD9" s="9">
        <v>772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1.43</v>
      </c>
      <c r="AQ9" s="31">
        <f t="shared" si="7"/>
        <v>1</v>
      </c>
    </row>
    <row r="10" spans="2:43" x14ac:dyDescent="0.25">
      <c r="B10" s="9" t="s">
        <v>42</v>
      </c>
      <c r="C10" s="9" t="s">
        <v>43</v>
      </c>
      <c r="D10" s="9">
        <v>4</v>
      </c>
      <c r="E10" s="9">
        <v>50</v>
      </c>
      <c r="F10" s="9">
        <v>15</v>
      </c>
      <c r="G10" s="9">
        <v>4</v>
      </c>
      <c r="H10" s="9">
        <f t="shared" si="0"/>
        <v>758</v>
      </c>
      <c r="I10" s="9">
        <f t="shared" si="1"/>
        <v>0</v>
      </c>
      <c r="J10" s="9">
        <v>758</v>
      </c>
      <c r="K10" s="9">
        <v>758</v>
      </c>
      <c r="L10" s="9">
        <f t="shared" si="2"/>
        <v>0</v>
      </c>
      <c r="M10" s="9" t="s">
        <v>55</v>
      </c>
      <c r="N10" s="9"/>
      <c r="O10" s="9">
        <v>758</v>
      </c>
      <c r="P10" s="9">
        <v>1.27</v>
      </c>
      <c r="Q10" s="9">
        <f t="shared" si="3"/>
        <v>1</v>
      </c>
      <c r="R10" s="9" t="s">
        <v>55</v>
      </c>
      <c r="S10" s="9"/>
      <c r="T10" s="9"/>
      <c r="U10" s="9">
        <v>758</v>
      </c>
      <c r="V10" s="9">
        <v>8.66</v>
      </c>
      <c r="W10" s="9">
        <f t="shared" si="4"/>
        <v>1</v>
      </c>
      <c r="X10" s="9">
        <v>757</v>
      </c>
      <c r="Y10" s="9">
        <f t="shared" si="5"/>
        <v>0</v>
      </c>
      <c r="Z10" s="32">
        <f t="shared" si="6"/>
        <v>99.868073878627968</v>
      </c>
      <c r="AA10" s="9">
        <v>0.35</v>
      </c>
      <c r="AB10" s="9">
        <v>758</v>
      </c>
      <c r="AC10" s="9">
        <v>757</v>
      </c>
      <c r="AD10" s="9">
        <v>758</v>
      </c>
      <c r="AE10" s="9">
        <v>0</v>
      </c>
      <c r="AF10" s="9">
        <v>2</v>
      </c>
      <c r="AG10" s="9">
        <v>141</v>
      </c>
      <c r="AH10" s="9">
        <v>188</v>
      </c>
      <c r="AI10" s="9">
        <v>200</v>
      </c>
      <c r="AJ10" s="9">
        <v>0</v>
      </c>
      <c r="AK10" s="9">
        <v>0</v>
      </c>
      <c r="AL10" s="9">
        <v>347</v>
      </c>
      <c r="AM10" s="9">
        <v>2</v>
      </c>
      <c r="AN10" s="9">
        <v>2.17</v>
      </c>
      <c r="AO10" s="9">
        <v>0.36</v>
      </c>
      <c r="AP10" s="9">
        <v>4.16</v>
      </c>
      <c r="AQ10" s="31">
        <f t="shared" si="7"/>
        <v>1</v>
      </c>
    </row>
    <row r="11" spans="2:43" x14ac:dyDescent="0.25">
      <c r="B11" s="9" t="s">
        <v>42</v>
      </c>
      <c r="C11" s="9" t="s">
        <v>43</v>
      </c>
      <c r="D11" s="9">
        <v>5</v>
      </c>
      <c r="E11" s="9">
        <v>50</v>
      </c>
      <c r="F11" s="9">
        <v>15</v>
      </c>
      <c r="G11" s="9">
        <v>4</v>
      </c>
      <c r="H11" s="9">
        <f t="shared" si="0"/>
        <v>761</v>
      </c>
      <c r="I11" s="9">
        <f t="shared" si="1"/>
        <v>0</v>
      </c>
      <c r="J11" s="9">
        <v>761</v>
      </c>
      <c r="K11" s="9">
        <v>761</v>
      </c>
      <c r="L11" s="9">
        <f t="shared" si="2"/>
        <v>0</v>
      </c>
      <c r="M11" s="9" t="s">
        <v>55</v>
      </c>
      <c r="N11" s="9"/>
      <c r="O11" s="9">
        <v>761</v>
      </c>
      <c r="P11" s="9">
        <v>0.66</v>
      </c>
      <c r="Q11" s="9">
        <f t="shared" si="3"/>
        <v>1</v>
      </c>
      <c r="R11" s="9" t="s">
        <v>55</v>
      </c>
      <c r="S11" s="9"/>
      <c r="T11" s="9"/>
      <c r="U11" s="9">
        <v>761</v>
      </c>
      <c r="V11" s="9">
        <v>10.18</v>
      </c>
      <c r="W11" s="9">
        <f t="shared" si="4"/>
        <v>1</v>
      </c>
      <c r="X11" s="9">
        <v>756</v>
      </c>
      <c r="Y11" s="9">
        <f t="shared" si="5"/>
        <v>0</v>
      </c>
      <c r="Z11" s="32">
        <f t="shared" si="6"/>
        <v>99.342969776609721</v>
      </c>
      <c r="AA11" s="9">
        <v>0.37</v>
      </c>
      <c r="AB11" s="9">
        <v>761</v>
      </c>
      <c r="AC11" s="9">
        <v>756</v>
      </c>
      <c r="AD11" s="9">
        <v>761</v>
      </c>
      <c r="AE11" s="9">
        <v>0</v>
      </c>
      <c r="AF11" s="9">
        <v>10</v>
      </c>
      <c r="AG11" s="9">
        <v>129</v>
      </c>
      <c r="AH11" s="9">
        <v>172</v>
      </c>
      <c r="AI11" s="9">
        <v>200</v>
      </c>
      <c r="AJ11" s="9">
        <v>3</v>
      </c>
      <c r="AK11" s="9">
        <v>4</v>
      </c>
      <c r="AL11" s="9">
        <v>1586</v>
      </c>
      <c r="AM11" s="9">
        <v>10</v>
      </c>
      <c r="AN11" s="9">
        <v>4.2</v>
      </c>
      <c r="AO11" s="9">
        <v>3.04</v>
      </c>
      <c r="AP11" s="9">
        <v>8.2799999999999994</v>
      </c>
      <c r="AQ11" s="31">
        <f t="shared" si="7"/>
        <v>1</v>
      </c>
    </row>
    <row r="12" spans="2:43" x14ac:dyDescent="0.25">
      <c r="B12" s="9" t="s">
        <v>42</v>
      </c>
      <c r="C12" s="9" t="s">
        <v>43</v>
      </c>
      <c r="D12" s="9">
        <v>6</v>
      </c>
      <c r="E12" s="9">
        <v>50</v>
      </c>
      <c r="F12" s="9">
        <v>15</v>
      </c>
      <c r="G12" s="9">
        <v>4</v>
      </c>
      <c r="H12" s="9">
        <f t="shared" si="0"/>
        <v>757</v>
      </c>
      <c r="I12" s="9">
        <f t="shared" si="1"/>
        <v>0</v>
      </c>
      <c r="J12" s="9">
        <v>757</v>
      </c>
      <c r="K12" s="9">
        <v>757</v>
      </c>
      <c r="L12" s="9">
        <f t="shared" si="2"/>
        <v>0</v>
      </c>
      <c r="M12" s="9" t="s">
        <v>55</v>
      </c>
      <c r="N12" s="9"/>
      <c r="O12" s="9">
        <v>757</v>
      </c>
      <c r="P12" s="9">
        <v>0.65</v>
      </c>
      <c r="Q12" s="9">
        <f t="shared" si="3"/>
        <v>1</v>
      </c>
      <c r="R12" s="9" t="s">
        <v>55</v>
      </c>
      <c r="S12" s="9"/>
      <c r="T12" s="9"/>
      <c r="U12" s="9">
        <v>757</v>
      </c>
      <c r="V12" s="9">
        <v>5.94</v>
      </c>
      <c r="W12" s="9">
        <f t="shared" si="4"/>
        <v>1</v>
      </c>
      <c r="X12" s="9">
        <v>756</v>
      </c>
      <c r="Y12" s="9">
        <f t="shared" si="5"/>
        <v>0</v>
      </c>
      <c r="Z12" s="32">
        <f t="shared" si="6"/>
        <v>99.867899603698817</v>
      </c>
      <c r="AA12" s="9">
        <v>0.56999999999999995</v>
      </c>
      <c r="AB12" s="9">
        <v>757</v>
      </c>
      <c r="AC12" s="9">
        <v>756</v>
      </c>
      <c r="AD12" s="9">
        <v>757</v>
      </c>
      <c r="AE12" s="9">
        <v>0</v>
      </c>
      <c r="AF12" s="9">
        <v>2</v>
      </c>
      <c r="AG12" s="9">
        <v>129</v>
      </c>
      <c r="AH12" s="9">
        <v>172</v>
      </c>
      <c r="AI12" s="9">
        <v>200</v>
      </c>
      <c r="AJ12" s="9">
        <v>0</v>
      </c>
      <c r="AK12" s="9">
        <v>0</v>
      </c>
      <c r="AL12" s="9">
        <v>23</v>
      </c>
      <c r="AM12" s="9">
        <v>2</v>
      </c>
      <c r="AN12" s="9">
        <v>0.72</v>
      </c>
      <c r="AO12" s="9">
        <v>0.4</v>
      </c>
      <c r="AP12" s="9">
        <v>2.35</v>
      </c>
      <c r="AQ12" s="31">
        <f t="shared" si="7"/>
        <v>1</v>
      </c>
    </row>
    <row r="13" spans="2:43" x14ac:dyDescent="0.25">
      <c r="B13" s="9" t="s">
        <v>42</v>
      </c>
      <c r="C13" s="9" t="s">
        <v>43</v>
      </c>
      <c r="D13" s="9">
        <v>7</v>
      </c>
      <c r="E13" s="9">
        <v>50</v>
      </c>
      <c r="F13" s="9">
        <v>15</v>
      </c>
      <c r="G13" s="9">
        <v>4</v>
      </c>
      <c r="H13" s="9">
        <f t="shared" si="0"/>
        <v>782</v>
      </c>
      <c r="I13" s="9">
        <f t="shared" si="1"/>
        <v>0</v>
      </c>
      <c r="J13" s="9">
        <v>782</v>
      </c>
      <c r="K13" s="9">
        <v>782</v>
      </c>
      <c r="L13" s="9">
        <f t="shared" si="2"/>
        <v>0</v>
      </c>
      <c r="M13" s="9" t="s">
        <v>55</v>
      </c>
      <c r="N13" s="9"/>
      <c r="O13" s="9">
        <v>782</v>
      </c>
      <c r="P13" s="9">
        <v>0.36</v>
      </c>
      <c r="Q13" s="9">
        <f t="shared" si="3"/>
        <v>1</v>
      </c>
      <c r="R13" s="9" t="s">
        <v>55</v>
      </c>
      <c r="S13" s="9"/>
      <c r="T13" s="9"/>
      <c r="U13" s="9">
        <v>782</v>
      </c>
      <c r="V13" s="9">
        <v>0.75</v>
      </c>
      <c r="W13" s="9">
        <f t="shared" si="4"/>
        <v>1</v>
      </c>
      <c r="X13" s="9">
        <v>782</v>
      </c>
      <c r="Y13" s="9">
        <f t="shared" si="5"/>
        <v>1</v>
      </c>
      <c r="Z13" s="32">
        <f t="shared" si="6"/>
        <v>100</v>
      </c>
      <c r="AA13" s="9">
        <v>0.25</v>
      </c>
      <c r="AB13" s="9">
        <v>782</v>
      </c>
      <c r="AC13" s="9">
        <v>782</v>
      </c>
      <c r="AD13" s="9">
        <v>782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0.61</v>
      </c>
      <c r="AQ13" s="31">
        <f t="shared" si="7"/>
        <v>1</v>
      </c>
    </row>
    <row r="14" spans="2:43" x14ac:dyDescent="0.25">
      <c r="B14" s="9" t="s">
        <v>42</v>
      </c>
      <c r="C14" s="9" t="s">
        <v>43</v>
      </c>
      <c r="D14" s="9">
        <v>8</v>
      </c>
      <c r="E14" s="9">
        <v>50</v>
      </c>
      <c r="F14" s="9">
        <v>15</v>
      </c>
      <c r="G14" s="9">
        <v>4</v>
      </c>
      <c r="H14" s="9">
        <f t="shared" si="0"/>
        <v>758</v>
      </c>
      <c r="I14" s="9">
        <f t="shared" si="1"/>
        <v>0</v>
      </c>
      <c r="J14" s="9">
        <v>758</v>
      </c>
      <c r="K14" s="9">
        <v>758</v>
      </c>
      <c r="L14" s="9">
        <f t="shared" si="2"/>
        <v>0</v>
      </c>
      <c r="M14" s="9" t="s">
        <v>55</v>
      </c>
      <c r="N14" s="9"/>
      <c r="O14" s="9">
        <v>758</v>
      </c>
      <c r="P14" s="9">
        <v>0.57999999999999996</v>
      </c>
      <c r="Q14" s="9">
        <f t="shared" si="3"/>
        <v>1</v>
      </c>
      <c r="R14" s="9" t="s">
        <v>55</v>
      </c>
      <c r="S14" s="9"/>
      <c r="T14" s="9"/>
      <c r="U14" s="9">
        <v>758</v>
      </c>
      <c r="V14" s="9">
        <v>14.28</v>
      </c>
      <c r="W14" s="9">
        <f t="shared" si="4"/>
        <v>1</v>
      </c>
      <c r="X14" s="9">
        <v>756</v>
      </c>
      <c r="Y14" s="9">
        <f t="shared" si="5"/>
        <v>0</v>
      </c>
      <c r="Z14" s="32">
        <f t="shared" si="6"/>
        <v>99.736147757255935</v>
      </c>
      <c r="AA14" s="9">
        <v>0.28999999999999998</v>
      </c>
      <c r="AB14" s="9">
        <v>758</v>
      </c>
      <c r="AC14" s="9">
        <v>756</v>
      </c>
      <c r="AD14" s="9">
        <v>758</v>
      </c>
      <c r="AE14" s="9">
        <v>0</v>
      </c>
      <c r="AF14" s="9">
        <v>2</v>
      </c>
      <c r="AG14" s="9">
        <v>132</v>
      </c>
      <c r="AH14" s="9">
        <v>176</v>
      </c>
      <c r="AI14" s="9">
        <v>200</v>
      </c>
      <c r="AJ14" s="9">
        <v>0</v>
      </c>
      <c r="AK14" s="9">
        <v>0</v>
      </c>
      <c r="AL14" s="9">
        <v>1016</v>
      </c>
      <c r="AM14" s="9">
        <v>2</v>
      </c>
      <c r="AN14" s="9">
        <v>2.92</v>
      </c>
      <c r="AO14" s="9">
        <v>0.41</v>
      </c>
      <c r="AP14" s="9">
        <v>4.22</v>
      </c>
      <c r="AQ14" s="31">
        <f t="shared" si="7"/>
        <v>1</v>
      </c>
    </row>
    <row r="15" spans="2:43" x14ac:dyDescent="0.25">
      <c r="B15" s="9" t="s">
        <v>42</v>
      </c>
      <c r="C15" s="9" t="s">
        <v>43</v>
      </c>
      <c r="D15" s="9">
        <v>9</v>
      </c>
      <c r="E15" s="9">
        <v>50</v>
      </c>
      <c r="F15" s="9">
        <v>15</v>
      </c>
      <c r="G15" s="9">
        <v>4</v>
      </c>
      <c r="H15" s="9">
        <f t="shared" si="0"/>
        <v>798</v>
      </c>
      <c r="I15" s="9">
        <f t="shared" si="1"/>
        <v>0</v>
      </c>
      <c r="J15" s="9">
        <v>798</v>
      </c>
      <c r="K15" s="9">
        <v>798</v>
      </c>
      <c r="L15" s="9">
        <f t="shared" si="2"/>
        <v>0</v>
      </c>
      <c r="M15" s="9" t="s">
        <v>55</v>
      </c>
      <c r="N15" s="9"/>
      <c r="O15" s="9">
        <v>798</v>
      </c>
      <c r="P15" s="9">
        <v>0.52</v>
      </c>
      <c r="Q15" s="9">
        <f t="shared" si="3"/>
        <v>1</v>
      </c>
      <c r="R15" s="9" t="s">
        <v>55</v>
      </c>
      <c r="S15" s="9"/>
      <c r="T15" s="9"/>
      <c r="U15" s="9">
        <v>798</v>
      </c>
      <c r="V15" s="9">
        <v>0.79</v>
      </c>
      <c r="W15" s="9">
        <f t="shared" si="4"/>
        <v>1</v>
      </c>
      <c r="X15" s="9">
        <v>798</v>
      </c>
      <c r="Y15" s="9">
        <f t="shared" si="5"/>
        <v>1</v>
      </c>
      <c r="Z15" s="32">
        <f t="shared" si="6"/>
        <v>100</v>
      </c>
      <c r="AA15" s="9">
        <v>0.19</v>
      </c>
      <c r="AB15" s="9">
        <v>798</v>
      </c>
      <c r="AC15" s="9">
        <v>798</v>
      </c>
      <c r="AD15" s="9">
        <v>798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0.7</v>
      </c>
      <c r="AQ15" s="31">
        <f t="shared" si="7"/>
        <v>1</v>
      </c>
    </row>
    <row r="16" spans="2:43" x14ac:dyDescent="0.25">
      <c r="B16" s="9" t="s">
        <v>42</v>
      </c>
      <c r="C16" s="9" t="s">
        <v>43</v>
      </c>
      <c r="D16" s="9">
        <v>10</v>
      </c>
      <c r="E16" s="9">
        <v>50</v>
      </c>
      <c r="F16" s="9">
        <v>15</v>
      </c>
      <c r="G16" s="9">
        <v>4</v>
      </c>
      <c r="H16" s="9">
        <f t="shared" si="0"/>
        <v>759</v>
      </c>
      <c r="I16" s="9">
        <f t="shared" si="1"/>
        <v>0</v>
      </c>
      <c r="J16" s="9">
        <v>759</v>
      </c>
      <c r="K16" s="9">
        <v>759</v>
      </c>
      <c r="L16" s="9">
        <f t="shared" si="2"/>
        <v>0</v>
      </c>
      <c r="M16" s="9" t="s">
        <v>55</v>
      </c>
      <c r="N16" s="9"/>
      <c r="O16" s="9">
        <v>759</v>
      </c>
      <c r="P16" s="9">
        <v>0.67</v>
      </c>
      <c r="Q16" s="9">
        <f t="shared" si="3"/>
        <v>1</v>
      </c>
      <c r="R16" s="9" t="s">
        <v>55</v>
      </c>
      <c r="S16" s="9"/>
      <c r="T16" s="9"/>
      <c r="U16" s="9">
        <v>759</v>
      </c>
      <c r="V16" s="9">
        <v>9.69</v>
      </c>
      <c r="W16" s="9">
        <f t="shared" si="4"/>
        <v>1</v>
      </c>
      <c r="X16" s="9">
        <v>757</v>
      </c>
      <c r="Y16" s="9">
        <f t="shared" si="5"/>
        <v>0</v>
      </c>
      <c r="Z16" s="32">
        <f t="shared" si="6"/>
        <v>99.736495388669297</v>
      </c>
      <c r="AA16" s="9">
        <v>0.36</v>
      </c>
      <c r="AB16" s="9">
        <v>759</v>
      </c>
      <c r="AC16" s="9">
        <v>757</v>
      </c>
      <c r="AD16" s="9">
        <v>759</v>
      </c>
      <c r="AE16" s="9">
        <v>0</v>
      </c>
      <c r="AF16" s="9">
        <v>2</v>
      </c>
      <c r="AG16" s="9">
        <v>123</v>
      </c>
      <c r="AH16" s="9">
        <v>164</v>
      </c>
      <c r="AI16" s="9">
        <v>200</v>
      </c>
      <c r="AJ16" s="9">
        <v>0</v>
      </c>
      <c r="AK16" s="9">
        <v>0</v>
      </c>
      <c r="AL16" s="9">
        <v>2114</v>
      </c>
      <c r="AM16" s="9">
        <v>2</v>
      </c>
      <c r="AN16" s="9">
        <v>6.85</v>
      </c>
      <c r="AO16" s="9">
        <v>0.42</v>
      </c>
      <c r="AP16" s="9">
        <v>8.31</v>
      </c>
      <c r="AQ16" s="31">
        <f t="shared" si="7"/>
        <v>1</v>
      </c>
    </row>
    <row r="17" spans="2:43" x14ac:dyDescent="0.25">
      <c r="B17" s="9" t="s">
        <v>42</v>
      </c>
      <c r="C17" s="9" t="s">
        <v>44</v>
      </c>
      <c r="D17" s="9">
        <v>1</v>
      </c>
      <c r="E17" s="9">
        <v>50</v>
      </c>
      <c r="F17" s="9">
        <v>15</v>
      </c>
      <c r="G17" s="9">
        <v>4</v>
      </c>
      <c r="H17" s="9">
        <f t="shared" si="0"/>
        <v>763</v>
      </c>
      <c r="I17" s="9">
        <f t="shared" si="1"/>
        <v>1.421188630490956</v>
      </c>
      <c r="J17" s="9">
        <v>774</v>
      </c>
      <c r="K17" s="9">
        <v>763</v>
      </c>
      <c r="L17" s="9">
        <f t="shared" si="2"/>
        <v>1</v>
      </c>
      <c r="M17" s="9" t="s">
        <v>55</v>
      </c>
      <c r="N17" s="9"/>
      <c r="O17" s="9">
        <v>774</v>
      </c>
      <c r="P17" s="9">
        <v>0.99</v>
      </c>
      <c r="Q17" s="9">
        <f t="shared" si="3"/>
        <v>1</v>
      </c>
      <c r="R17" s="9" t="s">
        <v>55</v>
      </c>
      <c r="S17" s="9"/>
      <c r="T17" s="9"/>
      <c r="U17" s="9">
        <v>763</v>
      </c>
      <c r="V17" s="9">
        <v>8.1300000000000008</v>
      </c>
      <c r="W17" s="9">
        <f t="shared" si="4"/>
        <v>1</v>
      </c>
      <c r="X17" s="9">
        <v>758</v>
      </c>
      <c r="Y17" s="9">
        <f t="shared" si="5"/>
        <v>0</v>
      </c>
      <c r="Z17" s="32">
        <f t="shared" si="6"/>
        <v>99.344692005242464</v>
      </c>
      <c r="AA17" s="9">
        <v>0.41</v>
      </c>
      <c r="AB17" s="9">
        <v>763</v>
      </c>
      <c r="AC17" s="9">
        <v>758</v>
      </c>
      <c r="AD17" s="9">
        <v>774</v>
      </c>
      <c r="AE17" s="9">
        <v>0</v>
      </c>
      <c r="AF17" s="9">
        <v>19</v>
      </c>
      <c r="AG17" s="9">
        <v>138</v>
      </c>
      <c r="AH17" s="9">
        <v>184</v>
      </c>
      <c r="AI17" s="9">
        <v>200</v>
      </c>
      <c r="AJ17" s="9">
        <v>21</v>
      </c>
      <c r="AK17" s="9">
        <v>38</v>
      </c>
      <c r="AL17" s="9">
        <v>1603</v>
      </c>
      <c r="AM17" s="9">
        <v>19</v>
      </c>
      <c r="AN17" s="9">
        <v>6.92</v>
      </c>
      <c r="AO17" s="9">
        <v>5.2</v>
      </c>
      <c r="AP17" s="9">
        <v>13.54</v>
      </c>
      <c r="AQ17" s="31">
        <f t="shared" si="7"/>
        <v>1</v>
      </c>
    </row>
    <row r="18" spans="2:43" x14ac:dyDescent="0.25">
      <c r="B18" s="9" t="s">
        <v>42</v>
      </c>
      <c r="C18" s="9" t="s">
        <v>44</v>
      </c>
      <c r="D18" s="9">
        <v>2</v>
      </c>
      <c r="E18" s="9">
        <v>50</v>
      </c>
      <c r="F18" s="9">
        <v>15</v>
      </c>
      <c r="G18" s="9">
        <v>4</v>
      </c>
      <c r="H18" s="9">
        <f t="shared" si="0"/>
        <v>771</v>
      </c>
      <c r="I18" s="9">
        <f t="shared" si="1"/>
        <v>0</v>
      </c>
      <c r="J18" s="9">
        <v>771</v>
      </c>
      <c r="K18" s="9">
        <v>771</v>
      </c>
      <c r="L18" s="9">
        <f t="shared" si="2"/>
        <v>0</v>
      </c>
      <c r="M18" s="9" t="s">
        <v>55</v>
      </c>
      <c r="N18" s="9"/>
      <c r="O18" s="9">
        <v>771</v>
      </c>
      <c r="P18" s="9">
        <v>0.66</v>
      </c>
      <c r="Q18" s="9">
        <f t="shared" si="3"/>
        <v>1</v>
      </c>
      <c r="R18" s="9" t="s">
        <v>55</v>
      </c>
      <c r="S18" s="9"/>
      <c r="T18" s="9"/>
      <c r="U18" s="9">
        <v>771</v>
      </c>
      <c r="V18" s="9">
        <v>2.9</v>
      </c>
      <c r="W18" s="9">
        <f t="shared" si="4"/>
        <v>1</v>
      </c>
      <c r="X18" s="9">
        <v>769</v>
      </c>
      <c r="Y18" s="9">
        <f t="shared" si="5"/>
        <v>0</v>
      </c>
      <c r="Z18" s="32">
        <f t="shared" si="6"/>
        <v>99.740596627756162</v>
      </c>
      <c r="AA18" s="9">
        <v>0.27</v>
      </c>
      <c r="AB18" s="9">
        <v>771</v>
      </c>
      <c r="AC18" s="9">
        <v>769</v>
      </c>
      <c r="AD18" s="9">
        <v>771</v>
      </c>
      <c r="AE18" s="9">
        <v>0</v>
      </c>
      <c r="AF18" s="9">
        <v>9</v>
      </c>
      <c r="AG18" s="9">
        <v>132</v>
      </c>
      <c r="AH18" s="9">
        <v>176</v>
      </c>
      <c r="AI18" s="9">
        <v>200</v>
      </c>
      <c r="AJ18" s="9">
        <v>8</v>
      </c>
      <c r="AK18" s="9">
        <v>31</v>
      </c>
      <c r="AL18" s="9">
        <v>390</v>
      </c>
      <c r="AM18" s="9">
        <v>9</v>
      </c>
      <c r="AN18" s="9">
        <v>2.2400000000000002</v>
      </c>
      <c r="AO18" s="9">
        <v>3.47</v>
      </c>
      <c r="AP18" s="9">
        <v>6.66</v>
      </c>
      <c r="AQ18" s="31">
        <f t="shared" si="7"/>
        <v>1</v>
      </c>
    </row>
    <row r="19" spans="2:43" x14ac:dyDescent="0.25">
      <c r="B19" s="9" t="s">
        <v>42</v>
      </c>
      <c r="C19" s="9" t="s">
        <v>44</v>
      </c>
      <c r="D19" s="9">
        <v>3</v>
      </c>
      <c r="E19" s="9">
        <v>50</v>
      </c>
      <c r="F19" s="9">
        <v>15</v>
      </c>
      <c r="G19" s="9">
        <v>4</v>
      </c>
      <c r="H19" s="9">
        <f t="shared" si="0"/>
        <v>772</v>
      </c>
      <c r="I19" s="9">
        <f t="shared" si="1"/>
        <v>0</v>
      </c>
      <c r="J19" s="9">
        <v>772</v>
      </c>
      <c r="K19" s="9">
        <v>772</v>
      </c>
      <c r="L19" s="9">
        <f t="shared" si="2"/>
        <v>0</v>
      </c>
      <c r="M19" s="9" t="s">
        <v>55</v>
      </c>
      <c r="N19" s="9"/>
      <c r="O19" s="9">
        <v>772</v>
      </c>
      <c r="P19" s="9">
        <v>1.23</v>
      </c>
      <c r="Q19" s="9">
        <f t="shared" si="3"/>
        <v>1</v>
      </c>
      <c r="R19" s="9" t="s">
        <v>55</v>
      </c>
      <c r="S19" s="9"/>
      <c r="T19" s="9"/>
      <c r="U19" s="9">
        <v>772</v>
      </c>
      <c r="V19" s="9">
        <v>54.32</v>
      </c>
      <c r="W19" s="9">
        <f t="shared" si="4"/>
        <v>1</v>
      </c>
      <c r="X19" s="9">
        <v>772</v>
      </c>
      <c r="Y19" s="9">
        <f t="shared" si="5"/>
        <v>1</v>
      </c>
      <c r="Z19" s="32">
        <f t="shared" si="6"/>
        <v>100</v>
      </c>
      <c r="AA19" s="9">
        <v>0.28999999999999998</v>
      </c>
      <c r="AB19" s="9">
        <v>772</v>
      </c>
      <c r="AC19" s="9">
        <v>772</v>
      </c>
      <c r="AD19" s="9">
        <v>772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1.52</v>
      </c>
      <c r="AQ19" s="31">
        <f t="shared" si="7"/>
        <v>1</v>
      </c>
    </row>
    <row r="20" spans="2:43" x14ac:dyDescent="0.25">
      <c r="B20" s="9" t="s">
        <v>42</v>
      </c>
      <c r="C20" s="9" t="s">
        <v>44</v>
      </c>
      <c r="D20" s="9">
        <v>4</v>
      </c>
      <c r="E20" s="9">
        <v>50</v>
      </c>
      <c r="F20" s="9">
        <v>15</v>
      </c>
      <c r="G20" s="9">
        <v>4</v>
      </c>
      <c r="H20" s="9">
        <f t="shared" si="0"/>
        <v>761</v>
      </c>
      <c r="I20" s="9">
        <f t="shared" si="1"/>
        <v>0</v>
      </c>
      <c r="J20" s="9">
        <v>761</v>
      </c>
      <c r="K20" s="9">
        <v>761</v>
      </c>
      <c r="L20" s="9">
        <f t="shared" si="2"/>
        <v>0</v>
      </c>
      <c r="M20" s="9" t="s">
        <v>55</v>
      </c>
      <c r="N20" s="9"/>
      <c r="O20" s="9">
        <v>761</v>
      </c>
      <c r="P20" s="9">
        <v>1.32</v>
      </c>
      <c r="Q20" s="9">
        <f t="shared" si="3"/>
        <v>1</v>
      </c>
      <c r="R20" s="9" t="s">
        <v>55</v>
      </c>
      <c r="S20" s="9"/>
      <c r="T20" s="9"/>
      <c r="U20" s="9">
        <v>761</v>
      </c>
      <c r="V20" s="9">
        <v>73.8</v>
      </c>
      <c r="W20" s="9">
        <f t="shared" si="4"/>
        <v>1</v>
      </c>
      <c r="X20" s="9">
        <v>757</v>
      </c>
      <c r="Y20" s="9">
        <f t="shared" si="5"/>
        <v>0</v>
      </c>
      <c r="Z20" s="32">
        <f t="shared" si="6"/>
        <v>99.474375821287779</v>
      </c>
      <c r="AA20" s="9">
        <v>0.24</v>
      </c>
      <c r="AB20" s="9">
        <v>761</v>
      </c>
      <c r="AC20" s="9">
        <v>757</v>
      </c>
      <c r="AD20" s="9">
        <v>761</v>
      </c>
      <c r="AE20" s="9">
        <v>0</v>
      </c>
      <c r="AF20" s="9">
        <v>2</v>
      </c>
      <c r="AG20" s="9">
        <v>141</v>
      </c>
      <c r="AH20" s="9">
        <v>188</v>
      </c>
      <c r="AI20" s="9">
        <v>200</v>
      </c>
      <c r="AJ20" s="9">
        <v>0</v>
      </c>
      <c r="AK20" s="9">
        <v>0</v>
      </c>
      <c r="AL20" s="9">
        <v>1596</v>
      </c>
      <c r="AM20" s="9">
        <v>2</v>
      </c>
      <c r="AN20" s="9">
        <v>7.75</v>
      </c>
      <c r="AO20" s="9">
        <v>0.38</v>
      </c>
      <c r="AP20" s="9">
        <v>9.6999999999999993</v>
      </c>
      <c r="AQ20" s="31">
        <f t="shared" si="7"/>
        <v>1</v>
      </c>
    </row>
    <row r="21" spans="2:43" x14ac:dyDescent="0.25">
      <c r="B21" s="9" t="s">
        <v>42</v>
      </c>
      <c r="C21" s="9" t="s">
        <v>44</v>
      </c>
      <c r="D21" s="9">
        <v>5</v>
      </c>
      <c r="E21" s="9">
        <v>50</v>
      </c>
      <c r="F21" s="9">
        <v>15</v>
      </c>
      <c r="G21" s="9">
        <v>4</v>
      </c>
      <c r="H21" s="9">
        <f t="shared" si="0"/>
        <v>761</v>
      </c>
      <c r="I21" s="9">
        <f t="shared" si="1"/>
        <v>0</v>
      </c>
      <c r="J21" s="9">
        <v>761</v>
      </c>
      <c r="K21" s="9">
        <v>761</v>
      </c>
      <c r="L21" s="9">
        <f t="shared" si="2"/>
        <v>0</v>
      </c>
      <c r="M21" s="9" t="s">
        <v>55</v>
      </c>
      <c r="N21" s="9"/>
      <c r="O21" s="9">
        <v>761</v>
      </c>
      <c r="P21" s="9">
        <v>0.75</v>
      </c>
      <c r="Q21" s="9">
        <f t="shared" si="3"/>
        <v>1</v>
      </c>
      <c r="R21" s="9" t="s">
        <v>55</v>
      </c>
      <c r="S21" s="9"/>
      <c r="T21" s="9"/>
      <c r="U21" s="9">
        <v>761</v>
      </c>
      <c r="V21" s="9">
        <v>14.56</v>
      </c>
      <c r="W21" s="9">
        <f t="shared" si="4"/>
        <v>1</v>
      </c>
      <c r="X21" s="9">
        <v>756</v>
      </c>
      <c r="Y21" s="9">
        <f t="shared" si="5"/>
        <v>0</v>
      </c>
      <c r="Z21" s="32">
        <f t="shared" si="6"/>
        <v>99.342969776609721</v>
      </c>
      <c r="AA21" s="9">
        <v>0.34</v>
      </c>
      <c r="AB21" s="9">
        <v>761</v>
      </c>
      <c r="AC21" s="9">
        <v>756</v>
      </c>
      <c r="AD21" s="9">
        <v>761</v>
      </c>
      <c r="AE21" s="9">
        <v>0</v>
      </c>
      <c r="AF21" s="9">
        <v>10</v>
      </c>
      <c r="AG21" s="9">
        <v>138</v>
      </c>
      <c r="AH21" s="9">
        <v>184</v>
      </c>
      <c r="AI21" s="9">
        <v>200</v>
      </c>
      <c r="AJ21" s="9">
        <v>2</v>
      </c>
      <c r="AK21" s="9">
        <v>5</v>
      </c>
      <c r="AL21" s="9">
        <v>1820</v>
      </c>
      <c r="AM21" s="9">
        <v>10</v>
      </c>
      <c r="AN21" s="9">
        <v>8.07</v>
      </c>
      <c r="AO21" s="9">
        <v>3.48</v>
      </c>
      <c r="AP21" s="9">
        <v>12.65</v>
      </c>
      <c r="AQ21" s="31">
        <f t="shared" si="7"/>
        <v>1</v>
      </c>
    </row>
    <row r="22" spans="2:43" x14ac:dyDescent="0.25">
      <c r="B22" s="9" t="s">
        <v>42</v>
      </c>
      <c r="C22" s="9" t="s">
        <v>44</v>
      </c>
      <c r="D22" s="9">
        <v>6</v>
      </c>
      <c r="E22" s="9">
        <v>50</v>
      </c>
      <c r="F22" s="9">
        <v>15</v>
      </c>
      <c r="G22" s="9">
        <v>4</v>
      </c>
      <c r="H22" s="9">
        <f t="shared" si="0"/>
        <v>757</v>
      </c>
      <c r="I22" s="9">
        <f t="shared" si="1"/>
        <v>0</v>
      </c>
      <c r="J22" s="9">
        <v>757</v>
      </c>
      <c r="K22" s="9">
        <v>757</v>
      </c>
      <c r="L22" s="9">
        <f t="shared" si="2"/>
        <v>0</v>
      </c>
      <c r="M22" s="9" t="s">
        <v>55</v>
      </c>
      <c r="N22" s="9"/>
      <c r="O22" s="9">
        <v>757</v>
      </c>
      <c r="P22" s="9">
        <v>0.63</v>
      </c>
      <c r="Q22" s="9">
        <f t="shared" si="3"/>
        <v>1</v>
      </c>
      <c r="R22" s="9" t="s">
        <v>55</v>
      </c>
      <c r="S22" s="9"/>
      <c r="T22" s="9"/>
      <c r="U22" s="9">
        <v>757</v>
      </c>
      <c r="V22" s="9">
        <v>7.92</v>
      </c>
      <c r="W22" s="9">
        <f t="shared" si="4"/>
        <v>1</v>
      </c>
      <c r="X22" s="9">
        <v>756</v>
      </c>
      <c r="Y22" s="9">
        <f t="shared" si="5"/>
        <v>0</v>
      </c>
      <c r="Z22" s="32">
        <f t="shared" si="6"/>
        <v>99.867899603698817</v>
      </c>
      <c r="AA22" s="9">
        <v>0.57999999999999996</v>
      </c>
      <c r="AB22" s="9">
        <v>757</v>
      </c>
      <c r="AC22" s="9">
        <v>756</v>
      </c>
      <c r="AD22" s="9">
        <v>757</v>
      </c>
      <c r="AE22" s="9">
        <v>0</v>
      </c>
      <c r="AF22" s="9">
        <v>2</v>
      </c>
      <c r="AG22" s="9">
        <v>138</v>
      </c>
      <c r="AH22" s="9">
        <v>184</v>
      </c>
      <c r="AI22" s="9">
        <v>200</v>
      </c>
      <c r="AJ22" s="9">
        <v>0</v>
      </c>
      <c r="AK22" s="9">
        <v>0</v>
      </c>
      <c r="AL22" s="9">
        <v>62</v>
      </c>
      <c r="AM22" s="9">
        <v>2</v>
      </c>
      <c r="AN22" s="9">
        <v>0.79</v>
      </c>
      <c r="AO22" s="9">
        <v>0.38</v>
      </c>
      <c r="AP22" s="9">
        <v>2.39</v>
      </c>
      <c r="AQ22" s="31">
        <f t="shared" si="7"/>
        <v>1</v>
      </c>
    </row>
    <row r="23" spans="2:43" x14ac:dyDescent="0.25">
      <c r="B23" s="9" t="s">
        <v>42</v>
      </c>
      <c r="C23" s="9" t="s">
        <v>44</v>
      </c>
      <c r="D23" s="9">
        <v>7</v>
      </c>
      <c r="E23" s="9">
        <v>50</v>
      </c>
      <c r="F23" s="9">
        <v>15</v>
      </c>
      <c r="G23" s="9">
        <v>4</v>
      </c>
      <c r="H23" s="9">
        <f t="shared" si="0"/>
        <v>782</v>
      </c>
      <c r="I23" s="9">
        <f t="shared" si="1"/>
        <v>0</v>
      </c>
      <c r="J23" s="9">
        <v>782</v>
      </c>
      <c r="K23" s="9">
        <v>782</v>
      </c>
      <c r="L23" s="9">
        <f t="shared" si="2"/>
        <v>0</v>
      </c>
      <c r="M23" s="9" t="s">
        <v>55</v>
      </c>
      <c r="N23" s="9"/>
      <c r="O23" s="9">
        <v>782</v>
      </c>
      <c r="P23" s="9">
        <v>0.37</v>
      </c>
      <c r="Q23" s="9">
        <f t="shared" si="3"/>
        <v>1</v>
      </c>
      <c r="R23" s="9" t="s">
        <v>55</v>
      </c>
      <c r="S23" s="9"/>
      <c r="T23" s="9"/>
      <c r="U23" s="9">
        <v>782</v>
      </c>
      <c r="V23" s="9">
        <v>0.78</v>
      </c>
      <c r="W23" s="9">
        <f t="shared" si="4"/>
        <v>1</v>
      </c>
      <c r="X23" s="9">
        <v>782</v>
      </c>
      <c r="Y23" s="9">
        <f t="shared" si="5"/>
        <v>1</v>
      </c>
      <c r="Z23" s="32">
        <f t="shared" si="6"/>
        <v>100</v>
      </c>
      <c r="AA23" s="9">
        <v>0.26</v>
      </c>
      <c r="AB23" s="9">
        <v>782</v>
      </c>
      <c r="AC23" s="9">
        <v>782</v>
      </c>
      <c r="AD23" s="9">
        <v>782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0.63</v>
      </c>
      <c r="AQ23" s="31">
        <f t="shared" si="7"/>
        <v>1</v>
      </c>
    </row>
    <row r="24" spans="2:43" x14ac:dyDescent="0.25">
      <c r="B24" s="9" t="s">
        <v>42</v>
      </c>
      <c r="C24" s="9" t="s">
        <v>44</v>
      </c>
      <c r="D24" s="9">
        <v>8</v>
      </c>
      <c r="E24" s="9">
        <v>50</v>
      </c>
      <c r="F24" s="9">
        <v>15</v>
      </c>
      <c r="G24" s="9">
        <v>4</v>
      </c>
      <c r="H24" s="9">
        <f t="shared" si="0"/>
        <v>758</v>
      </c>
      <c r="I24" s="9">
        <f t="shared" si="1"/>
        <v>0</v>
      </c>
      <c r="J24" s="9">
        <v>758</v>
      </c>
      <c r="K24" s="9">
        <v>758</v>
      </c>
      <c r="L24" s="9">
        <f t="shared" si="2"/>
        <v>0</v>
      </c>
      <c r="M24" s="9" t="s">
        <v>55</v>
      </c>
      <c r="N24" s="9"/>
      <c r="O24" s="9">
        <v>758</v>
      </c>
      <c r="P24" s="9">
        <v>0.53</v>
      </c>
      <c r="Q24" s="9">
        <f t="shared" si="3"/>
        <v>1</v>
      </c>
      <c r="R24" s="9" t="s">
        <v>55</v>
      </c>
      <c r="S24" s="9"/>
      <c r="T24" s="9"/>
      <c r="U24" s="9">
        <v>758</v>
      </c>
      <c r="V24" s="9">
        <v>7.48</v>
      </c>
      <c r="W24" s="9">
        <f t="shared" si="4"/>
        <v>1</v>
      </c>
      <c r="X24" s="9">
        <v>756</v>
      </c>
      <c r="Y24" s="9">
        <f t="shared" si="5"/>
        <v>0</v>
      </c>
      <c r="Z24" s="32">
        <f t="shared" si="6"/>
        <v>99.736147757255935</v>
      </c>
      <c r="AA24" s="9">
        <v>0.28000000000000003</v>
      </c>
      <c r="AB24" s="9">
        <v>758</v>
      </c>
      <c r="AC24" s="9">
        <v>756</v>
      </c>
      <c r="AD24" s="9">
        <v>758</v>
      </c>
      <c r="AE24" s="9">
        <v>0</v>
      </c>
      <c r="AF24" s="9">
        <v>2</v>
      </c>
      <c r="AG24" s="9">
        <v>141</v>
      </c>
      <c r="AH24" s="9">
        <v>188</v>
      </c>
      <c r="AI24" s="9">
        <v>200</v>
      </c>
      <c r="AJ24" s="9">
        <v>0</v>
      </c>
      <c r="AK24" s="9">
        <v>0</v>
      </c>
      <c r="AL24" s="9">
        <v>838</v>
      </c>
      <c r="AM24" s="9">
        <v>2</v>
      </c>
      <c r="AN24" s="9">
        <v>3.05</v>
      </c>
      <c r="AO24" s="9">
        <v>0.39</v>
      </c>
      <c r="AP24" s="9">
        <v>4.28</v>
      </c>
      <c r="AQ24" s="31">
        <f t="shared" si="7"/>
        <v>1</v>
      </c>
    </row>
    <row r="25" spans="2:43" x14ac:dyDescent="0.25">
      <c r="B25" s="9" t="s">
        <v>42</v>
      </c>
      <c r="C25" s="9" t="s">
        <v>44</v>
      </c>
      <c r="D25" s="9">
        <v>9</v>
      </c>
      <c r="E25" s="9">
        <v>50</v>
      </c>
      <c r="F25" s="9">
        <v>15</v>
      </c>
      <c r="G25" s="9">
        <v>4</v>
      </c>
      <c r="H25" s="9">
        <f t="shared" si="0"/>
        <v>798</v>
      </c>
      <c r="I25" s="9">
        <f t="shared" si="1"/>
        <v>0</v>
      </c>
      <c r="J25" s="9">
        <v>798</v>
      </c>
      <c r="K25" s="9">
        <v>798</v>
      </c>
      <c r="L25" s="9">
        <f t="shared" si="2"/>
        <v>0</v>
      </c>
      <c r="M25" s="9" t="s">
        <v>55</v>
      </c>
      <c r="N25" s="9"/>
      <c r="O25" s="9">
        <v>798</v>
      </c>
      <c r="P25" s="9">
        <v>0.55000000000000004</v>
      </c>
      <c r="Q25" s="9">
        <f t="shared" si="3"/>
        <v>1</v>
      </c>
      <c r="R25" s="9" t="s">
        <v>55</v>
      </c>
      <c r="S25" s="9"/>
      <c r="T25" s="9"/>
      <c r="U25" s="9">
        <v>798</v>
      </c>
      <c r="V25" s="9">
        <v>1.53</v>
      </c>
      <c r="W25" s="9">
        <f t="shared" si="4"/>
        <v>1</v>
      </c>
      <c r="X25" s="9">
        <v>798</v>
      </c>
      <c r="Y25" s="9">
        <f t="shared" si="5"/>
        <v>1</v>
      </c>
      <c r="Z25" s="32">
        <f t="shared" si="6"/>
        <v>100</v>
      </c>
      <c r="AA25" s="9">
        <v>0.26</v>
      </c>
      <c r="AB25" s="9">
        <v>798</v>
      </c>
      <c r="AC25" s="9">
        <v>798</v>
      </c>
      <c r="AD25" s="9">
        <v>798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0.81</v>
      </c>
      <c r="AQ25" s="31">
        <f t="shared" si="7"/>
        <v>1</v>
      </c>
    </row>
    <row r="26" spans="2:43" x14ac:dyDescent="0.25">
      <c r="B26" s="9" t="s">
        <v>42</v>
      </c>
      <c r="C26" s="9" t="s">
        <v>44</v>
      </c>
      <c r="D26" s="9">
        <v>10</v>
      </c>
      <c r="E26" s="9">
        <v>50</v>
      </c>
      <c r="F26" s="9">
        <v>15</v>
      </c>
      <c r="G26" s="9">
        <v>4</v>
      </c>
      <c r="H26" s="9">
        <f t="shared" si="0"/>
        <v>759</v>
      </c>
      <c r="I26" s="9">
        <f t="shared" si="1"/>
        <v>0</v>
      </c>
      <c r="J26" s="9">
        <v>759</v>
      </c>
      <c r="K26" s="9">
        <v>759</v>
      </c>
      <c r="L26" s="9">
        <f t="shared" si="2"/>
        <v>0</v>
      </c>
      <c r="M26" s="9" t="s">
        <v>55</v>
      </c>
      <c r="N26" s="9"/>
      <c r="O26" s="9">
        <v>759</v>
      </c>
      <c r="P26" s="9">
        <v>0.63</v>
      </c>
      <c r="Q26" s="9">
        <f t="shared" si="3"/>
        <v>1</v>
      </c>
      <c r="R26" s="9" t="s">
        <v>55</v>
      </c>
      <c r="S26" s="9"/>
      <c r="T26" s="9"/>
      <c r="U26" s="9">
        <v>759</v>
      </c>
      <c r="V26" s="9">
        <v>9.85</v>
      </c>
      <c r="W26" s="9">
        <f t="shared" si="4"/>
        <v>1</v>
      </c>
      <c r="X26" s="9">
        <v>757</v>
      </c>
      <c r="Y26" s="9">
        <f t="shared" si="5"/>
        <v>0</v>
      </c>
      <c r="Z26" s="32">
        <f t="shared" si="6"/>
        <v>99.736495388669297</v>
      </c>
      <c r="AA26" s="9">
        <v>0.51</v>
      </c>
      <c r="AB26" s="9">
        <v>759</v>
      </c>
      <c r="AC26" s="9">
        <v>757</v>
      </c>
      <c r="AD26" s="9">
        <v>759</v>
      </c>
      <c r="AE26" s="9">
        <v>0</v>
      </c>
      <c r="AF26" s="9">
        <v>2</v>
      </c>
      <c r="AG26" s="9">
        <v>126</v>
      </c>
      <c r="AH26" s="9">
        <v>168</v>
      </c>
      <c r="AI26" s="9">
        <v>200</v>
      </c>
      <c r="AJ26" s="9">
        <v>0</v>
      </c>
      <c r="AK26" s="9">
        <v>0</v>
      </c>
      <c r="AL26" s="9">
        <v>1168</v>
      </c>
      <c r="AM26" s="9">
        <v>2</v>
      </c>
      <c r="AN26" s="9">
        <v>5.3</v>
      </c>
      <c r="AO26" s="9">
        <v>0.42</v>
      </c>
      <c r="AP26" s="9">
        <v>6.88</v>
      </c>
      <c r="AQ26" s="31">
        <f t="shared" si="7"/>
        <v>1</v>
      </c>
    </row>
    <row r="27" spans="2:43" x14ac:dyDescent="0.25">
      <c r="B27" s="9" t="s">
        <v>42</v>
      </c>
      <c r="C27" s="9" t="s">
        <v>45</v>
      </c>
      <c r="D27" s="9">
        <v>1</v>
      </c>
      <c r="E27" s="9">
        <v>50</v>
      </c>
      <c r="F27" s="9">
        <v>15</v>
      </c>
      <c r="G27" s="9">
        <v>4</v>
      </c>
      <c r="H27" s="9">
        <f t="shared" si="0"/>
        <v>763</v>
      </c>
      <c r="I27" s="9">
        <f t="shared" si="1"/>
        <v>1.421188630490956</v>
      </c>
      <c r="J27" s="9">
        <v>774</v>
      </c>
      <c r="K27" s="9">
        <v>763</v>
      </c>
      <c r="L27" s="9">
        <f t="shared" si="2"/>
        <v>1</v>
      </c>
      <c r="M27" s="9" t="s">
        <v>55</v>
      </c>
      <c r="N27" s="9"/>
      <c r="O27" s="9">
        <v>774</v>
      </c>
      <c r="P27" s="9">
        <v>0.9</v>
      </c>
      <c r="Q27" s="9">
        <f t="shared" si="3"/>
        <v>1</v>
      </c>
      <c r="R27" s="9" t="s">
        <v>55</v>
      </c>
      <c r="S27" s="9"/>
      <c r="T27" s="9"/>
      <c r="U27" s="9">
        <v>763</v>
      </c>
      <c r="V27" s="9">
        <v>12.53</v>
      </c>
      <c r="W27" s="9">
        <f t="shared" si="4"/>
        <v>1</v>
      </c>
      <c r="X27" s="9">
        <v>758</v>
      </c>
      <c r="Y27" s="9">
        <f t="shared" si="5"/>
        <v>0</v>
      </c>
      <c r="Z27" s="32">
        <f t="shared" si="6"/>
        <v>99.344692005242464</v>
      </c>
      <c r="AA27" s="9">
        <v>0.46</v>
      </c>
      <c r="AB27" s="9">
        <v>763</v>
      </c>
      <c r="AC27" s="9">
        <v>758</v>
      </c>
      <c r="AD27" s="9">
        <v>774</v>
      </c>
      <c r="AE27" s="9">
        <v>0</v>
      </c>
      <c r="AF27" s="9">
        <v>16</v>
      </c>
      <c r="AG27" s="9">
        <v>141</v>
      </c>
      <c r="AH27" s="9">
        <v>188</v>
      </c>
      <c r="AI27" s="9">
        <v>200</v>
      </c>
      <c r="AJ27" s="9">
        <v>59</v>
      </c>
      <c r="AK27" s="9">
        <v>85</v>
      </c>
      <c r="AL27" s="9">
        <v>3103</v>
      </c>
      <c r="AM27" s="9">
        <v>16</v>
      </c>
      <c r="AN27" s="9">
        <v>9.02</v>
      </c>
      <c r="AO27" s="9">
        <v>5.73</v>
      </c>
      <c r="AP27" s="9">
        <v>16.14</v>
      </c>
      <c r="AQ27" s="31">
        <f t="shared" si="7"/>
        <v>1</v>
      </c>
    </row>
    <row r="28" spans="2:43" x14ac:dyDescent="0.25">
      <c r="B28" s="9" t="s">
        <v>42</v>
      </c>
      <c r="C28" s="9" t="s">
        <v>45</v>
      </c>
      <c r="D28" s="9">
        <v>2</v>
      </c>
      <c r="E28" s="9">
        <v>50</v>
      </c>
      <c r="F28" s="9">
        <v>15</v>
      </c>
      <c r="G28" s="9">
        <v>4</v>
      </c>
      <c r="H28" s="9">
        <f t="shared" si="0"/>
        <v>771</v>
      </c>
      <c r="I28" s="9">
        <f t="shared" si="1"/>
        <v>0</v>
      </c>
      <c r="J28" s="9">
        <v>771</v>
      </c>
      <c r="K28" s="9">
        <v>771</v>
      </c>
      <c r="L28" s="9">
        <f t="shared" si="2"/>
        <v>0</v>
      </c>
      <c r="M28" s="9" t="s">
        <v>55</v>
      </c>
      <c r="N28" s="9"/>
      <c r="O28" s="9">
        <v>771</v>
      </c>
      <c r="P28" s="9">
        <v>0.63</v>
      </c>
      <c r="Q28" s="9">
        <f t="shared" si="3"/>
        <v>1</v>
      </c>
      <c r="R28" s="9" t="s">
        <v>55</v>
      </c>
      <c r="S28" s="9"/>
      <c r="T28" s="9"/>
      <c r="U28" s="9">
        <v>771</v>
      </c>
      <c r="V28" s="9">
        <v>4.46</v>
      </c>
      <c r="W28" s="9">
        <f t="shared" si="4"/>
        <v>1</v>
      </c>
      <c r="X28" s="9">
        <v>769</v>
      </c>
      <c r="Y28" s="9">
        <f t="shared" si="5"/>
        <v>0</v>
      </c>
      <c r="Z28" s="32">
        <f t="shared" si="6"/>
        <v>99.740596627756162</v>
      </c>
      <c r="AA28" s="9">
        <v>0.32</v>
      </c>
      <c r="AB28" s="9">
        <v>771</v>
      </c>
      <c r="AC28" s="9">
        <v>769</v>
      </c>
      <c r="AD28" s="9">
        <v>771</v>
      </c>
      <c r="AE28" s="9">
        <v>0</v>
      </c>
      <c r="AF28" s="9">
        <v>33</v>
      </c>
      <c r="AG28" s="9">
        <v>135</v>
      </c>
      <c r="AH28" s="9">
        <v>180</v>
      </c>
      <c r="AI28" s="9">
        <v>200</v>
      </c>
      <c r="AJ28" s="9">
        <v>68</v>
      </c>
      <c r="AK28" s="9">
        <v>34</v>
      </c>
      <c r="AL28" s="9">
        <v>471</v>
      </c>
      <c r="AM28" s="9">
        <v>33</v>
      </c>
      <c r="AN28" s="9">
        <v>2.56</v>
      </c>
      <c r="AO28" s="9">
        <v>8.92</v>
      </c>
      <c r="AP28" s="9">
        <v>12.44</v>
      </c>
      <c r="AQ28" s="31">
        <f t="shared" si="7"/>
        <v>1</v>
      </c>
    </row>
    <row r="29" spans="2:43" x14ac:dyDescent="0.25">
      <c r="B29" s="9" t="s">
        <v>42</v>
      </c>
      <c r="C29" s="9" t="s">
        <v>45</v>
      </c>
      <c r="D29" s="9">
        <v>3</v>
      </c>
      <c r="E29" s="9">
        <v>50</v>
      </c>
      <c r="F29" s="9">
        <v>15</v>
      </c>
      <c r="G29" s="9">
        <v>4</v>
      </c>
      <c r="H29" s="9">
        <f t="shared" si="0"/>
        <v>772</v>
      </c>
      <c r="I29" s="9">
        <f t="shared" si="1"/>
        <v>0</v>
      </c>
      <c r="J29" s="9">
        <v>772</v>
      </c>
      <c r="K29" s="9">
        <v>772</v>
      </c>
      <c r="L29" s="9">
        <f t="shared" si="2"/>
        <v>0</v>
      </c>
      <c r="M29" s="9" t="s">
        <v>55</v>
      </c>
      <c r="N29" s="9"/>
      <c r="O29" s="9">
        <v>772</v>
      </c>
      <c r="P29" s="9">
        <v>1.06</v>
      </c>
      <c r="Q29" s="9">
        <f t="shared" si="3"/>
        <v>1</v>
      </c>
      <c r="R29" s="9" t="s">
        <v>55</v>
      </c>
      <c r="S29" s="9"/>
      <c r="T29" s="9"/>
      <c r="U29" s="9">
        <v>772</v>
      </c>
      <c r="V29" s="9">
        <v>24.21</v>
      </c>
      <c r="W29" s="9">
        <f t="shared" si="4"/>
        <v>1</v>
      </c>
      <c r="X29" s="9">
        <v>772</v>
      </c>
      <c r="Y29" s="9">
        <f t="shared" si="5"/>
        <v>1</v>
      </c>
      <c r="Z29" s="32">
        <f t="shared" si="6"/>
        <v>100</v>
      </c>
      <c r="AA29" s="9">
        <v>0.37</v>
      </c>
      <c r="AB29" s="9">
        <v>772</v>
      </c>
      <c r="AC29" s="9">
        <v>772</v>
      </c>
      <c r="AD29" s="9">
        <v>772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1.43</v>
      </c>
      <c r="AQ29" s="31">
        <f t="shared" si="7"/>
        <v>1</v>
      </c>
    </row>
    <row r="30" spans="2:43" x14ac:dyDescent="0.25">
      <c r="B30" s="9" t="s">
        <v>42</v>
      </c>
      <c r="C30" s="9" t="s">
        <v>45</v>
      </c>
      <c r="D30" s="9">
        <v>4</v>
      </c>
      <c r="E30" s="9">
        <v>50</v>
      </c>
      <c r="F30" s="9">
        <v>15</v>
      </c>
      <c r="G30" s="9">
        <v>4</v>
      </c>
      <c r="H30" s="9">
        <f t="shared" si="0"/>
        <v>762</v>
      </c>
      <c r="I30" s="9">
        <f t="shared" si="1"/>
        <v>0</v>
      </c>
      <c r="J30" s="9">
        <v>762</v>
      </c>
      <c r="K30" s="9">
        <v>762</v>
      </c>
      <c r="L30" s="9">
        <f t="shared" si="2"/>
        <v>0</v>
      </c>
      <c r="M30" s="9" t="s">
        <v>55</v>
      </c>
      <c r="N30" s="9"/>
      <c r="O30" s="9">
        <v>762</v>
      </c>
      <c r="P30" s="9">
        <v>1.32</v>
      </c>
      <c r="Q30" s="9">
        <f t="shared" si="3"/>
        <v>1</v>
      </c>
      <c r="R30" s="9" t="s">
        <v>55</v>
      </c>
      <c r="S30" s="9"/>
      <c r="T30" s="9"/>
      <c r="U30" s="9">
        <v>762</v>
      </c>
      <c r="V30" s="9">
        <v>43.61</v>
      </c>
      <c r="W30" s="9">
        <f t="shared" si="4"/>
        <v>1</v>
      </c>
      <c r="X30" s="9">
        <v>757</v>
      </c>
      <c r="Y30" s="9">
        <f t="shared" si="5"/>
        <v>0</v>
      </c>
      <c r="Z30" s="32">
        <f t="shared" si="6"/>
        <v>99.343832020997382</v>
      </c>
      <c r="AA30" s="9">
        <v>0.32</v>
      </c>
      <c r="AB30" s="9">
        <v>762</v>
      </c>
      <c r="AC30" s="9">
        <v>757</v>
      </c>
      <c r="AD30" s="9">
        <v>762</v>
      </c>
      <c r="AE30" s="9">
        <v>0</v>
      </c>
      <c r="AF30" s="9">
        <v>13</v>
      </c>
      <c r="AG30" s="9">
        <v>144</v>
      </c>
      <c r="AH30" s="9">
        <v>192</v>
      </c>
      <c r="AI30" s="9">
        <v>200</v>
      </c>
      <c r="AJ30" s="9">
        <v>23</v>
      </c>
      <c r="AK30" s="9">
        <v>4</v>
      </c>
      <c r="AL30" s="9">
        <v>1503</v>
      </c>
      <c r="AM30" s="9">
        <v>13</v>
      </c>
      <c r="AN30" s="9">
        <v>6.27</v>
      </c>
      <c r="AO30" s="9">
        <v>4.18</v>
      </c>
      <c r="AP30" s="9">
        <v>12.1</v>
      </c>
      <c r="AQ30" s="31">
        <f t="shared" si="7"/>
        <v>1</v>
      </c>
    </row>
    <row r="31" spans="2:43" x14ac:dyDescent="0.25">
      <c r="B31" s="9" t="s">
        <v>42</v>
      </c>
      <c r="C31" s="9" t="s">
        <v>45</v>
      </c>
      <c r="D31" s="9">
        <v>5</v>
      </c>
      <c r="E31" s="9">
        <v>50</v>
      </c>
      <c r="F31" s="9">
        <v>15</v>
      </c>
      <c r="G31" s="9">
        <v>4</v>
      </c>
      <c r="H31" s="9">
        <f t="shared" si="0"/>
        <v>761</v>
      </c>
      <c r="I31" s="9">
        <f t="shared" si="1"/>
        <v>0</v>
      </c>
      <c r="J31" s="9">
        <v>761</v>
      </c>
      <c r="K31" s="9">
        <v>761</v>
      </c>
      <c r="L31" s="9">
        <f t="shared" si="2"/>
        <v>0</v>
      </c>
      <c r="M31" s="9" t="s">
        <v>55</v>
      </c>
      <c r="N31" s="9"/>
      <c r="O31" s="9">
        <v>761</v>
      </c>
      <c r="P31" s="9">
        <v>0.74</v>
      </c>
      <c r="Q31" s="9">
        <f t="shared" si="3"/>
        <v>1</v>
      </c>
      <c r="R31" s="9" t="s">
        <v>55</v>
      </c>
      <c r="S31" s="9"/>
      <c r="T31" s="9"/>
      <c r="U31" s="9">
        <v>761</v>
      </c>
      <c r="V31" s="9">
        <v>12.53</v>
      </c>
      <c r="W31" s="9">
        <f t="shared" si="4"/>
        <v>1</v>
      </c>
      <c r="X31" s="9">
        <v>756</v>
      </c>
      <c r="Y31" s="9">
        <f t="shared" si="5"/>
        <v>0</v>
      </c>
      <c r="Z31" s="32">
        <f t="shared" si="6"/>
        <v>99.342969776609721</v>
      </c>
      <c r="AA31" s="9">
        <v>0.38</v>
      </c>
      <c r="AB31" s="9">
        <v>761</v>
      </c>
      <c r="AC31" s="9">
        <v>756</v>
      </c>
      <c r="AD31" s="9">
        <v>761</v>
      </c>
      <c r="AE31" s="9">
        <v>0</v>
      </c>
      <c r="AF31" s="9">
        <v>10</v>
      </c>
      <c r="AG31" s="9">
        <v>141</v>
      </c>
      <c r="AH31" s="9">
        <v>188</v>
      </c>
      <c r="AI31" s="9">
        <v>200</v>
      </c>
      <c r="AJ31" s="9">
        <v>0</v>
      </c>
      <c r="AK31" s="9">
        <v>1</v>
      </c>
      <c r="AL31" s="9">
        <v>2474</v>
      </c>
      <c r="AM31" s="9">
        <v>10</v>
      </c>
      <c r="AN31" s="9">
        <v>9.91</v>
      </c>
      <c r="AO31" s="9">
        <v>3.39</v>
      </c>
      <c r="AP31" s="9">
        <v>14.43</v>
      </c>
      <c r="AQ31" s="31">
        <f t="shared" si="7"/>
        <v>1</v>
      </c>
    </row>
    <row r="32" spans="2:43" x14ac:dyDescent="0.25">
      <c r="B32" s="9" t="s">
        <v>42</v>
      </c>
      <c r="C32" s="9" t="s">
        <v>45</v>
      </c>
      <c r="D32" s="9">
        <v>6</v>
      </c>
      <c r="E32" s="9">
        <v>50</v>
      </c>
      <c r="F32" s="9">
        <v>15</v>
      </c>
      <c r="G32" s="9">
        <v>4</v>
      </c>
      <c r="H32" s="9">
        <f t="shared" si="0"/>
        <v>757</v>
      </c>
      <c r="I32" s="9">
        <f t="shared" si="1"/>
        <v>0</v>
      </c>
      <c r="J32" s="9">
        <v>757</v>
      </c>
      <c r="K32" s="9">
        <v>757</v>
      </c>
      <c r="L32" s="9">
        <f t="shared" si="2"/>
        <v>0</v>
      </c>
      <c r="M32" s="9" t="s">
        <v>55</v>
      </c>
      <c r="N32" s="9"/>
      <c r="O32" s="9">
        <v>757</v>
      </c>
      <c r="P32" s="9">
        <v>0.66</v>
      </c>
      <c r="Q32" s="9">
        <f t="shared" si="3"/>
        <v>1</v>
      </c>
      <c r="R32" s="9" t="s">
        <v>55</v>
      </c>
      <c r="S32" s="9"/>
      <c r="T32" s="9"/>
      <c r="U32" s="9">
        <v>757</v>
      </c>
      <c r="V32" s="9">
        <v>8.32</v>
      </c>
      <c r="W32" s="9">
        <f t="shared" si="4"/>
        <v>1</v>
      </c>
      <c r="X32" s="9">
        <v>756</v>
      </c>
      <c r="Y32" s="9">
        <f t="shared" si="5"/>
        <v>0</v>
      </c>
      <c r="Z32" s="32">
        <f t="shared" si="6"/>
        <v>99.867899603698817</v>
      </c>
      <c r="AA32" s="9">
        <v>0.53</v>
      </c>
      <c r="AB32" s="9">
        <v>757</v>
      </c>
      <c r="AC32" s="9">
        <v>756</v>
      </c>
      <c r="AD32" s="9">
        <v>757</v>
      </c>
      <c r="AE32" s="9">
        <v>0</v>
      </c>
      <c r="AF32" s="9">
        <v>2</v>
      </c>
      <c r="AG32" s="9">
        <v>141</v>
      </c>
      <c r="AH32" s="9">
        <v>188</v>
      </c>
      <c r="AI32" s="9">
        <v>200</v>
      </c>
      <c r="AJ32" s="9">
        <v>0</v>
      </c>
      <c r="AK32" s="9">
        <v>0</v>
      </c>
      <c r="AL32" s="9">
        <v>62</v>
      </c>
      <c r="AM32" s="9">
        <v>2</v>
      </c>
      <c r="AN32" s="9">
        <v>0.77</v>
      </c>
      <c r="AO32" s="9">
        <v>0.41</v>
      </c>
      <c r="AP32" s="9">
        <v>2.37</v>
      </c>
      <c r="AQ32" s="31">
        <f t="shared" si="7"/>
        <v>1</v>
      </c>
    </row>
    <row r="33" spans="2:43" x14ac:dyDescent="0.25">
      <c r="B33" s="9" t="s">
        <v>42</v>
      </c>
      <c r="C33" s="9" t="s">
        <v>45</v>
      </c>
      <c r="D33" s="9">
        <v>7</v>
      </c>
      <c r="E33" s="9">
        <v>50</v>
      </c>
      <c r="F33" s="9">
        <v>15</v>
      </c>
      <c r="G33" s="9">
        <v>4</v>
      </c>
      <c r="H33" s="9">
        <f t="shared" si="0"/>
        <v>782</v>
      </c>
      <c r="I33" s="9">
        <f t="shared" si="1"/>
        <v>0</v>
      </c>
      <c r="J33" s="9">
        <v>782</v>
      </c>
      <c r="K33" s="9">
        <v>782</v>
      </c>
      <c r="L33" s="9">
        <f t="shared" si="2"/>
        <v>0</v>
      </c>
      <c r="M33" s="9" t="s">
        <v>55</v>
      </c>
      <c r="N33" s="9"/>
      <c r="O33" s="9">
        <v>782</v>
      </c>
      <c r="P33" s="9">
        <v>0.35</v>
      </c>
      <c r="Q33" s="9">
        <f t="shared" si="3"/>
        <v>1</v>
      </c>
      <c r="R33" s="9" t="s">
        <v>55</v>
      </c>
      <c r="S33" s="9"/>
      <c r="T33" s="9"/>
      <c r="U33" s="9">
        <v>782</v>
      </c>
      <c r="V33" s="9">
        <v>0.53</v>
      </c>
      <c r="W33" s="9">
        <f t="shared" si="4"/>
        <v>1</v>
      </c>
      <c r="X33" s="9">
        <v>782</v>
      </c>
      <c r="Y33" s="9">
        <f t="shared" si="5"/>
        <v>1</v>
      </c>
      <c r="Z33" s="32">
        <f t="shared" si="6"/>
        <v>100</v>
      </c>
      <c r="AA33" s="9">
        <v>0.27</v>
      </c>
      <c r="AB33" s="9">
        <v>782</v>
      </c>
      <c r="AC33" s="9">
        <v>782</v>
      </c>
      <c r="AD33" s="9">
        <v>782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0.62</v>
      </c>
      <c r="AQ33" s="31">
        <f t="shared" si="7"/>
        <v>1</v>
      </c>
    </row>
    <row r="34" spans="2:43" x14ac:dyDescent="0.25">
      <c r="B34" s="9" t="s">
        <v>42</v>
      </c>
      <c r="C34" s="9" t="s">
        <v>45</v>
      </c>
      <c r="D34" s="9">
        <v>8</v>
      </c>
      <c r="E34" s="9">
        <v>50</v>
      </c>
      <c r="F34" s="9">
        <v>15</v>
      </c>
      <c r="G34" s="9">
        <v>4</v>
      </c>
      <c r="H34" s="9">
        <f t="shared" si="0"/>
        <v>759</v>
      </c>
      <c r="I34" s="9">
        <f t="shared" si="1"/>
        <v>0.26281208935611039</v>
      </c>
      <c r="J34" s="9">
        <v>761</v>
      </c>
      <c r="K34" s="9">
        <v>759</v>
      </c>
      <c r="L34" s="9">
        <f t="shared" si="2"/>
        <v>1</v>
      </c>
      <c r="M34" s="9" t="s">
        <v>55</v>
      </c>
      <c r="N34" s="9"/>
      <c r="O34" s="9">
        <v>761</v>
      </c>
      <c r="P34" s="9">
        <v>0.55000000000000004</v>
      </c>
      <c r="Q34" s="9">
        <f t="shared" si="3"/>
        <v>1</v>
      </c>
      <c r="R34" s="9" t="s">
        <v>55</v>
      </c>
      <c r="S34" s="9"/>
      <c r="T34" s="9"/>
      <c r="U34" s="9">
        <v>759</v>
      </c>
      <c r="V34" s="9">
        <v>13.31</v>
      </c>
      <c r="W34" s="9">
        <f t="shared" si="4"/>
        <v>1</v>
      </c>
      <c r="X34" s="9">
        <v>756</v>
      </c>
      <c r="Y34" s="9">
        <f t="shared" si="5"/>
        <v>0</v>
      </c>
      <c r="Z34" s="32">
        <f t="shared" si="6"/>
        <v>99.604743083003953</v>
      </c>
      <c r="AA34" s="9">
        <v>0.35</v>
      </c>
      <c r="AB34" s="9">
        <v>759</v>
      </c>
      <c r="AC34" s="9">
        <v>756</v>
      </c>
      <c r="AD34" s="9">
        <v>761</v>
      </c>
      <c r="AE34" s="9">
        <v>0</v>
      </c>
      <c r="AF34" s="9">
        <v>20</v>
      </c>
      <c r="AG34" s="9">
        <v>144</v>
      </c>
      <c r="AH34" s="9">
        <v>192</v>
      </c>
      <c r="AI34" s="9">
        <v>200</v>
      </c>
      <c r="AJ34" s="9">
        <v>24</v>
      </c>
      <c r="AK34" s="9">
        <v>20</v>
      </c>
      <c r="AL34" s="9">
        <v>2003</v>
      </c>
      <c r="AM34" s="9">
        <v>20</v>
      </c>
      <c r="AN34" s="9">
        <v>5.54</v>
      </c>
      <c r="AO34" s="9">
        <v>6.68</v>
      </c>
      <c r="AP34" s="9">
        <v>13.13</v>
      </c>
      <c r="AQ34" s="31">
        <f t="shared" si="7"/>
        <v>1</v>
      </c>
    </row>
    <row r="35" spans="2:43" x14ac:dyDescent="0.25">
      <c r="B35" s="9" t="s">
        <v>42</v>
      </c>
      <c r="C35" s="9" t="s">
        <v>45</v>
      </c>
      <c r="D35" s="9">
        <v>9</v>
      </c>
      <c r="E35" s="9">
        <v>50</v>
      </c>
      <c r="F35" s="9">
        <v>15</v>
      </c>
      <c r="G35" s="9">
        <v>4</v>
      </c>
      <c r="H35" s="9">
        <f t="shared" si="0"/>
        <v>798</v>
      </c>
      <c r="I35" s="9">
        <f t="shared" si="1"/>
        <v>0</v>
      </c>
      <c r="J35" s="9">
        <v>798</v>
      </c>
      <c r="K35" s="9">
        <v>798</v>
      </c>
      <c r="L35" s="9">
        <f t="shared" si="2"/>
        <v>0</v>
      </c>
      <c r="M35" s="9" t="s">
        <v>55</v>
      </c>
      <c r="N35" s="9"/>
      <c r="O35" s="9">
        <v>798</v>
      </c>
      <c r="P35" s="9">
        <v>0.6</v>
      </c>
      <c r="Q35" s="9">
        <f t="shared" si="3"/>
        <v>1</v>
      </c>
      <c r="R35" s="9" t="s">
        <v>55</v>
      </c>
      <c r="S35" s="9"/>
      <c r="T35" s="9"/>
      <c r="U35" s="9">
        <v>798</v>
      </c>
      <c r="V35" s="9">
        <v>0.99</v>
      </c>
      <c r="W35" s="9">
        <f t="shared" si="4"/>
        <v>1</v>
      </c>
      <c r="X35" s="9">
        <v>798</v>
      </c>
      <c r="Y35" s="9">
        <f t="shared" si="5"/>
        <v>1</v>
      </c>
      <c r="Z35" s="32">
        <f t="shared" si="6"/>
        <v>100</v>
      </c>
      <c r="AA35" s="9">
        <v>0.27</v>
      </c>
      <c r="AB35" s="9">
        <v>798</v>
      </c>
      <c r="AC35" s="9">
        <v>798</v>
      </c>
      <c r="AD35" s="9">
        <v>798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0.87</v>
      </c>
      <c r="AQ35" s="31">
        <f t="shared" si="7"/>
        <v>1</v>
      </c>
    </row>
    <row r="36" spans="2:43" x14ac:dyDescent="0.25">
      <c r="B36" s="9" t="s">
        <v>42</v>
      </c>
      <c r="C36" s="9" t="s">
        <v>45</v>
      </c>
      <c r="D36" s="9">
        <v>10</v>
      </c>
      <c r="E36" s="9">
        <v>50</v>
      </c>
      <c r="F36" s="9">
        <v>15</v>
      </c>
      <c r="G36" s="9">
        <v>4</v>
      </c>
      <c r="H36" s="9">
        <f t="shared" si="0"/>
        <v>759</v>
      </c>
      <c r="I36" s="9">
        <f t="shared" si="1"/>
        <v>0</v>
      </c>
      <c r="J36" s="9">
        <v>759</v>
      </c>
      <c r="K36" s="9">
        <v>759</v>
      </c>
      <c r="L36" s="9">
        <f t="shared" si="2"/>
        <v>0</v>
      </c>
      <c r="M36" s="9" t="s">
        <v>55</v>
      </c>
      <c r="N36" s="9"/>
      <c r="O36" s="9">
        <v>759</v>
      </c>
      <c r="P36" s="9">
        <v>0.6</v>
      </c>
      <c r="Q36" s="9">
        <f t="shared" si="3"/>
        <v>1</v>
      </c>
      <c r="R36" s="9" t="s">
        <v>55</v>
      </c>
      <c r="S36" s="9"/>
      <c r="T36" s="9"/>
      <c r="U36" s="9">
        <v>759</v>
      </c>
      <c r="V36" s="9">
        <v>10.220000000000001</v>
      </c>
      <c r="W36" s="9">
        <f t="shared" si="4"/>
        <v>1</v>
      </c>
      <c r="X36" s="9">
        <v>757</v>
      </c>
      <c r="Y36" s="9">
        <f t="shared" si="5"/>
        <v>0</v>
      </c>
      <c r="Z36" s="32">
        <f t="shared" si="6"/>
        <v>99.736495388669297</v>
      </c>
      <c r="AA36" s="9">
        <v>0.41</v>
      </c>
      <c r="AB36" s="9">
        <v>759</v>
      </c>
      <c r="AC36" s="9">
        <v>757</v>
      </c>
      <c r="AD36" s="9">
        <v>759</v>
      </c>
      <c r="AE36" s="9">
        <v>0</v>
      </c>
      <c r="AF36" s="9">
        <v>2</v>
      </c>
      <c r="AG36" s="9">
        <v>129</v>
      </c>
      <c r="AH36" s="9">
        <v>172</v>
      </c>
      <c r="AI36" s="9">
        <v>200</v>
      </c>
      <c r="AJ36" s="9">
        <v>0</v>
      </c>
      <c r="AK36" s="9">
        <v>0</v>
      </c>
      <c r="AL36" s="9">
        <v>746</v>
      </c>
      <c r="AM36" s="9">
        <v>2</v>
      </c>
      <c r="AN36" s="9">
        <v>3.33</v>
      </c>
      <c r="AO36" s="9">
        <v>0.55000000000000004</v>
      </c>
      <c r="AP36" s="9">
        <v>4.9000000000000004</v>
      </c>
      <c r="AQ36" s="31">
        <f t="shared" si="7"/>
        <v>1</v>
      </c>
    </row>
    <row r="37" spans="2:43" x14ac:dyDescent="0.25">
      <c r="B37" s="9" t="s">
        <v>42</v>
      </c>
      <c r="C37" s="9" t="s">
        <v>46</v>
      </c>
      <c r="D37" s="9">
        <v>1</v>
      </c>
      <c r="E37" s="9">
        <v>50</v>
      </c>
      <c r="F37" s="9">
        <v>15</v>
      </c>
      <c r="G37" s="9">
        <v>4</v>
      </c>
      <c r="H37" s="9">
        <f t="shared" si="0"/>
        <v>763</v>
      </c>
      <c r="I37" s="9">
        <f t="shared" si="1"/>
        <v>1.421188630490956</v>
      </c>
      <c r="J37" s="9">
        <v>774</v>
      </c>
      <c r="K37" s="9">
        <v>763</v>
      </c>
      <c r="L37" s="9">
        <f t="shared" si="2"/>
        <v>1</v>
      </c>
      <c r="M37" s="9" t="s">
        <v>55</v>
      </c>
      <c r="N37" s="9"/>
      <c r="O37" s="9">
        <v>774</v>
      </c>
      <c r="P37" s="9">
        <v>0.94</v>
      </c>
      <c r="Q37" s="9">
        <f t="shared" si="3"/>
        <v>1</v>
      </c>
      <c r="R37" s="9" t="s">
        <v>55</v>
      </c>
      <c r="S37" s="9"/>
      <c r="T37" s="9"/>
      <c r="U37" s="9">
        <v>763</v>
      </c>
      <c r="V37" s="9">
        <v>8.7899999999999991</v>
      </c>
      <c r="W37" s="9">
        <f t="shared" si="4"/>
        <v>1</v>
      </c>
      <c r="X37" s="9">
        <v>758</v>
      </c>
      <c r="Y37" s="9">
        <f t="shared" si="5"/>
        <v>0</v>
      </c>
      <c r="Z37" s="32">
        <f t="shared" si="6"/>
        <v>99.344692005242464</v>
      </c>
      <c r="AA37" s="9">
        <v>0.44</v>
      </c>
      <c r="AB37" s="9">
        <v>763</v>
      </c>
      <c r="AC37" s="9">
        <v>758</v>
      </c>
      <c r="AD37" s="9">
        <v>774</v>
      </c>
      <c r="AE37" s="9">
        <v>0</v>
      </c>
      <c r="AF37" s="9">
        <v>5</v>
      </c>
      <c r="AG37" s="9">
        <v>144</v>
      </c>
      <c r="AH37" s="9">
        <v>192</v>
      </c>
      <c r="AI37" s="9">
        <v>200</v>
      </c>
      <c r="AJ37" s="9">
        <v>0</v>
      </c>
      <c r="AK37" s="9">
        <v>3</v>
      </c>
      <c r="AL37" s="9">
        <v>690</v>
      </c>
      <c r="AM37" s="9">
        <v>5</v>
      </c>
      <c r="AN37" s="9">
        <v>2.95</v>
      </c>
      <c r="AO37" s="9">
        <v>1.35</v>
      </c>
      <c r="AP37" s="9">
        <v>5.71</v>
      </c>
      <c r="AQ37" s="31">
        <f t="shared" si="7"/>
        <v>1</v>
      </c>
    </row>
    <row r="38" spans="2:43" x14ac:dyDescent="0.25">
      <c r="B38" s="9" t="s">
        <v>42</v>
      </c>
      <c r="C38" s="9" t="s">
        <v>46</v>
      </c>
      <c r="D38" s="9">
        <v>2</v>
      </c>
      <c r="E38" s="9">
        <v>50</v>
      </c>
      <c r="F38" s="9">
        <v>15</v>
      </c>
      <c r="G38" s="9">
        <v>4</v>
      </c>
      <c r="H38" s="9">
        <f t="shared" si="0"/>
        <v>771</v>
      </c>
      <c r="I38" s="9">
        <f t="shared" si="1"/>
        <v>0</v>
      </c>
      <c r="J38" s="9">
        <v>771</v>
      </c>
      <c r="K38" s="9">
        <v>771</v>
      </c>
      <c r="L38" s="9">
        <f t="shared" si="2"/>
        <v>0</v>
      </c>
      <c r="M38" s="9" t="s">
        <v>55</v>
      </c>
      <c r="N38" s="9"/>
      <c r="O38" s="9">
        <v>771</v>
      </c>
      <c r="P38" s="9">
        <v>0.72</v>
      </c>
      <c r="Q38" s="9">
        <f t="shared" si="3"/>
        <v>1</v>
      </c>
      <c r="R38" s="9" t="s">
        <v>55</v>
      </c>
      <c r="S38" s="9"/>
      <c r="T38" s="9"/>
      <c r="U38" s="9">
        <v>771</v>
      </c>
      <c r="V38" s="9">
        <v>4.5199999999999996</v>
      </c>
      <c r="W38" s="9">
        <f t="shared" si="4"/>
        <v>1</v>
      </c>
      <c r="X38" s="9">
        <v>769</v>
      </c>
      <c r="Y38" s="9">
        <f t="shared" si="5"/>
        <v>0</v>
      </c>
      <c r="Z38" s="32">
        <f t="shared" si="6"/>
        <v>99.740596627756162</v>
      </c>
      <c r="AA38" s="9">
        <v>0.37</v>
      </c>
      <c r="AB38" s="9">
        <v>771</v>
      </c>
      <c r="AC38" s="9">
        <v>769</v>
      </c>
      <c r="AD38" s="9">
        <v>771</v>
      </c>
      <c r="AE38" s="9">
        <v>0</v>
      </c>
      <c r="AF38" s="9">
        <v>23</v>
      </c>
      <c r="AG38" s="9">
        <v>135</v>
      </c>
      <c r="AH38" s="9">
        <v>180</v>
      </c>
      <c r="AI38" s="9">
        <v>200</v>
      </c>
      <c r="AJ38" s="9">
        <v>68</v>
      </c>
      <c r="AK38" s="9">
        <v>34</v>
      </c>
      <c r="AL38" s="9">
        <v>471</v>
      </c>
      <c r="AM38" s="9">
        <v>23</v>
      </c>
      <c r="AN38" s="9">
        <v>2.58</v>
      </c>
      <c r="AO38" s="9">
        <v>6.42</v>
      </c>
      <c r="AP38" s="9">
        <v>10.11</v>
      </c>
      <c r="AQ38" s="31">
        <f t="shared" si="7"/>
        <v>1</v>
      </c>
    </row>
    <row r="39" spans="2:43" x14ac:dyDescent="0.25">
      <c r="B39" s="9" t="s">
        <v>42</v>
      </c>
      <c r="C39" s="9" t="s">
        <v>46</v>
      </c>
      <c r="D39" s="9">
        <v>3</v>
      </c>
      <c r="E39" s="9">
        <v>50</v>
      </c>
      <c r="F39" s="9">
        <v>15</v>
      </c>
      <c r="G39" s="9">
        <v>4</v>
      </c>
      <c r="H39" s="9">
        <f t="shared" si="0"/>
        <v>772</v>
      </c>
      <c r="I39" s="9">
        <f t="shared" si="1"/>
        <v>0</v>
      </c>
      <c r="J39" s="9">
        <v>772</v>
      </c>
      <c r="K39" s="9">
        <v>772</v>
      </c>
      <c r="L39" s="9">
        <f t="shared" si="2"/>
        <v>0</v>
      </c>
      <c r="M39" s="9" t="s">
        <v>55</v>
      </c>
      <c r="N39" s="9"/>
      <c r="O39" s="9">
        <v>772</v>
      </c>
      <c r="P39" s="9">
        <v>0.76</v>
      </c>
      <c r="Q39" s="9">
        <f t="shared" si="3"/>
        <v>1</v>
      </c>
      <c r="R39" s="9" t="s">
        <v>55</v>
      </c>
      <c r="S39" s="9"/>
      <c r="T39" s="9"/>
      <c r="U39" s="9">
        <v>772</v>
      </c>
      <c r="V39" s="9">
        <v>13.64</v>
      </c>
      <c r="W39" s="9">
        <f t="shared" si="4"/>
        <v>1</v>
      </c>
      <c r="X39" s="9">
        <v>772</v>
      </c>
      <c r="Y39" s="9">
        <f t="shared" si="5"/>
        <v>1</v>
      </c>
      <c r="Z39" s="32">
        <f t="shared" si="6"/>
        <v>100</v>
      </c>
      <c r="AA39" s="9">
        <v>0.32</v>
      </c>
      <c r="AB39" s="9">
        <v>772</v>
      </c>
      <c r="AC39" s="9">
        <v>772</v>
      </c>
      <c r="AD39" s="9">
        <v>772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1.08</v>
      </c>
      <c r="AQ39" s="31">
        <f t="shared" si="7"/>
        <v>1</v>
      </c>
    </row>
    <row r="40" spans="2:43" x14ac:dyDescent="0.25">
      <c r="B40" s="9" t="s">
        <v>42</v>
      </c>
      <c r="C40" s="9" t="s">
        <v>46</v>
      </c>
      <c r="D40" s="9">
        <v>4</v>
      </c>
      <c r="E40" s="9">
        <v>50</v>
      </c>
      <c r="F40" s="9">
        <v>15</v>
      </c>
      <c r="G40" s="9">
        <v>4</v>
      </c>
      <c r="H40" s="9">
        <f t="shared" si="0"/>
        <v>762</v>
      </c>
      <c r="I40" s="9">
        <f t="shared" si="1"/>
        <v>0</v>
      </c>
      <c r="J40" s="9">
        <v>762</v>
      </c>
      <c r="K40" s="9">
        <v>762</v>
      </c>
      <c r="L40" s="9">
        <f t="shared" si="2"/>
        <v>0</v>
      </c>
      <c r="M40" s="9" t="s">
        <v>55</v>
      </c>
      <c r="N40" s="9"/>
      <c r="O40" s="9">
        <v>762</v>
      </c>
      <c r="P40" s="9">
        <v>0.99</v>
      </c>
      <c r="Q40" s="9">
        <f t="shared" si="3"/>
        <v>1</v>
      </c>
      <c r="R40" s="9" t="s">
        <v>55</v>
      </c>
      <c r="S40" s="9"/>
      <c r="T40" s="9"/>
      <c r="U40" s="9">
        <v>762</v>
      </c>
      <c r="V40" s="9">
        <v>46.38</v>
      </c>
      <c r="W40" s="9">
        <f t="shared" si="4"/>
        <v>1</v>
      </c>
      <c r="X40" s="9">
        <v>757</v>
      </c>
      <c r="Y40" s="9">
        <f t="shared" si="5"/>
        <v>0</v>
      </c>
      <c r="Z40" s="32">
        <f t="shared" si="6"/>
        <v>99.343832020997382</v>
      </c>
      <c r="AA40" s="9">
        <v>0.26</v>
      </c>
      <c r="AB40" s="9">
        <v>762</v>
      </c>
      <c r="AC40" s="9">
        <v>757</v>
      </c>
      <c r="AD40" s="9">
        <v>762</v>
      </c>
      <c r="AE40" s="9">
        <v>0</v>
      </c>
      <c r="AF40" s="9">
        <v>4</v>
      </c>
      <c r="AG40" s="9">
        <v>144</v>
      </c>
      <c r="AH40" s="9">
        <v>192</v>
      </c>
      <c r="AI40" s="9">
        <v>200</v>
      </c>
      <c r="AJ40" s="9">
        <v>7</v>
      </c>
      <c r="AK40" s="9">
        <v>1</v>
      </c>
      <c r="AL40" s="9">
        <v>1261</v>
      </c>
      <c r="AM40" s="9">
        <v>4</v>
      </c>
      <c r="AN40" s="9">
        <v>3.83</v>
      </c>
      <c r="AO40" s="9">
        <v>0.77</v>
      </c>
      <c r="AP40" s="9">
        <v>5.86</v>
      </c>
      <c r="AQ40" s="31">
        <f t="shared" si="7"/>
        <v>1</v>
      </c>
    </row>
    <row r="41" spans="2:43" x14ac:dyDescent="0.25">
      <c r="B41" s="9" t="s">
        <v>42</v>
      </c>
      <c r="C41" s="9" t="s">
        <v>46</v>
      </c>
      <c r="D41" s="9">
        <v>5</v>
      </c>
      <c r="E41" s="9">
        <v>50</v>
      </c>
      <c r="F41" s="9">
        <v>15</v>
      </c>
      <c r="G41" s="9">
        <v>4</v>
      </c>
      <c r="H41" s="9">
        <f t="shared" si="0"/>
        <v>761</v>
      </c>
      <c r="I41" s="9">
        <f t="shared" si="1"/>
        <v>0</v>
      </c>
      <c r="J41" s="9">
        <v>761</v>
      </c>
      <c r="K41" s="9">
        <v>761</v>
      </c>
      <c r="L41" s="9">
        <f t="shared" si="2"/>
        <v>0</v>
      </c>
      <c r="M41" s="9" t="s">
        <v>55</v>
      </c>
      <c r="N41" s="9"/>
      <c r="O41" s="9">
        <v>761</v>
      </c>
      <c r="P41" s="9">
        <v>0.69</v>
      </c>
      <c r="Q41" s="9">
        <f t="shared" si="3"/>
        <v>1</v>
      </c>
      <c r="R41" s="9" t="s">
        <v>55</v>
      </c>
      <c r="S41" s="9"/>
      <c r="T41" s="9"/>
      <c r="U41" s="9">
        <v>761</v>
      </c>
      <c r="V41" s="9">
        <v>12.55</v>
      </c>
      <c r="W41" s="9">
        <f t="shared" si="4"/>
        <v>1</v>
      </c>
      <c r="X41" s="9">
        <v>756</v>
      </c>
      <c r="Y41" s="9">
        <f t="shared" si="5"/>
        <v>0</v>
      </c>
      <c r="Z41" s="32">
        <f t="shared" si="6"/>
        <v>99.342969776609721</v>
      </c>
      <c r="AA41" s="9">
        <v>0.36</v>
      </c>
      <c r="AB41" s="9">
        <v>761</v>
      </c>
      <c r="AC41" s="9">
        <v>756</v>
      </c>
      <c r="AD41" s="9">
        <v>761</v>
      </c>
      <c r="AE41" s="9">
        <v>0</v>
      </c>
      <c r="AF41" s="9">
        <v>10</v>
      </c>
      <c r="AG41" s="9">
        <v>141</v>
      </c>
      <c r="AH41" s="9">
        <v>188</v>
      </c>
      <c r="AI41" s="9">
        <v>200</v>
      </c>
      <c r="AJ41" s="9">
        <v>1</v>
      </c>
      <c r="AK41" s="9">
        <v>5</v>
      </c>
      <c r="AL41" s="9">
        <v>1464</v>
      </c>
      <c r="AM41" s="9">
        <v>10</v>
      </c>
      <c r="AN41" s="9">
        <v>5.92</v>
      </c>
      <c r="AO41" s="9">
        <v>2.84</v>
      </c>
      <c r="AP41" s="9">
        <v>9.82</v>
      </c>
      <c r="AQ41" s="31">
        <f t="shared" si="7"/>
        <v>1</v>
      </c>
    </row>
    <row r="42" spans="2:43" x14ac:dyDescent="0.25">
      <c r="B42" s="9" t="s">
        <v>42</v>
      </c>
      <c r="C42" s="9" t="s">
        <v>46</v>
      </c>
      <c r="D42" s="9">
        <v>6</v>
      </c>
      <c r="E42" s="9">
        <v>50</v>
      </c>
      <c r="F42" s="9">
        <v>15</v>
      </c>
      <c r="G42" s="9">
        <v>4</v>
      </c>
      <c r="H42" s="9">
        <f t="shared" si="0"/>
        <v>757</v>
      </c>
      <c r="I42" s="9">
        <f t="shared" si="1"/>
        <v>0</v>
      </c>
      <c r="J42" s="9">
        <v>757</v>
      </c>
      <c r="K42" s="9">
        <v>757</v>
      </c>
      <c r="L42" s="9">
        <f t="shared" si="2"/>
        <v>0</v>
      </c>
      <c r="M42" s="9" t="s">
        <v>55</v>
      </c>
      <c r="N42" s="9"/>
      <c r="O42" s="9">
        <v>757</v>
      </c>
      <c r="P42" s="9">
        <v>0.64</v>
      </c>
      <c r="Q42" s="9">
        <f t="shared" si="3"/>
        <v>1</v>
      </c>
      <c r="R42" s="9" t="s">
        <v>55</v>
      </c>
      <c r="S42" s="9"/>
      <c r="T42" s="9"/>
      <c r="U42" s="9">
        <v>757</v>
      </c>
      <c r="V42" s="9">
        <v>8.6999999999999993</v>
      </c>
      <c r="W42" s="9">
        <f t="shared" si="4"/>
        <v>1</v>
      </c>
      <c r="X42" s="9">
        <v>756</v>
      </c>
      <c r="Y42" s="9">
        <f t="shared" si="5"/>
        <v>0</v>
      </c>
      <c r="Z42" s="32">
        <f t="shared" si="6"/>
        <v>99.867899603698817</v>
      </c>
      <c r="AA42" s="9">
        <v>0.59</v>
      </c>
      <c r="AB42" s="9">
        <v>757</v>
      </c>
      <c r="AC42" s="9">
        <v>756</v>
      </c>
      <c r="AD42" s="9">
        <v>757</v>
      </c>
      <c r="AE42" s="9">
        <v>0</v>
      </c>
      <c r="AF42" s="9">
        <v>2</v>
      </c>
      <c r="AG42" s="9">
        <v>141</v>
      </c>
      <c r="AH42" s="9">
        <v>188</v>
      </c>
      <c r="AI42" s="9">
        <v>200</v>
      </c>
      <c r="AJ42" s="9">
        <v>0</v>
      </c>
      <c r="AK42" s="9">
        <v>0</v>
      </c>
      <c r="AL42" s="9">
        <v>62</v>
      </c>
      <c r="AM42" s="9">
        <v>2</v>
      </c>
      <c r="AN42" s="9">
        <v>0.74</v>
      </c>
      <c r="AO42" s="9">
        <v>0.4</v>
      </c>
      <c r="AP42" s="9">
        <v>2.38</v>
      </c>
      <c r="AQ42" s="31">
        <f t="shared" si="7"/>
        <v>1</v>
      </c>
    </row>
    <row r="43" spans="2:43" x14ac:dyDescent="0.25">
      <c r="B43" s="9" t="s">
        <v>42</v>
      </c>
      <c r="C43" s="9" t="s">
        <v>46</v>
      </c>
      <c r="D43" s="9">
        <v>7</v>
      </c>
      <c r="E43" s="9">
        <v>50</v>
      </c>
      <c r="F43" s="9">
        <v>15</v>
      </c>
      <c r="G43" s="9">
        <v>4</v>
      </c>
      <c r="H43" s="9">
        <f t="shared" si="0"/>
        <v>782</v>
      </c>
      <c r="I43" s="9">
        <f t="shared" si="1"/>
        <v>0</v>
      </c>
      <c r="J43" s="9">
        <v>782</v>
      </c>
      <c r="K43" s="9">
        <v>782</v>
      </c>
      <c r="L43" s="9">
        <f t="shared" si="2"/>
        <v>0</v>
      </c>
      <c r="M43" s="9" t="s">
        <v>55</v>
      </c>
      <c r="N43" s="9"/>
      <c r="O43" s="9">
        <v>782</v>
      </c>
      <c r="P43" s="9">
        <v>0.38</v>
      </c>
      <c r="Q43" s="9">
        <f t="shared" si="3"/>
        <v>1</v>
      </c>
      <c r="R43" s="9" t="s">
        <v>55</v>
      </c>
      <c r="S43" s="9"/>
      <c r="T43" s="9"/>
      <c r="U43" s="9">
        <v>782</v>
      </c>
      <c r="V43" s="9">
        <v>0.65</v>
      </c>
      <c r="W43" s="9">
        <f t="shared" si="4"/>
        <v>1</v>
      </c>
      <c r="X43" s="9">
        <v>782</v>
      </c>
      <c r="Y43" s="9">
        <f t="shared" si="5"/>
        <v>1</v>
      </c>
      <c r="Z43" s="32">
        <f t="shared" si="6"/>
        <v>100</v>
      </c>
      <c r="AA43" s="9">
        <v>0.24</v>
      </c>
      <c r="AB43" s="9">
        <v>782</v>
      </c>
      <c r="AC43" s="9">
        <v>782</v>
      </c>
      <c r="AD43" s="9">
        <v>782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0.61</v>
      </c>
      <c r="AQ43" s="31">
        <f t="shared" si="7"/>
        <v>1</v>
      </c>
    </row>
    <row r="44" spans="2:43" x14ac:dyDescent="0.25">
      <c r="B44" s="9" t="s">
        <v>42</v>
      </c>
      <c r="C44" s="9" t="s">
        <v>46</v>
      </c>
      <c r="D44" s="9">
        <v>8</v>
      </c>
      <c r="E44" s="9">
        <v>50</v>
      </c>
      <c r="F44" s="9">
        <v>15</v>
      </c>
      <c r="G44" s="9">
        <v>4</v>
      </c>
      <c r="H44" s="9">
        <f t="shared" si="0"/>
        <v>759</v>
      </c>
      <c r="I44" s="9">
        <f t="shared" si="1"/>
        <v>0.26281208935611039</v>
      </c>
      <c r="J44" s="9">
        <v>761</v>
      </c>
      <c r="K44" s="9">
        <v>759</v>
      </c>
      <c r="L44" s="9">
        <f t="shared" si="2"/>
        <v>1</v>
      </c>
      <c r="M44" s="9" t="s">
        <v>55</v>
      </c>
      <c r="N44" s="9"/>
      <c r="O44" s="9">
        <v>761</v>
      </c>
      <c r="P44" s="9">
        <v>0.51</v>
      </c>
      <c r="Q44" s="9">
        <f t="shared" si="3"/>
        <v>1</v>
      </c>
      <c r="R44" s="9" t="s">
        <v>55</v>
      </c>
      <c r="S44" s="9"/>
      <c r="T44" s="9"/>
      <c r="U44" s="9">
        <v>759</v>
      </c>
      <c r="V44" s="9">
        <v>10.6</v>
      </c>
      <c r="W44" s="9">
        <f t="shared" si="4"/>
        <v>1</v>
      </c>
      <c r="X44" s="9">
        <v>756</v>
      </c>
      <c r="Y44" s="9">
        <f t="shared" si="5"/>
        <v>0</v>
      </c>
      <c r="Z44" s="32">
        <f t="shared" si="6"/>
        <v>99.604743083003953</v>
      </c>
      <c r="AA44" s="9">
        <v>0.28000000000000003</v>
      </c>
      <c r="AB44" s="9">
        <v>759</v>
      </c>
      <c r="AC44" s="9">
        <v>756</v>
      </c>
      <c r="AD44" s="9">
        <v>761</v>
      </c>
      <c r="AE44" s="9">
        <v>0</v>
      </c>
      <c r="AF44" s="9">
        <v>14</v>
      </c>
      <c r="AG44" s="9">
        <v>147</v>
      </c>
      <c r="AH44" s="9">
        <v>196</v>
      </c>
      <c r="AI44" s="9">
        <v>200</v>
      </c>
      <c r="AJ44" s="9">
        <v>21</v>
      </c>
      <c r="AK44" s="9">
        <v>16</v>
      </c>
      <c r="AL44" s="9">
        <v>1641</v>
      </c>
      <c r="AM44" s="9">
        <v>14</v>
      </c>
      <c r="AN44" s="9">
        <v>4</v>
      </c>
      <c r="AO44" s="9">
        <v>3.96</v>
      </c>
      <c r="AP44" s="9">
        <v>8.77</v>
      </c>
      <c r="AQ44" s="31">
        <f t="shared" si="7"/>
        <v>1</v>
      </c>
    </row>
    <row r="45" spans="2:43" x14ac:dyDescent="0.25">
      <c r="B45" s="9" t="s">
        <v>42</v>
      </c>
      <c r="C45" s="9" t="s">
        <v>46</v>
      </c>
      <c r="D45" s="9">
        <v>9</v>
      </c>
      <c r="E45" s="9">
        <v>50</v>
      </c>
      <c r="F45" s="9">
        <v>15</v>
      </c>
      <c r="G45" s="9">
        <v>4</v>
      </c>
      <c r="H45" s="9">
        <f t="shared" si="0"/>
        <v>798</v>
      </c>
      <c r="I45" s="9">
        <f t="shared" si="1"/>
        <v>0</v>
      </c>
      <c r="J45" s="9">
        <v>798</v>
      </c>
      <c r="K45" s="9">
        <v>798</v>
      </c>
      <c r="L45" s="9">
        <f t="shared" si="2"/>
        <v>0</v>
      </c>
      <c r="M45" s="9" t="s">
        <v>55</v>
      </c>
      <c r="N45" s="9"/>
      <c r="O45" s="9">
        <v>798</v>
      </c>
      <c r="P45" s="9">
        <v>0.55000000000000004</v>
      </c>
      <c r="Q45" s="9">
        <f t="shared" si="3"/>
        <v>1</v>
      </c>
      <c r="R45" s="9" t="s">
        <v>55</v>
      </c>
      <c r="S45" s="9"/>
      <c r="T45" s="9"/>
      <c r="U45" s="9">
        <v>798</v>
      </c>
      <c r="V45" s="9">
        <v>0.82</v>
      </c>
      <c r="W45" s="9">
        <f t="shared" si="4"/>
        <v>1</v>
      </c>
      <c r="X45" s="9">
        <v>798</v>
      </c>
      <c r="Y45" s="9">
        <f t="shared" si="5"/>
        <v>1</v>
      </c>
      <c r="Z45" s="32">
        <f t="shared" si="6"/>
        <v>100</v>
      </c>
      <c r="AA45" s="9">
        <v>0.28000000000000003</v>
      </c>
      <c r="AB45" s="9">
        <v>798</v>
      </c>
      <c r="AC45" s="9">
        <v>798</v>
      </c>
      <c r="AD45" s="9">
        <v>798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0.83</v>
      </c>
      <c r="AQ45" s="31">
        <f t="shared" si="7"/>
        <v>1</v>
      </c>
    </row>
    <row r="46" spans="2:43" x14ac:dyDescent="0.25">
      <c r="B46" s="9" t="s">
        <v>42</v>
      </c>
      <c r="C46" s="9" t="s">
        <v>46</v>
      </c>
      <c r="D46" s="9">
        <v>10</v>
      </c>
      <c r="E46" s="9">
        <v>50</v>
      </c>
      <c r="F46" s="9">
        <v>15</v>
      </c>
      <c r="G46" s="9">
        <v>4</v>
      </c>
      <c r="H46" s="9">
        <f t="shared" si="0"/>
        <v>759</v>
      </c>
      <c r="I46" s="9">
        <f t="shared" si="1"/>
        <v>0</v>
      </c>
      <c r="J46" s="9">
        <v>759</v>
      </c>
      <c r="K46" s="9">
        <v>759</v>
      </c>
      <c r="L46" s="9">
        <f t="shared" si="2"/>
        <v>0</v>
      </c>
      <c r="M46" s="9" t="s">
        <v>55</v>
      </c>
      <c r="N46" s="9"/>
      <c r="O46" s="9">
        <v>759</v>
      </c>
      <c r="P46" s="9">
        <v>0.59</v>
      </c>
      <c r="Q46" s="9">
        <f t="shared" si="3"/>
        <v>1</v>
      </c>
      <c r="R46" s="9" t="s">
        <v>55</v>
      </c>
      <c r="S46" s="9"/>
      <c r="T46" s="9"/>
      <c r="U46" s="9">
        <v>759</v>
      </c>
      <c r="V46" s="9">
        <v>9.5500000000000007</v>
      </c>
      <c r="W46" s="9">
        <f t="shared" si="4"/>
        <v>1</v>
      </c>
      <c r="X46" s="9">
        <v>757</v>
      </c>
      <c r="Y46" s="9">
        <f t="shared" si="5"/>
        <v>0</v>
      </c>
      <c r="Z46" s="32">
        <f t="shared" si="6"/>
        <v>99.736495388669297</v>
      </c>
      <c r="AA46" s="9">
        <v>0.48</v>
      </c>
      <c r="AB46" s="9">
        <v>759</v>
      </c>
      <c r="AC46" s="9">
        <v>757</v>
      </c>
      <c r="AD46" s="9">
        <v>759</v>
      </c>
      <c r="AE46" s="9">
        <v>0</v>
      </c>
      <c r="AF46" s="9">
        <v>2</v>
      </c>
      <c r="AG46" s="9">
        <v>135</v>
      </c>
      <c r="AH46" s="9">
        <v>180</v>
      </c>
      <c r="AI46" s="9">
        <v>200</v>
      </c>
      <c r="AJ46" s="9">
        <v>0</v>
      </c>
      <c r="AK46" s="9">
        <v>0</v>
      </c>
      <c r="AL46" s="9">
        <v>1436</v>
      </c>
      <c r="AM46" s="9">
        <v>2</v>
      </c>
      <c r="AN46" s="9">
        <v>5.49</v>
      </c>
      <c r="AO46" s="9">
        <v>0.44</v>
      </c>
      <c r="AP46" s="9">
        <v>7.02</v>
      </c>
      <c r="AQ46" s="31">
        <f t="shared" si="7"/>
        <v>1</v>
      </c>
    </row>
    <row r="47" spans="2:43" x14ac:dyDescent="0.25">
      <c r="B47" s="9" t="s">
        <v>42</v>
      </c>
      <c r="C47" s="9" t="s">
        <v>47</v>
      </c>
      <c r="D47" s="9">
        <v>1</v>
      </c>
      <c r="E47" s="9">
        <v>50</v>
      </c>
      <c r="F47" s="9">
        <v>15</v>
      </c>
      <c r="G47" s="9">
        <v>4</v>
      </c>
      <c r="H47" s="9">
        <f t="shared" si="0"/>
        <v>763</v>
      </c>
      <c r="I47" s="9">
        <f t="shared" si="1"/>
        <v>1.421188630490956</v>
      </c>
      <c r="J47" s="9">
        <v>774</v>
      </c>
      <c r="K47" s="9">
        <v>763</v>
      </c>
      <c r="L47" s="9">
        <f t="shared" si="2"/>
        <v>1</v>
      </c>
      <c r="M47" s="9" t="s">
        <v>55</v>
      </c>
      <c r="N47" s="9"/>
      <c r="O47" s="9">
        <v>774</v>
      </c>
      <c r="P47" s="9">
        <v>0.88</v>
      </c>
      <c r="Q47" s="9">
        <f t="shared" si="3"/>
        <v>1</v>
      </c>
      <c r="R47" s="9" t="s">
        <v>55</v>
      </c>
      <c r="S47" s="9"/>
      <c r="T47" s="9"/>
      <c r="U47" s="9">
        <v>763</v>
      </c>
      <c r="V47" s="9">
        <v>9.61</v>
      </c>
      <c r="W47" s="9">
        <f t="shared" si="4"/>
        <v>1</v>
      </c>
      <c r="X47" s="9">
        <v>758</v>
      </c>
      <c r="Y47" s="9">
        <f t="shared" si="5"/>
        <v>0</v>
      </c>
      <c r="Z47" s="32">
        <f t="shared" si="6"/>
        <v>99.344692005242464</v>
      </c>
      <c r="AA47" s="9">
        <v>0.52</v>
      </c>
      <c r="AB47" s="9">
        <v>763</v>
      </c>
      <c r="AC47" s="9">
        <v>758</v>
      </c>
      <c r="AD47" s="9">
        <v>774</v>
      </c>
      <c r="AE47" s="9">
        <v>0</v>
      </c>
      <c r="AF47" s="9">
        <v>12</v>
      </c>
      <c r="AG47" s="9">
        <v>258</v>
      </c>
      <c r="AH47" s="9">
        <v>344</v>
      </c>
      <c r="AI47" s="9">
        <v>200</v>
      </c>
      <c r="AJ47" s="9">
        <v>106</v>
      </c>
      <c r="AK47" s="9">
        <v>179</v>
      </c>
      <c r="AL47" s="9">
        <v>1180</v>
      </c>
      <c r="AM47" s="9">
        <v>12</v>
      </c>
      <c r="AN47" s="9">
        <v>3.66</v>
      </c>
      <c r="AO47" s="9">
        <v>4.0199999999999996</v>
      </c>
      <c r="AP47" s="9">
        <v>9.17</v>
      </c>
      <c r="AQ47" s="31">
        <f t="shared" si="7"/>
        <v>1</v>
      </c>
    </row>
    <row r="48" spans="2:43" x14ac:dyDescent="0.25">
      <c r="B48" s="9" t="s">
        <v>42</v>
      </c>
      <c r="C48" s="9" t="s">
        <v>47</v>
      </c>
      <c r="D48" s="9">
        <v>2</v>
      </c>
      <c r="E48" s="9">
        <v>50</v>
      </c>
      <c r="F48" s="9">
        <v>15</v>
      </c>
      <c r="G48" s="9">
        <v>4</v>
      </c>
      <c r="H48" s="9">
        <f t="shared" si="0"/>
        <v>771</v>
      </c>
      <c r="I48" s="9">
        <f t="shared" si="1"/>
        <v>0</v>
      </c>
      <c r="J48" s="9">
        <v>771</v>
      </c>
      <c r="K48" s="9">
        <v>771</v>
      </c>
      <c r="L48" s="9">
        <f t="shared" si="2"/>
        <v>0</v>
      </c>
      <c r="M48" s="9" t="s">
        <v>55</v>
      </c>
      <c r="N48" s="9"/>
      <c r="O48" s="9">
        <v>771</v>
      </c>
      <c r="P48" s="9">
        <v>0.67</v>
      </c>
      <c r="Q48" s="9">
        <f t="shared" si="3"/>
        <v>1</v>
      </c>
      <c r="R48" s="9" t="s">
        <v>55</v>
      </c>
      <c r="S48" s="9"/>
      <c r="T48" s="9"/>
      <c r="U48" s="9">
        <v>771</v>
      </c>
      <c r="V48" s="9">
        <v>4.59</v>
      </c>
      <c r="W48" s="9">
        <f t="shared" si="4"/>
        <v>1</v>
      </c>
      <c r="X48" s="9">
        <v>769</v>
      </c>
      <c r="Y48" s="9">
        <f t="shared" si="5"/>
        <v>0</v>
      </c>
      <c r="Z48" s="32">
        <f t="shared" si="6"/>
        <v>99.740596627756162</v>
      </c>
      <c r="AA48" s="9">
        <v>0.24</v>
      </c>
      <c r="AB48" s="9">
        <v>771</v>
      </c>
      <c r="AC48" s="9">
        <v>769</v>
      </c>
      <c r="AD48" s="9">
        <v>771</v>
      </c>
      <c r="AE48" s="9">
        <v>0</v>
      </c>
      <c r="AF48" s="9">
        <v>5</v>
      </c>
      <c r="AG48" s="9">
        <v>213</v>
      </c>
      <c r="AH48" s="9">
        <v>284</v>
      </c>
      <c r="AI48" s="9">
        <v>200</v>
      </c>
      <c r="AJ48" s="9">
        <v>10</v>
      </c>
      <c r="AK48" s="9">
        <v>43</v>
      </c>
      <c r="AL48" s="9">
        <v>569</v>
      </c>
      <c r="AM48" s="9">
        <v>5</v>
      </c>
      <c r="AN48" s="9">
        <v>3.38</v>
      </c>
      <c r="AO48" s="9">
        <v>1.96</v>
      </c>
      <c r="AP48" s="9">
        <v>6.22</v>
      </c>
      <c r="AQ48" s="31">
        <f t="shared" si="7"/>
        <v>1</v>
      </c>
    </row>
    <row r="49" spans="2:43" x14ac:dyDescent="0.25">
      <c r="B49" s="9" t="s">
        <v>42</v>
      </c>
      <c r="C49" s="9" t="s">
        <v>47</v>
      </c>
      <c r="D49" s="9">
        <v>3</v>
      </c>
      <c r="E49" s="9">
        <v>50</v>
      </c>
      <c r="F49" s="9">
        <v>15</v>
      </c>
      <c r="G49" s="9">
        <v>4</v>
      </c>
      <c r="H49" s="9">
        <f t="shared" si="0"/>
        <v>772</v>
      </c>
      <c r="I49" s="9">
        <f t="shared" si="1"/>
        <v>0</v>
      </c>
      <c r="J49" s="9">
        <v>772</v>
      </c>
      <c r="K49" s="9">
        <v>772</v>
      </c>
      <c r="L49" s="9">
        <f t="shared" si="2"/>
        <v>0</v>
      </c>
      <c r="M49" s="9" t="s">
        <v>55</v>
      </c>
      <c r="N49" s="9"/>
      <c r="O49" s="9">
        <v>772</v>
      </c>
      <c r="P49" s="9">
        <v>0.82</v>
      </c>
      <c r="Q49" s="9">
        <f t="shared" si="3"/>
        <v>1</v>
      </c>
      <c r="R49" s="9" t="s">
        <v>55</v>
      </c>
      <c r="S49" s="9"/>
      <c r="T49" s="9"/>
      <c r="U49" s="9">
        <v>772</v>
      </c>
      <c r="V49" s="9">
        <v>12.94</v>
      </c>
      <c r="W49" s="9">
        <f t="shared" si="4"/>
        <v>1</v>
      </c>
      <c r="X49" s="9">
        <v>772</v>
      </c>
      <c r="Y49" s="9">
        <f t="shared" si="5"/>
        <v>1</v>
      </c>
      <c r="Z49" s="32">
        <f t="shared" si="6"/>
        <v>100</v>
      </c>
      <c r="AA49" s="9">
        <v>0.33</v>
      </c>
      <c r="AB49" s="9">
        <v>772</v>
      </c>
      <c r="AC49" s="9">
        <v>772</v>
      </c>
      <c r="AD49" s="9">
        <v>772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1.1499999999999999</v>
      </c>
      <c r="AQ49" s="31">
        <f t="shared" si="7"/>
        <v>1</v>
      </c>
    </row>
    <row r="50" spans="2:43" x14ac:dyDescent="0.25">
      <c r="B50" s="9" t="s">
        <v>42</v>
      </c>
      <c r="C50" s="9" t="s">
        <v>47</v>
      </c>
      <c r="D50" s="9">
        <v>4</v>
      </c>
      <c r="E50" s="9">
        <v>50</v>
      </c>
      <c r="F50" s="9">
        <v>15</v>
      </c>
      <c r="G50" s="9">
        <v>4</v>
      </c>
      <c r="H50" s="9">
        <f t="shared" si="0"/>
        <v>764</v>
      </c>
      <c r="I50" s="9">
        <f t="shared" si="1"/>
        <v>0.13071895424836602</v>
      </c>
      <c r="J50" s="9">
        <v>765</v>
      </c>
      <c r="K50" s="9">
        <v>764</v>
      </c>
      <c r="L50" s="9">
        <f t="shared" si="2"/>
        <v>1</v>
      </c>
      <c r="M50" s="9" t="s">
        <v>55</v>
      </c>
      <c r="N50" s="9"/>
      <c r="O50" s="9">
        <v>765</v>
      </c>
      <c r="P50" s="9">
        <v>1.01</v>
      </c>
      <c r="Q50" s="9">
        <f t="shared" si="3"/>
        <v>1</v>
      </c>
      <c r="R50" s="9" t="s">
        <v>55</v>
      </c>
      <c r="S50" s="9"/>
      <c r="T50" s="9"/>
      <c r="U50" s="9">
        <v>764</v>
      </c>
      <c r="V50" s="9">
        <v>61.1</v>
      </c>
      <c r="W50" s="9">
        <f t="shared" si="4"/>
        <v>1</v>
      </c>
      <c r="X50" s="9">
        <v>757</v>
      </c>
      <c r="Y50" s="9">
        <f t="shared" si="5"/>
        <v>0</v>
      </c>
      <c r="Z50" s="32">
        <f t="shared" si="6"/>
        <v>99.083769633507856</v>
      </c>
      <c r="AA50" s="9">
        <v>0.35</v>
      </c>
      <c r="AB50" s="9">
        <v>764</v>
      </c>
      <c r="AC50" s="9">
        <v>757</v>
      </c>
      <c r="AD50" s="9">
        <v>765</v>
      </c>
      <c r="AE50" s="9">
        <v>0</v>
      </c>
      <c r="AF50" s="9">
        <v>8</v>
      </c>
      <c r="AG50" s="9">
        <v>234</v>
      </c>
      <c r="AH50" s="9">
        <v>312</v>
      </c>
      <c r="AI50" s="9">
        <v>200</v>
      </c>
      <c r="AJ50" s="9">
        <v>172</v>
      </c>
      <c r="AK50" s="9">
        <v>28</v>
      </c>
      <c r="AL50" s="9">
        <v>1011</v>
      </c>
      <c r="AM50" s="9">
        <v>8</v>
      </c>
      <c r="AN50" s="9">
        <v>4.9000000000000004</v>
      </c>
      <c r="AO50" s="9">
        <v>3.68</v>
      </c>
      <c r="AP50" s="9">
        <v>10.050000000000001</v>
      </c>
      <c r="AQ50" s="31">
        <f t="shared" si="7"/>
        <v>1</v>
      </c>
    </row>
    <row r="51" spans="2:43" x14ac:dyDescent="0.25">
      <c r="B51" s="9" t="s">
        <v>42</v>
      </c>
      <c r="C51" s="9" t="s">
        <v>47</v>
      </c>
      <c r="D51" s="9">
        <v>5</v>
      </c>
      <c r="E51" s="9">
        <v>50</v>
      </c>
      <c r="F51" s="9">
        <v>15</v>
      </c>
      <c r="G51" s="9">
        <v>4</v>
      </c>
      <c r="H51" s="9">
        <f t="shared" si="0"/>
        <v>762</v>
      </c>
      <c r="I51" s="9">
        <f t="shared" si="1"/>
        <v>0</v>
      </c>
      <c r="J51" s="9">
        <v>762</v>
      </c>
      <c r="K51" s="9">
        <v>762</v>
      </c>
      <c r="L51" s="9">
        <f t="shared" si="2"/>
        <v>0</v>
      </c>
      <c r="M51" s="9" t="s">
        <v>55</v>
      </c>
      <c r="N51" s="9"/>
      <c r="O51" s="9">
        <v>762</v>
      </c>
      <c r="P51" s="9">
        <v>1.35</v>
      </c>
      <c r="Q51" s="9">
        <f t="shared" si="3"/>
        <v>1</v>
      </c>
      <c r="R51" s="9" t="s">
        <v>55</v>
      </c>
      <c r="S51" s="9"/>
      <c r="T51" s="9"/>
      <c r="U51" s="9">
        <v>762</v>
      </c>
      <c r="V51" s="9">
        <v>28.34</v>
      </c>
      <c r="W51" s="9">
        <f t="shared" si="4"/>
        <v>1</v>
      </c>
      <c r="X51" s="9">
        <v>756</v>
      </c>
      <c r="Y51" s="9">
        <f t="shared" si="5"/>
        <v>0</v>
      </c>
      <c r="Z51" s="32">
        <f t="shared" si="6"/>
        <v>99.212598425196845</v>
      </c>
      <c r="AA51" s="9">
        <v>0.49</v>
      </c>
      <c r="AB51" s="9">
        <v>762</v>
      </c>
      <c r="AC51" s="9">
        <v>756</v>
      </c>
      <c r="AD51" s="9">
        <v>762</v>
      </c>
      <c r="AE51" s="9">
        <v>0</v>
      </c>
      <c r="AF51" s="9">
        <v>11</v>
      </c>
      <c r="AG51" s="9">
        <v>255</v>
      </c>
      <c r="AH51" s="9">
        <v>340</v>
      </c>
      <c r="AI51" s="9">
        <v>200</v>
      </c>
      <c r="AJ51" s="9">
        <v>19</v>
      </c>
      <c r="AK51" s="9">
        <v>17</v>
      </c>
      <c r="AL51" s="9">
        <v>2569</v>
      </c>
      <c r="AM51" s="9">
        <v>11</v>
      </c>
      <c r="AN51" s="9">
        <v>9.7200000000000006</v>
      </c>
      <c r="AO51" s="9">
        <v>3.58</v>
      </c>
      <c r="AP51" s="9">
        <v>15.16</v>
      </c>
      <c r="AQ51" s="31">
        <f t="shared" si="7"/>
        <v>1</v>
      </c>
    </row>
    <row r="52" spans="2:43" x14ac:dyDescent="0.25">
      <c r="B52" s="9" t="s">
        <v>42</v>
      </c>
      <c r="C52" s="9" t="s">
        <v>47</v>
      </c>
      <c r="D52" s="9">
        <v>6</v>
      </c>
      <c r="E52" s="9">
        <v>50</v>
      </c>
      <c r="F52" s="9">
        <v>15</v>
      </c>
      <c r="G52" s="9">
        <v>4</v>
      </c>
      <c r="H52" s="9">
        <f t="shared" si="0"/>
        <v>765</v>
      </c>
      <c r="I52" s="9">
        <f t="shared" si="1"/>
        <v>0</v>
      </c>
      <c r="J52" s="9">
        <v>765</v>
      </c>
      <c r="K52" s="9">
        <v>765</v>
      </c>
      <c r="L52" s="9">
        <f t="shared" si="2"/>
        <v>0</v>
      </c>
      <c r="M52" s="9" t="s">
        <v>55</v>
      </c>
      <c r="N52" s="9"/>
      <c r="O52" s="9">
        <v>765</v>
      </c>
      <c r="P52" s="9">
        <v>1.86</v>
      </c>
      <c r="Q52" s="9">
        <f t="shared" si="3"/>
        <v>1</v>
      </c>
      <c r="R52" s="9" t="s">
        <v>55</v>
      </c>
      <c r="S52" s="9"/>
      <c r="T52" s="9"/>
      <c r="U52" s="9">
        <v>765</v>
      </c>
      <c r="V52" s="9">
        <v>10.81</v>
      </c>
      <c r="W52" s="9">
        <f t="shared" si="4"/>
        <v>1</v>
      </c>
      <c r="X52" s="9">
        <v>756</v>
      </c>
      <c r="Y52" s="9">
        <f t="shared" si="5"/>
        <v>0</v>
      </c>
      <c r="Z52" s="32">
        <f t="shared" si="6"/>
        <v>98.82352941176471</v>
      </c>
      <c r="AA52" s="9">
        <v>0.39</v>
      </c>
      <c r="AB52" s="9">
        <v>765</v>
      </c>
      <c r="AC52" s="9">
        <v>756</v>
      </c>
      <c r="AD52" s="9">
        <v>765</v>
      </c>
      <c r="AE52" s="9">
        <v>0</v>
      </c>
      <c r="AF52" s="9">
        <v>8</v>
      </c>
      <c r="AG52" s="9">
        <v>249</v>
      </c>
      <c r="AH52" s="9">
        <v>332</v>
      </c>
      <c r="AI52" s="9">
        <v>200</v>
      </c>
      <c r="AJ52" s="9">
        <v>21</v>
      </c>
      <c r="AK52" s="9">
        <v>56</v>
      </c>
      <c r="AL52" s="9">
        <v>3216</v>
      </c>
      <c r="AM52" s="9">
        <v>8</v>
      </c>
      <c r="AN52" s="9">
        <v>10.25</v>
      </c>
      <c r="AO52" s="9">
        <v>3.17</v>
      </c>
      <c r="AP52" s="9">
        <v>16.02</v>
      </c>
      <c r="AQ52" s="31">
        <f t="shared" si="7"/>
        <v>1</v>
      </c>
    </row>
    <row r="53" spans="2:43" x14ac:dyDescent="0.25">
      <c r="B53" s="9" t="s">
        <v>42</v>
      </c>
      <c r="C53" s="9" t="s">
        <v>47</v>
      </c>
      <c r="D53" s="9">
        <v>7</v>
      </c>
      <c r="E53" s="9">
        <v>50</v>
      </c>
      <c r="F53" s="9">
        <v>15</v>
      </c>
      <c r="G53" s="9">
        <v>4</v>
      </c>
      <c r="H53" s="9">
        <f t="shared" si="0"/>
        <v>782</v>
      </c>
      <c r="I53" s="9">
        <f t="shared" si="1"/>
        <v>0</v>
      </c>
      <c r="J53" s="9">
        <v>782</v>
      </c>
      <c r="K53" s="9">
        <v>782</v>
      </c>
      <c r="L53" s="9">
        <f t="shared" si="2"/>
        <v>0</v>
      </c>
      <c r="M53" s="9" t="s">
        <v>55</v>
      </c>
      <c r="N53" s="9"/>
      <c r="O53" s="9">
        <v>782</v>
      </c>
      <c r="P53" s="9">
        <v>0.67</v>
      </c>
      <c r="Q53" s="9">
        <f t="shared" si="3"/>
        <v>1</v>
      </c>
      <c r="R53" s="9" t="s">
        <v>55</v>
      </c>
      <c r="S53" s="9"/>
      <c r="T53" s="9"/>
      <c r="U53" s="9">
        <v>782</v>
      </c>
      <c r="V53" s="9">
        <v>0.6</v>
      </c>
      <c r="W53" s="9">
        <f t="shared" si="4"/>
        <v>1</v>
      </c>
      <c r="X53" s="9">
        <v>782</v>
      </c>
      <c r="Y53" s="9">
        <f t="shared" si="5"/>
        <v>1</v>
      </c>
      <c r="Z53" s="32">
        <f t="shared" si="6"/>
        <v>100</v>
      </c>
      <c r="AA53" s="9">
        <v>0.44</v>
      </c>
      <c r="AB53" s="9">
        <v>782</v>
      </c>
      <c r="AC53" s="9">
        <v>782</v>
      </c>
      <c r="AD53" s="9">
        <v>782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1.1100000000000001</v>
      </c>
      <c r="AQ53" s="31">
        <f t="shared" si="7"/>
        <v>1</v>
      </c>
    </row>
    <row r="54" spans="2:43" x14ac:dyDescent="0.25">
      <c r="B54" s="9" t="s">
        <v>42</v>
      </c>
      <c r="C54" s="9" t="s">
        <v>47</v>
      </c>
      <c r="D54" s="9">
        <v>8</v>
      </c>
      <c r="E54" s="9">
        <v>50</v>
      </c>
      <c r="F54" s="9">
        <v>15</v>
      </c>
      <c r="G54" s="9">
        <v>4</v>
      </c>
      <c r="H54" s="9">
        <f t="shared" si="0"/>
        <v>759</v>
      </c>
      <c r="I54" s="9">
        <f t="shared" si="1"/>
        <v>0.26281208935611039</v>
      </c>
      <c r="J54" s="9">
        <v>761</v>
      </c>
      <c r="K54" s="9">
        <v>759</v>
      </c>
      <c r="L54" s="9">
        <f t="shared" si="2"/>
        <v>1</v>
      </c>
      <c r="M54" s="9" t="s">
        <v>55</v>
      </c>
      <c r="N54" s="9"/>
      <c r="O54" s="9">
        <v>761</v>
      </c>
      <c r="P54" s="9">
        <v>1.03</v>
      </c>
      <c r="Q54" s="9">
        <f t="shared" si="3"/>
        <v>1</v>
      </c>
      <c r="R54" s="9" t="s">
        <v>55</v>
      </c>
      <c r="S54" s="9"/>
      <c r="T54" s="9"/>
      <c r="U54" s="9">
        <v>759</v>
      </c>
      <c r="V54" s="9">
        <v>10.37</v>
      </c>
      <c r="W54" s="9">
        <f t="shared" si="4"/>
        <v>1</v>
      </c>
      <c r="X54" s="9">
        <v>756</v>
      </c>
      <c r="Y54" s="9">
        <f t="shared" si="5"/>
        <v>0</v>
      </c>
      <c r="Z54" s="32">
        <f t="shared" si="6"/>
        <v>99.604743083003953</v>
      </c>
      <c r="AA54" s="9">
        <v>0.45</v>
      </c>
      <c r="AB54" s="9">
        <v>759</v>
      </c>
      <c r="AC54" s="9">
        <v>756</v>
      </c>
      <c r="AD54" s="9">
        <v>761</v>
      </c>
      <c r="AE54" s="9">
        <v>0</v>
      </c>
      <c r="AF54" s="9">
        <v>15</v>
      </c>
      <c r="AG54" s="9">
        <v>237</v>
      </c>
      <c r="AH54" s="9">
        <v>316</v>
      </c>
      <c r="AI54" s="9">
        <v>200</v>
      </c>
      <c r="AJ54" s="9">
        <v>57</v>
      </c>
      <c r="AK54" s="9">
        <v>136</v>
      </c>
      <c r="AL54" s="9">
        <v>2981</v>
      </c>
      <c r="AM54" s="9">
        <v>15</v>
      </c>
      <c r="AN54" s="9">
        <v>7.03</v>
      </c>
      <c r="AO54" s="9">
        <v>5.57</v>
      </c>
      <c r="AP54" s="9">
        <v>14.07</v>
      </c>
      <c r="AQ54" s="31">
        <f t="shared" si="7"/>
        <v>1</v>
      </c>
    </row>
    <row r="55" spans="2:43" x14ac:dyDescent="0.25">
      <c r="B55" s="9" t="s">
        <v>42</v>
      </c>
      <c r="C55" s="9" t="s">
        <v>47</v>
      </c>
      <c r="D55" s="9">
        <v>9</v>
      </c>
      <c r="E55" s="9">
        <v>50</v>
      </c>
      <c r="F55" s="9">
        <v>15</v>
      </c>
      <c r="G55" s="9">
        <v>4</v>
      </c>
      <c r="H55" s="9">
        <f t="shared" si="0"/>
        <v>798</v>
      </c>
      <c r="I55" s="9">
        <f t="shared" si="1"/>
        <v>0</v>
      </c>
      <c r="J55" s="9">
        <v>798</v>
      </c>
      <c r="K55" s="9">
        <v>798</v>
      </c>
      <c r="L55" s="9">
        <f t="shared" si="2"/>
        <v>0</v>
      </c>
      <c r="M55" s="9" t="s">
        <v>55</v>
      </c>
      <c r="N55" s="9"/>
      <c r="O55" s="9">
        <v>798</v>
      </c>
      <c r="P55" s="9">
        <v>0.6</v>
      </c>
      <c r="Q55" s="9">
        <f t="shared" si="3"/>
        <v>1</v>
      </c>
      <c r="R55" s="9" t="s">
        <v>55</v>
      </c>
      <c r="S55" s="9"/>
      <c r="T55" s="9"/>
      <c r="U55" s="9">
        <v>798</v>
      </c>
      <c r="V55" s="9">
        <v>1.1100000000000001</v>
      </c>
      <c r="W55" s="9">
        <f t="shared" si="4"/>
        <v>1</v>
      </c>
      <c r="X55" s="9">
        <v>798</v>
      </c>
      <c r="Y55" s="9">
        <f t="shared" si="5"/>
        <v>1</v>
      </c>
      <c r="Z55" s="32">
        <f t="shared" si="6"/>
        <v>100</v>
      </c>
      <c r="AA55" s="9">
        <v>0.28999999999999998</v>
      </c>
      <c r="AB55" s="9">
        <v>798</v>
      </c>
      <c r="AC55" s="9">
        <v>798</v>
      </c>
      <c r="AD55" s="9">
        <v>798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0.89</v>
      </c>
      <c r="AQ55" s="31">
        <f t="shared" si="7"/>
        <v>1</v>
      </c>
    </row>
    <row r="56" spans="2:43" x14ac:dyDescent="0.25">
      <c r="B56" s="18" t="s">
        <v>42</v>
      </c>
      <c r="C56" s="18" t="s">
        <v>47</v>
      </c>
      <c r="D56" s="18">
        <v>10</v>
      </c>
      <c r="E56" s="18">
        <v>50</v>
      </c>
      <c r="F56" s="18">
        <v>15</v>
      </c>
      <c r="G56" s="18">
        <v>4</v>
      </c>
      <c r="H56" s="9">
        <f t="shared" si="0"/>
        <v>759</v>
      </c>
      <c r="I56" s="9">
        <f t="shared" si="1"/>
        <v>0</v>
      </c>
      <c r="J56" s="18">
        <v>759</v>
      </c>
      <c r="K56" s="18">
        <v>759</v>
      </c>
      <c r="L56" s="9">
        <f t="shared" si="2"/>
        <v>0</v>
      </c>
      <c r="M56" s="18" t="s">
        <v>55</v>
      </c>
      <c r="N56" s="18"/>
      <c r="O56" s="18">
        <v>759</v>
      </c>
      <c r="P56" s="18">
        <v>0.68</v>
      </c>
      <c r="Q56" s="9">
        <f t="shared" si="3"/>
        <v>1</v>
      </c>
      <c r="R56" s="18" t="s">
        <v>55</v>
      </c>
      <c r="S56" s="18"/>
      <c r="T56" s="18"/>
      <c r="U56" s="18">
        <v>759</v>
      </c>
      <c r="V56" s="18">
        <v>10.3</v>
      </c>
      <c r="W56" s="9">
        <f t="shared" si="4"/>
        <v>1</v>
      </c>
      <c r="X56" s="18">
        <v>757</v>
      </c>
      <c r="Y56" s="9">
        <f t="shared" si="5"/>
        <v>0</v>
      </c>
      <c r="Z56" s="32">
        <f t="shared" si="6"/>
        <v>99.736495388669297</v>
      </c>
      <c r="AA56" s="18">
        <v>0.45</v>
      </c>
      <c r="AB56" s="18">
        <v>759</v>
      </c>
      <c r="AC56" s="18">
        <v>757</v>
      </c>
      <c r="AD56" s="18">
        <v>759</v>
      </c>
      <c r="AE56" s="18">
        <v>0</v>
      </c>
      <c r="AF56" s="18">
        <v>3</v>
      </c>
      <c r="AG56" s="18">
        <v>201</v>
      </c>
      <c r="AH56" s="18">
        <v>268</v>
      </c>
      <c r="AI56" s="18">
        <v>200</v>
      </c>
      <c r="AJ56" s="18">
        <v>0</v>
      </c>
      <c r="AK56" s="18">
        <v>0</v>
      </c>
      <c r="AL56" s="18">
        <v>1201</v>
      </c>
      <c r="AM56" s="18">
        <v>3</v>
      </c>
      <c r="AN56" s="18">
        <v>4.9400000000000004</v>
      </c>
      <c r="AO56" s="18">
        <v>0.67</v>
      </c>
      <c r="AP56" s="18">
        <v>6.75</v>
      </c>
      <c r="AQ56" s="31">
        <f t="shared" si="7"/>
        <v>1</v>
      </c>
    </row>
    <row r="57" spans="2:43" x14ac:dyDescent="0.25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48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1"/>
    </row>
    <row r="58" spans="2:43" x14ac:dyDescent="0.2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4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50"/>
    </row>
    <row r="59" spans="2:43" x14ac:dyDescent="0.2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4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50"/>
    </row>
    <row r="60" spans="2:43" x14ac:dyDescent="0.2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4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50"/>
    </row>
    <row r="61" spans="2:43" x14ac:dyDescent="0.25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4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50"/>
    </row>
    <row r="62" spans="2:43" x14ac:dyDescent="0.25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4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50"/>
    </row>
    <row r="63" spans="2:43" x14ac:dyDescent="0.25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4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50"/>
    </row>
    <row r="64" spans="2:43" x14ac:dyDescent="0.25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4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50"/>
    </row>
    <row r="65" spans="2:43" x14ac:dyDescent="0.25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4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50"/>
    </row>
    <row r="66" spans="2:43" x14ac:dyDescent="0.25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4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50"/>
    </row>
    <row r="67" spans="2:43" x14ac:dyDescent="0.25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4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50"/>
    </row>
    <row r="68" spans="2:43" x14ac:dyDescent="0.25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4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50"/>
    </row>
    <row r="69" spans="2:43" x14ac:dyDescent="0.25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4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50"/>
    </row>
    <row r="70" spans="2:43" x14ac:dyDescent="0.25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4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50"/>
    </row>
    <row r="71" spans="2:43" x14ac:dyDescent="0.25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4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50"/>
    </row>
    <row r="72" spans="2:43" x14ac:dyDescent="0.25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4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50"/>
    </row>
    <row r="73" spans="2:43" x14ac:dyDescent="0.25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4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50"/>
    </row>
    <row r="74" spans="2:43" x14ac:dyDescent="0.25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4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50"/>
    </row>
    <row r="75" spans="2:43" x14ac:dyDescent="0.25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4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50"/>
    </row>
    <row r="76" spans="2:43" x14ac:dyDescent="0.25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4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50"/>
    </row>
    <row r="77" spans="2:43" x14ac:dyDescent="0.25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4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50"/>
    </row>
    <row r="78" spans="2:43" x14ac:dyDescent="0.25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4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50"/>
    </row>
    <row r="79" spans="2:43" x14ac:dyDescent="0.25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4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50"/>
    </row>
    <row r="80" spans="2:43" x14ac:dyDescent="0.25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4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50"/>
    </row>
    <row r="82" spans="2:42" x14ac:dyDescent="0.25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</row>
    <row r="83" spans="2:42" x14ac:dyDescent="0.25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</row>
    <row r="84" spans="2:42" x14ac:dyDescent="0.25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</row>
    <row r="85" spans="2:42" x14ac:dyDescent="0.25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</row>
    <row r="86" spans="2:42" x14ac:dyDescent="0.25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</row>
    <row r="87" spans="2:42" x14ac:dyDescent="0.25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</row>
    <row r="88" spans="2:42" x14ac:dyDescent="0.25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</row>
    <row r="89" spans="2:42" x14ac:dyDescent="0.25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</row>
    <row r="90" spans="2:42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</row>
    <row r="91" spans="2:42" x14ac:dyDescent="0.25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</row>
    <row r="92" spans="2:42" x14ac:dyDescent="0.25"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</row>
    <row r="93" spans="2:42" x14ac:dyDescent="0.25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</row>
    <row r="94" spans="2:42" x14ac:dyDescent="0.25"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</row>
    <row r="95" spans="2:42" x14ac:dyDescent="0.25"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</row>
    <row r="96" spans="2:42" x14ac:dyDescent="0.25"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</row>
    <row r="97" spans="2:42" x14ac:dyDescent="0.25"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</row>
    <row r="98" spans="2:42" x14ac:dyDescent="0.25"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</row>
    <row r="99" spans="2:42" x14ac:dyDescent="0.25"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</row>
    <row r="100" spans="2:42" x14ac:dyDescent="0.25"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</row>
    <row r="101" spans="2:42" x14ac:dyDescent="0.25"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</row>
    <row r="102" spans="2:42" x14ac:dyDescent="0.25"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</row>
    <row r="103" spans="2:42" x14ac:dyDescent="0.25"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</row>
    <row r="104" spans="2:42" x14ac:dyDescent="0.25"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</row>
    <row r="105" spans="2:42" x14ac:dyDescent="0.25"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</row>
    <row r="106" spans="2:42" x14ac:dyDescent="0.25"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</row>
    <row r="107" spans="2:42" x14ac:dyDescent="0.25"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</row>
    <row r="108" spans="2:42" x14ac:dyDescent="0.25"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</row>
    <row r="109" spans="2:42" x14ac:dyDescent="0.25"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</row>
    <row r="110" spans="2:42" x14ac:dyDescent="0.25"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</row>
    <row r="111" spans="2:42" x14ac:dyDescent="0.25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</row>
    <row r="112" spans="2:42" x14ac:dyDescent="0.25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</row>
    <row r="113" spans="2:42" x14ac:dyDescent="0.25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</row>
    <row r="114" spans="2:42" x14ac:dyDescent="0.25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</row>
    <row r="115" spans="2:42" x14ac:dyDescent="0.25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</row>
    <row r="116" spans="2:42" x14ac:dyDescent="0.25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</row>
    <row r="117" spans="2:42" x14ac:dyDescent="0.25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</row>
    <row r="118" spans="2:42" x14ac:dyDescent="0.25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</row>
    <row r="119" spans="2:42" x14ac:dyDescent="0.25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</row>
    <row r="120" spans="2:42" x14ac:dyDescent="0.25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</row>
    <row r="121" spans="2:42" x14ac:dyDescent="0.25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</row>
    <row r="122" spans="2:42" x14ac:dyDescent="0.25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</row>
    <row r="123" spans="2:42" x14ac:dyDescent="0.25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</row>
    <row r="124" spans="2:42" x14ac:dyDescent="0.25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</row>
    <row r="125" spans="2:42" x14ac:dyDescent="0.25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</row>
    <row r="126" spans="2:42" x14ac:dyDescent="0.25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</row>
    <row r="127" spans="2:42" x14ac:dyDescent="0.25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</row>
    <row r="128" spans="2:42" x14ac:dyDescent="0.25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</row>
    <row r="129" spans="2:42" x14ac:dyDescent="0.25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</row>
    <row r="130" spans="2:42" x14ac:dyDescent="0.25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</row>
    <row r="131" spans="2:42" x14ac:dyDescent="0.25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</row>
    <row r="132" spans="2:42" x14ac:dyDescent="0.25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</row>
    <row r="133" spans="2:42" x14ac:dyDescent="0.25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</row>
    <row r="134" spans="2:42" x14ac:dyDescent="0.25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</row>
    <row r="135" spans="2:42" x14ac:dyDescent="0.25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</row>
    <row r="136" spans="2:42" x14ac:dyDescent="0.25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</row>
    <row r="137" spans="2:42" x14ac:dyDescent="0.25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</row>
    <row r="138" spans="2:42" x14ac:dyDescent="0.25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</row>
    <row r="139" spans="2:42" x14ac:dyDescent="0.25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</row>
    <row r="140" spans="2:42" x14ac:dyDescent="0.25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</row>
    <row r="141" spans="2:42" x14ac:dyDescent="0.25"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</row>
    <row r="142" spans="2:42" x14ac:dyDescent="0.25"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</row>
    <row r="143" spans="2:42" x14ac:dyDescent="0.25"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</row>
    <row r="144" spans="2:42" x14ac:dyDescent="0.25"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</row>
    <row r="145" spans="2:42" x14ac:dyDescent="0.25"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</row>
    <row r="146" spans="2:42" x14ac:dyDescent="0.25"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</row>
    <row r="147" spans="2:42" x14ac:dyDescent="0.25"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</row>
    <row r="148" spans="2:42" x14ac:dyDescent="0.25"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</row>
    <row r="149" spans="2:42" x14ac:dyDescent="0.25"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</row>
    <row r="150" spans="2:42" x14ac:dyDescent="0.25"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</row>
    <row r="151" spans="2:42" x14ac:dyDescent="0.25"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</row>
    <row r="152" spans="2:42" x14ac:dyDescent="0.25"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</row>
    <row r="153" spans="2:42" x14ac:dyDescent="0.25"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</row>
    <row r="154" spans="2:42" x14ac:dyDescent="0.25"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</row>
    <row r="155" spans="2:42" x14ac:dyDescent="0.25"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</row>
    <row r="156" spans="2:42" x14ac:dyDescent="0.25"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</row>
    <row r="157" spans="2:42" x14ac:dyDescent="0.25"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</row>
    <row r="158" spans="2:42" x14ac:dyDescent="0.25"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</row>
    <row r="159" spans="2:42" x14ac:dyDescent="0.25"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</row>
    <row r="160" spans="2:42" x14ac:dyDescent="0.25"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</row>
    <row r="161" spans="2:42" x14ac:dyDescent="0.25"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Instances</vt:lpstr>
      <vt:lpstr>Summary</vt:lpstr>
      <vt:lpstr>Kim &amp; Park-2004</vt:lpstr>
      <vt:lpstr>SUO-2016</vt:lpstr>
      <vt:lpstr>set A</vt:lpstr>
      <vt:lpstr>set B</vt:lpstr>
      <vt:lpstr>set C</vt:lpstr>
      <vt:lpstr>set D</vt:lpstr>
      <vt:lpstr>set E</vt:lpstr>
      <vt:lpstr>set F</vt:lpstr>
      <vt:lpstr>set G</vt:lpstr>
      <vt:lpstr>Set D,E+</vt:lpstr>
      <vt:lpstr>SetI-KP-Vx</vt:lpstr>
      <vt:lpstr>SetC-M-Vx</vt:lpstr>
      <vt:lpstr>Master</vt:lpstr>
      <vt:lpstr>Charts</vt:lpstr>
      <vt:lpstr>KP-2004</vt:lpstr>
      <vt:lpstr>setA</vt:lpstr>
      <vt:lpstr>setB</vt:lpstr>
      <vt:lpstr>setC</vt:lpstr>
      <vt:lpstr>setD</vt:lpstr>
      <vt:lpstr>setE</vt:lpstr>
      <vt:lpstr>setF</vt:lpstr>
      <vt:lpstr>setG</vt:lpstr>
      <vt:lpstr>SetD+</vt:lpstr>
      <vt:lpstr>SetE+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Baldacci</dc:creator>
  <cp:lastModifiedBy>SunDF</cp:lastModifiedBy>
  <dcterms:created xsi:type="dcterms:W3CDTF">2015-06-05T18:17:20Z</dcterms:created>
  <dcterms:modified xsi:type="dcterms:W3CDTF">2023-05-12T10:02:09Z</dcterms:modified>
</cp:coreProperties>
</file>