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5120" windowHeight="8010" firstSheet="6" activeTab="12"/>
  </bookViews>
  <sheets>
    <sheet name="Ficha" sheetId="1" r:id="rId1"/>
    <sheet name="Profissão" sheetId="2" r:id="rId2"/>
    <sheet name="Comunicação" sheetId="3" r:id="rId3"/>
    <sheet name="Verreador Destaque" sheetId="4" r:id="rId4"/>
    <sheet name="Confiança" sheetId="5" r:id="rId5"/>
    <sheet name="Desempenho" sheetId="6" r:id="rId6"/>
    <sheet name="Boato" sheetId="7" r:id="rId7"/>
    <sheet name="Acerto" sheetId="8" r:id="rId8"/>
    <sheet name="Erros" sheetId="9" r:id="rId9"/>
    <sheet name="CAndidato-esp" sheetId="10" r:id="rId10"/>
    <sheet name="CAndidoto-ind" sheetId="13" r:id="rId11"/>
    <sheet name="Rejeição" sheetId="11" r:id="rId12"/>
    <sheet name="Vereador" sheetId="12" r:id="rId13"/>
  </sheets>
  <calcPr calcId="124519"/>
</workbook>
</file>

<file path=xl/calcChain.xml><?xml version="1.0" encoding="utf-8"?>
<calcChain xmlns="http://schemas.openxmlformats.org/spreadsheetml/2006/main">
  <c r="G5" i="12"/>
  <c r="G4"/>
  <c r="G3"/>
  <c r="G2"/>
  <c r="F3" i="9"/>
  <c r="F4"/>
  <c r="F5"/>
  <c r="F6"/>
  <c r="F7"/>
  <c r="F8"/>
  <c r="F9"/>
  <c r="F10"/>
  <c r="F11"/>
  <c r="F12"/>
  <c r="F13"/>
  <c r="F14"/>
  <c r="F15"/>
  <c r="F16"/>
  <c r="F17"/>
  <c r="F18"/>
  <c r="F19"/>
  <c r="F2"/>
  <c r="E2"/>
  <c r="E3"/>
  <c r="E4"/>
  <c r="E5"/>
  <c r="E6"/>
  <c r="E7"/>
  <c r="E8"/>
  <c r="E9"/>
  <c r="E10"/>
  <c r="E11"/>
  <c r="E12"/>
  <c r="E13"/>
  <c r="E14"/>
  <c r="E15"/>
  <c r="E16"/>
  <c r="E17"/>
  <c r="E18"/>
  <c r="E19"/>
  <c r="F3" i="8"/>
  <c r="F4"/>
  <c r="F5"/>
  <c r="F6"/>
  <c r="F7"/>
  <c r="F8"/>
  <c r="F9"/>
  <c r="F10"/>
  <c r="F11"/>
  <c r="F12"/>
  <c r="F13"/>
  <c r="F14"/>
  <c r="F15"/>
  <c r="F2"/>
  <c r="E2"/>
  <c r="E3"/>
  <c r="E4"/>
  <c r="E5"/>
  <c r="E6"/>
  <c r="E7"/>
  <c r="E8"/>
  <c r="E9"/>
  <c r="E10"/>
  <c r="E11"/>
  <c r="E12"/>
  <c r="E13"/>
  <c r="E14"/>
  <c r="E15"/>
  <c r="C11" i="7"/>
  <c r="C12"/>
  <c r="C10"/>
  <c r="E2"/>
  <c r="E3"/>
  <c r="E4"/>
  <c r="E5"/>
  <c r="C12" i="6"/>
  <c r="C13"/>
  <c r="C14"/>
  <c r="C11"/>
  <c r="F3" i="5"/>
  <c r="F4"/>
  <c r="F5"/>
  <c r="F2"/>
  <c r="E2"/>
  <c r="E3"/>
  <c r="E4"/>
  <c r="E5"/>
  <c r="F3" i="4"/>
  <c r="F4"/>
  <c r="F5"/>
  <c r="F6"/>
  <c r="F7"/>
  <c r="F8"/>
  <c r="F9"/>
  <c r="F10"/>
  <c r="F11"/>
  <c r="F12"/>
  <c r="F13"/>
  <c r="F2"/>
  <c r="E2"/>
  <c r="E3"/>
  <c r="E4"/>
  <c r="E5"/>
  <c r="E6"/>
  <c r="E7"/>
  <c r="E8"/>
  <c r="E9"/>
  <c r="E10"/>
  <c r="E11"/>
  <c r="N14" i="1"/>
  <c r="N15"/>
  <c r="N16"/>
  <c r="N13"/>
  <c r="H14"/>
  <c r="H13"/>
  <c r="C11" i="3"/>
  <c r="C12"/>
  <c r="C13"/>
  <c r="C14"/>
  <c r="C10"/>
  <c r="C5"/>
  <c r="D5"/>
  <c r="E5"/>
  <c r="F5"/>
  <c r="B5"/>
  <c r="H3"/>
  <c r="H4"/>
  <c r="H5"/>
  <c r="H2"/>
  <c r="F3" i="2"/>
  <c r="F4"/>
  <c r="F5"/>
  <c r="F6"/>
  <c r="F7"/>
  <c r="F8"/>
  <c r="F9"/>
  <c r="F10"/>
  <c r="F11"/>
  <c r="F12"/>
  <c r="F13"/>
  <c r="F14"/>
  <c r="F15"/>
  <c r="F2"/>
  <c r="E2"/>
  <c r="E3"/>
  <c r="E4"/>
  <c r="E5"/>
  <c r="E6"/>
  <c r="E7"/>
  <c r="E8"/>
  <c r="E9"/>
  <c r="E10"/>
  <c r="E11"/>
  <c r="E12"/>
  <c r="E13"/>
  <c r="E14"/>
  <c r="B15" i="1"/>
  <c r="B14"/>
  <c r="B13"/>
  <c r="E5"/>
  <c r="E4"/>
  <c r="E3"/>
  <c r="E2"/>
  <c r="D5"/>
  <c r="C15" i="2"/>
  <c r="D15"/>
  <c r="B15"/>
  <c r="E2" i="6"/>
  <c r="E3"/>
  <c r="E4"/>
  <c r="E5"/>
  <c r="E6"/>
  <c r="E7"/>
  <c r="F3" i="11"/>
  <c r="F4"/>
  <c r="F5"/>
  <c r="F6"/>
  <c r="F7"/>
  <c r="F8"/>
  <c r="F2"/>
  <c r="E15" i="2" l="1"/>
  <c r="C20" i="9"/>
  <c r="D20"/>
  <c r="B20"/>
  <c r="C16" i="8"/>
  <c r="D16"/>
  <c r="B16"/>
  <c r="Q5" i="1"/>
  <c r="O5"/>
  <c r="M5"/>
  <c r="K5"/>
  <c r="E16" i="8" l="1"/>
  <c r="E20" i="9"/>
  <c r="C5" i="1"/>
  <c r="E3" i="13" l="1"/>
  <c r="F3" s="1"/>
  <c r="E4"/>
  <c r="F4" s="1"/>
  <c r="E5"/>
  <c r="F5" s="1"/>
  <c r="E2"/>
  <c r="F2" s="1"/>
  <c r="E3" i="10"/>
  <c r="F3" s="1"/>
  <c r="E4"/>
  <c r="F4" s="1"/>
  <c r="E5"/>
  <c r="F5" s="1"/>
  <c r="E6"/>
  <c r="F6" s="1"/>
  <c r="E2"/>
  <c r="F2" s="1"/>
  <c r="C6" i="5"/>
  <c r="D6"/>
  <c r="E2" i="11"/>
  <c r="E3"/>
  <c r="E4"/>
  <c r="E5"/>
  <c r="E6"/>
  <c r="E7"/>
  <c r="E12" i="4"/>
  <c r="B8" i="11"/>
  <c r="C8"/>
  <c r="G2" i="3"/>
  <c r="G3"/>
  <c r="B13" i="4"/>
  <c r="C13"/>
  <c r="B6" i="5"/>
  <c r="B7" i="6"/>
  <c r="C7"/>
  <c r="B6" i="13"/>
  <c r="C6"/>
  <c r="B6" i="7"/>
  <c r="C6"/>
  <c r="B7" i="10"/>
  <c r="C7"/>
  <c r="D7"/>
  <c r="D8" i="11"/>
  <c r="D6" i="13"/>
  <c r="D6" i="7"/>
  <c r="D7" i="6"/>
  <c r="D13" i="4"/>
  <c r="G4" i="3"/>
  <c r="I5" i="1"/>
  <c r="G5"/>
  <c r="B5"/>
  <c r="G5" i="3" l="1"/>
  <c r="E6" i="5"/>
  <c r="E8" i="11"/>
  <c r="E6" i="13"/>
  <c r="F6" s="1"/>
  <c r="E7" i="10"/>
  <c r="F7" s="1"/>
  <c r="E6" i="7"/>
  <c r="E13" i="4"/>
</calcChain>
</file>

<file path=xl/sharedStrings.xml><?xml version="1.0" encoding="utf-8"?>
<sst xmlns="http://schemas.openxmlformats.org/spreadsheetml/2006/main" count="225" uniqueCount="114">
  <si>
    <t>Idade</t>
  </si>
  <si>
    <t>16-30</t>
  </si>
  <si>
    <t>30-50</t>
  </si>
  <si>
    <t>50-100</t>
  </si>
  <si>
    <t>sexo</t>
  </si>
  <si>
    <t>Masc</t>
  </si>
  <si>
    <t>Fem</t>
  </si>
  <si>
    <t>Escolaridade</t>
  </si>
  <si>
    <t>1ª a 4ª</t>
  </si>
  <si>
    <t>5ª a 8º</t>
  </si>
  <si>
    <t>Medio</t>
  </si>
  <si>
    <t>Superior</t>
  </si>
  <si>
    <t>Profissão</t>
  </si>
  <si>
    <t>sem</t>
  </si>
  <si>
    <t>Sem</t>
  </si>
  <si>
    <t>50 anos</t>
  </si>
  <si>
    <t>lavrador</t>
  </si>
  <si>
    <t>Dona de Casa</t>
  </si>
  <si>
    <t>Servente</t>
  </si>
  <si>
    <t>AM</t>
  </si>
  <si>
    <t>FM</t>
  </si>
  <si>
    <t>Jornais</t>
  </si>
  <si>
    <t>Boca</t>
  </si>
  <si>
    <t>51-100</t>
  </si>
  <si>
    <t>total</t>
  </si>
  <si>
    <t>Vereador</t>
  </si>
  <si>
    <t>Rege</t>
  </si>
  <si>
    <t>Aloisia</t>
  </si>
  <si>
    <t>Reis</t>
  </si>
  <si>
    <t>Justino Junior</t>
  </si>
  <si>
    <t>Edmundo da Santa</t>
  </si>
  <si>
    <t>Sandro Magalhães</t>
  </si>
  <si>
    <t>Jorge Gonçalves</t>
  </si>
  <si>
    <t>Fernado Sena</t>
  </si>
  <si>
    <t>Laison</t>
  </si>
  <si>
    <t>Flávio Filho</t>
  </si>
  <si>
    <t>Não Opinou</t>
  </si>
  <si>
    <t>Confiança</t>
  </si>
  <si>
    <t>Sim</t>
  </si>
  <si>
    <t>Não</t>
  </si>
  <si>
    <t>não Opinou</t>
  </si>
  <si>
    <t>Branco</t>
  </si>
  <si>
    <t>Otimo/Bom</t>
  </si>
  <si>
    <t>Regular</t>
  </si>
  <si>
    <t>Ruim/Péssimo</t>
  </si>
  <si>
    <t>Desempenho</t>
  </si>
  <si>
    <t>Boato</t>
  </si>
  <si>
    <t>Acertos</t>
  </si>
  <si>
    <t>Asfalto</t>
  </si>
  <si>
    <t>Nada</t>
  </si>
  <si>
    <t>Não sabe</t>
  </si>
  <si>
    <t>Pavimentação</t>
  </si>
  <si>
    <t>Calçamento</t>
  </si>
  <si>
    <t>Erros</t>
  </si>
  <si>
    <t>Abandonos Povoados</t>
  </si>
  <si>
    <t>Esqueceu a Zona Rural</t>
  </si>
  <si>
    <t>Na Saúde</t>
  </si>
  <si>
    <t>Na Educação</t>
  </si>
  <si>
    <t>Não Sabe</t>
  </si>
  <si>
    <t>Trazer gente de fora</t>
  </si>
  <si>
    <t>Tudo</t>
  </si>
  <si>
    <t>Candidato</t>
  </si>
  <si>
    <t xml:space="preserve">Onsi </t>
  </si>
  <si>
    <t>Lulu</t>
  </si>
  <si>
    <t xml:space="preserve">Adriano </t>
  </si>
  <si>
    <t>Indeciso</t>
  </si>
  <si>
    <t xml:space="preserve">Batista </t>
  </si>
  <si>
    <t>Beto</t>
  </si>
  <si>
    <t>Não Tem</t>
  </si>
  <si>
    <t>Pessoas incompetentes para  trabalhar</t>
  </si>
  <si>
    <t>Mais emprego</t>
  </si>
  <si>
    <t>SAC</t>
  </si>
  <si>
    <t>Escola de Ciência</t>
  </si>
  <si>
    <t>Estadio Futebol</t>
  </si>
  <si>
    <t>Organização</t>
  </si>
  <si>
    <t>16 anos</t>
  </si>
  <si>
    <t>30 anos</t>
  </si>
  <si>
    <t>Professor</t>
  </si>
  <si>
    <t>Motorista</t>
  </si>
  <si>
    <t>Promessas</t>
  </si>
  <si>
    <t>Saude</t>
  </si>
  <si>
    <t>Estudante</t>
  </si>
  <si>
    <t>Balconista</t>
  </si>
  <si>
    <t>Não fez pavimentação</t>
  </si>
  <si>
    <t>Quadra de Esportes</t>
  </si>
  <si>
    <t>Porteiro</t>
  </si>
  <si>
    <t>Telefonista</t>
  </si>
  <si>
    <t>Aposentado</t>
  </si>
  <si>
    <t>Merendeira</t>
  </si>
  <si>
    <t>Confiar demais nos outros</t>
  </si>
  <si>
    <t>Praça</t>
  </si>
  <si>
    <t>Fazer mais pela comunidade dele</t>
  </si>
  <si>
    <t>Rede Esgoto</t>
  </si>
  <si>
    <t>Tecnica Enfermagem</t>
  </si>
  <si>
    <t>Reforma escolas</t>
  </si>
  <si>
    <t>Agente de Saude</t>
  </si>
  <si>
    <t>Bela Vista</t>
  </si>
  <si>
    <t>Tanque</t>
  </si>
  <si>
    <t>Subae</t>
  </si>
  <si>
    <t>Calçamento zona rural</t>
  </si>
  <si>
    <t>Reforma Colegio</t>
  </si>
  <si>
    <t>Total</t>
  </si>
  <si>
    <t>%</t>
  </si>
  <si>
    <t>Boca a Boca</t>
  </si>
  <si>
    <t>Sem informação</t>
  </si>
  <si>
    <t>Sexo</t>
  </si>
  <si>
    <t xml:space="preserve">% </t>
  </si>
  <si>
    <t>Perguntas</t>
  </si>
  <si>
    <t>18-25</t>
  </si>
  <si>
    <t>25-30</t>
  </si>
  <si>
    <t>35-40</t>
  </si>
  <si>
    <t>45-50</t>
  </si>
  <si>
    <t>Você pagaria R$ 150,00 por esse serviço</t>
  </si>
  <si>
    <t>Voce pretende fazer um concurso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</si>
</sst>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1" fillId="0" borderId="0" xfId="0" applyFont="1" applyProtection="1"/>
    <xf numFmtId="0" fontId="0" fillId="0" borderId="0" xfId="0" applyProtection="1"/>
    <xf numFmtId="16" fontId="0" fillId="0" borderId="0" xfId="0" applyNumberFormat="1" applyProtection="1"/>
    <xf numFmtId="0" fontId="2" fillId="0" borderId="0" xfId="0" applyFont="1" applyProtection="1"/>
    <xf numFmtId="0" fontId="2" fillId="2" borderId="0" xfId="0" applyFont="1" applyFill="1" applyProtection="1"/>
    <xf numFmtId="0" fontId="0" fillId="2" borderId="0" xfId="0" applyFill="1"/>
    <xf numFmtId="0" fontId="0" fillId="2" borderId="0" xfId="0" applyFill="1" applyProtection="1"/>
    <xf numFmtId="16" fontId="0" fillId="2" borderId="0" xfId="0" applyNumberFormat="1" applyFill="1" applyProtection="1"/>
    <xf numFmtId="0" fontId="2" fillId="0" borderId="0" xfId="0" applyFont="1"/>
    <xf numFmtId="0" fontId="3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Font="1"/>
    <xf numFmtId="2" fontId="0" fillId="0" borderId="0" xfId="0" applyNumberFormat="1"/>
    <xf numFmtId="0" fontId="1" fillId="0" borderId="0" xfId="0" applyFont="1" applyAlignment="1" applyProtection="1">
      <alignment horizontal="right"/>
    </xf>
    <xf numFmtId="0" fontId="1" fillId="2" borderId="0" xfId="0" applyFont="1" applyFill="1"/>
    <xf numFmtId="0" fontId="1" fillId="0" borderId="0" xfId="0" applyFont="1" applyAlignment="1">
      <alignment horizontal="center"/>
    </xf>
    <xf numFmtId="2" fontId="0" fillId="2" borderId="0" xfId="0" applyNumberFormat="1" applyFill="1"/>
    <xf numFmtId="1" fontId="0" fillId="0" borderId="0" xfId="0" applyNumberFormat="1"/>
    <xf numFmtId="0" fontId="0" fillId="3" borderId="0" xfId="0" applyFill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Ficha!$B$12</c:f>
              <c:strCache>
                <c:ptCount val="1"/>
                <c:pt idx="0">
                  <c:v>%</c:v>
                </c:pt>
              </c:strCache>
            </c:strRef>
          </c:tx>
          <c:dLbls>
            <c:showVal val="1"/>
          </c:dLbls>
          <c:cat>
            <c:strRef>
              <c:f>Ficha!$A$13:$A$15</c:f>
              <c:strCache>
                <c:ptCount val="3"/>
                <c:pt idx="0">
                  <c:v>16-30</c:v>
                </c:pt>
                <c:pt idx="1">
                  <c:v>30-50</c:v>
                </c:pt>
                <c:pt idx="2">
                  <c:v>50-100</c:v>
                </c:pt>
              </c:strCache>
            </c:strRef>
          </c:cat>
          <c:val>
            <c:numRef>
              <c:f>Ficha!$B$13:$B$15</c:f>
              <c:numCache>
                <c:formatCode>0.00</c:formatCode>
                <c:ptCount val="3"/>
                <c:pt idx="0">
                  <c:v>29.411764705882351</c:v>
                </c:pt>
                <c:pt idx="1">
                  <c:v>43.137254901960787</c:v>
                </c:pt>
                <c:pt idx="2">
                  <c:v>27.450980392156861</c:v>
                </c:pt>
              </c:numCache>
            </c:numRef>
          </c:val>
        </c:ser>
        <c:shape val="cone"/>
        <c:axId val="66248064"/>
        <c:axId val="66262144"/>
        <c:axId val="0"/>
      </c:bar3DChart>
      <c:catAx>
        <c:axId val="66248064"/>
        <c:scaling>
          <c:orientation val="minMax"/>
        </c:scaling>
        <c:axPos val="b"/>
        <c:tickLblPos val="nextTo"/>
        <c:crossAx val="66262144"/>
        <c:crosses val="autoZero"/>
        <c:auto val="1"/>
        <c:lblAlgn val="ctr"/>
        <c:lblOffset val="100"/>
      </c:catAx>
      <c:valAx>
        <c:axId val="66262144"/>
        <c:scaling>
          <c:orientation val="minMax"/>
        </c:scaling>
        <c:axPos val="l"/>
        <c:majorGridlines/>
        <c:numFmt formatCode="0.00" sourceLinked="1"/>
        <c:tickLblPos val="nextTo"/>
        <c:crossAx val="662480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/>
    <c:plotArea>
      <c:layout/>
      <c:pieChart>
        <c:varyColors val="1"/>
        <c:ser>
          <c:idx val="0"/>
          <c:order val="0"/>
          <c:tx>
            <c:strRef>
              <c:f>Acerto!$F$1</c:f>
              <c:strCache>
                <c:ptCount val="1"/>
                <c:pt idx="0">
                  <c:v>%</c:v>
                </c:pt>
              </c:strCache>
            </c:strRef>
          </c:tx>
          <c:dLbls>
            <c:showVal val="1"/>
            <c:showLeaderLines val="1"/>
          </c:dLbls>
          <c:cat>
            <c:strRef>
              <c:f>Acerto!$A$2:$A$15</c:f>
              <c:strCache>
                <c:ptCount val="14"/>
                <c:pt idx="0">
                  <c:v>Asfalto</c:v>
                </c:pt>
                <c:pt idx="1">
                  <c:v>Calçamento</c:v>
                </c:pt>
                <c:pt idx="2">
                  <c:v>Escola de Ciência</c:v>
                </c:pt>
                <c:pt idx="3">
                  <c:v>Estadio Futebol</c:v>
                </c:pt>
                <c:pt idx="4">
                  <c:v>Nada</c:v>
                </c:pt>
                <c:pt idx="5">
                  <c:v>Não sabe</c:v>
                </c:pt>
                <c:pt idx="6">
                  <c:v>Organização</c:v>
                </c:pt>
                <c:pt idx="7">
                  <c:v>Pavimentação</c:v>
                </c:pt>
                <c:pt idx="8">
                  <c:v>Quadra de Esportes</c:v>
                </c:pt>
                <c:pt idx="9">
                  <c:v>Reforma Colegio</c:v>
                </c:pt>
                <c:pt idx="10">
                  <c:v>Rede Esgoto</c:v>
                </c:pt>
                <c:pt idx="11">
                  <c:v>SAC</c:v>
                </c:pt>
                <c:pt idx="12">
                  <c:v>Saude</c:v>
                </c:pt>
                <c:pt idx="13">
                  <c:v>Tudo</c:v>
                </c:pt>
              </c:strCache>
            </c:strRef>
          </c:cat>
          <c:val>
            <c:numRef>
              <c:f>Acerto!$F$2:$F$15</c:f>
              <c:numCache>
                <c:formatCode>0.00</c:formatCode>
                <c:ptCount val="14"/>
                <c:pt idx="0">
                  <c:v>5.882352941176471</c:v>
                </c:pt>
                <c:pt idx="1">
                  <c:v>3.9215686274509802</c:v>
                </c:pt>
                <c:pt idx="2">
                  <c:v>11.764705882352942</c:v>
                </c:pt>
                <c:pt idx="3">
                  <c:v>3.9215686274509802</c:v>
                </c:pt>
                <c:pt idx="4">
                  <c:v>25.490196078431371</c:v>
                </c:pt>
                <c:pt idx="5">
                  <c:v>3.9215686274509802</c:v>
                </c:pt>
                <c:pt idx="6">
                  <c:v>1.9607843137254901</c:v>
                </c:pt>
                <c:pt idx="7">
                  <c:v>3.9215686274509802</c:v>
                </c:pt>
                <c:pt idx="8">
                  <c:v>7.8431372549019605</c:v>
                </c:pt>
                <c:pt idx="9">
                  <c:v>1.9607843137254901</c:v>
                </c:pt>
                <c:pt idx="10">
                  <c:v>13.725490196078431</c:v>
                </c:pt>
                <c:pt idx="11">
                  <c:v>1.9607843137254901</c:v>
                </c:pt>
                <c:pt idx="12">
                  <c:v>11.764705882352942</c:v>
                </c:pt>
                <c:pt idx="13">
                  <c:v>1.9607843137254901</c:v>
                </c:pt>
              </c:numCache>
            </c:numRef>
          </c:val>
        </c:ser>
        <c:firstSliceAng val="0"/>
      </c:pieChart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/>
    <c:plotArea>
      <c:layout/>
      <c:pieChart>
        <c:varyColors val="1"/>
        <c:ser>
          <c:idx val="0"/>
          <c:order val="0"/>
          <c:tx>
            <c:strRef>
              <c:f>Erros!$B$23</c:f>
              <c:strCache>
                <c:ptCount val="1"/>
                <c:pt idx="0">
                  <c:v>%</c:v>
                </c:pt>
              </c:strCache>
            </c:strRef>
          </c:tx>
          <c:dLbls>
            <c:showVal val="1"/>
            <c:showLeaderLines val="1"/>
          </c:dLbls>
          <c:cat>
            <c:strRef>
              <c:f>Erros!$A$24:$A$41</c:f>
              <c:strCache>
                <c:ptCount val="18"/>
                <c:pt idx="0">
                  <c:v>Tudo</c:v>
                </c:pt>
                <c:pt idx="1">
                  <c:v>Praça</c:v>
                </c:pt>
                <c:pt idx="2">
                  <c:v>Na Educação</c:v>
                </c:pt>
                <c:pt idx="3">
                  <c:v>Esqueceu a Zona Rural</c:v>
                </c:pt>
                <c:pt idx="4">
                  <c:v>Nada</c:v>
                </c:pt>
                <c:pt idx="5">
                  <c:v>Abandonos Povoados</c:v>
                </c:pt>
                <c:pt idx="6">
                  <c:v>Branco</c:v>
                </c:pt>
                <c:pt idx="7">
                  <c:v>Calçamento zona rural</c:v>
                </c:pt>
                <c:pt idx="8">
                  <c:v>Confiar demais nos outros</c:v>
                </c:pt>
                <c:pt idx="9">
                  <c:v>Na Saúde</c:v>
                </c:pt>
                <c:pt idx="10">
                  <c:v>Fazer mais pela comunidade dele</c:v>
                </c:pt>
                <c:pt idx="11">
                  <c:v>Mais emprego</c:v>
                </c:pt>
                <c:pt idx="12">
                  <c:v>Não fez pavimentação</c:v>
                </c:pt>
                <c:pt idx="13">
                  <c:v>Não Sabe</c:v>
                </c:pt>
                <c:pt idx="14">
                  <c:v>Pessoas incompetentes para  trabalhar</c:v>
                </c:pt>
                <c:pt idx="15">
                  <c:v>Promessas</c:v>
                </c:pt>
                <c:pt idx="16">
                  <c:v>Reforma escolas</c:v>
                </c:pt>
                <c:pt idx="17">
                  <c:v>Trazer gente de fora</c:v>
                </c:pt>
              </c:strCache>
            </c:strRef>
          </c:cat>
          <c:val>
            <c:numRef>
              <c:f>Erros!$B$24:$B$41</c:f>
              <c:numCache>
                <c:formatCode>General</c:formatCode>
                <c:ptCount val="18"/>
                <c:pt idx="0">
                  <c:v>19.61</c:v>
                </c:pt>
                <c:pt idx="1">
                  <c:v>13.73</c:v>
                </c:pt>
                <c:pt idx="2">
                  <c:v>11.76</c:v>
                </c:pt>
                <c:pt idx="3">
                  <c:v>7.84</c:v>
                </c:pt>
                <c:pt idx="4">
                  <c:v>7.84</c:v>
                </c:pt>
                <c:pt idx="5">
                  <c:v>5.88</c:v>
                </c:pt>
                <c:pt idx="6">
                  <c:v>5.88</c:v>
                </c:pt>
                <c:pt idx="7">
                  <c:v>3.92</c:v>
                </c:pt>
                <c:pt idx="8">
                  <c:v>3.92</c:v>
                </c:pt>
                <c:pt idx="9">
                  <c:v>3.92</c:v>
                </c:pt>
                <c:pt idx="10">
                  <c:v>1.96</c:v>
                </c:pt>
                <c:pt idx="11">
                  <c:v>1.96</c:v>
                </c:pt>
                <c:pt idx="12">
                  <c:v>1.96</c:v>
                </c:pt>
                <c:pt idx="13">
                  <c:v>1.96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58333333333333337"/>
          <c:y val="1.3842592592592594E-2"/>
          <c:w val="0.40555555555555556"/>
          <c:h val="0.98615740740740743"/>
        </c:manualLayout>
      </c:layout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/>
    <c:plotArea>
      <c:layout/>
      <c:pieChart>
        <c:varyColors val="1"/>
        <c:ser>
          <c:idx val="0"/>
          <c:order val="0"/>
          <c:tx>
            <c:strRef>
              <c:f>'CAndidato-esp'!$F$1</c:f>
              <c:strCache>
                <c:ptCount val="1"/>
                <c:pt idx="0">
                  <c:v>%</c:v>
                </c:pt>
              </c:strCache>
            </c:strRef>
          </c:tx>
          <c:dLbls>
            <c:showVal val="1"/>
            <c:showLeaderLines val="1"/>
          </c:dLbls>
          <c:cat>
            <c:strRef>
              <c:f>'CAndidato-esp'!$A$2:$A$6</c:f>
              <c:strCache>
                <c:ptCount val="5"/>
                <c:pt idx="0">
                  <c:v>Onsi </c:v>
                </c:pt>
                <c:pt idx="1">
                  <c:v>Lulu</c:v>
                </c:pt>
                <c:pt idx="2">
                  <c:v>Adriano </c:v>
                </c:pt>
                <c:pt idx="3">
                  <c:v>Não Tem</c:v>
                </c:pt>
                <c:pt idx="4">
                  <c:v>Indeciso</c:v>
                </c:pt>
              </c:strCache>
            </c:strRef>
          </c:cat>
          <c:val>
            <c:numRef>
              <c:f>'CAndidato-esp'!$F$2:$F$6</c:f>
              <c:numCache>
                <c:formatCode>0.0</c:formatCode>
                <c:ptCount val="5"/>
                <c:pt idx="0">
                  <c:v>43.137254901960787</c:v>
                </c:pt>
                <c:pt idx="1">
                  <c:v>1.9607843137254901</c:v>
                </c:pt>
                <c:pt idx="2">
                  <c:v>31.372549019607842</c:v>
                </c:pt>
                <c:pt idx="3">
                  <c:v>3.9215686274509802</c:v>
                </c:pt>
                <c:pt idx="4">
                  <c:v>19.607843137254903</c:v>
                </c:pt>
              </c:numCache>
            </c:numRef>
          </c:val>
        </c:ser>
        <c:firstSliceAng val="0"/>
      </c:pieChart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/>
    <c:plotArea>
      <c:layout/>
      <c:pieChart>
        <c:varyColors val="1"/>
        <c:ser>
          <c:idx val="0"/>
          <c:order val="0"/>
          <c:tx>
            <c:strRef>
              <c:f>'CAndidoto-ind'!$F$1</c:f>
              <c:strCache>
                <c:ptCount val="1"/>
                <c:pt idx="0">
                  <c:v>%</c:v>
                </c:pt>
              </c:strCache>
            </c:strRef>
          </c:tx>
          <c:dLbls>
            <c:showVal val="1"/>
            <c:showLeaderLines val="1"/>
          </c:dLbls>
          <c:cat>
            <c:strRef>
              <c:f>'CAndidoto-ind'!$A$2:$A$5</c:f>
              <c:strCache>
                <c:ptCount val="4"/>
                <c:pt idx="0">
                  <c:v>Onsi </c:v>
                </c:pt>
                <c:pt idx="1">
                  <c:v>Lulu</c:v>
                </c:pt>
                <c:pt idx="2">
                  <c:v>Adriano </c:v>
                </c:pt>
                <c:pt idx="3">
                  <c:v>Branco</c:v>
                </c:pt>
              </c:strCache>
            </c:strRef>
          </c:cat>
          <c:val>
            <c:numRef>
              <c:f>'CAndidoto-ind'!$F$2:$F$5</c:f>
              <c:numCache>
                <c:formatCode>0.0</c:formatCode>
                <c:ptCount val="4"/>
                <c:pt idx="0">
                  <c:v>54.901960784313722</c:v>
                </c:pt>
                <c:pt idx="1">
                  <c:v>9.8039215686274517</c:v>
                </c:pt>
                <c:pt idx="2">
                  <c:v>33.333333333333336</c:v>
                </c:pt>
                <c:pt idx="3">
                  <c:v>1.9607843137254901</c:v>
                </c:pt>
              </c:numCache>
            </c:numRef>
          </c:val>
        </c:ser>
        <c:firstSliceAng val="0"/>
      </c:pieChart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/>
    <c:plotArea>
      <c:layout/>
      <c:pieChart>
        <c:varyColors val="1"/>
        <c:ser>
          <c:idx val="0"/>
          <c:order val="0"/>
          <c:tx>
            <c:strRef>
              <c:f>Rejeição!$F$1</c:f>
              <c:strCache>
                <c:ptCount val="1"/>
                <c:pt idx="0">
                  <c:v>%</c:v>
                </c:pt>
              </c:strCache>
            </c:strRef>
          </c:tx>
          <c:dLbls>
            <c:showVal val="1"/>
            <c:showLeaderLines val="1"/>
          </c:dLbls>
          <c:cat>
            <c:strRef>
              <c:f>Rejeição!$A$2:$A$7</c:f>
              <c:strCache>
                <c:ptCount val="6"/>
                <c:pt idx="0">
                  <c:v>Onsi </c:v>
                </c:pt>
                <c:pt idx="1">
                  <c:v>Lulu</c:v>
                </c:pt>
                <c:pt idx="2">
                  <c:v>Adriano </c:v>
                </c:pt>
                <c:pt idx="3">
                  <c:v>Batista </c:v>
                </c:pt>
                <c:pt idx="4">
                  <c:v>Beto</c:v>
                </c:pt>
                <c:pt idx="5">
                  <c:v>Branco</c:v>
                </c:pt>
              </c:strCache>
            </c:strRef>
          </c:cat>
          <c:val>
            <c:numRef>
              <c:f>Rejeição!$F$2:$F$7</c:f>
              <c:numCache>
                <c:formatCode>0.00</c:formatCode>
                <c:ptCount val="6"/>
                <c:pt idx="0">
                  <c:v>33.333333333333336</c:v>
                </c:pt>
                <c:pt idx="1">
                  <c:v>19.607843137254903</c:v>
                </c:pt>
                <c:pt idx="2">
                  <c:v>21.568627450980394</c:v>
                </c:pt>
                <c:pt idx="3">
                  <c:v>9.8039215686274517</c:v>
                </c:pt>
                <c:pt idx="4">
                  <c:v>13.725490196078431</c:v>
                </c:pt>
                <c:pt idx="5">
                  <c:v>1.9607843137254901</c:v>
                </c:pt>
              </c:numCache>
            </c:numRef>
          </c:val>
        </c:ser>
        <c:firstSliceAng val="0"/>
      </c:pieChart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/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Ficha!$H$12</c:f>
              <c:strCache>
                <c:ptCount val="1"/>
                <c:pt idx="0">
                  <c:v>%</c:v>
                </c:pt>
              </c:strCache>
            </c:strRef>
          </c:tx>
          <c:explosion val="25"/>
          <c:dLbls>
            <c:showVal val="1"/>
            <c:showLeaderLines val="1"/>
          </c:dLbls>
          <c:cat>
            <c:strRef>
              <c:f>Ficha!$E$13:$E$14</c:f>
              <c:strCache>
                <c:ptCount val="2"/>
                <c:pt idx="0">
                  <c:v>Masc</c:v>
                </c:pt>
                <c:pt idx="1">
                  <c:v>Fem</c:v>
                </c:pt>
              </c:strCache>
            </c:strRef>
          </c:cat>
          <c:val>
            <c:numRef>
              <c:f>Ficha!$H$13:$H$14</c:f>
              <c:numCache>
                <c:formatCode>0.00</c:formatCode>
                <c:ptCount val="2"/>
                <c:pt idx="0">
                  <c:v>37.254901960784316</c:v>
                </c:pt>
                <c:pt idx="1">
                  <c:v>62.745098039215684</c:v>
                </c:pt>
              </c:numCache>
            </c:numRef>
          </c:val>
        </c:ser>
      </c:pie3DChart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Ficha!$N$12</c:f>
              <c:strCache>
                <c:ptCount val="1"/>
                <c:pt idx="0">
                  <c:v>%</c:v>
                </c:pt>
              </c:strCache>
            </c:strRef>
          </c:tx>
          <c:dLbls>
            <c:showVal val="1"/>
          </c:dLbls>
          <c:cat>
            <c:strRef>
              <c:f>Ficha!$L$13:$L$16</c:f>
              <c:strCache>
                <c:ptCount val="4"/>
                <c:pt idx="0">
                  <c:v>1ª a 4ª</c:v>
                </c:pt>
                <c:pt idx="1">
                  <c:v>5ª a 8º</c:v>
                </c:pt>
                <c:pt idx="2">
                  <c:v>Medio</c:v>
                </c:pt>
                <c:pt idx="3">
                  <c:v>Superior</c:v>
                </c:pt>
              </c:strCache>
            </c:strRef>
          </c:cat>
          <c:val>
            <c:numRef>
              <c:f>Ficha!$N$13:$N$16</c:f>
              <c:numCache>
                <c:formatCode>0.00</c:formatCode>
                <c:ptCount val="4"/>
                <c:pt idx="0">
                  <c:v>27.450980392156861</c:v>
                </c:pt>
                <c:pt idx="1">
                  <c:v>21.568627450980394</c:v>
                </c:pt>
                <c:pt idx="2">
                  <c:v>45.098039215686278</c:v>
                </c:pt>
                <c:pt idx="3">
                  <c:v>5.882352941176471</c:v>
                </c:pt>
              </c:numCache>
            </c:numRef>
          </c:val>
        </c:ser>
        <c:axId val="66297216"/>
        <c:axId val="67830912"/>
      </c:barChart>
      <c:catAx>
        <c:axId val="66297216"/>
        <c:scaling>
          <c:orientation val="minMax"/>
        </c:scaling>
        <c:axPos val="b"/>
        <c:tickLblPos val="nextTo"/>
        <c:crossAx val="67830912"/>
        <c:crosses val="autoZero"/>
        <c:auto val="1"/>
        <c:lblAlgn val="ctr"/>
        <c:lblOffset val="100"/>
      </c:catAx>
      <c:valAx>
        <c:axId val="67830912"/>
        <c:scaling>
          <c:orientation val="minMax"/>
        </c:scaling>
        <c:axPos val="l"/>
        <c:majorGridlines/>
        <c:numFmt formatCode="0.00" sourceLinked="1"/>
        <c:tickLblPos val="nextTo"/>
        <c:crossAx val="662972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/>
    <c:view3D>
      <c:rAngAx val="1"/>
    </c:view3D>
    <c:plotArea>
      <c:layout/>
      <c:bar3DChart>
        <c:barDir val="col"/>
        <c:grouping val="percentStacked"/>
        <c:ser>
          <c:idx val="0"/>
          <c:order val="0"/>
          <c:tx>
            <c:strRef>
              <c:f>Profissão!$F$1</c:f>
              <c:strCache>
                <c:ptCount val="1"/>
                <c:pt idx="0">
                  <c:v>%</c:v>
                </c:pt>
              </c:strCache>
            </c:strRef>
          </c:tx>
          <c:dLbls>
            <c:showVal val="1"/>
          </c:dLbls>
          <c:cat>
            <c:strRef>
              <c:f>Profissão!$A$2:$A$14</c:f>
              <c:strCache>
                <c:ptCount val="13"/>
                <c:pt idx="0">
                  <c:v>Agente de Saude</c:v>
                </c:pt>
                <c:pt idx="1">
                  <c:v>Aposentado</c:v>
                </c:pt>
                <c:pt idx="2">
                  <c:v>Balconista</c:v>
                </c:pt>
                <c:pt idx="3">
                  <c:v>Dona de Casa</c:v>
                </c:pt>
                <c:pt idx="4">
                  <c:v>Estudante</c:v>
                </c:pt>
                <c:pt idx="5">
                  <c:v>lavrador</c:v>
                </c:pt>
                <c:pt idx="6">
                  <c:v>Merendeira</c:v>
                </c:pt>
                <c:pt idx="7">
                  <c:v>Motorista</c:v>
                </c:pt>
                <c:pt idx="8">
                  <c:v>Porteiro</c:v>
                </c:pt>
                <c:pt idx="9">
                  <c:v>Professor</c:v>
                </c:pt>
                <c:pt idx="10">
                  <c:v>Servente</c:v>
                </c:pt>
                <c:pt idx="11">
                  <c:v>Telefonista</c:v>
                </c:pt>
                <c:pt idx="12">
                  <c:v>Tecnica Enfermagem</c:v>
                </c:pt>
              </c:strCache>
            </c:strRef>
          </c:cat>
          <c:val>
            <c:numRef>
              <c:f>Profissão!$F$2:$F$14</c:f>
              <c:numCache>
                <c:formatCode>0.00</c:formatCode>
                <c:ptCount val="13"/>
                <c:pt idx="0">
                  <c:v>1.9607843137254901</c:v>
                </c:pt>
                <c:pt idx="1">
                  <c:v>1.9607843137254901</c:v>
                </c:pt>
                <c:pt idx="2">
                  <c:v>3.9215686274509802</c:v>
                </c:pt>
                <c:pt idx="3">
                  <c:v>13.725490196078431</c:v>
                </c:pt>
                <c:pt idx="4">
                  <c:v>13.725490196078431</c:v>
                </c:pt>
                <c:pt idx="5">
                  <c:v>43.137254901960787</c:v>
                </c:pt>
                <c:pt idx="6">
                  <c:v>1.9607843137254901</c:v>
                </c:pt>
                <c:pt idx="7">
                  <c:v>1.9607843137254901</c:v>
                </c:pt>
                <c:pt idx="8">
                  <c:v>1.9607843137254901</c:v>
                </c:pt>
                <c:pt idx="9">
                  <c:v>9.8039215686274517</c:v>
                </c:pt>
                <c:pt idx="10">
                  <c:v>1.9607843137254901</c:v>
                </c:pt>
                <c:pt idx="11">
                  <c:v>1.9607843137254901</c:v>
                </c:pt>
                <c:pt idx="12">
                  <c:v>1.9607843137254901</c:v>
                </c:pt>
              </c:numCache>
            </c:numRef>
          </c:val>
        </c:ser>
        <c:shape val="cone"/>
        <c:axId val="72361856"/>
        <c:axId val="72363392"/>
        <c:axId val="0"/>
      </c:bar3DChart>
      <c:catAx>
        <c:axId val="72361856"/>
        <c:scaling>
          <c:orientation val="minMax"/>
        </c:scaling>
        <c:axPos val="b"/>
        <c:tickLblPos val="nextTo"/>
        <c:crossAx val="72363392"/>
        <c:crosses val="autoZero"/>
        <c:auto val="1"/>
        <c:lblAlgn val="ctr"/>
        <c:lblOffset val="100"/>
      </c:catAx>
      <c:valAx>
        <c:axId val="72363392"/>
        <c:scaling>
          <c:orientation val="minMax"/>
        </c:scaling>
        <c:axPos val="l"/>
        <c:majorGridlines/>
        <c:numFmt formatCode="0%" sourceLinked="1"/>
        <c:tickLblPos val="nextTo"/>
        <c:crossAx val="723618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Comunicação!$C$9</c:f>
              <c:strCache>
                <c:ptCount val="1"/>
                <c:pt idx="0">
                  <c:v>%</c:v>
                </c:pt>
              </c:strCache>
            </c:strRef>
          </c:tx>
          <c:dLbls>
            <c:showVal val="1"/>
          </c:dLbls>
          <c:cat>
            <c:strRef>
              <c:f>Comunicação!$A$10:$A$14</c:f>
              <c:strCache>
                <c:ptCount val="5"/>
                <c:pt idx="0">
                  <c:v>AM</c:v>
                </c:pt>
                <c:pt idx="1">
                  <c:v>FM</c:v>
                </c:pt>
                <c:pt idx="2">
                  <c:v>Jornais</c:v>
                </c:pt>
                <c:pt idx="3">
                  <c:v>Boca a Boca</c:v>
                </c:pt>
                <c:pt idx="4">
                  <c:v>Sem informação</c:v>
                </c:pt>
              </c:strCache>
            </c:strRef>
          </c:cat>
          <c:val>
            <c:numRef>
              <c:f>Comunicação!$C$10:$C$14</c:f>
              <c:numCache>
                <c:formatCode>0.00</c:formatCode>
                <c:ptCount val="5"/>
                <c:pt idx="0">
                  <c:v>62.745098039215684</c:v>
                </c:pt>
                <c:pt idx="1">
                  <c:v>19.607843137254903</c:v>
                </c:pt>
                <c:pt idx="2">
                  <c:v>0</c:v>
                </c:pt>
                <c:pt idx="3">
                  <c:v>13.725490196078431</c:v>
                </c:pt>
                <c:pt idx="4">
                  <c:v>3.9215686274509802</c:v>
                </c:pt>
              </c:numCache>
            </c:numRef>
          </c:val>
        </c:ser>
        <c:axId val="72400896"/>
        <c:axId val="72402432"/>
      </c:barChart>
      <c:catAx>
        <c:axId val="72400896"/>
        <c:scaling>
          <c:orientation val="minMax"/>
        </c:scaling>
        <c:axPos val="b"/>
        <c:tickLblPos val="nextTo"/>
        <c:crossAx val="72402432"/>
        <c:crosses val="autoZero"/>
        <c:auto val="1"/>
        <c:lblAlgn val="ctr"/>
        <c:lblOffset val="100"/>
      </c:catAx>
      <c:valAx>
        <c:axId val="72402432"/>
        <c:scaling>
          <c:orientation val="minMax"/>
        </c:scaling>
        <c:axPos val="l"/>
        <c:majorGridlines/>
        <c:numFmt formatCode="0.00" sourceLinked="1"/>
        <c:tickLblPos val="nextTo"/>
        <c:crossAx val="724008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/>
    <c:plotArea>
      <c:layout/>
      <c:pieChart>
        <c:varyColors val="1"/>
        <c:ser>
          <c:idx val="0"/>
          <c:order val="0"/>
          <c:tx>
            <c:strRef>
              <c:f>'Verreador Destaque'!$F$1</c:f>
              <c:strCache>
                <c:ptCount val="1"/>
                <c:pt idx="0">
                  <c:v>%</c:v>
                </c:pt>
              </c:strCache>
            </c:strRef>
          </c:tx>
          <c:dLbls>
            <c:showVal val="1"/>
            <c:showLeaderLines val="1"/>
          </c:dLbls>
          <c:cat>
            <c:strRef>
              <c:f>'Verreador Destaque'!$A$2:$A$12</c:f>
              <c:strCache>
                <c:ptCount val="11"/>
                <c:pt idx="0">
                  <c:v>Rege</c:v>
                </c:pt>
                <c:pt idx="1">
                  <c:v>Aloisia</c:v>
                </c:pt>
                <c:pt idx="2">
                  <c:v>Reis</c:v>
                </c:pt>
                <c:pt idx="3">
                  <c:v>Justino Junior</c:v>
                </c:pt>
                <c:pt idx="4">
                  <c:v>Edmundo da Santa</c:v>
                </c:pt>
                <c:pt idx="5">
                  <c:v>Sandro Magalhães</c:v>
                </c:pt>
                <c:pt idx="6">
                  <c:v>Jorge Gonçalves</c:v>
                </c:pt>
                <c:pt idx="7">
                  <c:v>Fernado Sena</c:v>
                </c:pt>
                <c:pt idx="8">
                  <c:v>Laison</c:v>
                </c:pt>
                <c:pt idx="9">
                  <c:v>Flávio Filho</c:v>
                </c:pt>
                <c:pt idx="10">
                  <c:v>Não Opinou</c:v>
                </c:pt>
              </c:strCache>
            </c:strRef>
          </c:cat>
          <c:val>
            <c:numRef>
              <c:f>'Verreador Destaque'!$F$2:$F$12</c:f>
              <c:numCache>
                <c:formatCode>0.00</c:formatCode>
                <c:ptCount val="11"/>
                <c:pt idx="0">
                  <c:v>7.8431372549019605</c:v>
                </c:pt>
                <c:pt idx="1">
                  <c:v>5.882352941176471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3.9215686274509802</c:v>
                </c:pt>
                <c:pt idx="6">
                  <c:v>1.9607843137254901</c:v>
                </c:pt>
                <c:pt idx="7">
                  <c:v>17.647058823529413</c:v>
                </c:pt>
                <c:pt idx="8">
                  <c:v>1.9607843137254901</c:v>
                </c:pt>
                <c:pt idx="9">
                  <c:v>1.9607843137254901</c:v>
                </c:pt>
                <c:pt idx="10">
                  <c:v>58.823529411764703</c:v>
                </c:pt>
              </c:numCache>
            </c:numRef>
          </c:val>
        </c:ser>
        <c:firstSliceAng val="0"/>
      </c:pieChart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/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Confiança!$B$9</c:f>
              <c:strCache>
                <c:ptCount val="1"/>
                <c:pt idx="0">
                  <c:v>%</c:v>
                </c:pt>
              </c:strCache>
            </c:strRef>
          </c:tx>
          <c:explosion val="25"/>
          <c:dLbls>
            <c:showVal val="1"/>
            <c:showLeaderLines val="1"/>
          </c:dLbls>
          <c:cat>
            <c:strRef>
              <c:f>Confiança!$A$10:$A$12</c:f>
              <c:strCache>
                <c:ptCount val="3"/>
                <c:pt idx="0">
                  <c:v>Sim</c:v>
                </c:pt>
                <c:pt idx="1">
                  <c:v>Não</c:v>
                </c:pt>
                <c:pt idx="2">
                  <c:v>não Opinou</c:v>
                </c:pt>
              </c:strCache>
            </c:strRef>
          </c:cat>
          <c:val>
            <c:numRef>
              <c:f>Confiança!$B$10:$B$12</c:f>
              <c:numCache>
                <c:formatCode>0.00</c:formatCode>
                <c:ptCount val="3"/>
                <c:pt idx="0">
                  <c:v>41.18</c:v>
                </c:pt>
                <c:pt idx="1">
                  <c:v>47.06</c:v>
                </c:pt>
                <c:pt idx="2">
                  <c:v>11.76</c:v>
                </c:pt>
              </c:numCache>
            </c:numRef>
          </c:val>
        </c:ser>
      </c:pie3DChart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Desempenho!$C$10</c:f>
              <c:strCache>
                <c:ptCount val="1"/>
                <c:pt idx="0">
                  <c:v>%</c:v>
                </c:pt>
              </c:strCache>
            </c:strRef>
          </c:tx>
          <c:dLbls>
            <c:showVal val="1"/>
          </c:dLbls>
          <c:cat>
            <c:strRef>
              <c:f>Desempenho!$A$11:$A$14</c:f>
              <c:strCache>
                <c:ptCount val="4"/>
                <c:pt idx="0">
                  <c:v>Otimo/Bom</c:v>
                </c:pt>
                <c:pt idx="1">
                  <c:v>Regular</c:v>
                </c:pt>
                <c:pt idx="2">
                  <c:v>Ruim/Péssimo</c:v>
                </c:pt>
                <c:pt idx="3">
                  <c:v>Não Opinou</c:v>
                </c:pt>
              </c:strCache>
            </c:strRef>
          </c:cat>
          <c:val>
            <c:numRef>
              <c:f>Desempenho!$C$11:$C$14</c:f>
              <c:numCache>
                <c:formatCode>0.00</c:formatCode>
                <c:ptCount val="4"/>
                <c:pt idx="0">
                  <c:v>21.568627450980394</c:v>
                </c:pt>
                <c:pt idx="1">
                  <c:v>58.823529411764703</c:v>
                </c:pt>
                <c:pt idx="2">
                  <c:v>19.607843137254903</c:v>
                </c:pt>
                <c:pt idx="3">
                  <c:v>0</c:v>
                </c:pt>
              </c:numCache>
            </c:numRef>
          </c:val>
        </c:ser>
        <c:axId val="72736128"/>
        <c:axId val="72737920"/>
      </c:barChart>
      <c:catAx>
        <c:axId val="72736128"/>
        <c:scaling>
          <c:orientation val="minMax"/>
        </c:scaling>
        <c:axPos val="b"/>
        <c:tickLblPos val="nextTo"/>
        <c:crossAx val="72737920"/>
        <c:crosses val="autoZero"/>
        <c:auto val="1"/>
        <c:lblAlgn val="ctr"/>
        <c:lblOffset val="100"/>
      </c:catAx>
      <c:valAx>
        <c:axId val="72737920"/>
        <c:scaling>
          <c:orientation val="minMax"/>
        </c:scaling>
        <c:axPos val="l"/>
        <c:majorGridlines/>
        <c:numFmt formatCode="0.00" sourceLinked="1"/>
        <c:tickLblPos val="nextTo"/>
        <c:crossAx val="727361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/>
    <c:plotArea>
      <c:layout/>
      <c:pieChart>
        <c:varyColors val="1"/>
        <c:ser>
          <c:idx val="0"/>
          <c:order val="0"/>
          <c:tx>
            <c:strRef>
              <c:f>Boato!$C$9</c:f>
              <c:strCache>
                <c:ptCount val="1"/>
                <c:pt idx="0">
                  <c:v>%</c:v>
                </c:pt>
              </c:strCache>
            </c:strRef>
          </c:tx>
          <c:dLbls>
            <c:showVal val="1"/>
            <c:showLeaderLines val="1"/>
          </c:dLbls>
          <c:cat>
            <c:strRef>
              <c:f>Boato!$A$10:$A$12</c:f>
              <c:strCache>
                <c:ptCount val="3"/>
                <c:pt idx="0">
                  <c:v>Sim</c:v>
                </c:pt>
                <c:pt idx="1">
                  <c:v>Não</c:v>
                </c:pt>
                <c:pt idx="2">
                  <c:v>não Opinou</c:v>
                </c:pt>
              </c:strCache>
            </c:strRef>
          </c:cat>
          <c:val>
            <c:numRef>
              <c:f>Boato!$C$10:$C$12</c:f>
              <c:numCache>
                <c:formatCode>0.00</c:formatCode>
                <c:ptCount val="3"/>
                <c:pt idx="0">
                  <c:v>23.529411764705884</c:v>
                </c:pt>
                <c:pt idx="1">
                  <c:v>74.509803921568633</c:v>
                </c:pt>
                <c:pt idx="2">
                  <c:v>1.9607843137254901</c:v>
                </c:pt>
              </c:numCache>
            </c:numRef>
          </c:val>
        </c:ser>
        <c:firstSliceAng val="0"/>
      </c:pieChart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123825</xdr:rowOff>
    </xdr:from>
    <xdr:to>
      <xdr:col>10</xdr:col>
      <xdr:colOff>57150</xdr:colOff>
      <xdr:row>30</xdr:row>
      <xdr:rowOff>9525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161925</xdr:rowOff>
    </xdr:from>
    <xdr:to>
      <xdr:col>17</xdr:col>
      <xdr:colOff>304800</xdr:colOff>
      <xdr:row>32</xdr:row>
      <xdr:rowOff>47625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333375</xdr:colOff>
      <xdr:row>6</xdr:row>
      <xdr:rowOff>19050</xdr:rowOff>
    </xdr:from>
    <xdr:to>
      <xdr:col>15</xdr:col>
      <xdr:colOff>314325</xdr:colOff>
      <xdr:row>20</xdr:row>
      <xdr:rowOff>95250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9</xdr:row>
      <xdr:rowOff>104775</xdr:rowOff>
    </xdr:from>
    <xdr:to>
      <xdr:col>11</xdr:col>
      <xdr:colOff>590550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6</xdr:row>
      <xdr:rowOff>19050</xdr:rowOff>
    </xdr:from>
    <xdr:to>
      <xdr:col>11</xdr:col>
      <xdr:colOff>285750</xdr:colOff>
      <xdr:row>20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10</xdr:row>
      <xdr:rowOff>38100</xdr:rowOff>
    </xdr:from>
    <xdr:to>
      <xdr:col>11</xdr:col>
      <xdr:colOff>314325</xdr:colOff>
      <xdr:row>24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857250</xdr:colOff>
      <xdr:row>17</xdr:row>
      <xdr:rowOff>57150</xdr:rowOff>
    </xdr:from>
    <xdr:to>
      <xdr:col>7</xdr:col>
      <xdr:colOff>400050</xdr:colOff>
      <xdr:row>31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9</xdr:row>
      <xdr:rowOff>9525</xdr:rowOff>
    </xdr:from>
    <xdr:to>
      <xdr:col>12</xdr:col>
      <xdr:colOff>352425</xdr:colOff>
      <xdr:row>23</xdr:row>
      <xdr:rowOff>85725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17</xdr:row>
      <xdr:rowOff>142875</xdr:rowOff>
    </xdr:from>
    <xdr:to>
      <xdr:col>10</xdr:col>
      <xdr:colOff>552450</xdr:colOff>
      <xdr:row>32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6</xdr:row>
      <xdr:rowOff>19050</xdr:rowOff>
    </xdr:from>
    <xdr:to>
      <xdr:col>11</xdr:col>
      <xdr:colOff>257175</xdr:colOff>
      <xdr:row>20</xdr:row>
      <xdr:rowOff>95250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6</xdr:row>
      <xdr:rowOff>19050</xdr:rowOff>
    </xdr:from>
    <xdr:to>
      <xdr:col>11</xdr:col>
      <xdr:colOff>57150</xdr:colOff>
      <xdr:row>20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6</xdr:row>
      <xdr:rowOff>19050</xdr:rowOff>
    </xdr:from>
    <xdr:to>
      <xdr:col>11</xdr:col>
      <xdr:colOff>381000</xdr:colOff>
      <xdr:row>20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6</xdr:row>
      <xdr:rowOff>19050</xdr:rowOff>
    </xdr:from>
    <xdr:to>
      <xdr:col>10</xdr:col>
      <xdr:colOff>142875</xdr:colOff>
      <xdr:row>20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2514600</xdr:colOff>
      <xdr:row>23</xdr:row>
      <xdr:rowOff>19050</xdr:rowOff>
    </xdr:from>
    <xdr:to>
      <xdr:col>8</xdr:col>
      <xdr:colOff>171450</xdr:colOff>
      <xdr:row>37</xdr:row>
      <xdr:rowOff>95250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6"/>
  <sheetViews>
    <sheetView workbookViewId="0">
      <selection activeCell="N12" activeCellId="1" sqref="L12:L16 N12:N16"/>
    </sheetView>
  </sheetViews>
  <sheetFormatPr defaultRowHeight="15"/>
  <cols>
    <col min="1" max="1" width="9.140625" style="2" bestFit="1" customWidth="1"/>
    <col min="2" max="2" width="9.7109375" bestFit="1" customWidth="1"/>
    <col min="3" max="3" width="7.5703125" bestFit="1" customWidth="1"/>
    <col min="4" max="5" width="6.28515625" customWidth="1"/>
    <col min="6" max="6" width="5.42578125" bestFit="1" customWidth="1"/>
    <col min="7" max="7" width="3" bestFit="1" customWidth="1"/>
    <col min="8" max="8" width="5.5703125" bestFit="1" customWidth="1"/>
    <col min="9" max="9" width="3" bestFit="1" customWidth="1"/>
    <col min="10" max="10" width="12.140625" bestFit="1" customWidth="1"/>
    <col min="11" max="11" width="2.7109375" customWidth="1"/>
    <col min="12" max="12" width="12.140625" bestFit="1" customWidth="1"/>
    <col min="13" max="13" width="3.42578125" customWidth="1"/>
    <col min="14" max="14" width="12.140625" bestFit="1" customWidth="1"/>
    <col min="15" max="15" width="3" bestFit="1" customWidth="1"/>
    <col min="16" max="16" width="12.140625" bestFit="1" customWidth="1"/>
    <col min="17" max="17" width="6.28515625" customWidth="1"/>
  </cols>
  <sheetData>
    <row r="1" spans="1:17">
      <c r="A1" s="3" t="s">
        <v>0</v>
      </c>
      <c r="B1" t="s">
        <v>96</v>
      </c>
      <c r="C1" t="s">
        <v>97</v>
      </c>
      <c r="D1" t="s">
        <v>98</v>
      </c>
      <c r="E1" s="19" t="s">
        <v>102</v>
      </c>
      <c r="F1" s="3" t="s">
        <v>4</v>
      </c>
      <c r="H1" s="3" t="s">
        <v>4</v>
      </c>
      <c r="J1" s="3" t="s">
        <v>7</v>
      </c>
      <c r="L1" s="3" t="s">
        <v>7</v>
      </c>
      <c r="N1" s="3" t="s">
        <v>7</v>
      </c>
      <c r="P1" s="3" t="s">
        <v>7</v>
      </c>
    </row>
    <row r="2" spans="1:17">
      <c r="A2" s="6" t="s">
        <v>1</v>
      </c>
      <c r="B2">
        <v>7</v>
      </c>
      <c r="C2">
        <v>5</v>
      </c>
      <c r="D2">
        <v>3</v>
      </c>
      <c r="E2">
        <f>SUM(15*100/51)</f>
        <v>29.411764705882351</v>
      </c>
      <c r="F2" s="4" t="s">
        <v>5</v>
      </c>
      <c r="G2">
        <v>3</v>
      </c>
      <c r="H2" s="4" t="s">
        <v>6</v>
      </c>
      <c r="I2">
        <v>12</v>
      </c>
      <c r="J2" s="5" t="s">
        <v>8</v>
      </c>
      <c r="K2">
        <v>2</v>
      </c>
      <c r="L2" s="4" t="s">
        <v>9</v>
      </c>
      <c r="M2">
        <v>3</v>
      </c>
      <c r="N2" s="4" t="s">
        <v>10</v>
      </c>
      <c r="O2">
        <v>9</v>
      </c>
      <c r="P2" s="4" t="s">
        <v>11</v>
      </c>
      <c r="Q2">
        <v>0</v>
      </c>
    </row>
    <row r="3" spans="1:17" s="8" customFormat="1">
      <c r="A3" s="7" t="s">
        <v>2</v>
      </c>
      <c r="B3" s="8">
        <v>9</v>
      </c>
      <c r="C3" s="8">
        <v>6</v>
      </c>
      <c r="D3" s="8">
        <v>7</v>
      </c>
      <c r="E3" s="8">
        <f>SUM(22*100/51)</f>
        <v>43.137254901960787</v>
      </c>
      <c r="F3" s="9" t="s">
        <v>5</v>
      </c>
      <c r="G3" s="8">
        <v>9</v>
      </c>
      <c r="H3" s="9" t="s">
        <v>6</v>
      </c>
      <c r="I3" s="8">
        <v>13</v>
      </c>
      <c r="J3" s="10" t="s">
        <v>8</v>
      </c>
      <c r="K3" s="8">
        <v>3</v>
      </c>
      <c r="L3" s="9" t="s">
        <v>9</v>
      </c>
      <c r="M3" s="8">
        <v>4</v>
      </c>
      <c r="N3" s="9" t="s">
        <v>10</v>
      </c>
      <c r="O3" s="8">
        <v>8</v>
      </c>
      <c r="P3" s="9" t="s">
        <v>11</v>
      </c>
      <c r="Q3" s="8">
        <v>2</v>
      </c>
    </row>
    <row r="4" spans="1:17">
      <c r="A4" s="6" t="s">
        <v>3</v>
      </c>
      <c r="B4">
        <v>4</v>
      </c>
      <c r="C4">
        <v>4</v>
      </c>
      <c r="D4">
        <v>6</v>
      </c>
      <c r="E4">
        <f>SUM(14*100/51)</f>
        <v>27.450980392156861</v>
      </c>
      <c r="F4" s="4" t="s">
        <v>5</v>
      </c>
      <c r="G4">
        <v>7</v>
      </c>
      <c r="H4" s="4" t="s">
        <v>6</v>
      </c>
      <c r="I4">
        <v>7</v>
      </c>
      <c r="J4" s="5" t="s">
        <v>8</v>
      </c>
      <c r="K4">
        <v>9</v>
      </c>
      <c r="L4" s="4" t="s">
        <v>9</v>
      </c>
      <c r="M4">
        <v>4</v>
      </c>
      <c r="N4" s="4" t="s">
        <v>10</v>
      </c>
      <c r="O4">
        <v>6</v>
      </c>
      <c r="P4" s="4" t="s">
        <v>11</v>
      </c>
      <c r="Q4">
        <v>1</v>
      </c>
    </row>
    <row r="5" spans="1:17" s="1" customFormat="1">
      <c r="A5" s="17" t="s">
        <v>101</v>
      </c>
      <c r="B5" s="1">
        <f>SUM(B2:B4)</f>
        <v>20</v>
      </c>
      <c r="C5" s="1">
        <f>SUM(C2:C4)</f>
        <v>15</v>
      </c>
      <c r="D5" s="1">
        <f>SUM(D2:D4)</f>
        <v>16</v>
      </c>
      <c r="E5" s="14">
        <f>SUM(E2:E4)</f>
        <v>100</v>
      </c>
      <c r="F5" s="18"/>
      <c r="G5" s="1">
        <f>SUM(G2:G4)</f>
        <v>19</v>
      </c>
      <c r="H5" s="18"/>
      <c r="I5" s="1">
        <f>SUM(I2:I4)</f>
        <v>32</v>
      </c>
      <c r="J5" s="18"/>
      <c r="K5" s="1">
        <f>SUM(K2:K4)</f>
        <v>14</v>
      </c>
      <c r="L5" s="18"/>
      <c r="M5" s="1">
        <f>SUM(M2:M4)</f>
        <v>11</v>
      </c>
      <c r="N5" s="18"/>
      <c r="O5" s="1">
        <f>SUM(O2:O4)</f>
        <v>23</v>
      </c>
      <c r="P5" s="18"/>
      <c r="Q5" s="1">
        <f>SUM(Q2:Q4)</f>
        <v>3</v>
      </c>
    </row>
    <row r="9" spans="1:17">
      <c r="A9" s="4"/>
    </row>
    <row r="10" spans="1:17">
      <c r="A10" s="4"/>
    </row>
    <row r="12" spans="1:17">
      <c r="A12" s="3" t="s">
        <v>0</v>
      </c>
      <c r="B12" s="19" t="s">
        <v>102</v>
      </c>
      <c r="E12" s="1" t="s">
        <v>105</v>
      </c>
      <c r="F12" s="1"/>
      <c r="G12" s="1"/>
      <c r="H12" s="1" t="s">
        <v>102</v>
      </c>
      <c r="L12" s="3" t="s">
        <v>7</v>
      </c>
      <c r="N12" t="s">
        <v>102</v>
      </c>
    </row>
    <row r="13" spans="1:17">
      <c r="A13" s="6" t="s">
        <v>1</v>
      </c>
      <c r="B13" s="16">
        <f>SUM(15*100/51)</f>
        <v>29.411764705882351</v>
      </c>
      <c r="E13" t="s">
        <v>5</v>
      </c>
      <c r="F13">
        <v>19</v>
      </c>
      <c r="H13" s="16">
        <f>SUM(F13*100/51)</f>
        <v>37.254901960784316</v>
      </c>
      <c r="L13" s="5" t="s">
        <v>8</v>
      </c>
      <c r="M13">
        <v>14</v>
      </c>
      <c r="N13" s="16">
        <f>SUM(M13*100/51)</f>
        <v>27.450980392156861</v>
      </c>
    </row>
    <row r="14" spans="1:17">
      <c r="A14" s="7" t="s">
        <v>2</v>
      </c>
      <c r="B14" s="20">
        <f>SUM(22*100/51)</f>
        <v>43.137254901960787</v>
      </c>
      <c r="E14" t="s">
        <v>6</v>
      </c>
      <c r="F14">
        <v>32</v>
      </c>
      <c r="H14" s="16">
        <f>SUM(F14*100/51)</f>
        <v>62.745098039215684</v>
      </c>
      <c r="L14" s="4" t="s">
        <v>9</v>
      </c>
      <c r="M14">
        <v>11</v>
      </c>
      <c r="N14" s="16">
        <f t="shared" ref="N14:N16" si="0">SUM(M14*100/51)</f>
        <v>21.568627450980394</v>
      </c>
    </row>
    <row r="15" spans="1:17">
      <c r="A15" s="6" t="s">
        <v>3</v>
      </c>
      <c r="B15" s="16">
        <f>SUM(14*100/51)</f>
        <v>27.450980392156861</v>
      </c>
      <c r="L15" s="4" t="s">
        <v>10</v>
      </c>
      <c r="M15">
        <v>23</v>
      </c>
      <c r="N15" s="16">
        <f t="shared" si="0"/>
        <v>45.098039215686278</v>
      </c>
    </row>
    <row r="16" spans="1:17">
      <c r="L16" s="4" t="s">
        <v>11</v>
      </c>
      <c r="M16">
        <v>3</v>
      </c>
      <c r="N16" s="16">
        <f t="shared" si="0"/>
        <v>5.882352941176471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C16" sqref="C16"/>
    </sheetView>
  </sheetViews>
  <sheetFormatPr defaultRowHeight="15"/>
  <cols>
    <col min="1" max="1" width="13.140625" customWidth="1"/>
  </cols>
  <sheetData>
    <row r="1" spans="1:6">
      <c r="A1" s="1" t="s">
        <v>61</v>
      </c>
      <c r="B1" s="1">
        <v>16</v>
      </c>
      <c r="C1" s="1">
        <v>30</v>
      </c>
      <c r="D1" s="1">
        <v>50</v>
      </c>
      <c r="F1" s="19" t="s">
        <v>102</v>
      </c>
    </row>
    <row r="2" spans="1:6">
      <c r="A2" t="s">
        <v>62</v>
      </c>
      <c r="B2">
        <v>4</v>
      </c>
      <c r="C2">
        <v>14</v>
      </c>
      <c r="D2">
        <v>4</v>
      </c>
      <c r="E2">
        <f>SUM(B2:D2)</f>
        <v>22</v>
      </c>
      <c r="F2" s="13">
        <f>SUM(E2*100/51)</f>
        <v>43.137254901960787</v>
      </c>
    </row>
    <row r="3" spans="1:6">
      <c r="A3" t="s">
        <v>63</v>
      </c>
      <c r="B3">
        <v>1</v>
      </c>
      <c r="E3">
        <f t="shared" ref="E3:E6" si="0">SUM(B3:D3)</f>
        <v>1</v>
      </c>
      <c r="F3" s="13">
        <f t="shared" ref="F3:F7" si="1">SUM(E3*100/51)</f>
        <v>1.9607843137254901</v>
      </c>
    </row>
    <row r="4" spans="1:6">
      <c r="A4" t="s">
        <v>64</v>
      </c>
      <c r="B4">
        <v>6</v>
      </c>
      <c r="C4">
        <v>5</v>
      </c>
      <c r="D4">
        <v>5</v>
      </c>
      <c r="E4">
        <f t="shared" si="0"/>
        <v>16</v>
      </c>
      <c r="F4" s="13">
        <f t="shared" si="1"/>
        <v>31.372549019607842</v>
      </c>
    </row>
    <row r="5" spans="1:6">
      <c r="A5" t="s">
        <v>68</v>
      </c>
      <c r="B5">
        <v>1</v>
      </c>
      <c r="C5">
        <v>1</v>
      </c>
      <c r="E5">
        <f t="shared" si="0"/>
        <v>2</v>
      </c>
      <c r="F5" s="13">
        <f t="shared" si="1"/>
        <v>3.9215686274509802</v>
      </c>
    </row>
    <row r="6" spans="1:6">
      <c r="A6" t="s">
        <v>65</v>
      </c>
      <c r="B6">
        <v>5</v>
      </c>
      <c r="D6">
        <v>5</v>
      </c>
      <c r="E6">
        <f t="shared" si="0"/>
        <v>10</v>
      </c>
      <c r="F6" s="13">
        <f t="shared" si="1"/>
        <v>19.607843137254903</v>
      </c>
    </row>
    <row r="7" spans="1:6" s="1" customFormat="1">
      <c r="B7" s="11">
        <f>SUM(B2:B6)</f>
        <v>17</v>
      </c>
      <c r="C7" s="11">
        <f>SUM(C2:C6)</f>
        <v>20</v>
      </c>
      <c r="D7" s="11">
        <f>SUM(D2:D6)</f>
        <v>14</v>
      </c>
      <c r="E7" s="1">
        <f t="shared" ref="E7" si="2">SUM(B7:D7)</f>
        <v>51</v>
      </c>
      <c r="F7" s="14">
        <f t="shared" si="1"/>
        <v>100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F1" activeCellId="1" sqref="A1:A5 F1:F5"/>
    </sheetView>
  </sheetViews>
  <sheetFormatPr defaultRowHeight="15"/>
  <cols>
    <col min="1" max="1" width="10.5703125" customWidth="1"/>
  </cols>
  <sheetData>
    <row r="1" spans="1:6">
      <c r="A1" s="1" t="s">
        <v>61</v>
      </c>
      <c r="B1" s="1">
        <v>16</v>
      </c>
      <c r="C1" s="1">
        <v>30</v>
      </c>
      <c r="D1" s="1">
        <v>50</v>
      </c>
      <c r="F1" t="s">
        <v>102</v>
      </c>
    </row>
    <row r="2" spans="1:6">
      <c r="A2" t="s">
        <v>62</v>
      </c>
      <c r="B2">
        <v>4</v>
      </c>
      <c r="C2">
        <v>16</v>
      </c>
      <c r="D2">
        <v>8</v>
      </c>
      <c r="E2">
        <f>SUM(B2:D2)</f>
        <v>28</v>
      </c>
      <c r="F2" s="13">
        <f>SUM(E2*100/51)</f>
        <v>54.901960784313722</v>
      </c>
    </row>
    <row r="3" spans="1:6">
      <c r="A3" t="s">
        <v>63</v>
      </c>
      <c r="B3">
        <v>1</v>
      </c>
      <c r="C3">
        <v>4</v>
      </c>
      <c r="E3">
        <f t="shared" ref="E3:E5" si="0">SUM(B3:D3)</f>
        <v>5</v>
      </c>
      <c r="F3" s="13">
        <f t="shared" ref="F3:F6" si="1">SUM(E3*100/51)</f>
        <v>9.8039215686274517</v>
      </c>
    </row>
    <row r="4" spans="1:6">
      <c r="A4" t="s">
        <v>64</v>
      </c>
      <c r="B4">
        <v>10</v>
      </c>
      <c r="C4">
        <v>2</v>
      </c>
      <c r="D4">
        <v>5</v>
      </c>
      <c r="E4">
        <f t="shared" si="0"/>
        <v>17</v>
      </c>
      <c r="F4" s="13">
        <f t="shared" si="1"/>
        <v>33.333333333333336</v>
      </c>
    </row>
    <row r="5" spans="1:6">
      <c r="A5" t="s">
        <v>41</v>
      </c>
      <c r="C5">
        <v>1</v>
      </c>
      <c r="E5">
        <f t="shared" si="0"/>
        <v>1</v>
      </c>
      <c r="F5" s="13">
        <f t="shared" si="1"/>
        <v>1.9607843137254901</v>
      </c>
    </row>
    <row r="6" spans="1:6" s="1" customFormat="1">
      <c r="B6" s="1">
        <f>SUM(B2:B5)</f>
        <v>15</v>
      </c>
      <c r="C6" s="1">
        <f>SUM(C2:C5)</f>
        <v>23</v>
      </c>
      <c r="D6" s="1">
        <f>SUM(D2:D5)</f>
        <v>13</v>
      </c>
      <c r="E6" s="1">
        <f t="shared" ref="E6" si="2">SUM(B6:D6)</f>
        <v>51</v>
      </c>
      <c r="F6" s="14">
        <f t="shared" si="1"/>
        <v>100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selection activeCell="I7" sqref="I7"/>
    </sheetView>
  </sheetViews>
  <sheetFormatPr defaultRowHeight="15"/>
  <cols>
    <col min="1" max="1" width="10.5703125" customWidth="1"/>
  </cols>
  <sheetData>
    <row r="1" spans="1:6">
      <c r="A1" s="1" t="s">
        <v>61</v>
      </c>
      <c r="B1" s="1">
        <v>16</v>
      </c>
      <c r="C1" s="1">
        <v>30</v>
      </c>
      <c r="D1" s="1">
        <v>50</v>
      </c>
      <c r="F1" t="s">
        <v>102</v>
      </c>
    </row>
    <row r="2" spans="1:6">
      <c r="A2" t="s">
        <v>62</v>
      </c>
      <c r="B2">
        <v>7</v>
      </c>
      <c r="C2">
        <v>5</v>
      </c>
      <c r="D2">
        <v>5</v>
      </c>
      <c r="E2">
        <f>SUM(B2:D2)</f>
        <v>17</v>
      </c>
      <c r="F2" s="16">
        <f>SUM(E2*100/51)</f>
        <v>33.333333333333336</v>
      </c>
    </row>
    <row r="3" spans="1:6">
      <c r="A3" t="s">
        <v>63</v>
      </c>
      <c r="B3">
        <v>2</v>
      </c>
      <c r="C3">
        <v>4</v>
      </c>
      <c r="D3">
        <v>4</v>
      </c>
      <c r="E3">
        <f t="shared" ref="E3:E8" si="0">SUM(B3:D3)</f>
        <v>10</v>
      </c>
      <c r="F3" s="16">
        <f t="shared" ref="F3:F8" si="1">SUM(E3*100/51)</f>
        <v>19.607843137254903</v>
      </c>
    </row>
    <row r="4" spans="1:6">
      <c r="A4" t="s">
        <v>64</v>
      </c>
      <c r="B4">
        <v>4</v>
      </c>
      <c r="C4">
        <v>5</v>
      </c>
      <c r="D4">
        <v>2</v>
      </c>
      <c r="E4">
        <f t="shared" si="0"/>
        <v>11</v>
      </c>
      <c r="F4" s="16">
        <f t="shared" si="1"/>
        <v>21.568627450980394</v>
      </c>
    </row>
    <row r="5" spans="1:6">
      <c r="A5" t="s">
        <v>66</v>
      </c>
      <c r="B5">
        <v>2</v>
      </c>
      <c r="C5">
        <v>2</v>
      </c>
      <c r="D5">
        <v>1</v>
      </c>
      <c r="E5">
        <f t="shared" si="0"/>
        <v>5</v>
      </c>
      <c r="F5" s="16">
        <f t="shared" si="1"/>
        <v>9.8039215686274517</v>
      </c>
    </row>
    <row r="6" spans="1:6">
      <c r="A6" t="s">
        <v>67</v>
      </c>
      <c r="C6">
        <v>5</v>
      </c>
      <c r="D6">
        <v>2</v>
      </c>
      <c r="E6">
        <f t="shared" si="0"/>
        <v>7</v>
      </c>
      <c r="F6" s="16">
        <f t="shared" si="1"/>
        <v>13.725490196078431</v>
      </c>
    </row>
    <row r="7" spans="1:6">
      <c r="A7" t="s">
        <v>41</v>
      </c>
      <c r="D7">
        <v>1</v>
      </c>
      <c r="E7">
        <f t="shared" si="0"/>
        <v>1</v>
      </c>
      <c r="F7" s="16">
        <f t="shared" si="1"/>
        <v>1.9607843137254901</v>
      </c>
    </row>
    <row r="8" spans="1:6" s="15" customFormat="1">
      <c r="B8" s="15">
        <f t="shared" ref="B8:C8" si="2">SUM(B2:B7)</f>
        <v>15</v>
      </c>
      <c r="C8" s="15">
        <f t="shared" si="2"/>
        <v>21</v>
      </c>
      <c r="D8" s="15">
        <f>SUM(D2:D7)</f>
        <v>15</v>
      </c>
      <c r="E8" s="15">
        <f t="shared" si="0"/>
        <v>51</v>
      </c>
      <c r="F8" s="16">
        <f t="shared" si="1"/>
        <v>100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2"/>
  <sheetViews>
    <sheetView tabSelected="1" workbookViewId="0">
      <selection activeCell="G9" sqref="G9"/>
    </sheetView>
  </sheetViews>
  <sheetFormatPr defaultRowHeight="15"/>
  <cols>
    <col min="1" max="1" width="36.28515625" bestFit="1" customWidth="1"/>
    <col min="2" max="2" width="4.5703125" bestFit="1" customWidth="1"/>
    <col min="3" max="6" width="5.7109375" bestFit="1" customWidth="1"/>
    <col min="7" max="7" width="5.42578125" bestFit="1" customWidth="1"/>
    <col min="8" max="8" width="29.7109375" customWidth="1"/>
  </cols>
  <sheetData>
    <row r="1" spans="1:11">
      <c r="A1" s="1" t="s">
        <v>107</v>
      </c>
      <c r="B1" s="22"/>
      <c r="C1" s="1" t="s">
        <v>108</v>
      </c>
      <c r="D1" s="1" t="s">
        <v>109</v>
      </c>
      <c r="E1" s="1" t="s">
        <v>110</v>
      </c>
      <c r="F1" s="1" t="s">
        <v>111</v>
      </c>
      <c r="G1" s="11" t="s">
        <v>101</v>
      </c>
    </row>
    <row r="2" spans="1:11">
      <c r="A2" t="s">
        <v>113</v>
      </c>
      <c r="B2" t="s">
        <v>38</v>
      </c>
      <c r="C2">
        <v>12</v>
      </c>
      <c r="D2">
        <v>20</v>
      </c>
      <c r="E2">
        <v>15</v>
      </c>
      <c r="F2">
        <v>16</v>
      </c>
      <c r="G2" s="23">
        <f>SUM(C2:F2)</f>
        <v>63</v>
      </c>
    </row>
    <row r="3" spans="1:11">
      <c r="B3" t="s">
        <v>39</v>
      </c>
      <c r="C3">
        <v>3</v>
      </c>
      <c r="D3">
        <v>8</v>
      </c>
      <c r="E3">
        <v>6</v>
      </c>
      <c r="F3">
        <v>15</v>
      </c>
      <c r="G3" s="23">
        <f>SUM(C3:F3)</f>
        <v>32</v>
      </c>
    </row>
    <row r="4" spans="1:11">
      <c r="A4" t="s">
        <v>112</v>
      </c>
      <c r="B4" t="s">
        <v>38</v>
      </c>
      <c r="C4">
        <v>8</v>
      </c>
      <c r="D4">
        <v>12</v>
      </c>
      <c r="E4">
        <v>9</v>
      </c>
      <c r="F4">
        <v>11</v>
      </c>
      <c r="G4" s="23">
        <f>SUM(C4:F4)</f>
        <v>40</v>
      </c>
    </row>
    <row r="5" spans="1:11">
      <c r="B5" t="s">
        <v>39</v>
      </c>
      <c r="C5">
        <v>4</v>
      </c>
      <c r="D5">
        <v>8</v>
      </c>
      <c r="E5">
        <v>6</v>
      </c>
      <c r="F5">
        <v>5</v>
      </c>
      <c r="G5" s="23">
        <f>SUM(C5:F5)</f>
        <v>23</v>
      </c>
    </row>
    <row r="6" spans="1:11">
      <c r="G6" s="16"/>
    </row>
    <row r="7" spans="1:11">
      <c r="G7" s="16"/>
    </row>
    <row r="8" spans="1:11">
      <c r="G8" s="16"/>
    </row>
    <row r="9" spans="1:11" s="1" customFormat="1">
      <c r="B9"/>
      <c r="C9"/>
      <c r="D9"/>
      <c r="E9"/>
      <c r="F9"/>
      <c r="G9" s="16"/>
      <c r="H9"/>
      <c r="I9"/>
      <c r="J9"/>
      <c r="K9"/>
    </row>
    <row r="10" spans="1:11">
      <c r="G10" s="16"/>
    </row>
    <row r="11" spans="1:11">
      <c r="G11" s="16"/>
    </row>
    <row r="12" spans="1:11">
      <c r="C12" s="1"/>
      <c r="D12" s="1"/>
      <c r="E12" s="1"/>
      <c r="F12" s="1"/>
      <c r="G12" s="16"/>
    </row>
  </sheetData>
  <sortState ref="B2:G12">
    <sortCondition descending="1" ref="G2:G12"/>
  </sortState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5"/>
  <sheetViews>
    <sheetView topLeftCell="A2" workbookViewId="0">
      <selection activeCell="L8" sqref="L8"/>
    </sheetView>
  </sheetViews>
  <sheetFormatPr defaultRowHeight="15"/>
  <cols>
    <col min="1" max="1" width="20.5703125" customWidth="1"/>
    <col min="5" max="5" width="9.140625" style="1"/>
  </cols>
  <sheetData>
    <row r="1" spans="1:9" s="1" customFormat="1">
      <c r="A1" s="3" t="s">
        <v>12</v>
      </c>
      <c r="B1" s="1" t="s">
        <v>15</v>
      </c>
      <c r="C1" s="1" t="s">
        <v>76</v>
      </c>
      <c r="D1" s="1" t="s">
        <v>75</v>
      </c>
      <c r="F1" s="19" t="s">
        <v>102</v>
      </c>
    </row>
    <row r="2" spans="1:9">
      <c r="A2" t="s">
        <v>95</v>
      </c>
      <c r="C2">
        <v>1</v>
      </c>
      <c r="E2" s="1">
        <f t="shared" ref="E2:E14" si="0">SUM(B2:D2)</f>
        <v>1</v>
      </c>
      <c r="F2" s="16">
        <f>SUM(E2*100/51)</f>
        <v>1.9607843137254901</v>
      </c>
    </row>
    <row r="3" spans="1:9">
      <c r="A3" t="s">
        <v>87</v>
      </c>
      <c r="B3">
        <v>1</v>
      </c>
      <c r="E3" s="1">
        <f t="shared" si="0"/>
        <v>1</v>
      </c>
      <c r="F3" s="16">
        <f t="shared" ref="F3:F15" si="1">SUM(E3*100/51)</f>
        <v>1.9607843137254901</v>
      </c>
    </row>
    <row r="4" spans="1:9">
      <c r="A4" t="s">
        <v>82</v>
      </c>
      <c r="D4">
        <v>2</v>
      </c>
      <c r="E4" s="1">
        <f t="shared" si="0"/>
        <v>2</v>
      </c>
      <c r="F4" s="16">
        <f t="shared" si="1"/>
        <v>3.9215686274509802</v>
      </c>
    </row>
    <row r="5" spans="1:9">
      <c r="A5" t="s">
        <v>17</v>
      </c>
      <c r="B5">
        <v>3</v>
      </c>
      <c r="C5">
        <v>4</v>
      </c>
      <c r="E5" s="1">
        <f t="shared" si="0"/>
        <v>7</v>
      </c>
      <c r="F5" s="16">
        <f t="shared" si="1"/>
        <v>13.725490196078431</v>
      </c>
    </row>
    <row r="6" spans="1:9">
      <c r="A6" t="s">
        <v>81</v>
      </c>
      <c r="D6">
        <v>7</v>
      </c>
      <c r="E6" s="1">
        <f t="shared" si="0"/>
        <v>7</v>
      </c>
      <c r="F6" s="16">
        <f t="shared" si="1"/>
        <v>13.725490196078431</v>
      </c>
    </row>
    <row r="7" spans="1:9">
      <c r="A7" t="s">
        <v>16</v>
      </c>
      <c r="B7">
        <v>9</v>
      </c>
      <c r="C7">
        <v>11</v>
      </c>
      <c r="D7">
        <v>2</v>
      </c>
      <c r="E7" s="1">
        <f t="shared" si="0"/>
        <v>22</v>
      </c>
      <c r="F7" s="16">
        <f t="shared" si="1"/>
        <v>43.137254901960787</v>
      </c>
    </row>
    <row r="8" spans="1:9">
      <c r="A8" t="s">
        <v>88</v>
      </c>
      <c r="D8">
        <v>1</v>
      </c>
      <c r="E8" s="1">
        <f t="shared" si="0"/>
        <v>1</v>
      </c>
      <c r="F8" s="16">
        <f t="shared" si="1"/>
        <v>1.9607843137254901</v>
      </c>
    </row>
    <row r="9" spans="1:9">
      <c r="A9" t="s">
        <v>78</v>
      </c>
      <c r="D9">
        <v>1</v>
      </c>
      <c r="E9" s="1">
        <f t="shared" si="0"/>
        <v>1</v>
      </c>
      <c r="F9" s="16">
        <f t="shared" si="1"/>
        <v>1.9607843137254901</v>
      </c>
    </row>
    <row r="10" spans="1:9">
      <c r="A10" t="s">
        <v>85</v>
      </c>
      <c r="B10" s="1"/>
      <c r="C10">
        <v>1</v>
      </c>
      <c r="E10" s="1">
        <f t="shared" si="0"/>
        <v>1</v>
      </c>
      <c r="F10" s="16">
        <f t="shared" si="1"/>
        <v>1.9607843137254901</v>
      </c>
    </row>
    <row r="11" spans="1:9">
      <c r="A11" t="s">
        <v>77</v>
      </c>
      <c r="B11">
        <v>1</v>
      </c>
      <c r="C11">
        <v>3</v>
      </c>
      <c r="D11">
        <v>1</v>
      </c>
      <c r="E11" s="1">
        <f t="shared" si="0"/>
        <v>5</v>
      </c>
      <c r="F11" s="16">
        <f t="shared" si="1"/>
        <v>9.8039215686274517</v>
      </c>
    </row>
    <row r="12" spans="1:9">
      <c r="A12" t="s">
        <v>18</v>
      </c>
      <c r="C12">
        <v>1</v>
      </c>
      <c r="E12" s="1">
        <f t="shared" si="0"/>
        <v>1</v>
      </c>
      <c r="F12" s="16">
        <f t="shared" si="1"/>
        <v>1.9607843137254901</v>
      </c>
      <c r="G12" s="1"/>
      <c r="H12" s="1"/>
      <c r="I12" s="1"/>
    </row>
    <row r="13" spans="1:9">
      <c r="A13" t="s">
        <v>86</v>
      </c>
      <c r="C13">
        <v>1</v>
      </c>
      <c r="E13" s="1">
        <f t="shared" si="0"/>
        <v>1</v>
      </c>
      <c r="F13" s="16">
        <f t="shared" si="1"/>
        <v>1.9607843137254901</v>
      </c>
    </row>
    <row r="14" spans="1:9">
      <c r="A14" t="s">
        <v>93</v>
      </c>
      <c r="D14">
        <v>1</v>
      </c>
      <c r="E14" s="1">
        <f t="shared" si="0"/>
        <v>1</v>
      </c>
      <c r="F14" s="16">
        <f t="shared" si="1"/>
        <v>1.9607843137254901</v>
      </c>
    </row>
    <row r="15" spans="1:9">
      <c r="A15" t="s">
        <v>101</v>
      </c>
      <c r="B15">
        <f>SUM(B2:B14)</f>
        <v>14</v>
      </c>
      <c r="C15">
        <f>SUM(C2:C14)</f>
        <v>22</v>
      </c>
      <c r="D15">
        <f>SUM(D2:D14)</f>
        <v>15</v>
      </c>
      <c r="E15" s="1">
        <f>SUM(B15:D15)</f>
        <v>51</v>
      </c>
      <c r="F15" s="16">
        <f t="shared" si="1"/>
        <v>100</v>
      </c>
    </row>
  </sheetData>
  <sortState ref="A2:B40">
    <sortCondition ref="A2:A40"/>
  </sortState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I8" sqref="I8"/>
    </sheetView>
  </sheetViews>
  <sheetFormatPr defaultRowHeight="15"/>
  <cols>
    <col min="1" max="1" width="13.7109375" customWidth="1"/>
  </cols>
  <sheetData>
    <row r="1" spans="1:8" s="1" customFormat="1">
      <c r="A1" s="1" t="s">
        <v>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13</v>
      </c>
      <c r="G1" s="1" t="s">
        <v>24</v>
      </c>
      <c r="H1" s="19" t="s">
        <v>102</v>
      </c>
    </row>
    <row r="2" spans="1:8">
      <c r="A2" s="1" t="s">
        <v>1</v>
      </c>
      <c r="B2">
        <v>7</v>
      </c>
      <c r="C2">
        <v>5</v>
      </c>
      <c r="E2">
        <v>2</v>
      </c>
      <c r="F2">
        <v>1</v>
      </c>
      <c r="G2" s="11">
        <f t="shared" ref="G2:G3" si="0">SUM(B2:F2)</f>
        <v>15</v>
      </c>
      <c r="H2" s="16">
        <f>SUM(G2*100/51)</f>
        <v>29.411764705882351</v>
      </c>
    </row>
    <row r="3" spans="1:8">
      <c r="A3" s="1" t="s">
        <v>2</v>
      </c>
      <c r="B3">
        <v>16</v>
      </c>
      <c r="C3">
        <v>3</v>
      </c>
      <c r="E3">
        <v>3</v>
      </c>
      <c r="G3" s="11">
        <f t="shared" si="0"/>
        <v>22</v>
      </c>
      <c r="H3" s="16">
        <f t="shared" ref="H3:H5" si="1">SUM(G3*100/51)</f>
        <v>43.137254901960787</v>
      </c>
    </row>
    <row r="4" spans="1:8">
      <c r="A4" s="1" t="s">
        <v>23</v>
      </c>
      <c r="B4">
        <v>9</v>
      </c>
      <c r="C4">
        <v>2</v>
      </c>
      <c r="E4">
        <v>2</v>
      </c>
      <c r="F4">
        <v>1</v>
      </c>
      <c r="G4" s="11">
        <f>SUM(B4:F4)</f>
        <v>14</v>
      </c>
      <c r="H4" s="16">
        <f t="shared" si="1"/>
        <v>27.450980392156861</v>
      </c>
    </row>
    <row r="5" spans="1:8">
      <c r="B5">
        <f>SUM(B2:B4)</f>
        <v>32</v>
      </c>
      <c r="C5">
        <f t="shared" ref="C5:F5" si="2">SUM(C2:C4)</f>
        <v>10</v>
      </c>
      <c r="D5">
        <f t="shared" si="2"/>
        <v>0</v>
      </c>
      <c r="E5">
        <f t="shared" si="2"/>
        <v>7</v>
      </c>
      <c r="F5">
        <f t="shared" si="2"/>
        <v>2</v>
      </c>
      <c r="G5">
        <f>SUM(G2:G4)</f>
        <v>51</v>
      </c>
      <c r="H5" s="16">
        <f t="shared" si="1"/>
        <v>100</v>
      </c>
    </row>
    <row r="8" spans="1:8">
      <c r="A8" s="1"/>
    </row>
    <row r="9" spans="1:8">
      <c r="A9" s="1" t="s">
        <v>0</v>
      </c>
      <c r="B9" s="19"/>
      <c r="C9" t="s">
        <v>102</v>
      </c>
    </row>
    <row r="10" spans="1:8">
      <c r="A10" s="1" t="s">
        <v>19</v>
      </c>
      <c r="B10" s="21">
        <v>32</v>
      </c>
      <c r="C10" s="16">
        <f>SUM(B10*100/51)</f>
        <v>62.745098039215684</v>
      </c>
    </row>
    <row r="11" spans="1:8">
      <c r="A11" s="1" t="s">
        <v>20</v>
      </c>
      <c r="B11" s="21">
        <v>10</v>
      </c>
      <c r="C11" s="16">
        <f t="shared" ref="C11:C14" si="3">SUM(B11*100/51)</f>
        <v>19.607843137254903</v>
      </c>
    </row>
    <row r="12" spans="1:8">
      <c r="A12" s="1" t="s">
        <v>21</v>
      </c>
      <c r="B12" s="21">
        <v>0</v>
      </c>
      <c r="C12" s="16">
        <f t="shared" si="3"/>
        <v>0</v>
      </c>
    </row>
    <row r="13" spans="1:8">
      <c r="A13" s="1" t="s">
        <v>103</v>
      </c>
      <c r="B13" s="21">
        <v>7</v>
      </c>
      <c r="C13" s="16">
        <f t="shared" si="3"/>
        <v>13.725490196078431</v>
      </c>
    </row>
    <row r="14" spans="1:8">
      <c r="A14" s="1" t="s">
        <v>104</v>
      </c>
      <c r="B14" s="21">
        <v>2</v>
      </c>
      <c r="C14" s="16">
        <f t="shared" si="3"/>
        <v>3.9215686274509802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activeCell="F1" activeCellId="1" sqref="A1:A12 F1:F12"/>
    </sheetView>
  </sheetViews>
  <sheetFormatPr defaultRowHeight="15"/>
  <cols>
    <col min="1" max="1" width="17.5703125" bestFit="1" customWidth="1"/>
  </cols>
  <sheetData>
    <row r="1" spans="1:6" s="1" customFormat="1">
      <c r="A1" s="1" t="s">
        <v>25</v>
      </c>
      <c r="B1" s="1">
        <v>16</v>
      </c>
      <c r="C1" s="1">
        <v>30</v>
      </c>
      <c r="D1" s="1">
        <v>50</v>
      </c>
      <c r="F1" s="19" t="s">
        <v>102</v>
      </c>
    </row>
    <row r="2" spans="1:6">
      <c r="A2" t="s">
        <v>26</v>
      </c>
      <c r="B2">
        <v>2</v>
      </c>
      <c r="C2">
        <v>2</v>
      </c>
      <c r="E2" s="1">
        <f t="shared" ref="E2:E13" si="0">SUM(B2:D2)</f>
        <v>4</v>
      </c>
      <c r="F2" s="16">
        <f>SUM(E2*100/51)</f>
        <v>7.8431372549019605</v>
      </c>
    </row>
    <row r="3" spans="1:6">
      <c r="A3" t="s">
        <v>27</v>
      </c>
      <c r="C3">
        <v>3</v>
      </c>
      <c r="E3" s="1">
        <f t="shared" si="0"/>
        <v>3</v>
      </c>
      <c r="F3" s="16">
        <f t="shared" ref="F3:F13" si="1">SUM(E3*100/51)</f>
        <v>5.882352941176471</v>
      </c>
    </row>
    <row r="4" spans="1:6">
      <c r="A4" t="s">
        <v>28</v>
      </c>
      <c r="E4" s="1">
        <f t="shared" si="0"/>
        <v>0</v>
      </c>
      <c r="F4" s="16">
        <f t="shared" si="1"/>
        <v>0</v>
      </c>
    </row>
    <row r="5" spans="1:6">
      <c r="A5" t="s">
        <v>29</v>
      </c>
      <c r="E5" s="1">
        <f t="shared" si="0"/>
        <v>0</v>
      </c>
      <c r="F5" s="16">
        <f t="shared" si="1"/>
        <v>0</v>
      </c>
    </row>
    <row r="6" spans="1:6">
      <c r="A6" t="s">
        <v>30</v>
      </c>
      <c r="E6" s="1">
        <f t="shared" si="0"/>
        <v>0</v>
      </c>
      <c r="F6" s="16">
        <f t="shared" si="1"/>
        <v>0</v>
      </c>
    </row>
    <row r="7" spans="1:6">
      <c r="A7" t="s">
        <v>31</v>
      </c>
      <c r="B7">
        <v>2</v>
      </c>
      <c r="E7" s="1">
        <f t="shared" si="0"/>
        <v>2</v>
      </c>
      <c r="F7" s="16">
        <f t="shared" si="1"/>
        <v>3.9215686274509802</v>
      </c>
    </row>
    <row r="8" spans="1:6">
      <c r="A8" t="s">
        <v>32</v>
      </c>
      <c r="C8">
        <v>1</v>
      </c>
      <c r="E8" s="1">
        <f t="shared" si="0"/>
        <v>1</v>
      </c>
      <c r="F8" s="16">
        <f t="shared" si="1"/>
        <v>1.9607843137254901</v>
      </c>
    </row>
    <row r="9" spans="1:6">
      <c r="A9" t="s">
        <v>33</v>
      </c>
      <c r="B9">
        <v>2</v>
      </c>
      <c r="C9">
        <v>6</v>
      </c>
      <c r="D9">
        <v>1</v>
      </c>
      <c r="E9" s="1">
        <f t="shared" si="0"/>
        <v>9</v>
      </c>
      <c r="F9" s="16">
        <f t="shared" si="1"/>
        <v>17.647058823529413</v>
      </c>
    </row>
    <row r="10" spans="1:6">
      <c r="A10" t="s">
        <v>34</v>
      </c>
      <c r="C10">
        <v>1</v>
      </c>
      <c r="E10" s="1">
        <f t="shared" si="0"/>
        <v>1</v>
      </c>
      <c r="F10" s="16">
        <f t="shared" si="1"/>
        <v>1.9607843137254901</v>
      </c>
    </row>
    <row r="11" spans="1:6">
      <c r="A11" t="s">
        <v>35</v>
      </c>
      <c r="B11">
        <v>1</v>
      </c>
      <c r="E11" s="1">
        <f t="shared" si="0"/>
        <v>1</v>
      </c>
      <c r="F11" s="16">
        <f t="shared" si="1"/>
        <v>1.9607843137254901</v>
      </c>
    </row>
    <row r="12" spans="1:6">
      <c r="A12" t="s">
        <v>36</v>
      </c>
      <c r="B12">
        <v>8</v>
      </c>
      <c r="C12">
        <v>11</v>
      </c>
      <c r="D12">
        <v>11</v>
      </c>
      <c r="E12" s="1">
        <f t="shared" si="0"/>
        <v>30</v>
      </c>
      <c r="F12" s="16">
        <f t="shared" si="1"/>
        <v>58.823529411764703</v>
      </c>
    </row>
    <row r="13" spans="1:6" s="11" customFormat="1">
      <c r="B13" s="11">
        <f>SUM(B2:B12)</f>
        <v>15</v>
      </c>
      <c r="C13" s="11">
        <f>SUM(C2:C12)</f>
        <v>24</v>
      </c>
      <c r="D13" s="11">
        <f>SUM(D2:D12)</f>
        <v>12</v>
      </c>
      <c r="E13" s="1">
        <f t="shared" si="0"/>
        <v>51</v>
      </c>
      <c r="F13" s="16">
        <f t="shared" si="1"/>
        <v>100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D23" sqref="D23"/>
    </sheetView>
  </sheetViews>
  <sheetFormatPr defaultRowHeight="15"/>
  <cols>
    <col min="1" max="1" width="11" customWidth="1"/>
  </cols>
  <sheetData>
    <row r="1" spans="1:6" s="1" customFormat="1">
      <c r="A1" s="1" t="s">
        <v>37</v>
      </c>
      <c r="B1" s="1">
        <v>16</v>
      </c>
      <c r="C1" s="1">
        <v>30</v>
      </c>
      <c r="D1" s="1">
        <v>50</v>
      </c>
      <c r="E1" s="1" t="s">
        <v>14</v>
      </c>
      <c r="F1" s="19" t="s">
        <v>102</v>
      </c>
    </row>
    <row r="2" spans="1:6">
      <c r="A2" t="s">
        <v>38</v>
      </c>
      <c r="B2">
        <v>4</v>
      </c>
      <c r="C2">
        <v>13</v>
      </c>
      <c r="D2">
        <v>4</v>
      </c>
      <c r="E2" s="11">
        <f t="shared" ref="E2:E5" si="0">SUM(B2:D2)</f>
        <v>21</v>
      </c>
      <c r="F2" s="16">
        <f>SUM(E2*100/51)</f>
        <v>41.176470588235297</v>
      </c>
    </row>
    <row r="3" spans="1:6">
      <c r="A3" t="s">
        <v>39</v>
      </c>
      <c r="B3">
        <v>10</v>
      </c>
      <c r="C3">
        <v>6</v>
      </c>
      <c r="D3">
        <v>8</v>
      </c>
      <c r="E3" s="11">
        <f t="shared" si="0"/>
        <v>24</v>
      </c>
      <c r="F3" s="16">
        <f t="shared" ref="F3:F5" si="1">SUM(E3*100/51)</f>
        <v>47.058823529411768</v>
      </c>
    </row>
    <row r="4" spans="1:6">
      <c r="A4" t="s">
        <v>40</v>
      </c>
      <c r="B4">
        <v>1</v>
      </c>
      <c r="C4">
        <v>3</v>
      </c>
      <c r="D4">
        <v>2</v>
      </c>
      <c r="E4" s="11">
        <f t="shared" si="0"/>
        <v>6</v>
      </c>
      <c r="F4" s="16">
        <f t="shared" si="1"/>
        <v>11.764705882352942</v>
      </c>
    </row>
    <row r="5" spans="1:6">
      <c r="A5" t="s">
        <v>41</v>
      </c>
      <c r="E5" s="11">
        <f t="shared" si="0"/>
        <v>0</v>
      </c>
      <c r="F5" s="16">
        <f t="shared" si="1"/>
        <v>0</v>
      </c>
    </row>
    <row r="6" spans="1:6" s="11" customFormat="1">
      <c r="B6" s="11">
        <f t="shared" ref="B6:C6" si="2">SUM(B2:B5)</f>
        <v>15</v>
      </c>
      <c r="C6" s="11">
        <f t="shared" si="2"/>
        <v>22</v>
      </c>
      <c r="D6" s="11">
        <f>SUM(D2:D5)</f>
        <v>14</v>
      </c>
      <c r="E6" s="11">
        <f>SUM(B6:D6)</f>
        <v>51</v>
      </c>
    </row>
    <row r="9" spans="1:6">
      <c r="A9" s="1" t="s">
        <v>37</v>
      </c>
      <c r="B9" s="19" t="s">
        <v>102</v>
      </c>
    </row>
    <row r="10" spans="1:6">
      <c r="A10" t="s">
        <v>38</v>
      </c>
      <c r="B10" s="16">
        <v>41.18</v>
      </c>
    </row>
    <row r="11" spans="1:6">
      <c r="A11" t="s">
        <v>39</v>
      </c>
      <c r="B11" s="16">
        <v>47.06</v>
      </c>
    </row>
    <row r="12" spans="1:6">
      <c r="A12" t="s">
        <v>40</v>
      </c>
      <c r="B12" s="16">
        <v>11.76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C10" activeCellId="1" sqref="A10:A14 C10:C14"/>
    </sheetView>
  </sheetViews>
  <sheetFormatPr defaultRowHeight="15"/>
  <cols>
    <col min="1" max="1" width="14" bestFit="1" customWidth="1"/>
  </cols>
  <sheetData>
    <row r="1" spans="1:8">
      <c r="A1" s="1" t="s">
        <v>45</v>
      </c>
      <c r="B1" s="1">
        <v>16</v>
      </c>
      <c r="C1" s="1">
        <v>30</v>
      </c>
      <c r="D1" s="1">
        <v>50</v>
      </c>
      <c r="E1" s="1" t="s">
        <v>14</v>
      </c>
    </row>
    <row r="2" spans="1:8">
      <c r="A2" t="s">
        <v>42</v>
      </c>
      <c r="B2">
        <v>4</v>
      </c>
      <c r="C2">
        <v>4</v>
      </c>
      <c r="D2">
        <v>3</v>
      </c>
      <c r="E2">
        <f t="shared" ref="E2:E6" si="0">SUM(B2:D2)</f>
        <v>11</v>
      </c>
    </row>
    <row r="3" spans="1:8">
      <c r="A3" t="s">
        <v>43</v>
      </c>
      <c r="B3">
        <v>6</v>
      </c>
      <c r="C3">
        <v>16</v>
      </c>
      <c r="D3">
        <v>8</v>
      </c>
      <c r="E3">
        <f t="shared" si="0"/>
        <v>30</v>
      </c>
    </row>
    <row r="4" spans="1:8">
      <c r="A4" t="s">
        <v>44</v>
      </c>
      <c r="B4">
        <v>5</v>
      </c>
      <c r="C4">
        <v>2</v>
      </c>
      <c r="D4">
        <v>3</v>
      </c>
      <c r="E4">
        <f t="shared" si="0"/>
        <v>10</v>
      </c>
    </row>
    <row r="5" spans="1:8">
      <c r="A5" t="s">
        <v>36</v>
      </c>
      <c r="E5">
        <f t="shared" si="0"/>
        <v>0</v>
      </c>
    </row>
    <row r="6" spans="1:8">
      <c r="A6" s="12" t="s">
        <v>41</v>
      </c>
      <c r="B6" s="12"/>
      <c r="C6" s="12"/>
      <c r="E6">
        <f t="shared" si="0"/>
        <v>0</v>
      </c>
      <c r="F6" s="12"/>
      <c r="G6" s="12"/>
      <c r="H6" s="12"/>
    </row>
    <row r="7" spans="1:8" s="1" customFormat="1">
      <c r="B7" s="11">
        <f t="shared" ref="B7:C7" si="1">SUM(B2:B6)</f>
        <v>15</v>
      </c>
      <c r="C7" s="11">
        <f t="shared" si="1"/>
        <v>22</v>
      </c>
      <c r="D7" s="11">
        <f>SUM(D2:D6)</f>
        <v>14</v>
      </c>
      <c r="E7" s="1">
        <f>SUM(B7:D7)</f>
        <v>51</v>
      </c>
    </row>
    <row r="10" spans="1:8">
      <c r="A10" s="1" t="s">
        <v>45</v>
      </c>
      <c r="C10" t="s">
        <v>102</v>
      </c>
    </row>
    <row r="11" spans="1:8">
      <c r="A11" t="s">
        <v>42</v>
      </c>
      <c r="B11">
        <v>11</v>
      </c>
      <c r="C11" s="16">
        <f>SUM(B11*100/51)</f>
        <v>21.568627450980394</v>
      </c>
    </row>
    <row r="12" spans="1:8">
      <c r="A12" t="s">
        <v>43</v>
      </c>
      <c r="B12">
        <v>30</v>
      </c>
      <c r="C12" s="16">
        <f t="shared" ref="C12:C14" si="2">SUM(B12*100/51)</f>
        <v>58.823529411764703</v>
      </c>
    </row>
    <row r="13" spans="1:8">
      <c r="A13" t="s">
        <v>44</v>
      </c>
      <c r="B13">
        <v>10</v>
      </c>
      <c r="C13" s="16">
        <f t="shared" si="2"/>
        <v>19.607843137254903</v>
      </c>
    </row>
    <row r="14" spans="1:8">
      <c r="A14" t="s">
        <v>36</v>
      </c>
      <c r="B14">
        <v>0</v>
      </c>
      <c r="C14" s="16">
        <f t="shared" si="2"/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activeCell="C9" activeCellId="1" sqref="A9:A12 C9:C12"/>
    </sheetView>
  </sheetViews>
  <sheetFormatPr defaultRowHeight="15"/>
  <sheetData>
    <row r="1" spans="1:5">
      <c r="A1" s="1" t="s">
        <v>46</v>
      </c>
      <c r="B1" s="1">
        <v>16</v>
      </c>
      <c r="C1" s="1">
        <v>30</v>
      </c>
      <c r="D1" s="1">
        <v>50</v>
      </c>
      <c r="E1" s="1" t="s">
        <v>14</v>
      </c>
    </row>
    <row r="2" spans="1:5">
      <c r="A2" t="s">
        <v>38</v>
      </c>
      <c r="B2">
        <v>3</v>
      </c>
      <c r="C2">
        <v>7</v>
      </c>
      <c r="D2">
        <v>2</v>
      </c>
      <c r="E2" s="11">
        <f t="shared" ref="E2:E6" si="0">SUM(B2:D2)</f>
        <v>12</v>
      </c>
    </row>
    <row r="3" spans="1:5">
      <c r="A3" t="s">
        <v>39</v>
      </c>
      <c r="B3">
        <v>11</v>
      </c>
      <c r="C3">
        <v>15</v>
      </c>
      <c r="D3">
        <v>12</v>
      </c>
      <c r="E3" s="11">
        <f t="shared" si="0"/>
        <v>38</v>
      </c>
    </row>
    <row r="4" spans="1:5">
      <c r="A4" t="s">
        <v>40</v>
      </c>
      <c r="B4">
        <v>1</v>
      </c>
      <c r="E4" s="11">
        <f t="shared" si="0"/>
        <v>1</v>
      </c>
    </row>
    <row r="5" spans="1:5">
      <c r="A5" t="s">
        <v>41</v>
      </c>
      <c r="E5" s="11">
        <f t="shared" si="0"/>
        <v>0</v>
      </c>
    </row>
    <row r="6" spans="1:5">
      <c r="A6" s="11"/>
      <c r="B6" s="11">
        <f t="shared" ref="B6:C6" si="1">SUM(B2:B5)</f>
        <v>15</v>
      </c>
      <c r="C6" s="11">
        <f t="shared" si="1"/>
        <v>22</v>
      </c>
      <c r="D6" s="11">
        <f>SUM(D2:D5)</f>
        <v>14</v>
      </c>
      <c r="E6" s="11">
        <f t="shared" si="0"/>
        <v>51</v>
      </c>
    </row>
    <row r="9" spans="1:5">
      <c r="A9" s="1" t="s">
        <v>46</v>
      </c>
      <c r="C9" t="s">
        <v>102</v>
      </c>
    </row>
    <row r="10" spans="1:5">
      <c r="A10" t="s">
        <v>38</v>
      </c>
      <c r="B10">
        <v>12</v>
      </c>
      <c r="C10" s="16">
        <f>SUM(B10*100/51)</f>
        <v>23.529411764705884</v>
      </c>
    </row>
    <row r="11" spans="1:5">
      <c r="A11" t="s">
        <v>39</v>
      </c>
      <c r="B11">
        <v>38</v>
      </c>
      <c r="C11" s="16">
        <f t="shared" ref="C11:C12" si="2">SUM(B11*100/51)</f>
        <v>74.509803921568633</v>
      </c>
    </row>
    <row r="12" spans="1:5">
      <c r="A12" t="s">
        <v>40</v>
      </c>
      <c r="B12">
        <v>1</v>
      </c>
      <c r="C12" s="16">
        <f t="shared" si="2"/>
        <v>1.9607843137254901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A2" sqref="A2:E15"/>
    </sheetView>
  </sheetViews>
  <sheetFormatPr defaultRowHeight="15"/>
  <cols>
    <col min="1" max="1" width="21.85546875" bestFit="1" customWidth="1"/>
  </cols>
  <sheetData>
    <row r="1" spans="1:11">
      <c r="A1" s="1" t="s">
        <v>47</v>
      </c>
      <c r="B1" s="1">
        <v>16</v>
      </c>
      <c r="C1" s="1">
        <v>30</v>
      </c>
      <c r="D1" s="1">
        <v>50</v>
      </c>
      <c r="E1" s="1" t="s">
        <v>14</v>
      </c>
      <c r="F1" t="s">
        <v>102</v>
      </c>
    </row>
    <row r="2" spans="1:11">
      <c r="A2" t="s">
        <v>48</v>
      </c>
      <c r="B2">
        <v>3</v>
      </c>
      <c r="E2" s="1">
        <f t="shared" ref="E2:E15" si="0">SUM(B2:D2)</f>
        <v>3</v>
      </c>
      <c r="F2" s="16">
        <f>SUM(E2*100/51)</f>
        <v>5.882352941176471</v>
      </c>
    </row>
    <row r="3" spans="1:11">
      <c r="A3" t="s">
        <v>52</v>
      </c>
      <c r="D3">
        <v>2</v>
      </c>
      <c r="E3" s="1">
        <f t="shared" si="0"/>
        <v>2</v>
      </c>
      <c r="F3" s="16">
        <f t="shared" ref="F3:F15" si="1">SUM(E3*100/51)</f>
        <v>3.9215686274509802</v>
      </c>
    </row>
    <row r="4" spans="1:11">
      <c r="A4" t="s">
        <v>72</v>
      </c>
      <c r="B4">
        <v>6</v>
      </c>
      <c r="E4" s="1">
        <f t="shared" si="0"/>
        <v>6</v>
      </c>
      <c r="F4" s="16">
        <f t="shared" si="1"/>
        <v>11.764705882352942</v>
      </c>
    </row>
    <row r="5" spans="1:11">
      <c r="A5" t="s">
        <v>73</v>
      </c>
      <c r="B5">
        <v>1</v>
      </c>
      <c r="C5">
        <v>1</v>
      </c>
      <c r="E5" s="1">
        <f t="shared" si="0"/>
        <v>2</v>
      </c>
      <c r="F5" s="16">
        <f t="shared" si="1"/>
        <v>3.9215686274509802</v>
      </c>
    </row>
    <row r="6" spans="1:11">
      <c r="A6" t="s">
        <v>49</v>
      </c>
      <c r="B6">
        <v>6</v>
      </c>
      <c r="C6">
        <v>3</v>
      </c>
      <c r="D6">
        <v>4</v>
      </c>
      <c r="E6" s="1">
        <f t="shared" si="0"/>
        <v>13</v>
      </c>
      <c r="F6" s="16">
        <f t="shared" si="1"/>
        <v>25.490196078431371</v>
      </c>
    </row>
    <row r="7" spans="1:11">
      <c r="A7" t="s">
        <v>50</v>
      </c>
      <c r="B7">
        <v>1</v>
      </c>
      <c r="D7">
        <v>1</v>
      </c>
      <c r="E7" s="1">
        <f t="shared" si="0"/>
        <v>2</v>
      </c>
      <c r="F7" s="16">
        <f t="shared" si="1"/>
        <v>3.9215686274509802</v>
      </c>
    </row>
    <row r="8" spans="1:11">
      <c r="A8" t="s">
        <v>74</v>
      </c>
      <c r="B8">
        <v>1</v>
      </c>
      <c r="E8" s="1">
        <f t="shared" si="0"/>
        <v>1</v>
      </c>
      <c r="F8" s="16">
        <f t="shared" si="1"/>
        <v>1.9607843137254901</v>
      </c>
    </row>
    <row r="9" spans="1:11">
      <c r="A9" t="s">
        <v>51</v>
      </c>
      <c r="C9">
        <v>2</v>
      </c>
      <c r="E9" s="1">
        <f t="shared" si="0"/>
        <v>2</v>
      </c>
      <c r="F9" s="16">
        <f t="shared" si="1"/>
        <v>3.9215686274509802</v>
      </c>
    </row>
    <row r="10" spans="1:11">
      <c r="A10" t="s">
        <v>84</v>
      </c>
      <c r="B10">
        <v>2</v>
      </c>
      <c r="C10">
        <v>1</v>
      </c>
      <c r="D10">
        <v>1</v>
      </c>
      <c r="E10" s="1">
        <f t="shared" si="0"/>
        <v>4</v>
      </c>
      <c r="F10" s="16">
        <f t="shared" si="1"/>
        <v>7.8431372549019605</v>
      </c>
    </row>
    <row r="11" spans="1:11">
      <c r="A11" t="s">
        <v>100</v>
      </c>
      <c r="C11">
        <v>1</v>
      </c>
      <c r="E11" s="1">
        <f t="shared" si="0"/>
        <v>1</v>
      </c>
      <c r="F11" s="16">
        <f t="shared" si="1"/>
        <v>1.9607843137254901</v>
      </c>
    </row>
    <row r="12" spans="1:11">
      <c r="A12" t="s">
        <v>92</v>
      </c>
      <c r="B12">
        <v>3</v>
      </c>
      <c r="C12">
        <v>3</v>
      </c>
      <c r="D12">
        <v>1</v>
      </c>
      <c r="E12" s="1">
        <f t="shared" si="0"/>
        <v>7</v>
      </c>
      <c r="F12" s="16">
        <f t="shared" si="1"/>
        <v>13.725490196078431</v>
      </c>
    </row>
    <row r="13" spans="1:11">
      <c r="A13" t="s">
        <v>71</v>
      </c>
      <c r="D13">
        <v>1</v>
      </c>
      <c r="E13" s="1">
        <f t="shared" si="0"/>
        <v>1</v>
      </c>
      <c r="F13" s="16">
        <f t="shared" si="1"/>
        <v>1.9607843137254901</v>
      </c>
    </row>
    <row r="14" spans="1:11">
      <c r="A14" t="s">
        <v>80</v>
      </c>
      <c r="B14">
        <v>2</v>
      </c>
      <c r="C14">
        <v>3</v>
      </c>
      <c r="D14">
        <v>1</v>
      </c>
      <c r="E14" s="1">
        <f t="shared" si="0"/>
        <v>6</v>
      </c>
      <c r="F14" s="16">
        <f t="shared" si="1"/>
        <v>11.764705882352942</v>
      </c>
    </row>
    <row r="15" spans="1:11">
      <c r="A15" t="s">
        <v>60</v>
      </c>
      <c r="C15">
        <v>1</v>
      </c>
      <c r="E15" s="1">
        <f t="shared" si="0"/>
        <v>1</v>
      </c>
      <c r="F15" s="16">
        <f t="shared" si="1"/>
        <v>1.9607843137254901</v>
      </c>
    </row>
    <row r="16" spans="1:11" s="1" customFormat="1">
      <c r="B16" s="1">
        <f>SUM(B2:B15)</f>
        <v>25</v>
      </c>
      <c r="C16" s="1">
        <f>SUM(C2:C15)</f>
        <v>15</v>
      </c>
      <c r="D16" s="1">
        <f>SUM(D2:D15)</f>
        <v>11</v>
      </c>
      <c r="E16" s="1">
        <f>SUM(B16:D16)</f>
        <v>51</v>
      </c>
      <c r="G16"/>
      <c r="H16"/>
      <c r="I16"/>
      <c r="J16"/>
      <c r="K16"/>
    </row>
  </sheetData>
  <sortState ref="A2:D27">
    <sortCondition ref="A2:A27"/>
  </sortState>
  <pageMargins left="0.511811024" right="0.511811024" top="0.78740157499999996" bottom="0.78740157499999996" header="0.31496062000000002" footer="0.31496062000000002"/>
  <pageSetup paperSize="9" orientation="portrait" horizontalDpi="4294967294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1"/>
  <sheetViews>
    <sheetView topLeftCell="A18" workbookViewId="0">
      <selection activeCell="A23" sqref="A23:B41"/>
    </sheetView>
  </sheetViews>
  <sheetFormatPr defaultRowHeight="15"/>
  <cols>
    <col min="1" max="1" width="39.7109375" customWidth="1"/>
  </cols>
  <sheetData>
    <row r="1" spans="1:6">
      <c r="A1" s="1" t="s">
        <v>53</v>
      </c>
      <c r="B1" s="1">
        <v>16</v>
      </c>
      <c r="C1" s="1">
        <v>30</v>
      </c>
      <c r="D1" s="1">
        <v>50</v>
      </c>
      <c r="E1" s="1" t="s">
        <v>14</v>
      </c>
      <c r="F1" t="s">
        <v>106</v>
      </c>
    </row>
    <row r="2" spans="1:6">
      <c r="A2" t="s">
        <v>54</v>
      </c>
      <c r="B2">
        <v>2</v>
      </c>
      <c r="C2">
        <v>1</v>
      </c>
      <c r="E2" s="1">
        <f t="shared" ref="E2:E19" si="0">SUM(B2:D2)</f>
        <v>3</v>
      </c>
      <c r="F2" s="16">
        <f>SUM(E2*100/51)</f>
        <v>5.882352941176471</v>
      </c>
    </row>
    <row r="3" spans="1:6">
      <c r="A3" t="s">
        <v>41</v>
      </c>
      <c r="C3">
        <v>2</v>
      </c>
      <c r="D3">
        <v>1</v>
      </c>
      <c r="E3" s="1">
        <f t="shared" si="0"/>
        <v>3</v>
      </c>
      <c r="F3" s="16">
        <f t="shared" ref="F3:F19" si="1">SUM(E3*100/51)</f>
        <v>5.882352941176471</v>
      </c>
    </row>
    <row r="4" spans="1:6">
      <c r="A4" t="s">
        <v>99</v>
      </c>
      <c r="C4">
        <v>1</v>
      </c>
      <c r="D4">
        <v>1</v>
      </c>
      <c r="E4" s="1">
        <f t="shared" si="0"/>
        <v>2</v>
      </c>
      <c r="F4" s="16">
        <f t="shared" si="1"/>
        <v>3.9215686274509802</v>
      </c>
    </row>
    <row r="5" spans="1:6">
      <c r="A5" t="s">
        <v>89</v>
      </c>
      <c r="B5">
        <v>1</v>
      </c>
      <c r="C5">
        <v>1</v>
      </c>
      <c r="E5" s="1">
        <f t="shared" si="0"/>
        <v>2</v>
      </c>
      <c r="F5" s="16">
        <f t="shared" si="1"/>
        <v>3.9215686274509802</v>
      </c>
    </row>
    <row r="6" spans="1:6">
      <c r="A6" t="s">
        <v>55</v>
      </c>
      <c r="B6">
        <v>1</v>
      </c>
      <c r="C6">
        <v>2</v>
      </c>
      <c r="D6">
        <v>1</v>
      </c>
      <c r="E6" s="1">
        <f t="shared" si="0"/>
        <v>4</v>
      </c>
      <c r="F6" s="16">
        <f t="shared" si="1"/>
        <v>7.8431372549019605</v>
      </c>
    </row>
    <row r="7" spans="1:6">
      <c r="A7" t="s">
        <v>91</v>
      </c>
      <c r="D7">
        <v>1</v>
      </c>
      <c r="E7" s="1">
        <f t="shared" si="0"/>
        <v>1</v>
      </c>
      <c r="F7" s="16">
        <f t="shared" si="1"/>
        <v>1.9607843137254901</v>
      </c>
    </row>
    <row r="8" spans="1:6">
      <c r="A8" t="s">
        <v>70</v>
      </c>
      <c r="B8">
        <v>1</v>
      </c>
      <c r="E8" s="1">
        <f t="shared" si="0"/>
        <v>1</v>
      </c>
      <c r="F8" s="16">
        <f t="shared" si="1"/>
        <v>1.9607843137254901</v>
      </c>
    </row>
    <row r="9" spans="1:6">
      <c r="A9" t="s">
        <v>57</v>
      </c>
      <c r="B9">
        <v>1</v>
      </c>
      <c r="C9">
        <v>5</v>
      </c>
      <c r="E9" s="1">
        <f t="shared" si="0"/>
        <v>6</v>
      </c>
      <c r="F9" s="16">
        <f t="shared" si="1"/>
        <v>11.764705882352942</v>
      </c>
    </row>
    <row r="10" spans="1:6">
      <c r="A10" t="s">
        <v>56</v>
      </c>
      <c r="B10">
        <v>1</v>
      </c>
      <c r="D10">
        <v>1</v>
      </c>
      <c r="E10" s="1">
        <f t="shared" si="0"/>
        <v>2</v>
      </c>
      <c r="F10" s="16">
        <f t="shared" si="1"/>
        <v>3.9215686274509802</v>
      </c>
    </row>
    <row r="11" spans="1:6">
      <c r="A11" t="s">
        <v>49</v>
      </c>
      <c r="C11">
        <v>1</v>
      </c>
      <c r="D11">
        <v>3</v>
      </c>
      <c r="E11" s="1">
        <f t="shared" si="0"/>
        <v>4</v>
      </c>
      <c r="F11" s="16">
        <f t="shared" si="1"/>
        <v>7.8431372549019605</v>
      </c>
    </row>
    <row r="12" spans="1:6">
      <c r="A12" t="s">
        <v>83</v>
      </c>
      <c r="B12">
        <v>1</v>
      </c>
      <c r="E12" s="1">
        <f t="shared" si="0"/>
        <v>1</v>
      </c>
      <c r="F12" s="16">
        <f t="shared" si="1"/>
        <v>1.9607843137254901</v>
      </c>
    </row>
    <row r="13" spans="1:6">
      <c r="A13" t="s">
        <v>58</v>
      </c>
      <c r="B13">
        <v>1</v>
      </c>
      <c r="E13" s="1">
        <f t="shared" si="0"/>
        <v>1</v>
      </c>
      <c r="F13" s="16">
        <f t="shared" si="1"/>
        <v>1.9607843137254901</v>
      </c>
    </row>
    <row r="14" spans="1:6">
      <c r="A14" t="s">
        <v>90</v>
      </c>
      <c r="B14">
        <v>3</v>
      </c>
      <c r="C14">
        <v>3</v>
      </c>
      <c r="D14">
        <v>1</v>
      </c>
      <c r="E14" s="1">
        <f t="shared" si="0"/>
        <v>7</v>
      </c>
      <c r="F14" s="16">
        <f t="shared" si="1"/>
        <v>13.725490196078431</v>
      </c>
    </row>
    <row r="15" spans="1:6">
      <c r="A15" t="s">
        <v>69</v>
      </c>
      <c r="B15">
        <v>1</v>
      </c>
      <c r="E15" s="1">
        <f t="shared" si="0"/>
        <v>1</v>
      </c>
      <c r="F15" s="16">
        <f t="shared" si="1"/>
        <v>1.9607843137254901</v>
      </c>
    </row>
    <row r="16" spans="1:6">
      <c r="A16" t="s">
        <v>79</v>
      </c>
      <c r="B16">
        <v>1</v>
      </c>
      <c r="E16" s="1">
        <f t="shared" si="0"/>
        <v>1</v>
      </c>
      <c r="F16" s="16">
        <f t="shared" si="1"/>
        <v>1.9607843137254901</v>
      </c>
    </row>
    <row r="17" spans="1:6">
      <c r="A17" t="s">
        <v>94</v>
      </c>
      <c r="C17">
        <v>1</v>
      </c>
      <c r="E17" s="1">
        <f t="shared" si="0"/>
        <v>1</v>
      </c>
      <c r="F17" s="16">
        <f t="shared" si="1"/>
        <v>1.9607843137254901</v>
      </c>
    </row>
    <row r="18" spans="1:6">
      <c r="A18" t="s">
        <v>59</v>
      </c>
      <c r="C18">
        <v>1</v>
      </c>
      <c r="E18" s="1">
        <f t="shared" si="0"/>
        <v>1</v>
      </c>
      <c r="F18" s="16">
        <f t="shared" si="1"/>
        <v>1.9607843137254901</v>
      </c>
    </row>
    <row r="19" spans="1:6">
      <c r="A19" t="s">
        <v>60</v>
      </c>
      <c r="B19">
        <v>4</v>
      </c>
      <c r="C19">
        <v>3</v>
      </c>
      <c r="D19">
        <v>3</v>
      </c>
      <c r="E19" s="1">
        <f t="shared" si="0"/>
        <v>10</v>
      </c>
      <c r="F19" s="16">
        <f t="shared" si="1"/>
        <v>19.607843137254903</v>
      </c>
    </row>
    <row r="20" spans="1:6" s="1" customFormat="1">
      <c r="B20" s="1">
        <f>SUM(B2:B19)</f>
        <v>18</v>
      </c>
      <c r="C20" s="1">
        <f>SUM(C2:C19)</f>
        <v>21</v>
      </c>
      <c r="D20" s="1">
        <f>SUM(D2:D19)</f>
        <v>12</v>
      </c>
      <c r="E20" s="1">
        <f>SUM(B20:D20)</f>
        <v>51</v>
      </c>
    </row>
    <row r="23" spans="1:6">
      <c r="A23" s="1" t="s">
        <v>53</v>
      </c>
      <c r="B23" t="s">
        <v>102</v>
      </c>
    </row>
    <row r="24" spans="1:6">
      <c r="A24" t="s">
        <v>60</v>
      </c>
      <c r="B24">
        <v>19.61</v>
      </c>
    </row>
    <row r="25" spans="1:6">
      <c r="A25" t="s">
        <v>90</v>
      </c>
      <c r="B25">
        <v>13.73</v>
      </c>
    </row>
    <row r="26" spans="1:6">
      <c r="A26" t="s">
        <v>57</v>
      </c>
      <c r="B26">
        <v>11.76</v>
      </c>
    </row>
    <row r="27" spans="1:6">
      <c r="A27" t="s">
        <v>55</v>
      </c>
      <c r="B27">
        <v>7.84</v>
      </c>
    </row>
    <row r="28" spans="1:6">
      <c r="A28" t="s">
        <v>49</v>
      </c>
      <c r="B28">
        <v>7.84</v>
      </c>
    </row>
    <row r="29" spans="1:6">
      <c r="A29" t="s">
        <v>54</v>
      </c>
      <c r="B29">
        <v>5.88</v>
      </c>
    </row>
    <row r="30" spans="1:6">
      <c r="A30" t="s">
        <v>41</v>
      </c>
      <c r="B30">
        <v>5.88</v>
      </c>
    </row>
    <row r="31" spans="1:6">
      <c r="A31" t="s">
        <v>99</v>
      </c>
      <c r="B31">
        <v>3.92</v>
      </c>
    </row>
    <row r="32" spans="1:6">
      <c r="A32" t="s">
        <v>89</v>
      </c>
      <c r="B32">
        <v>3.92</v>
      </c>
    </row>
    <row r="33" spans="1:2">
      <c r="A33" t="s">
        <v>56</v>
      </c>
      <c r="B33">
        <v>3.92</v>
      </c>
    </row>
    <row r="34" spans="1:2">
      <c r="A34" t="s">
        <v>91</v>
      </c>
      <c r="B34">
        <v>1.96</v>
      </c>
    </row>
    <row r="35" spans="1:2">
      <c r="A35" t="s">
        <v>70</v>
      </c>
      <c r="B35">
        <v>1.96</v>
      </c>
    </row>
    <row r="36" spans="1:2">
      <c r="A36" t="s">
        <v>83</v>
      </c>
      <c r="B36">
        <v>1.96</v>
      </c>
    </row>
    <row r="37" spans="1:2">
      <c r="A37" t="s">
        <v>58</v>
      </c>
      <c r="B37">
        <v>1.96</v>
      </c>
    </row>
    <row r="38" spans="1:2">
      <c r="A38" t="s">
        <v>69</v>
      </c>
      <c r="B38">
        <v>1.96</v>
      </c>
    </row>
    <row r="39" spans="1:2">
      <c r="A39" t="s">
        <v>79</v>
      </c>
      <c r="B39">
        <v>1.96</v>
      </c>
    </row>
    <row r="40" spans="1:2">
      <c r="A40" t="s">
        <v>94</v>
      </c>
      <c r="B40">
        <v>1.96</v>
      </c>
    </row>
    <row r="41" spans="1:2">
      <c r="A41" t="s">
        <v>59</v>
      </c>
      <c r="B41">
        <v>1.96</v>
      </c>
    </row>
  </sheetData>
  <sortState ref="A24:B41">
    <sortCondition descending="1" ref="B24:B41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Ficha</vt:lpstr>
      <vt:lpstr>Profissão</vt:lpstr>
      <vt:lpstr>Comunicação</vt:lpstr>
      <vt:lpstr>Verreador Destaque</vt:lpstr>
      <vt:lpstr>Confiança</vt:lpstr>
      <vt:lpstr>Desempenho</vt:lpstr>
      <vt:lpstr>Boato</vt:lpstr>
      <vt:lpstr>Acerto</vt:lpstr>
      <vt:lpstr>Erros</vt:lpstr>
      <vt:lpstr>CAndidato-esp</vt:lpstr>
      <vt:lpstr>CAndidoto-ind</vt:lpstr>
      <vt:lpstr>Rejeição</vt:lpstr>
      <vt:lpstr>Vereador</vt:lpstr>
    </vt:vector>
  </TitlesOfParts>
  <Company>JC SERV INFOR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Maquina 00</dc:creator>
  <cp:lastModifiedBy>Maquina 00</cp:lastModifiedBy>
  <dcterms:created xsi:type="dcterms:W3CDTF">2012-08-16T11:14:27Z</dcterms:created>
  <dcterms:modified xsi:type="dcterms:W3CDTF">2013-01-15T15:11:27Z</dcterms:modified>
</cp:coreProperties>
</file>