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ANN3\Dropbox\UTA Files\School Spring 2018\Electronics\Motor PWM File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4" i="1"/>
  <c r="P25" i="1" l="1"/>
  <c r="I27" i="1"/>
  <c r="L27" i="1" s="1"/>
  <c r="N27" i="1" s="1"/>
  <c r="H27" i="1"/>
  <c r="I26" i="1"/>
  <c r="L26" i="1" s="1"/>
  <c r="N26" i="1" s="1"/>
  <c r="H26" i="1"/>
  <c r="I25" i="1"/>
  <c r="L25" i="1" s="1"/>
  <c r="N25" i="1" s="1"/>
  <c r="H25" i="1"/>
  <c r="I24" i="1"/>
  <c r="L24" i="1" s="1"/>
  <c r="N24" i="1" s="1"/>
  <c r="H24" i="1"/>
  <c r="P24" i="1" s="1"/>
  <c r="I23" i="1"/>
  <c r="L23" i="1" s="1"/>
  <c r="N23" i="1" s="1"/>
  <c r="H23" i="1"/>
  <c r="I22" i="1"/>
  <c r="L22" i="1" s="1"/>
  <c r="N22" i="1" s="1"/>
  <c r="H22" i="1"/>
  <c r="P22" i="1" s="1"/>
  <c r="I21" i="1"/>
  <c r="L21" i="1" s="1"/>
  <c r="N21" i="1" s="1"/>
  <c r="H21" i="1"/>
  <c r="I20" i="1"/>
  <c r="L20" i="1" s="1"/>
  <c r="N20" i="1" s="1"/>
  <c r="H20" i="1"/>
  <c r="P20" i="1" s="1"/>
  <c r="I19" i="1"/>
  <c r="L19" i="1" s="1"/>
  <c r="N19" i="1" s="1"/>
  <c r="H19" i="1"/>
  <c r="I18" i="1"/>
  <c r="L18" i="1" s="1"/>
  <c r="N18" i="1" s="1"/>
  <c r="H18" i="1"/>
  <c r="I17" i="1"/>
  <c r="L17" i="1" s="1"/>
  <c r="N17" i="1" s="1"/>
  <c r="H17" i="1"/>
  <c r="P17" i="1" l="1"/>
  <c r="P21" i="1"/>
  <c r="P19" i="1"/>
  <c r="P23" i="1"/>
  <c r="P27" i="1"/>
  <c r="P26" i="1"/>
  <c r="P18" i="1"/>
  <c r="K17" i="1"/>
  <c r="K18" i="1"/>
  <c r="K19" i="1"/>
  <c r="K20" i="1"/>
  <c r="K21" i="1"/>
  <c r="K22" i="1"/>
  <c r="K23" i="1"/>
  <c r="K24" i="1"/>
  <c r="K25" i="1"/>
  <c r="K26" i="1"/>
  <c r="K27" i="1"/>
  <c r="O22" i="1" l="1"/>
  <c r="M22" i="1"/>
  <c r="O21" i="1"/>
  <c r="M21" i="1"/>
  <c r="O20" i="1"/>
  <c r="M20" i="1"/>
  <c r="O24" i="1"/>
  <c r="M24" i="1"/>
  <c r="O19" i="1"/>
  <c r="M19" i="1"/>
  <c r="O26" i="1"/>
  <c r="M26" i="1"/>
  <c r="O18" i="1"/>
  <c r="M18" i="1"/>
  <c r="O23" i="1"/>
  <c r="M23" i="1"/>
  <c r="O27" i="1"/>
  <c r="M27" i="1"/>
  <c r="O25" i="1"/>
  <c r="M25" i="1"/>
  <c r="O17" i="1"/>
  <c r="M17" i="1"/>
  <c r="H14" i="1"/>
  <c r="I14" i="1"/>
  <c r="L14" i="1" s="1"/>
  <c r="N14" i="1" s="1"/>
  <c r="H5" i="1"/>
  <c r="I5" i="1"/>
  <c r="L5" i="1" s="1"/>
  <c r="N5" i="1" s="1"/>
  <c r="H6" i="1"/>
  <c r="I6" i="1"/>
  <c r="L6" i="1" s="1"/>
  <c r="N6" i="1" s="1"/>
  <c r="H7" i="1"/>
  <c r="I7" i="1"/>
  <c r="L7" i="1" s="1"/>
  <c r="N7" i="1" s="1"/>
  <c r="H8" i="1"/>
  <c r="P8" i="1" s="1"/>
  <c r="I8" i="1"/>
  <c r="L8" i="1" s="1"/>
  <c r="N8" i="1" s="1"/>
  <c r="H9" i="1"/>
  <c r="I9" i="1"/>
  <c r="L9" i="1" s="1"/>
  <c r="N9" i="1" s="1"/>
  <c r="H10" i="1"/>
  <c r="I10" i="1"/>
  <c r="L10" i="1" s="1"/>
  <c r="N10" i="1" s="1"/>
  <c r="H11" i="1"/>
  <c r="I11" i="1"/>
  <c r="L11" i="1" s="1"/>
  <c r="N11" i="1" s="1"/>
  <c r="H12" i="1"/>
  <c r="I12" i="1"/>
  <c r="L12" i="1" s="1"/>
  <c r="N12" i="1" s="1"/>
  <c r="H13" i="1"/>
  <c r="I13" i="1"/>
  <c r="L13" i="1" s="1"/>
  <c r="N13" i="1" s="1"/>
  <c r="I4" i="1"/>
  <c r="L4" i="1" s="1"/>
  <c r="N4" i="1" s="1"/>
  <c r="H4" i="1"/>
  <c r="P12" i="1" l="1"/>
  <c r="K14" i="1"/>
  <c r="M14" i="1" s="1"/>
  <c r="P14" i="1"/>
  <c r="K4" i="1"/>
  <c r="M4" i="1" s="1"/>
  <c r="P4" i="1"/>
  <c r="K11" i="1"/>
  <c r="M11" i="1" s="1"/>
  <c r="P11" i="1"/>
  <c r="K7" i="1"/>
  <c r="M7" i="1" s="1"/>
  <c r="P7" i="1"/>
  <c r="K10" i="1"/>
  <c r="M10" i="1" s="1"/>
  <c r="P10" i="1"/>
  <c r="K6" i="1"/>
  <c r="M6" i="1" s="1"/>
  <c r="P6" i="1"/>
  <c r="K13" i="1"/>
  <c r="M13" i="1" s="1"/>
  <c r="P13" i="1"/>
  <c r="K12" i="1"/>
  <c r="M12" i="1" s="1"/>
  <c r="K9" i="1"/>
  <c r="M9" i="1" s="1"/>
  <c r="P9" i="1"/>
  <c r="K5" i="1"/>
  <c r="M5" i="1" s="1"/>
  <c r="P5" i="1"/>
  <c r="K8" i="1"/>
  <c r="M8" i="1" s="1"/>
  <c r="O14" i="1"/>
  <c r="O5" i="1"/>
  <c r="O10" i="1"/>
  <c r="O4" i="1" l="1"/>
  <c r="O6" i="1"/>
  <c r="O7" i="1"/>
  <c r="O12" i="1"/>
  <c r="O9" i="1"/>
  <c r="O13" i="1"/>
  <c r="O11" i="1"/>
  <c r="O8" i="1"/>
</calcChain>
</file>

<file path=xl/sharedStrings.xml><?xml version="1.0" encoding="utf-8"?>
<sst xmlns="http://schemas.openxmlformats.org/spreadsheetml/2006/main" count="35" uniqueCount="19">
  <si>
    <t>R1</t>
  </si>
  <si>
    <t>R2</t>
  </si>
  <si>
    <t>Rpot</t>
  </si>
  <si>
    <t>Rpot %</t>
  </si>
  <si>
    <t>C (nF)</t>
  </si>
  <si>
    <t>True R1</t>
  </si>
  <si>
    <t>True R2</t>
  </si>
  <si>
    <t>Astable</t>
  </si>
  <si>
    <t>Monostable</t>
  </si>
  <si>
    <t>C (uF)</t>
  </si>
  <si>
    <t>T High (sec)</t>
  </si>
  <si>
    <t>Freq (Hz)</t>
  </si>
  <si>
    <t>T Low (sec)</t>
  </si>
  <si>
    <t>T High (us)</t>
  </si>
  <si>
    <t>T Low (us)</t>
  </si>
  <si>
    <t>old values</t>
  </si>
  <si>
    <t>new values</t>
  </si>
  <si>
    <t>D.C. (0-100%)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</si>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</sst>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7"/>
  <sheetViews>
    <sheetView tabSelected="1" workbookViewId="0">
      <selection activeCell="T20" sqref="T20"/>
    </sheetView>
  </sheetViews>
  <sheetFormatPr defaultRowHeight="14.4" x14ac:dyDescent="0.3"/>
  <cols>
    <col min="1" max="1" width="2" style="1" customWidth="1"/>
    <col min="2" max="2" width="10" style="1" bestFit="1" customWidth="1"/>
    <col min="3" max="3" width="5.88671875" style="1" bestFit="1" customWidth="1"/>
    <col min="4" max="5" width="5" style="1" bestFit="1" customWidth="1"/>
    <col min="6" max="6" width="6" style="1" bestFit="1" customWidth="1"/>
    <col min="7" max="7" width="6.88671875" style="1" bestFit="1" customWidth="1"/>
    <col min="8" max="9" width="7.33203125" style="1" bestFit="1" customWidth="1"/>
    <col min="10" max="10" width="2.44140625" style="1" customWidth="1"/>
    <col min="11" max="11" width="12" style="1" bestFit="1" customWidth="1"/>
    <col min="12" max="12" width="12" style="1" customWidth="1"/>
    <col min="13" max="13" width="9.88671875" style="1" bestFit="1" customWidth="1"/>
    <col min="14" max="15" width="9.5546875" style="1" bestFit="1" customWidth="1"/>
    <col min="16" max="16" width="12.33203125" style="1" bestFit="1" customWidth="1"/>
    <col min="17" max="17" width="3.77734375" style="1" customWidth="1"/>
    <col min="18" max="18" width="11.109375" style="1" bestFit="1" customWidth="1"/>
    <col min="19" max="19" width="5.88671875" style="1" bestFit="1" customWidth="1"/>
    <col min="20" max="20" width="7" style="1" bestFit="1" customWidth="1"/>
    <col min="21" max="21" width="7" style="1" customWidth="1"/>
    <col min="22" max="22" width="3.109375" style="1" customWidth="1"/>
    <col min="23" max="23" width="10.6640625" style="1" bestFit="1" customWidth="1"/>
    <col min="24" max="16384" width="8.88671875" style="1"/>
  </cols>
  <sheetData>
    <row r="2" spans="2:23" ht="15" thickBot="1" x14ac:dyDescent="0.35"/>
    <row r="3" spans="2:23" s="2" customFormat="1" x14ac:dyDescent="0.3">
      <c r="B3" s="2" t="s">
        <v>7</v>
      </c>
      <c r="C3" s="5" t="s">
        <v>4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5</v>
      </c>
      <c r="I3" s="6" t="s">
        <v>6</v>
      </c>
      <c r="J3" s="6"/>
      <c r="K3" s="6" t="s">
        <v>10</v>
      </c>
      <c r="L3" s="6" t="s">
        <v>12</v>
      </c>
      <c r="M3" s="6" t="s">
        <v>13</v>
      </c>
      <c r="N3" s="6" t="s">
        <v>14</v>
      </c>
      <c r="O3" s="6" t="s">
        <v>11</v>
      </c>
      <c r="P3" s="7" t="s">
        <v>17</v>
      </c>
      <c r="R3" s="2" t="s">
        <v>8</v>
      </c>
      <c r="S3" s="5" t="s">
        <v>9</v>
      </c>
      <c r="T3" s="6" t="s">
        <v>2</v>
      </c>
      <c r="U3" s="6" t="s">
        <v>18</v>
      </c>
      <c r="V3" s="6"/>
      <c r="W3" s="7" t="s">
        <v>10</v>
      </c>
    </row>
    <row r="4" spans="2:23" x14ac:dyDescent="0.3">
      <c r="B4" s="1" t="s">
        <v>16</v>
      </c>
      <c r="C4" s="8">
        <v>10</v>
      </c>
      <c r="D4" s="3">
        <v>1000</v>
      </c>
      <c r="E4" s="3">
        <v>1000</v>
      </c>
      <c r="F4" s="3">
        <v>5000</v>
      </c>
      <c r="G4" s="3">
        <v>1</v>
      </c>
      <c r="H4" s="3">
        <f t="shared" ref="H4:H14" si="0">D4+(F4*G4)</f>
        <v>6000</v>
      </c>
      <c r="I4" s="3">
        <f t="shared" ref="I4:I14" si="1">E4+(F4*(1-G4))</f>
        <v>1000</v>
      </c>
      <c r="J4" s="3"/>
      <c r="K4" s="3">
        <f t="shared" ref="K4:K14" si="2">(C4*0.000000001)*0.693*H4</f>
        <v>4.1579999999999998E-5</v>
      </c>
      <c r="L4" s="3">
        <f t="shared" ref="L4:L14" si="3">(C4*0.000000001)*0.693*I4</f>
        <v>6.9299999999999997E-6</v>
      </c>
      <c r="M4" s="3">
        <f t="shared" ref="M4:M14" si="4">K4*1000000</f>
        <v>41.58</v>
      </c>
      <c r="N4" s="3">
        <f t="shared" ref="N4:N14" si="5">L4*1000000</f>
        <v>6.93</v>
      </c>
      <c r="O4" s="4">
        <f t="shared" ref="O4:O14" si="6">1/(K4+L4)</f>
        <v>20614.306328592043</v>
      </c>
      <c r="P4" s="9">
        <f t="shared" ref="P4:P14" si="7">100*(H4/(H4+I4))</f>
        <v>85.714285714285708</v>
      </c>
      <c r="S4" s="8">
        <v>47</v>
      </c>
      <c r="T4" s="3">
        <v>100000</v>
      </c>
      <c r="U4" s="3">
        <v>1000</v>
      </c>
      <c r="V4" s="3"/>
      <c r="W4" s="14">
        <f>(S4*0.000001)*1.1*(T4+U4)</f>
        <v>5.2217000000000002</v>
      </c>
    </row>
    <row r="5" spans="2:23" x14ac:dyDescent="0.3">
      <c r="C5" s="8">
        <v>10</v>
      </c>
      <c r="D5" s="3">
        <v>1000</v>
      </c>
      <c r="E5" s="3">
        <v>1000</v>
      </c>
      <c r="F5" s="3">
        <v>5000</v>
      </c>
      <c r="G5" s="3">
        <v>0.9</v>
      </c>
      <c r="H5" s="3">
        <f t="shared" si="0"/>
        <v>5500</v>
      </c>
      <c r="I5" s="3">
        <f t="shared" si="1"/>
        <v>1500</v>
      </c>
      <c r="J5" s="3"/>
      <c r="K5" s="3">
        <f t="shared" si="2"/>
        <v>3.8114999999999997E-5</v>
      </c>
      <c r="L5" s="3">
        <f t="shared" si="3"/>
        <v>1.0395E-5</v>
      </c>
      <c r="M5" s="3">
        <f t="shared" si="4"/>
        <v>38.114999999999995</v>
      </c>
      <c r="N5" s="3">
        <f t="shared" si="5"/>
        <v>10.395</v>
      </c>
      <c r="O5" s="4">
        <f t="shared" si="6"/>
        <v>20614.306328592043</v>
      </c>
      <c r="P5" s="9">
        <f t="shared" si="7"/>
        <v>78.571428571428569</v>
      </c>
      <c r="S5" s="8">
        <v>47</v>
      </c>
      <c r="T5" s="3">
        <v>90000</v>
      </c>
      <c r="U5" s="3">
        <v>1000</v>
      </c>
      <c r="V5" s="3"/>
      <c r="W5" s="14">
        <f t="shared" ref="W5:W14" si="8">(S5*0.000001)*1.1*(T5+U5)</f>
        <v>4.7046999999999999</v>
      </c>
    </row>
    <row r="6" spans="2:23" x14ac:dyDescent="0.3">
      <c r="C6" s="8">
        <v>10</v>
      </c>
      <c r="D6" s="3">
        <v>1000</v>
      </c>
      <c r="E6" s="3">
        <v>1000</v>
      </c>
      <c r="F6" s="3">
        <v>5000</v>
      </c>
      <c r="G6" s="3">
        <v>0.8</v>
      </c>
      <c r="H6" s="3">
        <f t="shared" si="0"/>
        <v>5000</v>
      </c>
      <c r="I6" s="3">
        <f t="shared" si="1"/>
        <v>1999.9999999999998</v>
      </c>
      <c r="J6" s="3"/>
      <c r="K6" s="3">
        <f t="shared" si="2"/>
        <v>3.4650000000000002E-5</v>
      </c>
      <c r="L6" s="3">
        <f t="shared" si="3"/>
        <v>1.3859999999999998E-5</v>
      </c>
      <c r="M6" s="3">
        <f t="shared" si="4"/>
        <v>34.65</v>
      </c>
      <c r="N6" s="3">
        <f t="shared" si="5"/>
        <v>13.859999999999998</v>
      </c>
      <c r="O6" s="4">
        <f t="shared" si="6"/>
        <v>20614.306328592043</v>
      </c>
      <c r="P6" s="9">
        <f t="shared" si="7"/>
        <v>71.428571428571431</v>
      </c>
      <c r="S6" s="8">
        <v>47</v>
      </c>
      <c r="T6" s="3">
        <v>80000</v>
      </c>
      <c r="U6" s="3">
        <v>1000</v>
      </c>
      <c r="V6" s="3"/>
      <c r="W6" s="14">
        <f t="shared" si="8"/>
        <v>4.1877000000000004</v>
      </c>
    </row>
    <row r="7" spans="2:23" x14ac:dyDescent="0.3">
      <c r="C7" s="8">
        <v>10</v>
      </c>
      <c r="D7" s="3">
        <v>1000</v>
      </c>
      <c r="E7" s="3">
        <v>1000</v>
      </c>
      <c r="F7" s="3">
        <v>5000</v>
      </c>
      <c r="G7" s="3">
        <v>0.7</v>
      </c>
      <c r="H7" s="3">
        <f t="shared" si="0"/>
        <v>4500</v>
      </c>
      <c r="I7" s="3">
        <f t="shared" si="1"/>
        <v>2500</v>
      </c>
      <c r="J7" s="3"/>
      <c r="K7" s="3">
        <f t="shared" si="2"/>
        <v>3.1185E-5</v>
      </c>
      <c r="L7" s="3">
        <f t="shared" si="3"/>
        <v>1.7325000000000001E-5</v>
      </c>
      <c r="M7" s="3">
        <f t="shared" si="4"/>
        <v>31.184999999999999</v>
      </c>
      <c r="N7" s="3">
        <f t="shared" si="5"/>
        <v>17.324999999999999</v>
      </c>
      <c r="O7" s="4">
        <f t="shared" si="6"/>
        <v>20614.306328592043</v>
      </c>
      <c r="P7" s="9">
        <f t="shared" si="7"/>
        <v>64.285714285714292</v>
      </c>
      <c r="S7" s="8">
        <v>47</v>
      </c>
      <c r="T7" s="3">
        <v>70000</v>
      </c>
      <c r="U7" s="3">
        <v>1000</v>
      </c>
      <c r="V7" s="3"/>
      <c r="W7" s="14">
        <f t="shared" si="8"/>
        <v>3.6707000000000001</v>
      </c>
    </row>
    <row r="8" spans="2:23" x14ac:dyDescent="0.3">
      <c r="C8" s="8">
        <v>10</v>
      </c>
      <c r="D8" s="3">
        <v>1000</v>
      </c>
      <c r="E8" s="3">
        <v>1000</v>
      </c>
      <c r="F8" s="3">
        <v>5000</v>
      </c>
      <c r="G8" s="3">
        <v>0.6</v>
      </c>
      <c r="H8" s="3">
        <f t="shared" si="0"/>
        <v>4000</v>
      </c>
      <c r="I8" s="3">
        <f t="shared" si="1"/>
        <v>3000</v>
      </c>
      <c r="J8" s="3"/>
      <c r="K8" s="3">
        <f t="shared" si="2"/>
        <v>2.7719999999999999E-5</v>
      </c>
      <c r="L8" s="3">
        <f t="shared" si="3"/>
        <v>2.0789999999999999E-5</v>
      </c>
      <c r="M8" s="3">
        <f t="shared" si="4"/>
        <v>27.72</v>
      </c>
      <c r="N8" s="3">
        <f t="shared" si="5"/>
        <v>20.79</v>
      </c>
      <c r="O8" s="4">
        <f t="shared" si="6"/>
        <v>20614.306328592043</v>
      </c>
      <c r="P8" s="9">
        <f t="shared" si="7"/>
        <v>57.142857142857139</v>
      </c>
      <c r="S8" s="8">
        <v>47</v>
      </c>
      <c r="T8" s="3">
        <v>60000</v>
      </c>
      <c r="U8" s="3">
        <v>1000</v>
      </c>
      <c r="V8" s="3"/>
      <c r="W8" s="14">
        <f t="shared" si="8"/>
        <v>3.1537000000000002</v>
      </c>
    </row>
    <row r="9" spans="2:23" x14ac:dyDescent="0.3">
      <c r="C9" s="8">
        <v>10</v>
      </c>
      <c r="D9" s="3">
        <v>1000</v>
      </c>
      <c r="E9" s="3">
        <v>1000</v>
      </c>
      <c r="F9" s="3">
        <v>5000</v>
      </c>
      <c r="G9" s="3">
        <v>0.5</v>
      </c>
      <c r="H9" s="3">
        <f t="shared" si="0"/>
        <v>3500</v>
      </c>
      <c r="I9" s="3">
        <f t="shared" si="1"/>
        <v>3500</v>
      </c>
      <c r="J9" s="3"/>
      <c r="K9" s="3">
        <f t="shared" si="2"/>
        <v>2.4255000000000001E-5</v>
      </c>
      <c r="L9" s="3">
        <f t="shared" si="3"/>
        <v>2.4255000000000001E-5</v>
      </c>
      <c r="M9" s="3">
        <f t="shared" si="4"/>
        <v>24.254999999999999</v>
      </c>
      <c r="N9" s="3">
        <f t="shared" si="5"/>
        <v>24.254999999999999</v>
      </c>
      <c r="O9" s="4">
        <f t="shared" si="6"/>
        <v>20614.306328592043</v>
      </c>
      <c r="P9" s="9">
        <f t="shared" si="7"/>
        <v>50</v>
      </c>
      <c r="S9" s="8">
        <v>47</v>
      </c>
      <c r="T9" s="3">
        <v>50000</v>
      </c>
      <c r="U9" s="3">
        <v>1000</v>
      </c>
      <c r="V9" s="3"/>
      <c r="W9" s="14">
        <f t="shared" si="8"/>
        <v>2.6367000000000003</v>
      </c>
    </row>
    <row r="10" spans="2:23" x14ac:dyDescent="0.3">
      <c r="C10" s="8">
        <v>10</v>
      </c>
      <c r="D10" s="3">
        <v>1000</v>
      </c>
      <c r="E10" s="3">
        <v>1000</v>
      </c>
      <c r="F10" s="3">
        <v>5000</v>
      </c>
      <c r="G10" s="3">
        <v>0.4</v>
      </c>
      <c r="H10" s="3">
        <f t="shared" si="0"/>
        <v>3000</v>
      </c>
      <c r="I10" s="3">
        <f t="shared" si="1"/>
        <v>4000</v>
      </c>
      <c r="J10" s="3"/>
      <c r="K10" s="3">
        <f t="shared" si="2"/>
        <v>2.0789999999999999E-5</v>
      </c>
      <c r="L10" s="3">
        <f t="shared" si="3"/>
        <v>2.7719999999999999E-5</v>
      </c>
      <c r="M10" s="3">
        <f t="shared" si="4"/>
        <v>20.79</v>
      </c>
      <c r="N10" s="3">
        <f t="shared" si="5"/>
        <v>27.72</v>
      </c>
      <c r="O10" s="4">
        <f t="shared" si="6"/>
        <v>20614.306328592043</v>
      </c>
      <c r="P10" s="9">
        <f t="shared" si="7"/>
        <v>42.857142857142854</v>
      </c>
      <c r="S10" s="8">
        <v>47</v>
      </c>
      <c r="T10" s="3">
        <v>40000</v>
      </c>
      <c r="U10" s="3">
        <v>1000</v>
      </c>
      <c r="V10" s="3"/>
      <c r="W10" s="14">
        <f t="shared" si="8"/>
        <v>2.1196999999999999</v>
      </c>
    </row>
    <row r="11" spans="2:23" x14ac:dyDescent="0.3">
      <c r="C11" s="8">
        <v>10</v>
      </c>
      <c r="D11" s="3">
        <v>1000</v>
      </c>
      <c r="E11" s="3">
        <v>1000</v>
      </c>
      <c r="F11" s="3">
        <v>5000</v>
      </c>
      <c r="G11" s="3">
        <v>0.3</v>
      </c>
      <c r="H11" s="3">
        <f t="shared" si="0"/>
        <v>2500</v>
      </c>
      <c r="I11" s="3">
        <f t="shared" si="1"/>
        <v>4500</v>
      </c>
      <c r="J11" s="3"/>
      <c r="K11" s="3">
        <f t="shared" si="2"/>
        <v>1.7325000000000001E-5</v>
      </c>
      <c r="L11" s="3">
        <f t="shared" si="3"/>
        <v>3.1185E-5</v>
      </c>
      <c r="M11" s="3">
        <f t="shared" si="4"/>
        <v>17.324999999999999</v>
      </c>
      <c r="N11" s="3">
        <f t="shared" si="5"/>
        <v>31.184999999999999</v>
      </c>
      <c r="O11" s="4">
        <f t="shared" si="6"/>
        <v>20614.306328592043</v>
      </c>
      <c r="P11" s="9">
        <f t="shared" si="7"/>
        <v>35.714285714285715</v>
      </c>
      <c r="S11" s="8">
        <v>47</v>
      </c>
      <c r="T11" s="3">
        <v>30000</v>
      </c>
      <c r="U11" s="3">
        <v>1000</v>
      </c>
      <c r="V11" s="3"/>
      <c r="W11" s="14">
        <f t="shared" si="8"/>
        <v>1.6027</v>
      </c>
    </row>
    <row r="12" spans="2:23" x14ac:dyDescent="0.3">
      <c r="C12" s="8">
        <v>10</v>
      </c>
      <c r="D12" s="3">
        <v>1000</v>
      </c>
      <c r="E12" s="3">
        <v>1000</v>
      </c>
      <c r="F12" s="3">
        <v>5000</v>
      </c>
      <c r="G12" s="3">
        <v>0.2</v>
      </c>
      <c r="H12" s="3">
        <f t="shared" si="0"/>
        <v>2000</v>
      </c>
      <c r="I12" s="3">
        <f t="shared" si="1"/>
        <v>5000</v>
      </c>
      <c r="J12" s="3"/>
      <c r="K12" s="3">
        <f t="shared" si="2"/>
        <v>1.3859999999999999E-5</v>
      </c>
      <c r="L12" s="3">
        <f t="shared" si="3"/>
        <v>3.4650000000000002E-5</v>
      </c>
      <c r="M12" s="3">
        <f t="shared" si="4"/>
        <v>13.86</v>
      </c>
      <c r="N12" s="3">
        <f t="shared" si="5"/>
        <v>34.65</v>
      </c>
      <c r="O12" s="4">
        <f t="shared" si="6"/>
        <v>20614.306328592043</v>
      </c>
      <c r="P12" s="9">
        <f t="shared" si="7"/>
        <v>28.571428571428569</v>
      </c>
      <c r="S12" s="8">
        <v>47</v>
      </c>
      <c r="T12" s="3">
        <v>20000</v>
      </c>
      <c r="U12" s="3">
        <v>1000</v>
      </c>
      <c r="V12" s="3"/>
      <c r="W12" s="14">
        <f t="shared" si="8"/>
        <v>1.0857000000000001</v>
      </c>
    </row>
    <row r="13" spans="2:23" x14ac:dyDescent="0.3">
      <c r="C13" s="8">
        <v>10</v>
      </c>
      <c r="D13" s="3">
        <v>1000</v>
      </c>
      <c r="E13" s="3">
        <v>1000</v>
      </c>
      <c r="F13" s="3">
        <v>5000</v>
      </c>
      <c r="G13" s="3">
        <v>0.1</v>
      </c>
      <c r="H13" s="3">
        <f t="shared" si="0"/>
        <v>1500</v>
      </c>
      <c r="I13" s="3">
        <f t="shared" si="1"/>
        <v>5500</v>
      </c>
      <c r="J13" s="3"/>
      <c r="K13" s="3">
        <f t="shared" si="2"/>
        <v>1.0395E-5</v>
      </c>
      <c r="L13" s="3">
        <f t="shared" si="3"/>
        <v>3.8114999999999997E-5</v>
      </c>
      <c r="M13" s="3">
        <f t="shared" si="4"/>
        <v>10.395</v>
      </c>
      <c r="N13" s="3">
        <f t="shared" si="5"/>
        <v>38.114999999999995</v>
      </c>
      <c r="O13" s="4">
        <f t="shared" si="6"/>
        <v>20614.306328592043</v>
      </c>
      <c r="P13" s="9">
        <f t="shared" si="7"/>
        <v>21.428571428571427</v>
      </c>
      <c r="S13" s="8">
        <v>47</v>
      </c>
      <c r="T13" s="3">
        <v>10000</v>
      </c>
      <c r="U13" s="3">
        <v>1000</v>
      </c>
      <c r="V13" s="3"/>
      <c r="W13" s="14">
        <f t="shared" si="8"/>
        <v>0.56869999999999998</v>
      </c>
    </row>
    <row r="14" spans="2:23" ht="15" thickBot="1" x14ac:dyDescent="0.35">
      <c r="C14" s="10">
        <v>10</v>
      </c>
      <c r="D14" s="11">
        <v>1000</v>
      </c>
      <c r="E14" s="11">
        <v>1000</v>
      </c>
      <c r="F14" s="11">
        <v>5000</v>
      </c>
      <c r="G14" s="11">
        <v>0</v>
      </c>
      <c r="H14" s="11">
        <f t="shared" si="0"/>
        <v>1000</v>
      </c>
      <c r="I14" s="11">
        <f t="shared" si="1"/>
        <v>6000</v>
      </c>
      <c r="J14" s="11"/>
      <c r="K14" s="11">
        <f t="shared" si="2"/>
        <v>6.9299999999999997E-6</v>
      </c>
      <c r="L14" s="11">
        <f t="shared" si="3"/>
        <v>4.1579999999999998E-5</v>
      </c>
      <c r="M14" s="11">
        <f t="shared" si="4"/>
        <v>6.93</v>
      </c>
      <c r="N14" s="11">
        <f t="shared" si="5"/>
        <v>41.58</v>
      </c>
      <c r="O14" s="12">
        <f t="shared" si="6"/>
        <v>20614.306328592043</v>
      </c>
      <c r="P14" s="13">
        <f t="shared" si="7"/>
        <v>14.285714285714285</v>
      </c>
      <c r="S14" s="10">
        <v>47</v>
      </c>
      <c r="T14" s="11">
        <v>0</v>
      </c>
      <c r="U14" s="11">
        <v>1000</v>
      </c>
      <c r="V14" s="11"/>
      <c r="W14" s="15">
        <f t="shared" si="8"/>
        <v>5.1700000000000003E-2</v>
      </c>
    </row>
    <row r="15" spans="2:23" ht="15" thickBot="1" x14ac:dyDescent="0.35"/>
    <row r="16" spans="2:23" s="2" customFormat="1" x14ac:dyDescent="0.3">
      <c r="B16" s="2" t="s">
        <v>7</v>
      </c>
      <c r="C16" s="5" t="s">
        <v>4</v>
      </c>
      <c r="D16" s="6" t="s">
        <v>0</v>
      </c>
      <c r="E16" s="6" t="s">
        <v>1</v>
      </c>
      <c r="F16" s="6" t="s">
        <v>2</v>
      </c>
      <c r="G16" s="6" t="s">
        <v>3</v>
      </c>
      <c r="H16" s="6" t="s">
        <v>5</v>
      </c>
      <c r="I16" s="6" t="s">
        <v>6</v>
      </c>
      <c r="J16" s="6"/>
      <c r="K16" s="6" t="s">
        <v>10</v>
      </c>
      <c r="L16" s="6" t="s">
        <v>12</v>
      </c>
      <c r="M16" s="6" t="s">
        <v>13</v>
      </c>
      <c r="N16" s="6" t="s">
        <v>14</v>
      </c>
      <c r="O16" s="6" t="s">
        <v>11</v>
      </c>
      <c r="P16" s="7" t="s">
        <v>17</v>
      </c>
    </row>
    <row r="17" spans="2:16" x14ac:dyDescent="0.3">
      <c r="B17" s="1" t="s">
        <v>15</v>
      </c>
      <c r="C17" s="8">
        <v>100</v>
      </c>
      <c r="D17" s="3">
        <v>1000</v>
      </c>
      <c r="E17" s="3">
        <v>1000</v>
      </c>
      <c r="F17" s="3">
        <v>25000</v>
      </c>
      <c r="G17" s="3">
        <v>1</v>
      </c>
      <c r="H17" s="3">
        <f>D17+(F17*G17)</f>
        <v>26000</v>
      </c>
      <c r="I17" s="3">
        <f>E17+(F17*(1-G17))</f>
        <v>1000</v>
      </c>
      <c r="J17" s="3"/>
      <c r="K17" s="3">
        <f>(C17*0.000000001)*0.693*H17</f>
        <v>1.8018000000000001E-3</v>
      </c>
      <c r="L17" s="3">
        <f>(C17*0.000000001)*0.693*I17</f>
        <v>6.9300000000000004E-5</v>
      </c>
      <c r="M17" s="3">
        <f>K17*1000000</f>
        <v>1801.8000000000002</v>
      </c>
      <c r="N17" s="3">
        <f>L17*1000000</f>
        <v>69.3</v>
      </c>
      <c r="O17" s="4">
        <f>1/(K17+L17)</f>
        <v>534.44497888942328</v>
      </c>
      <c r="P17" s="9">
        <f>100*(H17/(H17+I17))</f>
        <v>96.296296296296291</v>
      </c>
    </row>
    <row r="18" spans="2:16" x14ac:dyDescent="0.3">
      <c r="C18" s="8">
        <v>100</v>
      </c>
      <c r="D18" s="3">
        <v>1000</v>
      </c>
      <c r="E18" s="3">
        <v>1000</v>
      </c>
      <c r="F18" s="3">
        <v>25000</v>
      </c>
      <c r="G18" s="3">
        <v>0.9</v>
      </c>
      <c r="H18" s="3">
        <f t="shared" ref="H18:H27" si="9">D18+(F18*G18)</f>
        <v>23500</v>
      </c>
      <c r="I18" s="3">
        <f t="shared" ref="I18:I27" si="10">E18+(F18*(1-G18))</f>
        <v>3499.9999999999995</v>
      </c>
      <c r="J18" s="3"/>
      <c r="K18" s="3">
        <f t="shared" ref="K18:K27" si="11">(C18*0.000000001)*0.693*H18</f>
        <v>1.6285500000000001E-3</v>
      </c>
      <c r="L18" s="3">
        <f t="shared" ref="L18:L27" si="12">(C18*0.000000001)*0.693*I18</f>
        <v>2.4254999999999999E-4</v>
      </c>
      <c r="M18" s="3">
        <f t="shared" ref="M18:M27" si="13">K18*1000000</f>
        <v>1628.5500000000002</v>
      </c>
      <c r="N18" s="3">
        <f t="shared" ref="N18:N27" si="14">L18*1000000</f>
        <v>242.54999999999998</v>
      </c>
      <c r="O18" s="4">
        <f t="shared" ref="O18:O27" si="15">1/(K18+L18)</f>
        <v>534.44497888942328</v>
      </c>
      <c r="P18" s="9">
        <f t="shared" ref="P18:P27" si="16">100*(H18/(H18+I18))</f>
        <v>87.037037037037038</v>
      </c>
    </row>
    <row r="19" spans="2:16" x14ac:dyDescent="0.3">
      <c r="C19" s="8">
        <v>100</v>
      </c>
      <c r="D19" s="3">
        <v>1000</v>
      </c>
      <c r="E19" s="3">
        <v>1000</v>
      </c>
      <c r="F19" s="3">
        <v>25000</v>
      </c>
      <c r="G19" s="3">
        <v>0.8</v>
      </c>
      <c r="H19" s="3">
        <f t="shared" si="9"/>
        <v>21000</v>
      </c>
      <c r="I19" s="3">
        <f t="shared" si="10"/>
        <v>5999.9999999999991</v>
      </c>
      <c r="J19" s="3"/>
      <c r="K19" s="3">
        <f t="shared" si="11"/>
        <v>1.4553000000000001E-3</v>
      </c>
      <c r="L19" s="3">
        <f t="shared" si="12"/>
        <v>4.1579999999999997E-4</v>
      </c>
      <c r="M19" s="3">
        <f t="shared" si="13"/>
        <v>1455.3000000000002</v>
      </c>
      <c r="N19" s="3">
        <f t="shared" si="14"/>
        <v>415.79999999999995</v>
      </c>
      <c r="O19" s="4">
        <f t="shared" si="15"/>
        <v>534.44497888942328</v>
      </c>
      <c r="P19" s="9">
        <f t="shared" si="16"/>
        <v>77.777777777777786</v>
      </c>
    </row>
    <row r="20" spans="2:16" x14ac:dyDescent="0.3">
      <c r="C20" s="8">
        <v>100</v>
      </c>
      <c r="D20" s="3">
        <v>1000</v>
      </c>
      <c r="E20" s="3">
        <v>1000</v>
      </c>
      <c r="F20" s="3">
        <v>25000</v>
      </c>
      <c r="G20" s="3">
        <v>0.7</v>
      </c>
      <c r="H20" s="3">
        <f t="shared" si="9"/>
        <v>18500</v>
      </c>
      <c r="I20" s="3">
        <f t="shared" si="10"/>
        <v>8500</v>
      </c>
      <c r="J20" s="3"/>
      <c r="K20" s="3">
        <f t="shared" si="11"/>
        <v>1.2820500000000001E-3</v>
      </c>
      <c r="L20" s="3">
        <f t="shared" si="12"/>
        <v>5.8905000000000003E-4</v>
      </c>
      <c r="M20" s="3">
        <f t="shared" si="13"/>
        <v>1282.0500000000002</v>
      </c>
      <c r="N20" s="3">
        <f t="shared" si="14"/>
        <v>589.05000000000007</v>
      </c>
      <c r="O20" s="4">
        <f t="shared" si="15"/>
        <v>534.44497888942328</v>
      </c>
      <c r="P20" s="9">
        <f t="shared" si="16"/>
        <v>68.518518518518519</v>
      </c>
    </row>
    <row r="21" spans="2:16" x14ac:dyDescent="0.3">
      <c r="C21" s="8">
        <v>100</v>
      </c>
      <c r="D21" s="3">
        <v>1000</v>
      </c>
      <c r="E21" s="3">
        <v>1000</v>
      </c>
      <c r="F21" s="3">
        <v>25000</v>
      </c>
      <c r="G21" s="3">
        <v>0.6</v>
      </c>
      <c r="H21" s="3">
        <f t="shared" si="9"/>
        <v>16000</v>
      </c>
      <c r="I21" s="3">
        <f t="shared" si="10"/>
        <v>11000</v>
      </c>
      <c r="J21" s="3"/>
      <c r="K21" s="3">
        <f t="shared" si="11"/>
        <v>1.1088000000000001E-3</v>
      </c>
      <c r="L21" s="3">
        <f t="shared" si="12"/>
        <v>7.6230000000000004E-4</v>
      </c>
      <c r="M21" s="3">
        <f t="shared" si="13"/>
        <v>1108.8</v>
      </c>
      <c r="N21" s="3">
        <f t="shared" si="14"/>
        <v>762.30000000000007</v>
      </c>
      <c r="O21" s="4">
        <f t="shared" si="15"/>
        <v>534.44497888942328</v>
      </c>
      <c r="P21" s="9">
        <f t="shared" si="16"/>
        <v>59.259259259259252</v>
      </c>
    </row>
    <row r="22" spans="2:16" x14ac:dyDescent="0.3">
      <c r="C22" s="8">
        <v>100</v>
      </c>
      <c r="D22" s="3">
        <v>1000</v>
      </c>
      <c r="E22" s="3">
        <v>1000</v>
      </c>
      <c r="F22" s="3">
        <v>25000</v>
      </c>
      <c r="G22" s="3">
        <v>0.5</v>
      </c>
      <c r="H22" s="3">
        <f t="shared" si="9"/>
        <v>13500</v>
      </c>
      <c r="I22" s="3">
        <f t="shared" si="10"/>
        <v>13500</v>
      </c>
      <c r="J22" s="3"/>
      <c r="K22" s="3">
        <f t="shared" si="11"/>
        <v>9.3555000000000005E-4</v>
      </c>
      <c r="L22" s="3">
        <f t="shared" si="12"/>
        <v>9.3555000000000005E-4</v>
      </c>
      <c r="M22" s="3">
        <f t="shared" si="13"/>
        <v>935.55000000000007</v>
      </c>
      <c r="N22" s="3">
        <f t="shared" si="14"/>
        <v>935.55000000000007</v>
      </c>
      <c r="O22" s="4">
        <f t="shared" si="15"/>
        <v>534.44497888942328</v>
      </c>
      <c r="P22" s="9">
        <f t="shared" si="16"/>
        <v>50</v>
      </c>
    </row>
    <row r="23" spans="2:16" x14ac:dyDescent="0.3">
      <c r="C23" s="8">
        <v>100</v>
      </c>
      <c r="D23" s="3">
        <v>1000</v>
      </c>
      <c r="E23" s="3">
        <v>1000</v>
      </c>
      <c r="F23" s="3">
        <v>25000</v>
      </c>
      <c r="G23" s="3">
        <v>0.4</v>
      </c>
      <c r="H23" s="3">
        <f t="shared" si="9"/>
        <v>11000</v>
      </c>
      <c r="I23" s="3">
        <f t="shared" si="10"/>
        <v>16000</v>
      </c>
      <c r="J23" s="3"/>
      <c r="K23" s="3">
        <f t="shared" si="11"/>
        <v>7.6230000000000004E-4</v>
      </c>
      <c r="L23" s="3">
        <f t="shared" si="12"/>
        <v>1.1088000000000001E-3</v>
      </c>
      <c r="M23" s="3">
        <f t="shared" si="13"/>
        <v>762.30000000000007</v>
      </c>
      <c r="N23" s="3">
        <f t="shared" si="14"/>
        <v>1108.8</v>
      </c>
      <c r="O23" s="4">
        <f t="shared" si="15"/>
        <v>534.44497888942328</v>
      </c>
      <c r="P23" s="9">
        <f t="shared" si="16"/>
        <v>40.74074074074074</v>
      </c>
    </row>
    <row r="24" spans="2:16" x14ac:dyDescent="0.3">
      <c r="C24" s="8">
        <v>100</v>
      </c>
      <c r="D24" s="3">
        <v>1000</v>
      </c>
      <c r="E24" s="3">
        <v>1000</v>
      </c>
      <c r="F24" s="3">
        <v>25000</v>
      </c>
      <c r="G24" s="3">
        <v>0.3</v>
      </c>
      <c r="H24" s="3">
        <f t="shared" si="9"/>
        <v>8500</v>
      </c>
      <c r="I24" s="3">
        <f t="shared" si="10"/>
        <v>18500</v>
      </c>
      <c r="J24" s="3"/>
      <c r="K24" s="3">
        <f t="shared" si="11"/>
        <v>5.8905000000000003E-4</v>
      </c>
      <c r="L24" s="3">
        <f t="shared" si="12"/>
        <v>1.2820500000000001E-3</v>
      </c>
      <c r="M24" s="3">
        <f t="shared" si="13"/>
        <v>589.05000000000007</v>
      </c>
      <c r="N24" s="3">
        <f t="shared" si="14"/>
        <v>1282.0500000000002</v>
      </c>
      <c r="O24" s="4">
        <f t="shared" si="15"/>
        <v>534.44497888942328</v>
      </c>
      <c r="P24" s="9">
        <f t="shared" si="16"/>
        <v>31.481481481481481</v>
      </c>
    </row>
    <row r="25" spans="2:16" x14ac:dyDescent="0.3">
      <c r="C25" s="8">
        <v>100</v>
      </c>
      <c r="D25" s="3">
        <v>1000</v>
      </c>
      <c r="E25" s="3">
        <v>1000</v>
      </c>
      <c r="F25" s="3">
        <v>25000</v>
      </c>
      <c r="G25" s="3">
        <v>0.2</v>
      </c>
      <c r="H25" s="3">
        <f t="shared" si="9"/>
        <v>6000</v>
      </c>
      <c r="I25" s="3">
        <f t="shared" si="10"/>
        <v>21000</v>
      </c>
      <c r="J25" s="3"/>
      <c r="K25" s="3">
        <f t="shared" si="11"/>
        <v>4.1580000000000002E-4</v>
      </c>
      <c r="L25" s="3">
        <f t="shared" si="12"/>
        <v>1.4553000000000001E-3</v>
      </c>
      <c r="M25" s="3">
        <f t="shared" si="13"/>
        <v>415.8</v>
      </c>
      <c r="N25" s="3">
        <f t="shared" si="14"/>
        <v>1455.3000000000002</v>
      </c>
      <c r="O25" s="4">
        <f t="shared" si="15"/>
        <v>534.44497888942328</v>
      </c>
      <c r="P25" s="9">
        <f t="shared" si="16"/>
        <v>22.222222222222221</v>
      </c>
    </row>
    <row r="26" spans="2:16" x14ac:dyDescent="0.3">
      <c r="C26" s="8">
        <v>100</v>
      </c>
      <c r="D26" s="3">
        <v>1000</v>
      </c>
      <c r="E26" s="3">
        <v>1000</v>
      </c>
      <c r="F26" s="3">
        <v>25000</v>
      </c>
      <c r="G26" s="3">
        <v>0.1</v>
      </c>
      <c r="H26" s="3">
        <f t="shared" si="9"/>
        <v>3500</v>
      </c>
      <c r="I26" s="3">
        <f t="shared" si="10"/>
        <v>23500</v>
      </c>
      <c r="J26" s="3"/>
      <c r="K26" s="3">
        <f t="shared" si="11"/>
        <v>2.4255000000000001E-4</v>
      </c>
      <c r="L26" s="3">
        <f t="shared" si="12"/>
        <v>1.6285500000000001E-3</v>
      </c>
      <c r="M26" s="3">
        <f t="shared" si="13"/>
        <v>242.55</v>
      </c>
      <c r="N26" s="3">
        <f t="shared" si="14"/>
        <v>1628.5500000000002</v>
      </c>
      <c r="O26" s="4">
        <f t="shared" si="15"/>
        <v>534.44497888942328</v>
      </c>
      <c r="P26" s="9">
        <f t="shared" si="16"/>
        <v>12.962962962962962</v>
      </c>
    </row>
    <row r="27" spans="2:16" ht="15" thickBot="1" x14ac:dyDescent="0.35">
      <c r="C27" s="10">
        <v>100</v>
      </c>
      <c r="D27" s="11">
        <v>1000</v>
      </c>
      <c r="E27" s="11">
        <v>1000</v>
      </c>
      <c r="F27" s="11">
        <v>25000</v>
      </c>
      <c r="G27" s="11">
        <v>0</v>
      </c>
      <c r="H27" s="11">
        <f t="shared" si="9"/>
        <v>1000</v>
      </c>
      <c r="I27" s="11">
        <f t="shared" si="10"/>
        <v>26000</v>
      </c>
      <c r="J27" s="11"/>
      <c r="K27" s="11">
        <f t="shared" si="11"/>
        <v>6.9300000000000004E-5</v>
      </c>
      <c r="L27" s="11">
        <f t="shared" si="12"/>
        <v>1.8018000000000001E-3</v>
      </c>
      <c r="M27" s="11">
        <f t="shared" si="13"/>
        <v>69.3</v>
      </c>
      <c r="N27" s="11">
        <f t="shared" si="14"/>
        <v>1801.8000000000002</v>
      </c>
      <c r="O27" s="12">
        <f t="shared" si="15"/>
        <v>534.44497888942328</v>
      </c>
      <c r="P27" s="13">
        <f t="shared" si="16"/>
        <v>3.7037037037037033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GAANN3</dc:creator>
  <cp:lastModifiedBy>GAANN3</cp:lastModifiedBy>
  <dcterms:created xsi:type="dcterms:W3CDTF">2018-04-17T13:20:28Z</dcterms:created>
  <dcterms:modified xsi:type="dcterms:W3CDTF">2018-04-27T14:31:26Z</dcterms:modified>
</cp:coreProperties>
</file>