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80" yWindow="860" windowWidth="16260" windowHeight="10250" activeTab="1"/>
  </bookViews>
  <sheets>
    <sheet name="tags" sheetId="1" r:id="rId1"/>
    <sheet name="ETCSRI deps" sheetId="2" r:id="rId2"/>
    <sheet name="Sheet3" sheetId="3" r:id="rId3"/>
  </sheets>
  <definedNames>
    <definedName name="_xlnm._FilterDatabase" localSheetId="1" hidden="1">'ETCSRI deps'!$K$3:$L$86</definedName>
    <definedName name="_xlnm._FilterDatabase" localSheetId="0" hidden="1">tags!$B$1:$C$48</definedName>
  </definedNames>
  <calcPr calcId="145621"/>
</workbook>
</file>

<file path=xl/calcChain.xml><?xml version="1.0" encoding="utf-8"?>
<calcChain xmlns="http://schemas.openxmlformats.org/spreadsheetml/2006/main">
  <c r="C48" i="1" l="1"/>
  <c r="C46" i="1"/>
  <c r="C45" i="1"/>
  <c r="C43" i="1"/>
  <c r="C42" i="1"/>
  <c r="C40" i="1"/>
  <c r="C39" i="1"/>
  <c r="C31" i="1"/>
  <c r="C30" i="1"/>
  <c r="C26" i="1"/>
  <c r="C25" i="1"/>
  <c r="C24" i="1"/>
  <c r="C21" i="1"/>
  <c r="C20" i="1"/>
  <c r="C19" i="1"/>
  <c r="C18" i="1"/>
  <c r="C17" i="1"/>
  <c r="C14" i="1"/>
  <c r="C13" i="1"/>
  <c r="J86" i="1"/>
  <c r="K129" i="1"/>
  <c r="K128" i="1"/>
  <c r="K126" i="1"/>
  <c r="K125" i="1"/>
  <c r="K124" i="1"/>
  <c r="K123" i="1"/>
  <c r="K121" i="1"/>
  <c r="K120" i="1"/>
  <c r="K118" i="1"/>
  <c r="K116" i="1"/>
  <c r="K114" i="1"/>
  <c r="K113" i="1"/>
  <c r="K112" i="1"/>
  <c r="K111" i="1"/>
  <c r="K109" i="1"/>
  <c r="K108" i="1"/>
  <c r="K107" i="1"/>
  <c r="K106" i="1"/>
  <c r="K105" i="1"/>
  <c r="K104" i="1"/>
  <c r="K102" i="1"/>
  <c r="K101" i="1"/>
  <c r="K100" i="1"/>
  <c r="K98" i="1"/>
  <c r="K97" i="1"/>
  <c r="K96" i="1"/>
  <c r="K95" i="1"/>
  <c r="K94" i="1"/>
  <c r="K93" i="1"/>
  <c r="K92" i="1"/>
  <c r="K91" i="1"/>
  <c r="K90" i="1"/>
  <c r="K89" i="1"/>
  <c r="K88" i="1"/>
  <c r="K84" i="1"/>
  <c r="K83" i="1"/>
  <c r="K82" i="1"/>
  <c r="K81" i="1"/>
  <c r="K80" i="1"/>
  <c r="K78" i="1"/>
  <c r="K76" i="1"/>
  <c r="K75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6" i="1"/>
  <c r="K45" i="1"/>
  <c r="K44" i="1"/>
  <c r="K43" i="1"/>
  <c r="K42" i="1"/>
  <c r="K41" i="1"/>
  <c r="K39" i="1"/>
  <c r="K38" i="1"/>
  <c r="K37" i="1"/>
  <c r="K36" i="1"/>
  <c r="K35" i="1"/>
  <c r="K34" i="1"/>
  <c r="K33" i="1"/>
  <c r="K32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6" i="1"/>
  <c r="K7" i="1"/>
  <c r="L129" i="1"/>
  <c r="L126" i="1"/>
  <c r="L125" i="1"/>
  <c r="L124" i="1"/>
  <c r="L121" i="1"/>
  <c r="L120" i="1"/>
  <c r="L114" i="1"/>
  <c r="L113" i="1"/>
  <c r="L112" i="1"/>
  <c r="L109" i="1"/>
  <c r="L108" i="1"/>
  <c r="L107" i="1"/>
  <c r="L106" i="1"/>
  <c r="L105" i="1"/>
  <c r="L102" i="1"/>
  <c r="L101" i="1"/>
  <c r="L98" i="1"/>
  <c r="L97" i="1"/>
  <c r="L96" i="1"/>
  <c r="L95" i="1"/>
  <c r="L94" i="1"/>
  <c r="L93" i="1"/>
  <c r="L92" i="1"/>
  <c r="L91" i="1"/>
  <c r="L90" i="1"/>
  <c r="L89" i="1"/>
  <c r="L84" i="1"/>
  <c r="L83" i="1"/>
  <c r="L82" i="1"/>
  <c r="L81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L53" i="1"/>
  <c r="L50" i="1"/>
  <c r="L46" i="1"/>
  <c r="L45" i="1"/>
  <c r="L44" i="1"/>
  <c r="L43" i="1"/>
  <c r="L42" i="1"/>
  <c r="L39" i="1"/>
  <c r="L38" i="1"/>
  <c r="L37" i="1"/>
  <c r="L36" i="1"/>
  <c r="L35" i="1"/>
  <c r="L34" i="1"/>
  <c r="L33" i="1"/>
  <c r="L32" i="1"/>
  <c r="L30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4" i="1"/>
  <c r="L13" i="1"/>
  <c r="L12" i="1"/>
  <c r="L11" i="1"/>
  <c r="L10" i="1"/>
  <c r="L9" i="1"/>
  <c r="L8" i="1"/>
  <c r="L7" i="1"/>
  <c r="J127" i="1"/>
  <c r="L128" i="1" s="1"/>
  <c r="J122" i="1"/>
  <c r="J117" i="1"/>
  <c r="J115" i="1"/>
  <c r="J110" i="1"/>
  <c r="J103" i="1"/>
  <c r="J99" i="1"/>
  <c r="J87" i="1"/>
  <c r="J85" i="1"/>
  <c r="J79" i="1"/>
  <c r="L80" i="1" s="1"/>
  <c r="J77" i="1"/>
  <c r="L78" i="1" s="1"/>
  <c r="J51" i="1"/>
  <c r="L52" i="1" s="1"/>
  <c r="J48" i="1"/>
  <c r="L49" i="1" s="1"/>
  <c r="J47" i="1"/>
  <c r="J40" i="1"/>
  <c r="L41" i="1" s="1"/>
  <c r="J5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K86" i="1" s="1"/>
  <c r="K117" i="1" l="1"/>
  <c r="K122" i="1"/>
  <c r="K85" i="1"/>
  <c r="K110" i="1"/>
  <c r="K5" i="1"/>
  <c r="L88" i="1"/>
  <c r="L100" i="1"/>
  <c r="L104" i="1"/>
  <c r="L116" i="1"/>
  <c r="K15" i="1"/>
  <c r="L15" i="1" s="1"/>
  <c r="K31" i="1"/>
  <c r="L31" i="1" s="1"/>
  <c r="K47" i="1"/>
  <c r="L47" i="1" s="1"/>
  <c r="K51" i="1"/>
  <c r="K79" i="1"/>
  <c r="L79" i="1" s="1"/>
  <c r="K87" i="1"/>
  <c r="L87" i="1" s="1"/>
  <c r="K99" i="1"/>
  <c r="L99" i="1" s="1"/>
  <c r="K103" i="1"/>
  <c r="L103" i="1" s="1"/>
  <c r="K115" i="1"/>
  <c r="L115" i="1" s="1"/>
  <c r="K119" i="1"/>
  <c r="L119" i="1" s="1"/>
  <c r="K127" i="1"/>
  <c r="L51" i="1"/>
  <c r="L117" i="1"/>
  <c r="L122" i="1"/>
  <c r="K40" i="1"/>
  <c r="K48" i="1"/>
  <c r="L48" i="1" s="1"/>
  <c r="L5" i="1"/>
  <c r="L40" i="1"/>
  <c r="L85" i="1"/>
  <c r="L110" i="1"/>
  <c r="L118" i="1"/>
  <c r="L123" i="1"/>
  <c r="L127" i="1"/>
  <c r="K4" i="1"/>
  <c r="L4" i="1" s="1"/>
  <c r="K29" i="1"/>
  <c r="L29" i="1" s="1"/>
  <c r="K65" i="1"/>
  <c r="L65" i="1" s="1"/>
  <c r="K77" i="1"/>
  <c r="L77" i="1" s="1"/>
  <c r="L6" i="1"/>
  <c r="L111" i="1"/>
  <c r="L86" i="1"/>
</calcChain>
</file>

<file path=xl/sharedStrings.xml><?xml version="1.0" encoding="utf-8"?>
<sst xmlns="http://schemas.openxmlformats.org/spreadsheetml/2006/main" count="539" uniqueCount="176">
  <si>
    <t>appos</t>
  </si>
  <si>
    <t>conj</t>
  </si>
  <si>
    <t>amod</t>
  </si>
  <si>
    <t>GEN</t>
  </si>
  <si>
    <t>cc</t>
  </si>
  <si>
    <t>''</t>
  </si>
  <si>
    <t>,</t>
  </si>
  <si>
    <t>.</t>
  </si>
  <si>
    <t>:</t>
  </si>
  <si>
    <t>_</t>
  </si>
  <si>
    <t>``</t>
  </si>
  <si>
    <t>CC</t>
  </si>
  <si>
    <t>CD</t>
  </si>
  <si>
    <t>DT</t>
  </si>
  <si>
    <t>EX</t>
  </si>
  <si>
    <t>FW</t>
  </si>
  <si>
    <t>IN</t>
  </si>
  <si>
    <t>JJ</t>
  </si>
  <si>
    <t>JJR</t>
  </si>
  <si>
    <t>JJS</t>
  </si>
  <si>
    <t>-LRB-</t>
  </si>
  <si>
    <t>LS</t>
  </si>
  <si>
    <t>MD</t>
  </si>
  <si>
    <t>NN</t>
  </si>
  <si>
    <t>NNP</t>
  </si>
  <si>
    <t>NNPS</t>
  </si>
  <si>
    <t>NNS</t>
  </si>
  <si>
    <t>PDT</t>
  </si>
  <si>
    <t>POS</t>
  </si>
  <si>
    <t>PRP</t>
  </si>
  <si>
    <t>PRP$</t>
  </si>
  <si>
    <t>RB</t>
  </si>
  <si>
    <t>RBR</t>
  </si>
  <si>
    <t>RBS</t>
  </si>
  <si>
    <t>RP</t>
  </si>
  <si>
    <t>-RRB-</t>
  </si>
  <si>
    <t>SYM</t>
  </si>
  <si>
    <t>TO</t>
  </si>
  <si>
    <t>VB</t>
  </si>
  <si>
    <t>VBD</t>
  </si>
  <si>
    <t>VBG</t>
  </si>
  <si>
    <t>VBN</t>
  </si>
  <si>
    <t>VBP</t>
  </si>
  <si>
    <t>VBZ</t>
  </si>
  <si>
    <t>WDT</t>
  </si>
  <si>
    <t>WP</t>
  </si>
  <si>
    <t>WP$</t>
  </si>
  <si>
    <t>WRB</t>
  </si>
  <si>
    <t>NU</t>
  </si>
  <si>
    <t>CARD</t>
  </si>
  <si>
    <t>CNJ</t>
  </si>
  <si>
    <t>DN</t>
  </si>
  <si>
    <t>EN</t>
  </si>
  <si>
    <t>GN</t>
  </si>
  <si>
    <t>IP</t>
  </si>
  <si>
    <t>L</t>
  </si>
  <si>
    <t>N</t>
  </si>
  <si>
    <t>n</t>
  </si>
  <si>
    <t>PN</t>
  </si>
  <si>
    <t>RN</t>
  </si>
  <si>
    <t>SN</t>
  </si>
  <si>
    <t>TN</t>
  </si>
  <si>
    <t>u</t>
  </si>
  <si>
    <t>V</t>
  </si>
  <si>
    <t>WN</t>
  </si>
  <si>
    <t>X</t>
  </si>
  <si>
    <t>freq</t>
  </si>
  <si>
    <t>mapping</t>
  </si>
  <si>
    <t>mapping quality</t>
  </si>
  <si>
    <t>POS+EN_POS</t>
  </si>
  <si>
    <t>relative</t>
  </si>
  <si>
    <t>if the alignment is correct, this is the only viable interpretation</t>
  </si>
  <si>
    <t>comment</t>
  </si>
  <si>
    <t>very likely a nominal element, but may also be a proper name</t>
  </si>
  <si>
    <t>this correlation is surprising, not sure how robust that effect is, hence ignored</t>
  </si>
  <si>
    <t>the mapping cannot predict multiply types of proper names, hence defaulting to PN</t>
  </si>
  <si>
    <t>nominal or proper name; note that nominal circumscriptions for prepositions are nominals, hence N</t>
  </si>
  <si>
    <t>very likely, these can usually be interpreted as nominalized verbs</t>
  </si>
  <si>
    <t>using PN as default proper name</t>
  </si>
  <si>
    <t>proper names are nouns, hence kept</t>
  </si>
  <si>
    <t>genitive normally applies to proper names, hence preserved</t>
  </si>
  <si>
    <t>because Sumerian doesn't normally use explicit pronoun</t>
  </si>
  <si>
    <t>no mapping, systematically ambiguous between verbal and nominal interpretation</t>
  </si>
  <si>
    <t>no mapping, interpretation varies between personal pronoun in adverbial case ("therefore", IP) and other POS (V,N)</t>
  </si>
  <si>
    <t>most likely arising from implicit copula</t>
  </si>
  <si>
    <t>this is either a pronoun (=&gt; N, here) or an adnominal (PN or N)</t>
  </si>
  <si>
    <t>this is likely a pronoun (=&gt; N, here)</t>
  </si>
  <si>
    <t>frequency in royal subcorpus</t>
  </si>
  <si>
    <t>projected</t>
  </si>
  <si>
    <t>ETSCRI</t>
  </si>
  <si>
    <t>projected tag</t>
  </si>
  <si>
    <t>ABS</t>
  </si>
  <si>
    <t>ERG</t>
  </si>
  <si>
    <t>DAT</t>
  </si>
  <si>
    <t>LOC</t>
  </si>
  <si>
    <t>TERM</t>
  </si>
  <si>
    <t>appos+amod</t>
  </si>
  <si>
    <t>DAT.H</t>
  </si>
  <si>
    <t>appos+ERG</t>
  </si>
  <si>
    <t>GEN+amod</t>
  </si>
  <si>
    <t>appos+appos</t>
  </si>
  <si>
    <t>appos+ABS</t>
  </si>
  <si>
    <t>ABL</t>
  </si>
  <si>
    <t>GEN+appos</t>
  </si>
  <si>
    <t>appos+GEN</t>
  </si>
  <si>
    <t>appos+amod+GEN</t>
  </si>
  <si>
    <t>ADV</t>
  </si>
  <si>
    <t>amod+ABS</t>
  </si>
  <si>
    <t>GEN+ERG</t>
  </si>
  <si>
    <t>GEN+appos+GEN+amod</t>
  </si>
  <si>
    <t>GEN.ERG</t>
  </si>
  <si>
    <t>ERG+ABL</t>
  </si>
  <si>
    <t>EQU</t>
  </si>
  <si>
    <t>DAT+appos+GEN</t>
  </si>
  <si>
    <t>DAT+appos</t>
  </si>
  <si>
    <t>COM</t>
  </si>
  <si>
    <t>appos+appos+amod</t>
  </si>
  <si>
    <t>appos+amod+TERM</t>
  </si>
  <si>
    <t>ABS+appos+ABS</t>
  </si>
  <si>
    <t>ABS+ABS+appos+amod</t>
  </si>
  <si>
    <t>TERM+GEN</t>
  </si>
  <si>
    <t>LOC+X</t>
  </si>
  <si>
    <t>LOC+amod+GEN.TERM+appos</t>
  </si>
  <si>
    <t>LOC+ABS</t>
  </si>
  <si>
    <t>GEN+GEN.ERG</t>
  </si>
  <si>
    <t>GEN+GEN</t>
  </si>
  <si>
    <t>GEN+DAT.H</t>
  </si>
  <si>
    <t>GEN+appos+appos</t>
  </si>
  <si>
    <t>GEN+appos+amod</t>
  </si>
  <si>
    <t>GEN+amod+DAT.H+appos+appos</t>
  </si>
  <si>
    <t>GEN+ABS+amod</t>
  </si>
  <si>
    <t>GEN.TERM</t>
  </si>
  <si>
    <t>GEN.LOC+amod</t>
  </si>
  <si>
    <t>GEN.ABS</t>
  </si>
  <si>
    <t>ERG+appos+appos+appos</t>
  </si>
  <si>
    <t>EQU+ABS</t>
  </si>
  <si>
    <t>DAT+appos+ERG+TERM</t>
  </si>
  <si>
    <t>DAT.H+appos+appos</t>
  </si>
  <si>
    <t>DAT.H+appos</t>
  </si>
  <si>
    <t>conj+COM+amod</t>
  </si>
  <si>
    <t>appos+GEN+GEN</t>
  </si>
  <si>
    <t>appos+ERG+GEN</t>
  </si>
  <si>
    <t>appos+DAT+LOC+ABS</t>
  </si>
  <si>
    <t>appos+DAT</t>
  </si>
  <si>
    <t>appos+amod+LOC</t>
  </si>
  <si>
    <t>appos+amod+appos+GEN+appos+GEN+amod</t>
  </si>
  <si>
    <t>appos+amod+appos+GEN+appos</t>
  </si>
  <si>
    <t>appos+amod+ABS+appos</t>
  </si>
  <si>
    <t>appos+amod+ABL+appos</t>
  </si>
  <si>
    <t>appos+ABS+appos+GEN</t>
  </si>
  <si>
    <t>amod+GEN+ABS+appos+amod</t>
  </si>
  <si>
    <t>amod+appos</t>
  </si>
  <si>
    <t>ABS+TERM+amod</t>
  </si>
  <si>
    <t>ABS+appos+appos+DAT</t>
  </si>
  <si>
    <t>ABS+appos+amod</t>
  </si>
  <si>
    <t>ABS+appos</t>
  </si>
  <si>
    <t>ABS+amod+appos+COM</t>
  </si>
  <si>
    <t>ABS.</t>
  </si>
  <si>
    <t>ABS+LOC+appos</t>
  </si>
  <si>
    <t>TERM+ABS</t>
  </si>
  <si>
    <t>LOC+appos+appos+ABS</t>
  </si>
  <si>
    <t>LOC+amod</t>
  </si>
  <si>
    <t>LOC+GEN.TERM</t>
  </si>
  <si>
    <t>GEN+LOC</t>
  </si>
  <si>
    <t>appos+appos+GEN</t>
  </si>
  <si>
    <t>appos+amod+GEN+appos+GEN</t>
  </si>
  <si>
    <t>ABS+X+appos</t>
  </si>
  <si>
    <t>GEN+ABS+appos</t>
  </si>
  <si>
    <t>ABS+LOC</t>
  </si>
  <si>
    <t>GEN.LOC</t>
  </si>
  <si>
    <t>ETCSRI labels (non-forced)</t>
  </si>
  <si>
    <t>forced ETCSRI labels</t>
  </si>
  <si>
    <t>frequency</t>
  </si>
  <si>
    <t>non-valid</t>
  </si>
  <si>
    <t>GEN.GEN</t>
  </si>
  <si>
    <t>what is that?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</si>
</sst>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2"/>
  <sheetViews>
    <sheetView workbookViewId="0">
      <selection activeCell="B2" sqref="B2:C48"/>
    </sheetView>
  </sheetViews>
  <sheetFormatPr defaultRowHeight="14.5" x14ac:dyDescent="0.35"/>
  <cols>
    <col min="6" max="6" width="0" hidden="1" customWidth="1"/>
  </cols>
  <sheetData>
    <row r="1" spans="2:13" x14ac:dyDescent="0.35">
      <c r="B1" t="s">
        <v>90</v>
      </c>
      <c r="C1" t="s">
        <v>67</v>
      </c>
      <c r="G1" t="s">
        <v>87</v>
      </c>
    </row>
    <row r="2" spans="2:13" x14ac:dyDescent="0.35">
      <c r="B2" t="s">
        <v>5</v>
      </c>
      <c r="C2" t="s">
        <v>9</v>
      </c>
    </row>
    <row r="3" spans="2:13" x14ac:dyDescent="0.35">
      <c r="B3" t="s">
        <v>6</v>
      </c>
      <c r="C3" t="s">
        <v>9</v>
      </c>
      <c r="G3" t="s">
        <v>66</v>
      </c>
      <c r="H3" t="s">
        <v>89</v>
      </c>
      <c r="I3" t="s">
        <v>88</v>
      </c>
      <c r="J3" t="s">
        <v>67</v>
      </c>
      <c r="K3" t="s">
        <v>68</v>
      </c>
      <c r="L3" t="s">
        <v>70</v>
      </c>
      <c r="M3" t="s">
        <v>72</v>
      </c>
    </row>
    <row r="4" spans="2:13" x14ac:dyDescent="0.35">
      <c r="B4" t="s">
        <v>7</v>
      </c>
      <c r="C4" t="s">
        <v>9</v>
      </c>
      <c r="G4">
        <v>1</v>
      </c>
      <c r="H4" t="s">
        <v>48</v>
      </c>
      <c r="I4" t="s">
        <v>49</v>
      </c>
      <c r="J4" t="s">
        <v>48</v>
      </c>
      <c r="K4">
        <f>IF(J4&lt;&gt;"",VLOOKUP(CONCATENATE(J4,"_",I4),F$17:G$142,2,FALSE),"")</f>
        <v>4</v>
      </c>
      <c r="L4" s="1">
        <f>IF(AND(J4&lt;&gt;"",OR(I4&lt;&gt;I3,J4&lt;&gt;J3)),K4/SUMIFS(G$4:G$129,I$4:I$129,"="&amp;I4),"")</f>
        <v>4</v>
      </c>
    </row>
    <row r="5" spans="2:13" x14ac:dyDescent="0.35">
      <c r="B5" t="s">
        <v>8</v>
      </c>
      <c r="C5" t="s">
        <v>9</v>
      </c>
      <c r="G5">
        <v>85</v>
      </c>
      <c r="H5" t="s">
        <v>56</v>
      </c>
      <c r="I5" t="s">
        <v>11</v>
      </c>
      <c r="J5" t="str">
        <f>H5</f>
        <v>N</v>
      </c>
      <c r="K5">
        <f>IF(J5&lt;&gt;"",VLOOKUP(CONCATENATE(J5,"_",I5),F$17:G$142,2,FALSE),"")</f>
        <v>1</v>
      </c>
      <c r="L5" s="1">
        <f>IF(AND(J5&lt;&gt;"",OR(I5&lt;&gt;I4,J5&lt;&gt;J4)),K5/SUMIFS(G$4:G$129,I$4:I$129,"="&amp;I5),"")</f>
        <v>4.9019607843137254E-3</v>
      </c>
      <c r="M5" t="s">
        <v>73</v>
      </c>
    </row>
    <row r="6" spans="2:13" x14ac:dyDescent="0.35">
      <c r="B6" t="s">
        <v>9</v>
      </c>
      <c r="C6" t="s">
        <v>9</v>
      </c>
      <c r="G6">
        <v>76</v>
      </c>
      <c r="H6" t="s">
        <v>53</v>
      </c>
      <c r="I6" t="s">
        <v>11</v>
      </c>
      <c r="K6" t="str">
        <f>IF(J6&lt;&gt;"",VLOOKUP(CONCATENATE(J6,"_",I6),F$17:G$142,2,FALSE),"")</f>
        <v/>
      </c>
      <c r="L6" s="1" t="str">
        <f>IF(AND(J6&lt;&gt;"",OR(I6&lt;&gt;I5,J6&lt;&gt;J5)),K6/SUMIFS(G$4:G$129,I$4:I$129,"="&amp;I6),"")</f>
        <v/>
      </c>
    </row>
    <row r="7" spans="2:13" x14ac:dyDescent="0.35">
      <c r="B7" t="s">
        <v>10</v>
      </c>
      <c r="C7" t="s">
        <v>9</v>
      </c>
      <c r="G7">
        <v>19</v>
      </c>
      <c r="H7" t="s">
        <v>50</v>
      </c>
      <c r="I7" t="s">
        <v>11</v>
      </c>
      <c r="K7" t="str">
        <f>IF(J7&lt;&gt;"",VLOOKUP(CONCATENATE(J7,"_",I7),F$17:G$142,2,FALSE),"")</f>
        <v/>
      </c>
      <c r="L7" s="1" t="str">
        <f>IF(AND(J7&lt;&gt;"",OR(I7&lt;&gt;I6,J7&lt;&gt;J6)),K7/SUMIFS(G$4:G$129,I$4:I$129,"="&amp;I7),"")</f>
        <v/>
      </c>
    </row>
    <row r="8" spans="2:13" x14ac:dyDescent="0.35">
      <c r="B8">
        <v>0</v>
      </c>
      <c r="C8" t="s">
        <v>9</v>
      </c>
      <c r="G8">
        <v>10</v>
      </c>
      <c r="H8" t="s">
        <v>63</v>
      </c>
      <c r="I8" t="s">
        <v>11</v>
      </c>
      <c r="K8" t="str">
        <f>IF(J8&lt;&gt;"",VLOOKUP(CONCATENATE(J8,"_",I8),F$17:G$142,2,FALSE),"")</f>
        <v/>
      </c>
      <c r="L8" s="1" t="str">
        <f>IF(AND(J8&lt;&gt;"",OR(I8&lt;&gt;I7,J8&lt;&gt;J7)),K8/SUMIFS(G$4:G$129,I$4:I$129,"="&amp;I8),"")</f>
        <v/>
      </c>
    </row>
    <row r="9" spans="2:13" x14ac:dyDescent="0.35">
      <c r="B9">
        <v>1</v>
      </c>
      <c r="C9" t="s">
        <v>9</v>
      </c>
      <c r="G9">
        <v>4</v>
      </c>
      <c r="H9" t="s">
        <v>51</v>
      </c>
      <c r="I9" t="s">
        <v>11</v>
      </c>
      <c r="K9" t="str">
        <f>IF(J9&lt;&gt;"",VLOOKUP(CONCATENATE(J9,"_",I9),F$17:G$142,2,FALSE),"")</f>
        <v/>
      </c>
      <c r="L9" s="1" t="str">
        <f>IF(AND(J9&lt;&gt;"",OR(I9&lt;&gt;I8,J9&lt;&gt;J8)),K9/SUMIFS(G$4:G$129,I$4:I$129,"="&amp;I9),"")</f>
        <v/>
      </c>
    </row>
    <row r="10" spans="2:13" x14ac:dyDescent="0.35">
      <c r="B10" t="s">
        <v>20</v>
      </c>
      <c r="C10" t="s">
        <v>9</v>
      </c>
      <c r="G10">
        <v>4</v>
      </c>
      <c r="H10" t="s">
        <v>60</v>
      </c>
      <c r="I10" t="s">
        <v>11</v>
      </c>
      <c r="K10" t="str">
        <f>IF(J10&lt;&gt;"",VLOOKUP(CONCATENATE(J10,"_",I10),F$17:G$142,2,FALSE),"")</f>
        <v/>
      </c>
      <c r="L10" s="1" t="str">
        <f>IF(AND(J10&lt;&gt;"",OR(I10&lt;&gt;I9,J10&lt;&gt;J9)),K10/SUMIFS(G$4:G$129,I$4:I$129,"="&amp;I10),"")</f>
        <v/>
      </c>
    </row>
    <row r="11" spans="2:13" x14ac:dyDescent="0.35">
      <c r="B11" t="s">
        <v>35</v>
      </c>
      <c r="C11" t="s">
        <v>9</v>
      </c>
      <c r="G11">
        <v>3</v>
      </c>
      <c r="H11" t="s">
        <v>58</v>
      </c>
      <c r="I11" t="s">
        <v>11</v>
      </c>
      <c r="K11" t="str">
        <f>IF(J11&lt;&gt;"",VLOOKUP(CONCATENATE(J11,"_",I11),F$17:G$142,2,FALSE),"")</f>
        <v/>
      </c>
      <c r="L11" s="1" t="str">
        <f>IF(AND(J11&lt;&gt;"",OR(I11&lt;&gt;I10,J11&lt;&gt;J10)),K11/SUMIFS(G$4:G$129,I$4:I$129,"="&amp;I11),"")</f>
        <v/>
      </c>
    </row>
    <row r="12" spans="2:13" x14ac:dyDescent="0.35">
      <c r="B12" t="s">
        <v>49</v>
      </c>
      <c r="C12" t="s">
        <v>48</v>
      </c>
      <c r="G12">
        <v>1</v>
      </c>
      <c r="H12" t="s">
        <v>48</v>
      </c>
      <c r="I12" t="s">
        <v>11</v>
      </c>
      <c r="K12" t="str">
        <f>IF(J12&lt;&gt;"",VLOOKUP(CONCATENATE(J12,"_",I12),F$17:G$142,2,FALSE),"")</f>
        <v/>
      </c>
      <c r="L12" s="1" t="str">
        <f>IF(AND(J12&lt;&gt;"",OR(I12&lt;&gt;I11,J12&lt;&gt;J11)),K12/SUMIFS(G$4:G$129,I$4:I$129,"="&amp;I12),"")</f>
        <v/>
      </c>
    </row>
    <row r="13" spans="2:13" x14ac:dyDescent="0.35">
      <c r="B13" t="s">
        <v>11</v>
      </c>
      <c r="C13" t="str">
        <f>VLOOKUP(B13,I$4:J$129,2,FALSE)</f>
        <v>N</v>
      </c>
      <c r="G13">
        <v>1</v>
      </c>
      <c r="H13" t="s">
        <v>62</v>
      </c>
      <c r="I13" t="s">
        <v>11</v>
      </c>
      <c r="K13" t="str">
        <f>IF(J13&lt;&gt;"",VLOOKUP(CONCATENATE(J13,"_",I13),F$17:G$142,2,FALSE),"")</f>
        <v/>
      </c>
      <c r="L13" s="1" t="str">
        <f>IF(AND(J13&lt;&gt;"",OR(I13&lt;&gt;I12,J13&lt;&gt;J12)),K13/SUMIFS(G$4:G$129,I$4:I$129,"="&amp;I13),"")</f>
        <v/>
      </c>
    </row>
    <row r="14" spans="2:13" x14ac:dyDescent="0.35">
      <c r="B14" t="s">
        <v>12</v>
      </c>
      <c r="C14" t="str">
        <f>VLOOKUP(B14,I$4:J$129,2,FALSE)</f>
        <v>NU</v>
      </c>
      <c r="G14">
        <v>1</v>
      </c>
      <c r="H14" t="s">
        <v>64</v>
      </c>
      <c r="I14" t="s">
        <v>11</v>
      </c>
      <c r="K14" t="str">
        <f>IF(J14&lt;&gt;"",VLOOKUP(CONCATENATE(J14,"_",I14),F$17:G$142,2,FALSE),"")</f>
        <v/>
      </c>
      <c r="L14" s="1" t="str">
        <f>IF(AND(J14&lt;&gt;"",OR(I14&lt;&gt;I13,J14&lt;&gt;J13)),K14/SUMIFS(G$4:G$129,I$4:I$129,"="&amp;I14),"")</f>
        <v/>
      </c>
    </row>
    <row r="15" spans="2:13" x14ac:dyDescent="0.35">
      <c r="B15" t="s">
        <v>13</v>
      </c>
      <c r="C15" t="s">
        <v>9</v>
      </c>
      <c r="G15">
        <v>5</v>
      </c>
      <c r="H15" t="s">
        <v>56</v>
      </c>
      <c r="I15" t="s">
        <v>12</v>
      </c>
      <c r="J15" t="s">
        <v>48</v>
      </c>
      <c r="K15">
        <f>IF(J15&lt;&gt;"",VLOOKUP(CONCATENATE(J15,"_",I15),F$17:G$142,2,FALSE),"")</f>
        <v>2</v>
      </c>
      <c r="L15" s="1">
        <f>IF(AND(J15&lt;&gt;"",OR(I15&lt;&gt;I14,J15&lt;&gt;J14)),K15/SUMIFS(G$4:G$129,I$4:I$129,"="&amp;I15),"")</f>
        <v>0.125</v>
      </c>
      <c r="M15" t="s">
        <v>71</v>
      </c>
    </row>
    <row r="16" spans="2:13" x14ac:dyDescent="0.35">
      <c r="B16" t="s">
        <v>14</v>
      </c>
      <c r="C16" t="s">
        <v>9</v>
      </c>
      <c r="F16" t="s">
        <v>69</v>
      </c>
      <c r="G16">
        <v>5</v>
      </c>
      <c r="H16" t="s">
        <v>63</v>
      </c>
      <c r="I16" t="s">
        <v>12</v>
      </c>
      <c r="K16" t="str">
        <f>IF(J16&lt;&gt;"",VLOOKUP(CONCATENATE(J16,"_",I16),F$17:G$142,2,FALSE),"")</f>
        <v/>
      </c>
      <c r="L16" s="1" t="str">
        <f>IF(AND(J16&lt;&gt;"",OR(I16&lt;&gt;I15,J16&lt;&gt;J15)),K16/SUMIFS(G$4:G$129,I$4:I$129,"="&amp;I16),"")</f>
        <v/>
      </c>
    </row>
    <row r="17" spans="2:13" x14ac:dyDescent="0.35">
      <c r="B17" t="s">
        <v>15</v>
      </c>
      <c r="C17" t="str">
        <f>VLOOKUP(B17,I$4:J$129,2,FALSE)</f>
        <v>PN</v>
      </c>
      <c r="F17" t="str">
        <f>CONCATENATE(H4,"_",I4)</f>
        <v>NU_CARD</v>
      </c>
      <c r="G17">
        <v>4</v>
      </c>
      <c r="H17" t="s">
        <v>48</v>
      </c>
      <c r="I17" t="s">
        <v>12</v>
      </c>
      <c r="K17" t="str">
        <f>IF(J17&lt;&gt;"",VLOOKUP(CONCATENATE(J17,"_",I17),F$17:G$142,2,FALSE),"")</f>
        <v/>
      </c>
      <c r="L17" s="1" t="str">
        <f>IF(AND(J17&lt;&gt;"",OR(I17&lt;&gt;I16,J17&lt;&gt;J16)),K17/SUMIFS(G$4:G$129,I$4:I$129,"="&amp;I17),"")</f>
        <v/>
      </c>
    </row>
    <row r="18" spans="2:13" x14ac:dyDescent="0.35">
      <c r="B18" t="s">
        <v>16</v>
      </c>
      <c r="C18" t="str">
        <f>VLOOKUP(B18,I$4:J$129,2,FALSE)</f>
        <v>N</v>
      </c>
      <c r="F18" t="str">
        <f>CONCATENATE(H5,"_",I5)</f>
        <v>N_CC</v>
      </c>
      <c r="G18">
        <v>1</v>
      </c>
      <c r="H18" t="s">
        <v>51</v>
      </c>
      <c r="I18" t="s">
        <v>12</v>
      </c>
      <c r="K18" t="str">
        <f>IF(J18&lt;&gt;"",VLOOKUP(CONCATENATE(J18,"_",I18),F$17:G$142,2,FALSE),"")</f>
        <v/>
      </c>
      <c r="L18" s="1" t="str">
        <f>IF(AND(J18&lt;&gt;"",OR(I18&lt;&gt;I17,J18&lt;&gt;J17)),K18/SUMIFS(G$4:G$129,I$4:I$129,"="&amp;I18),"")</f>
        <v/>
      </c>
    </row>
    <row r="19" spans="2:13" x14ac:dyDescent="0.35">
      <c r="B19" t="s">
        <v>17</v>
      </c>
      <c r="C19" t="str">
        <f>VLOOKUP(B19,I$4:J$129,2,FALSE)</f>
        <v>V</v>
      </c>
      <c r="F19" t="str">
        <f>CONCATENATE(H6,"_",I6)</f>
        <v>GN_CC</v>
      </c>
      <c r="G19">
        <v>1</v>
      </c>
      <c r="H19" t="s">
        <v>60</v>
      </c>
      <c r="I19" t="s">
        <v>12</v>
      </c>
      <c r="K19" t="str">
        <f>IF(J19&lt;&gt;"",VLOOKUP(CONCATENATE(J19,"_",I19),F$17:G$142,2,FALSE),"")</f>
        <v/>
      </c>
      <c r="L19" s="1" t="str">
        <f>IF(AND(J19&lt;&gt;"",OR(I19&lt;&gt;I18,J19&lt;&gt;J18)),K19/SUMIFS(G$4:G$129,I$4:I$129,"="&amp;I19),"")</f>
        <v/>
      </c>
    </row>
    <row r="20" spans="2:13" x14ac:dyDescent="0.35">
      <c r="B20" t="s">
        <v>18</v>
      </c>
      <c r="C20" t="str">
        <f>VLOOKUP(B20,I$4:J$129,2,FALSE)</f>
        <v>N</v>
      </c>
      <c r="F20" t="str">
        <f>CONCATENATE(H7,"_",I7)</f>
        <v>CNJ_CC</v>
      </c>
      <c r="G20">
        <v>97</v>
      </c>
      <c r="H20" t="s">
        <v>63</v>
      </c>
      <c r="I20" t="s">
        <v>13</v>
      </c>
      <c r="K20" t="str">
        <f>IF(J20&lt;&gt;"",VLOOKUP(CONCATENATE(J20,"_",I20),F$17:G$142,2,FALSE),"")</f>
        <v/>
      </c>
      <c r="L20" s="1" t="str">
        <f>IF(AND(J20&lt;&gt;"",OR(I20&lt;&gt;I19,J20&lt;&gt;J19)),K20/SUMIFS(G$4:G$129,I$4:I$129,"="&amp;I20),"")</f>
        <v/>
      </c>
      <c r="M20" t="s">
        <v>74</v>
      </c>
    </row>
    <row r="21" spans="2:13" x14ac:dyDescent="0.35">
      <c r="B21" t="s">
        <v>19</v>
      </c>
      <c r="C21" t="str">
        <f>VLOOKUP(B21,I$4:J$129,2,FALSE)</f>
        <v>N</v>
      </c>
      <c r="F21" t="str">
        <f>CONCATENATE(H8,"_",I8)</f>
        <v>V_CC</v>
      </c>
      <c r="G21">
        <v>54</v>
      </c>
      <c r="H21" t="s">
        <v>56</v>
      </c>
      <c r="I21" t="s">
        <v>13</v>
      </c>
      <c r="K21" t="str">
        <f>IF(J21&lt;&gt;"",VLOOKUP(CONCATENATE(J21,"_",I21),F$17:G$142,2,FALSE),"")</f>
        <v/>
      </c>
      <c r="L21" s="1" t="str">
        <f>IF(AND(J21&lt;&gt;"",OR(I21&lt;&gt;I20,J21&lt;&gt;J20)),K21/SUMIFS(G$4:G$129,I$4:I$129,"="&amp;I21),"")</f>
        <v/>
      </c>
    </row>
    <row r="22" spans="2:13" x14ac:dyDescent="0.35">
      <c r="B22" t="s">
        <v>21</v>
      </c>
      <c r="C22" t="s">
        <v>9</v>
      </c>
      <c r="F22" t="str">
        <f>CONCATENATE(H9,"_",I9)</f>
        <v>DN_CC</v>
      </c>
      <c r="G22">
        <v>5</v>
      </c>
      <c r="H22" t="s">
        <v>51</v>
      </c>
      <c r="I22" t="s">
        <v>13</v>
      </c>
      <c r="K22" t="str">
        <f>IF(J22&lt;&gt;"",VLOOKUP(CONCATENATE(J22,"_",I22),F$17:G$142,2,FALSE),"")</f>
        <v/>
      </c>
      <c r="L22" s="1" t="str">
        <f>IF(AND(J22&lt;&gt;"",OR(I22&lt;&gt;I21,J22&lt;&gt;J21)),K22/SUMIFS(G$4:G$129,I$4:I$129,"="&amp;I22),"")</f>
        <v/>
      </c>
    </row>
    <row r="23" spans="2:13" x14ac:dyDescent="0.35">
      <c r="B23" t="s">
        <v>22</v>
      </c>
      <c r="C23" t="s">
        <v>9</v>
      </c>
      <c r="F23" t="str">
        <f>CONCATENATE(H10,"_",I10)</f>
        <v>SN_CC</v>
      </c>
      <c r="G23">
        <v>5</v>
      </c>
      <c r="H23" t="s">
        <v>58</v>
      </c>
      <c r="I23" t="s">
        <v>13</v>
      </c>
      <c r="K23" t="str">
        <f>IF(J23&lt;&gt;"",VLOOKUP(CONCATENATE(J23,"_",I23),F$17:G$142,2,FALSE),"")</f>
        <v/>
      </c>
      <c r="L23" s="1" t="str">
        <f>IF(AND(J23&lt;&gt;"",OR(I23&lt;&gt;I22,J23&lt;&gt;J22)),K23/SUMIFS(G$4:G$129,I$4:I$129,"="&amp;I23),"")</f>
        <v/>
      </c>
    </row>
    <row r="24" spans="2:13" x14ac:dyDescent="0.35">
      <c r="B24" t="s">
        <v>23</v>
      </c>
      <c r="C24" t="str">
        <f>VLOOKUP(B24,I$4:J$129,2,FALSE)</f>
        <v>N</v>
      </c>
      <c r="F24" t="str">
        <f>CONCATENATE(H11,"_",I11)</f>
        <v>PN_CC</v>
      </c>
      <c r="G24">
        <v>4</v>
      </c>
      <c r="H24" t="s">
        <v>62</v>
      </c>
      <c r="I24" t="s">
        <v>13</v>
      </c>
      <c r="K24" t="str">
        <f>IF(J24&lt;&gt;"",VLOOKUP(CONCATENATE(J24,"_",I24),F$17:G$142,2,FALSE),"")</f>
        <v/>
      </c>
      <c r="L24" s="1" t="str">
        <f>IF(AND(J24&lt;&gt;"",OR(I24&lt;&gt;I23,J24&lt;&gt;J23)),K24/SUMIFS(G$4:G$129,I$4:I$129,"="&amp;I24),"")</f>
        <v/>
      </c>
    </row>
    <row r="25" spans="2:13" x14ac:dyDescent="0.35">
      <c r="B25" t="s">
        <v>24</v>
      </c>
      <c r="C25" t="str">
        <f>VLOOKUP(B25,I$4:J$129,2,FALSE)</f>
        <v>PN</v>
      </c>
      <c r="F25" t="str">
        <f>CONCATENATE(H12,"_",I12)</f>
        <v>NU_CC</v>
      </c>
      <c r="G25">
        <v>2</v>
      </c>
      <c r="H25" t="s">
        <v>61</v>
      </c>
      <c r="I25" t="s">
        <v>13</v>
      </c>
      <c r="K25" t="str">
        <f>IF(J25&lt;&gt;"",VLOOKUP(CONCATENATE(J25,"_",I25),F$17:G$142,2,FALSE),"")</f>
        <v/>
      </c>
      <c r="L25" s="1" t="str">
        <f>IF(AND(J25&lt;&gt;"",OR(I25&lt;&gt;I24,J25&lt;&gt;J24)),K25/SUMIFS(G$4:G$129,I$4:I$129,"="&amp;I25),"")</f>
        <v/>
      </c>
    </row>
    <row r="26" spans="2:13" x14ac:dyDescent="0.35">
      <c r="B26" t="s">
        <v>25</v>
      </c>
      <c r="C26" t="str">
        <f>VLOOKUP(B26,I$4:J$129,2,FALSE)</f>
        <v>N</v>
      </c>
      <c r="F26" t="str">
        <f>CONCATENATE(H13,"_",I13)</f>
        <v>u_CC</v>
      </c>
      <c r="G26">
        <v>1</v>
      </c>
      <c r="H26" t="s">
        <v>55</v>
      </c>
      <c r="I26" t="s">
        <v>13</v>
      </c>
      <c r="K26" t="str">
        <f>IF(J26&lt;&gt;"",VLOOKUP(CONCATENATE(J26,"_",I26),F$17:G$142,2,FALSE),"")</f>
        <v/>
      </c>
      <c r="L26" s="1" t="str">
        <f>IF(AND(J26&lt;&gt;"",OR(I26&lt;&gt;I25,J26&lt;&gt;J25)),K26/SUMIFS(G$4:G$129,I$4:I$129,"="&amp;I26),"")</f>
        <v/>
      </c>
    </row>
    <row r="27" spans="2:13" x14ac:dyDescent="0.35">
      <c r="B27" t="s">
        <v>26</v>
      </c>
      <c r="C27" t="s">
        <v>56</v>
      </c>
      <c r="F27" t="str">
        <f>CONCATENATE(H14,"_",I14)</f>
        <v>WN_CC</v>
      </c>
      <c r="G27">
        <v>1</v>
      </c>
      <c r="H27" t="s">
        <v>60</v>
      </c>
      <c r="I27" t="s">
        <v>13</v>
      </c>
      <c r="K27" t="str">
        <f>IF(J27&lt;&gt;"",VLOOKUP(CONCATENATE(J27,"_",I27),F$17:G$142,2,FALSE),"")</f>
        <v/>
      </c>
      <c r="L27" s="1" t="str">
        <f>IF(AND(J27&lt;&gt;"",OR(I27&lt;&gt;I26,J27&lt;&gt;J26)),K27/SUMIFS(G$4:G$129,I$4:I$129,"="&amp;I27),"")</f>
        <v/>
      </c>
    </row>
    <row r="28" spans="2:13" x14ac:dyDescent="0.35">
      <c r="B28" t="s">
        <v>48</v>
      </c>
      <c r="C28" t="s">
        <v>48</v>
      </c>
      <c r="F28" t="str">
        <f>CONCATENATE(H15,"_",I15)</f>
        <v>N_CD</v>
      </c>
      <c r="G28">
        <v>1</v>
      </c>
      <c r="H28" t="s">
        <v>64</v>
      </c>
      <c r="I28" t="s">
        <v>13</v>
      </c>
      <c r="K28" t="str">
        <f>IF(J28&lt;&gt;"",VLOOKUP(CONCATENATE(J28,"_",I28),F$17:G$142,2,FALSE),"")</f>
        <v/>
      </c>
      <c r="L28" s="1" t="str">
        <f>IF(AND(J28&lt;&gt;"",OR(I28&lt;&gt;I27,J28&lt;&gt;J27)),K28/SUMIFS(G$4:G$129,I$4:I$129,"="&amp;I28),"")</f>
        <v/>
      </c>
    </row>
    <row r="29" spans="2:13" x14ac:dyDescent="0.35">
      <c r="B29" t="s">
        <v>27</v>
      </c>
      <c r="C29" t="s">
        <v>56</v>
      </c>
      <c r="F29" t="str">
        <f>CONCATENATE(H16,"_",I16)</f>
        <v>V_CD</v>
      </c>
      <c r="G29">
        <v>3</v>
      </c>
      <c r="H29" t="s">
        <v>51</v>
      </c>
      <c r="I29" t="s">
        <v>15</v>
      </c>
      <c r="J29" t="s">
        <v>58</v>
      </c>
      <c r="K29">
        <f>IF(J29&lt;&gt;"",VLOOKUP(CONCATENATE(J29,"_",I29),F$17:G$142,2,FALSE),"")</f>
        <v>2</v>
      </c>
      <c r="L29" s="1">
        <f>IF(AND(J29&lt;&gt;"",OR(I29&lt;&gt;I28,J29&lt;&gt;J28)),K29/SUMIFS(G$4:G$129,I$4:I$129,"="&amp;I29),"")</f>
        <v>0.4</v>
      </c>
      <c r="M29" t="s">
        <v>75</v>
      </c>
    </row>
    <row r="30" spans="2:13" x14ac:dyDescent="0.35">
      <c r="B30" t="s">
        <v>28</v>
      </c>
      <c r="C30" t="str">
        <f>VLOOKUP(B30,I$4:J$129,2,FALSE)</f>
        <v>PN</v>
      </c>
      <c r="F30" t="str">
        <f>CONCATENATE(H17,"_",I17)</f>
        <v>NU_CD</v>
      </c>
      <c r="G30">
        <v>2</v>
      </c>
      <c r="H30" t="s">
        <v>58</v>
      </c>
      <c r="I30" t="s">
        <v>15</v>
      </c>
      <c r="K30" t="str">
        <f>IF(J30&lt;&gt;"",VLOOKUP(CONCATENATE(J30,"_",I30),F$17:G$142,2,FALSE),"")</f>
        <v/>
      </c>
      <c r="L30" s="1" t="str">
        <f>IF(AND(J30&lt;&gt;"",OR(I30&lt;&gt;I29,J30&lt;&gt;J29)),K30/SUMIFS(G$4:G$129,I$4:I$129,"="&amp;I30),"")</f>
        <v/>
      </c>
    </row>
    <row r="31" spans="2:13" x14ac:dyDescent="0.35">
      <c r="B31" t="s">
        <v>29</v>
      </c>
      <c r="C31" t="str">
        <f>VLOOKUP(B31,I$4:J$129,2,FALSE)</f>
        <v>V</v>
      </c>
      <c r="F31" t="str">
        <f>CONCATENATE(H18,"_",I18)</f>
        <v>DN_CD</v>
      </c>
      <c r="G31">
        <v>17</v>
      </c>
      <c r="H31" t="s">
        <v>51</v>
      </c>
      <c r="I31" t="s">
        <v>16</v>
      </c>
      <c r="J31" t="s">
        <v>56</v>
      </c>
      <c r="K31">
        <f>IF(J31&lt;&gt;"",VLOOKUP(CONCATENATE(J31,"_",I31),F$17:G$142,2,FALSE),"")</f>
        <v>1</v>
      </c>
      <c r="L31" s="1">
        <f>IF(AND(J31&lt;&gt;"",OR(I31&lt;&gt;I30,J31&lt;&gt;J30)),K31/SUMIFS(G$4:G$129,I$4:I$129,"="&amp;I31),"")</f>
        <v>1.6666666666666666E-2</v>
      </c>
      <c r="M31" t="s">
        <v>76</v>
      </c>
    </row>
    <row r="32" spans="2:13" x14ac:dyDescent="0.35">
      <c r="B32" t="s">
        <v>30</v>
      </c>
      <c r="C32" t="s">
        <v>9</v>
      </c>
      <c r="F32" t="str">
        <f>CONCATENATE(H19,"_",I19)</f>
        <v>SN_CD</v>
      </c>
      <c r="G32">
        <v>17</v>
      </c>
      <c r="H32" t="s">
        <v>56</v>
      </c>
      <c r="I32" t="s">
        <v>16</v>
      </c>
      <c r="K32" t="str">
        <f>IF(J32&lt;&gt;"",VLOOKUP(CONCATENATE(J32,"_",I32),F$17:G$142,2,FALSE),"")</f>
        <v/>
      </c>
      <c r="L32" s="1" t="str">
        <f>IF(AND(J32&lt;&gt;"",OR(I32&lt;&gt;I31,J32&lt;&gt;J31)),K32/SUMIFS(G$4:G$129,I$4:I$129,"="&amp;I32),"")</f>
        <v/>
      </c>
    </row>
    <row r="33" spans="2:13" x14ac:dyDescent="0.35">
      <c r="B33" t="s">
        <v>31</v>
      </c>
      <c r="C33" t="s">
        <v>9</v>
      </c>
      <c r="F33" t="str">
        <f>CONCATENATE(H20,"_",I20)</f>
        <v>V_DT</v>
      </c>
      <c r="G33">
        <v>9</v>
      </c>
      <c r="H33" t="s">
        <v>62</v>
      </c>
      <c r="I33" t="s">
        <v>16</v>
      </c>
      <c r="K33" t="str">
        <f>IF(J33&lt;&gt;"",VLOOKUP(CONCATENATE(J33,"_",I33),F$17:G$142,2,FALSE),"")</f>
        <v/>
      </c>
      <c r="L33" s="1" t="str">
        <f>IF(AND(J33&lt;&gt;"",OR(I33&lt;&gt;I32,J33&lt;&gt;J32)),K33/SUMIFS(G$4:G$129,I$4:I$129,"="&amp;I33),"")</f>
        <v/>
      </c>
    </row>
    <row r="34" spans="2:13" x14ac:dyDescent="0.35">
      <c r="B34" t="s">
        <v>32</v>
      </c>
      <c r="C34" t="s">
        <v>56</v>
      </c>
      <c r="F34" t="str">
        <f>CONCATENATE(H21,"_",I21)</f>
        <v>N_DT</v>
      </c>
      <c r="G34">
        <v>6</v>
      </c>
      <c r="H34" t="s">
        <v>58</v>
      </c>
      <c r="I34" t="s">
        <v>16</v>
      </c>
      <c r="K34" t="str">
        <f>IF(J34&lt;&gt;"",VLOOKUP(CONCATENATE(J34,"_",I34),F$17:G$142,2,FALSE),"")</f>
        <v/>
      </c>
      <c r="L34" s="1" t="str">
        <f>IF(AND(J34&lt;&gt;"",OR(I34&lt;&gt;I33,J34&lt;&gt;J33)),K34/SUMIFS(G$4:G$129,I$4:I$129,"="&amp;I34),"")</f>
        <v/>
      </c>
    </row>
    <row r="35" spans="2:13" x14ac:dyDescent="0.35">
      <c r="B35" t="s">
        <v>33</v>
      </c>
      <c r="C35" t="s">
        <v>56</v>
      </c>
      <c r="F35" t="str">
        <f>CONCATENATE(H22,"_",I22)</f>
        <v>DN_DT</v>
      </c>
      <c r="G35">
        <v>3</v>
      </c>
      <c r="H35" t="s">
        <v>53</v>
      </c>
      <c r="I35" t="s">
        <v>16</v>
      </c>
      <c r="K35" t="str">
        <f>IF(J35&lt;&gt;"",VLOOKUP(CONCATENATE(J35,"_",I35),F$17:G$142,2,FALSE),"")</f>
        <v/>
      </c>
      <c r="L35" s="1" t="str">
        <f>IF(AND(J35&lt;&gt;"",OR(I35&lt;&gt;I34,J35&lt;&gt;J34)),K35/SUMIFS(G$4:G$129,I$4:I$129,"="&amp;I35),"")</f>
        <v/>
      </c>
    </row>
    <row r="36" spans="2:13" x14ac:dyDescent="0.35">
      <c r="B36" t="s">
        <v>34</v>
      </c>
      <c r="C36" t="s">
        <v>9</v>
      </c>
      <c r="F36" t="str">
        <f>CONCATENATE(H23,"_",I23)</f>
        <v>PN_DT</v>
      </c>
      <c r="G36">
        <v>3</v>
      </c>
      <c r="H36" t="s">
        <v>63</v>
      </c>
      <c r="I36" t="s">
        <v>16</v>
      </c>
      <c r="K36" t="str">
        <f>IF(J36&lt;&gt;"",VLOOKUP(CONCATENATE(J36,"_",I36),F$17:G$142,2,FALSE),"")</f>
        <v/>
      </c>
      <c r="L36" s="1" t="str">
        <f>IF(AND(J36&lt;&gt;"",OR(I36&lt;&gt;I35,J36&lt;&gt;J35)),K36/SUMIFS(G$4:G$129,I$4:I$129,"="&amp;I36),"")</f>
        <v/>
      </c>
    </row>
    <row r="37" spans="2:13" x14ac:dyDescent="0.35">
      <c r="B37" t="s">
        <v>36</v>
      </c>
      <c r="C37" t="s">
        <v>9</v>
      </c>
      <c r="F37" t="str">
        <f>CONCATENATE(H24,"_",I24)</f>
        <v>u_DT</v>
      </c>
      <c r="G37">
        <v>2</v>
      </c>
      <c r="H37" t="s">
        <v>55</v>
      </c>
      <c r="I37" t="s">
        <v>16</v>
      </c>
      <c r="K37" t="str">
        <f>IF(J37&lt;&gt;"",VLOOKUP(CONCATENATE(J37,"_",I37),F$17:G$142,2,FALSE),"")</f>
        <v/>
      </c>
      <c r="L37" s="1" t="str">
        <f>IF(AND(J37&lt;&gt;"",OR(I37&lt;&gt;I36,J37&lt;&gt;J36)),K37/SUMIFS(G$4:G$129,I$4:I$129,"="&amp;I37),"")</f>
        <v/>
      </c>
    </row>
    <row r="38" spans="2:13" x14ac:dyDescent="0.35">
      <c r="B38" t="s">
        <v>37</v>
      </c>
      <c r="C38" t="s">
        <v>9</v>
      </c>
      <c r="F38" t="str">
        <f>CONCATENATE(H25,"_",I25)</f>
        <v>TN_DT</v>
      </c>
      <c r="G38">
        <v>2</v>
      </c>
      <c r="H38" t="s">
        <v>60</v>
      </c>
      <c r="I38" t="s">
        <v>16</v>
      </c>
      <c r="K38" t="str">
        <f>IF(J38&lt;&gt;"",VLOOKUP(CONCATENATE(J38,"_",I38),F$17:G$142,2,FALSE),"")</f>
        <v/>
      </c>
      <c r="L38" s="1" t="str">
        <f>IF(AND(J38&lt;&gt;"",OR(I38&lt;&gt;I37,J38&lt;&gt;J37)),K38/SUMIFS(G$4:G$129,I$4:I$129,"="&amp;I38),"")</f>
        <v/>
      </c>
    </row>
    <row r="39" spans="2:13" x14ac:dyDescent="0.35">
      <c r="B39" t="s">
        <v>38</v>
      </c>
      <c r="C39" t="str">
        <f>VLOOKUP(B39,I$4:J$129,2,FALSE)</f>
        <v>V</v>
      </c>
      <c r="F39" t="str">
        <f>CONCATENATE(H26,"_",I26)</f>
        <v>L_DT</v>
      </c>
      <c r="G39">
        <v>1</v>
      </c>
      <c r="H39" t="s">
        <v>50</v>
      </c>
      <c r="I39" t="s">
        <v>16</v>
      </c>
      <c r="K39" t="str">
        <f>IF(J39&lt;&gt;"",VLOOKUP(CONCATENATE(J39,"_",I39),F$17:G$142,2,FALSE),"")</f>
        <v/>
      </c>
      <c r="L39" s="1" t="str">
        <f>IF(AND(J39&lt;&gt;"",OR(I39&lt;&gt;I38,J39&lt;&gt;J38)),K39/SUMIFS(G$4:G$129,I$4:I$129,"="&amp;I39),"")</f>
        <v/>
      </c>
    </row>
    <row r="40" spans="2:13" x14ac:dyDescent="0.35">
      <c r="B40" t="s">
        <v>39</v>
      </c>
      <c r="C40" t="str">
        <f>VLOOKUP(B40,I$4:J$129,2,FALSE)</f>
        <v>V</v>
      </c>
      <c r="F40" t="str">
        <f>CONCATENATE(H27,"_",I27)</f>
        <v>SN_DT</v>
      </c>
      <c r="G40">
        <v>152</v>
      </c>
      <c r="H40" t="s">
        <v>63</v>
      </c>
      <c r="I40" t="s">
        <v>17</v>
      </c>
      <c r="J40" t="str">
        <f t="shared" ref="J6:J69" si="0">H40</f>
        <v>V</v>
      </c>
      <c r="K40">
        <f>IF(J40&lt;&gt;"",VLOOKUP(CONCATENATE(J40,"_",I40),F$17:G$142,2,FALSE),"")</f>
        <v>255</v>
      </c>
      <c r="L40" s="1">
        <f>IF(AND(J40&lt;&gt;"",OR(I40&lt;&gt;I39,J40&lt;&gt;J39)),K40/SUMIFS(G$4:G$129,I$4:I$129,"="&amp;I40),"")</f>
        <v>1.2686567164179106</v>
      </c>
    </row>
    <row r="41" spans="2:13" x14ac:dyDescent="0.35">
      <c r="B41" t="s">
        <v>40</v>
      </c>
      <c r="C41" t="s">
        <v>63</v>
      </c>
      <c r="F41" t="str">
        <f>CONCATENATE(H28,"_",I28)</f>
        <v>WN_DT</v>
      </c>
      <c r="G41">
        <v>32</v>
      </c>
      <c r="H41" t="s">
        <v>58</v>
      </c>
      <c r="I41" t="s">
        <v>17</v>
      </c>
      <c r="K41" t="str">
        <f>IF(J41&lt;&gt;"",VLOOKUP(CONCATENATE(J41,"_",I41),F$17:G$142,2,FALSE),"")</f>
        <v/>
      </c>
      <c r="L41" s="1" t="str">
        <f>IF(AND(J41&lt;&gt;"",OR(I41&lt;&gt;I40,J41&lt;&gt;J40)),K41/SUMIFS(G$4:G$129,I$4:I$129,"="&amp;I41),"")</f>
        <v/>
      </c>
    </row>
    <row r="42" spans="2:13" x14ac:dyDescent="0.35">
      <c r="B42" t="s">
        <v>41</v>
      </c>
      <c r="C42" t="str">
        <f>VLOOKUP(B42,I$4:J$129,2,FALSE)</f>
        <v>V</v>
      </c>
      <c r="F42" t="str">
        <f>CONCATENATE(H29,"_",I29)</f>
        <v>DN_FW</v>
      </c>
      <c r="G42">
        <v>12</v>
      </c>
      <c r="H42" t="s">
        <v>56</v>
      </c>
      <c r="I42" t="s">
        <v>17</v>
      </c>
      <c r="K42" t="str">
        <f>IF(J42&lt;&gt;"",VLOOKUP(CONCATENATE(J42,"_",I42),F$17:G$142,2,FALSE),"")</f>
        <v/>
      </c>
      <c r="L42" s="1" t="str">
        <f>IF(AND(J42&lt;&gt;"",OR(I42&lt;&gt;I41,J42&lt;&gt;J41)),K42/SUMIFS(G$4:G$129,I$4:I$129,"="&amp;I42),"")</f>
        <v/>
      </c>
    </row>
    <row r="43" spans="2:13" x14ac:dyDescent="0.35">
      <c r="B43" t="s">
        <v>42</v>
      </c>
      <c r="C43" t="str">
        <f>VLOOKUP(B43,I$4:J$129,2,FALSE)</f>
        <v>V</v>
      </c>
      <c r="F43" t="str">
        <f>CONCATENATE(H30,"_",I30)</f>
        <v>PN_FW</v>
      </c>
      <c r="G43">
        <v>2</v>
      </c>
      <c r="H43" t="s">
        <v>51</v>
      </c>
      <c r="I43" t="s">
        <v>17</v>
      </c>
      <c r="K43" t="str">
        <f>IF(J43&lt;&gt;"",VLOOKUP(CONCATENATE(J43,"_",I43),F$17:G$142,2,FALSE),"")</f>
        <v/>
      </c>
      <c r="L43" s="1" t="str">
        <f>IF(AND(J43&lt;&gt;"",OR(I43&lt;&gt;I42,J43&lt;&gt;J42)),K43/SUMIFS(G$4:G$129,I$4:I$129,"="&amp;I43),"")</f>
        <v/>
      </c>
    </row>
    <row r="44" spans="2:13" x14ac:dyDescent="0.35">
      <c r="B44" t="s">
        <v>43</v>
      </c>
      <c r="C44" t="s">
        <v>63</v>
      </c>
      <c r="F44" t="str">
        <f>CONCATENATE(H31,"_",I31)</f>
        <v>DN_IN</v>
      </c>
      <c r="G44">
        <v>1</v>
      </c>
      <c r="H44" t="s">
        <v>59</v>
      </c>
      <c r="I44" t="s">
        <v>17</v>
      </c>
      <c r="K44" t="str">
        <f>IF(J44&lt;&gt;"",VLOOKUP(CONCATENATE(J44,"_",I44),F$17:G$142,2,FALSE),"")</f>
        <v/>
      </c>
      <c r="L44" s="1" t="str">
        <f>IF(AND(J44&lt;&gt;"",OR(I44&lt;&gt;I43,J44&lt;&gt;J43)),K44/SUMIFS(G$4:G$129,I$4:I$129,"="&amp;I44),"")</f>
        <v/>
      </c>
    </row>
    <row r="45" spans="2:13" x14ac:dyDescent="0.35">
      <c r="B45" t="s">
        <v>44</v>
      </c>
      <c r="C45" t="str">
        <f>VLOOKUP(B45,I$4:J$129,2,FALSE)</f>
        <v>N</v>
      </c>
      <c r="F45" t="str">
        <f>CONCATENATE(H32,"_",I32)</f>
        <v>N_IN</v>
      </c>
      <c r="G45">
        <v>1</v>
      </c>
      <c r="H45" t="s">
        <v>60</v>
      </c>
      <c r="I45" t="s">
        <v>17</v>
      </c>
      <c r="K45" t="str">
        <f>IF(J45&lt;&gt;"",VLOOKUP(CONCATENATE(J45,"_",I45),F$17:G$142,2,FALSE),"")</f>
        <v/>
      </c>
      <c r="L45" s="1" t="str">
        <f>IF(AND(J45&lt;&gt;"",OR(I45&lt;&gt;I44,J45&lt;&gt;J44)),K45/SUMIFS(G$4:G$129,I$4:I$129,"="&amp;I45),"")</f>
        <v/>
      </c>
    </row>
    <row r="46" spans="2:13" x14ac:dyDescent="0.35">
      <c r="B46" t="s">
        <v>45</v>
      </c>
      <c r="C46" t="str">
        <f>VLOOKUP(B46,I$4:J$129,2,FALSE)</f>
        <v>N</v>
      </c>
      <c r="F46" t="str">
        <f>CONCATENATE(H33,"_",I33)</f>
        <v>u_IN</v>
      </c>
      <c r="G46">
        <v>1</v>
      </c>
      <c r="H46" t="s">
        <v>61</v>
      </c>
      <c r="I46" t="s">
        <v>17</v>
      </c>
      <c r="K46" t="str">
        <f>IF(J46&lt;&gt;"",VLOOKUP(CONCATENATE(J46,"_",I46),F$17:G$142,2,FALSE),"")</f>
        <v/>
      </c>
      <c r="L46" s="1" t="str">
        <f>IF(AND(J46&lt;&gt;"",OR(I46&lt;&gt;I45,J46&lt;&gt;J45)),K46/SUMIFS(G$4:G$129,I$4:I$129,"="&amp;I46),"")</f>
        <v/>
      </c>
    </row>
    <row r="47" spans="2:13" x14ac:dyDescent="0.35">
      <c r="B47" t="s">
        <v>46</v>
      </c>
      <c r="C47" t="s">
        <v>56</v>
      </c>
      <c r="F47" t="str">
        <f>CONCATENATE(H34,"_",I34)</f>
        <v>PN_IN</v>
      </c>
      <c r="G47">
        <v>2</v>
      </c>
      <c r="H47" t="s">
        <v>56</v>
      </c>
      <c r="I47" t="s">
        <v>18</v>
      </c>
      <c r="J47" t="str">
        <f t="shared" si="0"/>
        <v>N</v>
      </c>
      <c r="K47">
        <f>IF(J47&lt;&gt;"",VLOOKUP(CONCATENATE(J47,"_",I47),F$17:G$142,2,FALSE),"")</f>
        <v>3</v>
      </c>
      <c r="L47" s="1">
        <f>IF(AND(J47&lt;&gt;"",OR(I47&lt;&gt;I46,J47&lt;&gt;J46)),K47/SUMIFS(G$4:G$129,I$4:I$129,"="&amp;I47),"")</f>
        <v>1.5</v>
      </c>
      <c r="M47" t="s">
        <v>77</v>
      </c>
    </row>
    <row r="48" spans="2:13" x14ac:dyDescent="0.35">
      <c r="B48" t="s">
        <v>47</v>
      </c>
      <c r="C48" t="str">
        <f>VLOOKUP(B48,I$4:J$129,2,FALSE)</f>
        <v>N</v>
      </c>
      <c r="F48" t="str">
        <f>CONCATENATE(H35,"_",I35)</f>
        <v>GN_IN</v>
      </c>
      <c r="G48">
        <v>1</v>
      </c>
      <c r="H48" t="s">
        <v>56</v>
      </c>
      <c r="I48" t="s">
        <v>19</v>
      </c>
      <c r="J48" t="str">
        <f t="shared" si="0"/>
        <v>N</v>
      </c>
      <c r="K48">
        <f>IF(J48&lt;&gt;"",VLOOKUP(CONCATENATE(J48,"_",I48),F$17:G$142,2,FALSE),"")</f>
        <v>2</v>
      </c>
      <c r="L48" s="1">
        <f>IF(AND(J48&lt;&gt;"",OR(I48&lt;&gt;I47,J48&lt;&gt;J47)),K48/SUMIFS(G$4:G$129,I$4:I$129,"="&amp;I48),"")</f>
        <v>2</v>
      </c>
      <c r="M48" t="s">
        <v>77</v>
      </c>
    </row>
    <row r="49" spans="6:12" x14ac:dyDescent="0.35">
      <c r="F49" t="str">
        <f>CONCATENATE(H36,"_",I36)</f>
        <v>V_IN</v>
      </c>
      <c r="G49">
        <v>5</v>
      </c>
      <c r="H49" t="s">
        <v>56</v>
      </c>
      <c r="I49" t="s">
        <v>22</v>
      </c>
      <c r="K49" t="str">
        <f>IF(J49&lt;&gt;"",VLOOKUP(CONCATENATE(J49,"_",I49),F$17:G$142,2,FALSE),"")</f>
        <v/>
      </c>
      <c r="L49" s="1" t="str">
        <f>IF(AND(J49&lt;&gt;"",OR(I49&lt;&gt;I48,J49&lt;&gt;J48)),K49/SUMIFS(G$4:G$129,I$4:I$129,"="&amp;I49),"")</f>
        <v/>
      </c>
    </row>
    <row r="50" spans="6:12" x14ac:dyDescent="0.35">
      <c r="F50" t="str">
        <f>CONCATENATE(H37,"_",I37)</f>
        <v>L_IN</v>
      </c>
      <c r="G50">
        <v>1</v>
      </c>
      <c r="H50" t="s">
        <v>51</v>
      </c>
      <c r="I50" t="s">
        <v>22</v>
      </c>
      <c r="K50" t="str">
        <f>IF(J50&lt;&gt;"",VLOOKUP(CONCATENATE(J50,"_",I50),F$17:G$142,2,FALSE),"")</f>
        <v/>
      </c>
      <c r="L50" s="1" t="str">
        <f>IF(AND(J50&lt;&gt;"",OR(I50&lt;&gt;I49,J50&lt;&gt;J49)),K50/SUMIFS(G$4:G$129,I$4:I$129,"="&amp;I50),"")</f>
        <v/>
      </c>
    </row>
    <row r="51" spans="6:12" x14ac:dyDescent="0.35">
      <c r="F51" t="str">
        <f>CONCATENATE(H38,"_",I38)</f>
        <v>SN_IN</v>
      </c>
      <c r="G51">
        <v>2335</v>
      </c>
      <c r="H51" t="s">
        <v>56</v>
      </c>
      <c r="I51" t="s">
        <v>23</v>
      </c>
      <c r="J51" t="str">
        <f t="shared" si="0"/>
        <v>N</v>
      </c>
      <c r="K51">
        <f>IF(J51&lt;&gt;"",VLOOKUP(CONCATENATE(J51,"_",I51),F$17:G$142,2,FALSE),"")</f>
        <v>1</v>
      </c>
      <c r="L51" s="1">
        <f>IF(AND(J51&lt;&gt;"",OR(I51&lt;&gt;I50,J51&lt;&gt;J50)),K51/SUMIFS(G$4:G$129,I$4:I$129,"="&amp;I51),"")</f>
        <v>2.9455081001472752E-4</v>
      </c>
    </row>
    <row r="52" spans="6:12" x14ac:dyDescent="0.35">
      <c r="F52" t="str">
        <f>CONCATENATE(H39,"_",I39)</f>
        <v>CNJ_IN</v>
      </c>
      <c r="G52">
        <v>405</v>
      </c>
      <c r="H52" t="s">
        <v>60</v>
      </c>
      <c r="I52" t="s">
        <v>23</v>
      </c>
      <c r="K52" t="str">
        <f>IF(J52&lt;&gt;"",VLOOKUP(CONCATENATE(J52,"_",I52),F$17:G$142,2,FALSE),"")</f>
        <v/>
      </c>
      <c r="L52" s="1" t="str">
        <f>IF(AND(J52&lt;&gt;"",OR(I52&lt;&gt;I51,J52&lt;&gt;J51)),K52/SUMIFS(G$4:G$129,I$4:I$129,"="&amp;I52),"")</f>
        <v/>
      </c>
    </row>
    <row r="53" spans="6:12" x14ac:dyDescent="0.35">
      <c r="F53" t="str">
        <f>CONCATENATE(H40,"_",I40)</f>
        <v>V_JJ</v>
      </c>
      <c r="G53">
        <v>255</v>
      </c>
      <c r="H53" t="s">
        <v>63</v>
      </c>
      <c r="I53" t="s">
        <v>23</v>
      </c>
      <c r="K53" t="str">
        <f>IF(J53&lt;&gt;"",VLOOKUP(CONCATENATE(J53,"_",I53),F$17:G$142,2,FALSE),"")</f>
        <v/>
      </c>
      <c r="L53" s="1" t="str">
        <f>IF(AND(J53&lt;&gt;"",OR(I53&lt;&gt;I52,J53&lt;&gt;J52)),K53/SUMIFS(G$4:G$129,I$4:I$129,"="&amp;I53),"")</f>
        <v/>
      </c>
    </row>
    <row r="54" spans="6:12" x14ac:dyDescent="0.35">
      <c r="F54" t="str">
        <f>CONCATENATE(H41,"_",I41)</f>
        <v>PN_JJ</v>
      </c>
      <c r="G54">
        <v>208</v>
      </c>
      <c r="H54" t="s">
        <v>58</v>
      </c>
      <c r="I54" t="s">
        <v>23</v>
      </c>
      <c r="K54" t="str">
        <f>IF(J54&lt;&gt;"",VLOOKUP(CONCATENATE(J54,"_",I54),F$17:G$142,2,FALSE),"")</f>
        <v/>
      </c>
      <c r="L54" s="1" t="str">
        <f>IF(AND(J54&lt;&gt;"",OR(I54&lt;&gt;I53,J54&lt;&gt;J53)),K54/SUMIFS(G$4:G$129,I$4:I$129,"="&amp;I54),"")</f>
        <v/>
      </c>
    </row>
    <row r="55" spans="6:12" x14ac:dyDescent="0.35">
      <c r="F55" t="str">
        <f>CONCATENATE(H42,"_",I42)</f>
        <v>N_JJ</v>
      </c>
      <c r="G55">
        <v>71</v>
      </c>
      <c r="H55" t="s">
        <v>59</v>
      </c>
      <c r="I55" t="s">
        <v>23</v>
      </c>
      <c r="K55" t="str">
        <f>IF(J55&lt;&gt;"",VLOOKUP(CONCATENATE(J55,"_",I55),F$17:G$142,2,FALSE),"")</f>
        <v/>
      </c>
      <c r="L55" s="1" t="str">
        <f>IF(AND(J55&lt;&gt;"",OR(I55&lt;&gt;I54,J55&lt;&gt;J54)),K55/SUMIFS(G$4:G$129,I$4:I$129,"="&amp;I55),"")</f>
        <v/>
      </c>
    </row>
    <row r="56" spans="6:12" x14ac:dyDescent="0.35">
      <c r="F56" t="str">
        <f>CONCATENATE(H43,"_",I43)</f>
        <v>DN_JJ</v>
      </c>
      <c r="G56">
        <v>43</v>
      </c>
      <c r="H56" t="s">
        <v>51</v>
      </c>
      <c r="I56" t="s">
        <v>23</v>
      </c>
      <c r="K56" t="str">
        <f>IF(J56&lt;&gt;"",VLOOKUP(CONCATENATE(J56,"_",I56),F$17:G$142,2,FALSE),"")</f>
        <v/>
      </c>
      <c r="L56" s="1" t="str">
        <f>IF(AND(J56&lt;&gt;"",OR(I56&lt;&gt;I55,J56&lt;&gt;J55)),K56/SUMIFS(G$4:G$129,I$4:I$129,"="&amp;I56),"")</f>
        <v/>
      </c>
    </row>
    <row r="57" spans="6:12" x14ac:dyDescent="0.35">
      <c r="F57" t="str">
        <f>CONCATENATE(H44,"_",I44)</f>
        <v>RN_JJ</v>
      </c>
      <c r="G57">
        <v>37</v>
      </c>
      <c r="H57" t="s">
        <v>62</v>
      </c>
      <c r="I57" t="s">
        <v>23</v>
      </c>
      <c r="K57" t="str">
        <f>IF(J57&lt;&gt;"",VLOOKUP(CONCATENATE(J57,"_",I57),F$17:G$142,2,FALSE),"")</f>
        <v/>
      </c>
      <c r="L57" s="1" t="str">
        <f>IF(AND(J57&lt;&gt;"",OR(I57&lt;&gt;I56,J57&lt;&gt;J56)),K57/SUMIFS(G$4:G$129,I$4:I$129,"="&amp;I57),"")</f>
        <v/>
      </c>
    </row>
    <row r="58" spans="6:12" x14ac:dyDescent="0.35">
      <c r="F58" t="str">
        <f>CONCATENATE(H45,"_",I45)</f>
        <v>SN_JJ</v>
      </c>
      <c r="G58">
        <v>17</v>
      </c>
      <c r="H58" t="s">
        <v>48</v>
      </c>
      <c r="I58" t="s">
        <v>23</v>
      </c>
      <c r="K58" t="str">
        <f>IF(J58&lt;&gt;"",VLOOKUP(CONCATENATE(J58,"_",I58),F$17:G$142,2,FALSE),"")</f>
        <v/>
      </c>
      <c r="L58" s="1" t="str">
        <f>IF(AND(J58&lt;&gt;"",OR(I58&lt;&gt;I57,J58&lt;&gt;J57)),K58/SUMIFS(G$4:G$129,I$4:I$129,"="&amp;I58),"")</f>
        <v/>
      </c>
    </row>
    <row r="59" spans="6:12" x14ac:dyDescent="0.35">
      <c r="F59" t="str">
        <f>CONCATENATE(H46,"_",I46)</f>
        <v>TN_JJ</v>
      </c>
      <c r="G59">
        <v>15</v>
      </c>
      <c r="H59" t="s">
        <v>61</v>
      </c>
      <c r="I59" t="s">
        <v>23</v>
      </c>
      <c r="K59" t="str">
        <f>IF(J59&lt;&gt;"",VLOOKUP(CONCATENATE(J59,"_",I59),F$17:G$142,2,FALSE),"")</f>
        <v/>
      </c>
      <c r="L59" s="1" t="str">
        <f>IF(AND(J59&lt;&gt;"",OR(I59&lt;&gt;I58,J59&lt;&gt;J58)),K59/SUMIFS(G$4:G$129,I$4:I$129,"="&amp;I59),"")</f>
        <v/>
      </c>
    </row>
    <row r="60" spans="6:12" x14ac:dyDescent="0.35">
      <c r="F60" t="str">
        <f>CONCATENATE(H47,"_",I47)</f>
        <v>N_JJR</v>
      </c>
      <c r="G60">
        <v>3</v>
      </c>
      <c r="H60" t="s">
        <v>53</v>
      </c>
      <c r="I60" t="s">
        <v>23</v>
      </c>
      <c r="K60" t="str">
        <f>IF(J60&lt;&gt;"",VLOOKUP(CONCATENATE(J60,"_",I60),F$17:G$142,2,FALSE),"")</f>
        <v/>
      </c>
      <c r="L60" s="1" t="str">
        <f>IF(AND(J60&lt;&gt;"",OR(I60&lt;&gt;I59,J60&lt;&gt;J59)),K60/SUMIFS(G$4:G$129,I$4:I$129,"="&amp;I60),"")</f>
        <v/>
      </c>
    </row>
    <row r="61" spans="6:12" x14ac:dyDescent="0.35">
      <c r="F61" t="str">
        <f>CONCATENATE(H48,"_",I48)</f>
        <v>N_JJS</v>
      </c>
      <c r="G61">
        <v>2</v>
      </c>
      <c r="H61" t="s">
        <v>55</v>
      </c>
      <c r="I61" t="s">
        <v>23</v>
      </c>
      <c r="K61" t="str">
        <f>IF(J61&lt;&gt;"",VLOOKUP(CONCATENATE(J61,"_",I61),F$17:G$142,2,FALSE),"")</f>
        <v/>
      </c>
      <c r="L61" s="1" t="str">
        <f>IF(AND(J61&lt;&gt;"",OR(I61&lt;&gt;I60,J61&lt;&gt;J60)),K61/SUMIFS(G$4:G$129,I$4:I$129,"="&amp;I61),"")</f>
        <v/>
      </c>
    </row>
    <row r="62" spans="6:12" x14ac:dyDescent="0.35">
      <c r="F62" t="str">
        <f>CONCATENATE(H49,"_",I49)</f>
        <v>N_MD</v>
      </c>
      <c r="G62">
        <v>2</v>
      </c>
      <c r="H62" t="s">
        <v>57</v>
      </c>
      <c r="I62" t="s">
        <v>23</v>
      </c>
      <c r="K62" t="str">
        <f>IF(J62&lt;&gt;"",VLOOKUP(CONCATENATE(J62,"_",I62),F$17:G$142,2,FALSE),"")</f>
        <v/>
      </c>
      <c r="L62" s="1" t="str">
        <f>IF(AND(J62&lt;&gt;"",OR(I62&lt;&gt;I61,J62&lt;&gt;J61)),K62/SUMIFS(G$4:G$129,I$4:I$129,"="&amp;I62),"")</f>
        <v/>
      </c>
    </row>
    <row r="63" spans="6:12" x14ac:dyDescent="0.35">
      <c r="F63" t="str">
        <f>CONCATENATE(H50,"_",I50)</f>
        <v>DN_MD</v>
      </c>
      <c r="G63">
        <v>1</v>
      </c>
      <c r="H63" t="s">
        <v>52</v>
      </c>
      <c r="I63" t="s">
        <v>23</v>
      </c>
      <c r="K63" t="str">
        <f>IF(J63&lt;&gt;"",VLOOKUP(CONCATENATE(J63,"_",I63),F$17:G$142,2,FALSE),"")</f>
        <v/>
      </c>
      <c r="L63" s="1" t="str">
        <f>IF(AND(J63&lt;&gt;"",OR(I63&lt;&gt;I62,J63&lt;&gt;J62)),K63/SUMIFS(G$4:G$129,I$4:I$129,"="&amp;I63),"")</f>
        <v/>
      </c>
    </row>
    <row r="64" spans="6:12" x14ac:dyDescent="0.35">
      <c r="F64" t="str">
        <f>CONCATENATE(H51,"_",I51)</f>
        <v>N_NN</v>
      </c>
      <c r="G64">
        <v>1</v>
      </c>
      <c r="H64" t="s">
        <v>64</v>
      </c>
      <c r="I64" t="s">
        <v>23</v>
      </c>
      <c r="K64" t="str">
        <f>IF(J64&lt;&gt;"",VLOOKUP(CONCATENATE(J64,"_",I64),F$17:G$142,2,FALSE),"")</f>
        <v/>
      </c>
      <c r="L64" s="1" t="str">
        <f>IF(AND(J64&lt;&gt;"",OR(I64&lt;&gt;I63,J64&lt;&gt;J63)),K64/SUMIFS(G$4:G$129,I$4:I$129,"="&amp;I64),"")</f>
        <v/>
      </c>
    </row>
    <row r="65" spans="6:13" x14ac:dyDescent="0.35">
      <c r="F65" t="str">
        <f>CONCATENATE(H52,"_",I52)</f>
        <v>SN_NN</v>
      </c>
      <c r="G65">
        <v>419</v>
      </c>
      <c r="H65" t="s">
        <v>59</v>
      </c>
      <c r="I65" t="s">
        <v>24</v>
      </c>
      <c r="J65" t="s">
        <v>58</v>
      </c>
      <c r="K65">
        <f>IF(J65&lt;&gt;"",VLOOKUP(CONCATENATE(J65,"_",I65),F$17:G$142,2,FALSE),"")</f>
        <v>36</v>
      </c>
      <c r="L65" s="1">
        <f>IF(AND(J65&lt;&gt;"",OR(I65&lt;&gt;I64,J65&lt;&gt;J64)),K65/SUMIFS(G$4:G$129,I$4:I$129,"="&amp;I65),"")</f>
        <v>2.6548672566371681E-2</v>
      </c>
      <c r="M65" t="s">
        <v>78</v>
      </c>
    </row>
    <row r="66" spans="6:13" x14ac:dyDescent="0.35">
      <c r="F66" t="str">
        <f>CONCATENATE(H53,"_",I53)</f>
        <v>V_NN</v>
      </c>
      <c r="G66">
        <v>411</v>
      </c>
      <c r="H66" t="s">
        <v>58</v>
      </c>
      <c r="I66" t="s">
        <v>24</v>
      </c>
      <c r="K66" t="str">
        <f>IF(J66&lt;&gt;"",VLOOKUP(CONCATENATE(J66,"_",I66),F$17:G$142,2,FALSE),"")</f>
        <v/>
      </c>
      <c r="L66" s="1" t="str">
        <f>IF(AND(J66&lt;&gt;"",OR(I66&lt;&gt;I65,J66&lt;&gt;J65)),K66/SUMIFS(G$4:G$129,I$4:I$129,"="&amp;I66),"")</f>
        <v/>
      </c>
    </row>
    <row r="67" spans="6:13" x14ac:dyDescent="0.35">
      <c r="F67" t="str">
        <f>CONCATENATE(H54,"_",I54)</f>
        <v>PN_NN</v>
      </c>
      <c r="G67">
        <v>189</v>
      </c>
      <c r="H67" t="s">
        <v>60</v>
      </c>
      <c r="I67" t="s">
        <v>24</v>
      </c>
      <c r="K67" t="str">
        <f>IF(J67&lt;&gt;"",VLOOKUP(CONCATENATE(J67,"_",I67),F$17:G$142,2,FALSE),"")</f>
        <v/>
      </c>
      <c r="L67" s="1" t="str">
        <f>IF(AND(J67&lt;&gt;"",OR(I67&lt;&gt;I66,J67&lt;&gt;J66)),K67/SUMIFS(G$4:G$129,I$4:I$129,"="&amp;I67),"")</f>
        <v/>
      </c>
    </row>
    <row r="68" spans="6:13" x14ac:dyDescent="0.35">
      <c r="F68" t="str">
        <f>CONCATENATE(H55,"_",I55)</f>
        <v>RN_NN</v>
      </c>
      <c r="G68">
        <v>166</v>
      </c>
      <c r="H68" t="s">
        <v>51</v>
      </c>
      <c r="I68" t="s">
        <v>24</v>
      </c>
      <c r="K68" t="str">
        <f>IF(J68&lt;&gt;"",VLOOKUP(CONCATENATE(J68,"_",I68),F$17:G$142,2,FALSE),"")</f>
        <v/>
      </c>
      <c r="L68" s="1" t="str">
        <f>IF(AND(J68&lt;&gt;"",OR(I68&lt;&gt;I67,J68&lt;&gt;J67)),K68/SUMIFS(G$4:G$129,I$4:I$129,"="&amp;I68),"")</f>
        <v/>
      </c>
    </row>
    <row r="69" spans="6:13" x14ac:dyDescent="0.35">
      <c r="F69" t="str">
        <f>CONCATENATE(H56,"_",I56)</f>
        <v>DN_NN</v>
      </c>
      <c r="G69">
        <v>98</v>
      </c>
      <c r="H69" t="s">
        <v>56</v>
      </c>
      <c r="I69" t="s">
        <v>24</v>
      </c>
      <c r="K69" t="str">
        <f>IF(J69&lt;&gt;"",VLOOKUP(CONCATENATE(J69,"_",I69),F$17:G$142,2,FALSE),"")</f>
        <v/>
      </c>
      <c r="L69" s="1" t="str">
        <f>IF(AND(J69&lt;&gt;"",OR(I69&lt;&gt;I68,J69&lt;&gt;J68)),K69/SUMIFS(G$4:G$129,I$4:I$129,"="&amp;I69),"")</f>
        <v/>
      </c>
    </row>
    <row r="70" spans="6:13" x14ac:dyDescent="0.35">
      <c r="F70" t="str">
        <f>CONCATENATE(H57,"_",I57)</f>
        <v>u_NN</v>
      </c>
      <c r="G70">
        <v>44</v>
      </c>
      <c r="H70" t="s">
        <v>53</v>
      </c>
      <c r="I70" t="s">
        <v>24</v>
      </c>
      <c r="K70" t="str">
        <f>IF(J70&lt;&gt;"",VLOOKUP(CONCATENATE(J70,"_",I70),F$17:G$142,2,FALSE),"")</f>
        <v/>
      </c>
      <c r="L70" s="1" t="str">
        <f>IF(AND(J70&lt;&gt;"",OR(I70&lt;&gt;I69,J70&lt;&gt;J69)),K70/SUMIFS(G$4:G$129,I$4:I$129,"="&amp;I70),"")</f>
        <v/>
      </c>
    </row>
    <row r="71" spans="6:13" x14ac:dyDescent="0.35">
      <c r="F71" t="str">
        <f>CONCATENATE(H58,"_",I58)</f>
        <v>NU_NN</v>
      </c>
      <c r="G71">
        <v>13</v>
      </c>
      <c r="H71" t="s">
        <v>61</v>
      </c>
      <c r="I71" t="s">
        <v>24</v>
      </c>
      <c r="K71" t="str">
        <f>IF(J71&lt;&gt;"",VLOOKUP(CONCATENATE(J71,"_",I71),F$17:G$142,2,FALSE),"")</f>
        <v/>
      </c>
      <c r="L71" s="1" t="str">
        <f>IF(AND(J71&lt;&gt;"",OR(I71&lt;&gt;I70,J71&lt;&gt;J70)),K71/SUMIFS(G$4:G$129,I$4:I$129,"="&amp;I71),"")</f>
        <v/>
      </c>
    </row>
    <row r="72" spans="6:13" x14ac:dyDescent="0.35">
      <c r="F72" t="str">
        <f>CONCATENATE(H59,"_",I59)</f>
        <v>TN_NN</v>
      </c>
      <c r="G72">
        <v>11</v>
      </c>
      <c r="H72" t="s">
        <v>62</v>
      </c>
      <c r="I72" t="s">
        <v>24</v>
      </c>
      <c r="K72" t="str">
        <f>IF(J72&lt;&gt;"",VLOOKUP(CONCATENATE(J72,"_",I72),F$17:G$142,2,FALSE),"")</f>
        <v/>
      </c>
      <c r="L72" s="1" t="str">
        <f>IF(AND(J72&lt;&gt;"",OR(I72&lt;&gt;I71,J72&lt;&gt;J71)),K72/SUMIFS(G$4:G$129,I$4:I$129,"="&amp;I72),"")</f>
        <v/>
      </c>
    </row>
    <row r="73" spans="6:13" x14ac:dyDescent="0.35">
      <c r="F73" t="str">
        <f>CONCATENATE(H60,"_",I60)</f>
        <v>GN_NN</v>
      </c>
      <c r="G73">
        <v>2</v>
      </c>
      <c r="H73" t="s">
        <v>63</v>
      </c>
      <c r="I73" t="s">
        <v>24</v>
      </c>
      <c r="K73" t="str">
        <f>IF(J73&lt;&gt;"",VLOOKUP(CONCATENATE(J73,"_",I73),F$17:G$142,2,FALSE),"")</f>
        <v/>
      </c>
      <c r="L73" s="1" t="str">
        <f>IF(AND(J73&lt;&gt;"",OR(I73&lt;&gt;I72,J73&lt;&gt;J72)),K73/SUMIFS(G$4:G$129,I$4:I$129,"="&amp;I73),"")</f>
        <v/>
      </c>
    </row>
    <row r="74" spans="6:13" x14ac:dyDescent="0.35">
      <c r="F74" t="str">
        <f>CONCATENATE(H61,"_",I61)</f>
        <v>L_NN</v>
      </c>
      <c r="G74">
        <v>1</v>
      </c>
      <c r="H74" t="s">
        <v>52</v>
      </c>
      <c r="I74" t="s">
        <v>24</v>
      </c>
      <c r="K74" t="str">
        <f>IF(J74&lt;&gt;"",VLOOKUP(CONCATENATE(J74,"_",I74),F$17:G$142,2,FALSE),"")</f>
        <v/>
      </c>
      <c r="L74" s="1" t="str">
        <f>IF(AND(J74&lt;&gt;"",OR(I74&lt;&gt;I73,J74&lt;&gt;J73)),K74/SUMIFS(G$4:G$129,I$4:I$129,"="&amp;I74),"")</f>
        <v/>
      </c>
    </row>
    <row r="75" spans="6:13" x14ac:dyDescent="0.35">
      <c r="F75" t="str">
        <f>CONCATENATE(H62,"_",I62)</f>
        <v>n_NN</v>
      </c>
      <c r="G75">
        <v>1</v>
      </c>
      <c r="H75" t="s">
        <v>55</v>
      </c>
      <c r="I75" t="s">
        <v>24</v>
      </c>
      <c r="K75" t="str">
        <f>IF(J75&lt;&gt;"",VLOOKUP(CONCATENATE(J75,"_",I75),F$17:G$142,2,FALSE),"")</f>
        <v/>
      </c>
      <c r="L75" s="1" t="str">
        <f>IF(AND(J75&lt;&gt;"",OR(I75&lt;&gt;I74,J75&lt;&gt;J74)),K75/SUMIFS(G$4:G$129,I$4:I$129,"="&amp;I75),"")</f>
        <v/>
      </c>
    </row>
    <row r="76" spans="6:13" x14ac:dyDescent="0.35">
      <c r="F76" t="str">
        <f>CONCATENATE(H63,"_",I63)</f>
        <v>EN_NN</v>
      </c>
      <c r="G76">
        <v>1</v>
      </c>
      <c r="H76" t="s">
        <v>48</v>
      </c>
      <c r="I76" t="s">
        <v>24</v>
      </c>
      <c r="K76" t="str">
        <f>IF(J76&lt;&gt;"",VLOOKUP(CONCATENATE(J76,"_",I76),F$17:G$142,2,FALSE),"")</f>
        <v/>
      </c>
      <c r="L76" s="1" t="str">
        <f>IF(AND(J76&lt;&gt;"",OR(I76&lt;&gt;I75,J76&lt;&gt;J75)),K76/SUMIFS(G$4:G$129,I$4:I$129,"="&amp;I76),"")</f>
        <v/>
      </c>
    </row>
    <row r="77" spans="6:13" x14ac:dyDescent="0.35">
      <c r="F77" t="str">
        <f>CONCATENATE(H64,"_",I64)</f>
        <v>WN_NN</v>
      </c>
      <c r="G77">
        <v>1</v>
      </c>
      <c r="H77" t="s">
        <v>56</v>
      </c>
      <c r="I77" t="s">
        <v>25</v>
      </c>
      <c r="J77" t="str">
        <f t="shared" ref="J70:J129" si="1">H77</f>
        <v>N</v>
      </c>
      <c r="K77">
        <f>IF(J77&lt;&gt;"",VLOOKUP(CONCATENATE(J77,"_",I77),F$17:G$142,2,FALSE),"")</f>
        <v>8</v>
      </c>
      <c r="L77" s="1">
        <f>IF(AND(J77&lt;&gt;"",OR(I77&lt;&gt;I76,J77&lt;&gt;J76)),K77/SUMIFS(G$4:G$129,I$4:I$129,"="&amp;I77),"")</f>
        <v>8</v>
      </c>
      <c r="M77" t="s">
        <v>79</v>
      </c>
    </row>
    <row r="78" spans="6:13" x14ac:dyDescent="0.35">
      <c r="F78" t="str">
        <f>CONCATENATE(H65,"_",I65)</f>
        <v>RN_NNP</v>
      </c>
      <c r="G78">
        <v>210</v>
      </c>
      <c r="H78" t="s">
        <v>48</v>
      </c>
      <c r="I78" t="s">
        <v>26</v>
      </c>
      <c r="K78" t="str">
        <f>IF(J78&lt;&gt;"",VLOOKUP(CONCATENATE(J78,"_",I78),F$17:G$142,2,FALSE),"")</f>
        <v/>
      </c>
      <c r="L78" s="1" t="str">
        <f>IF(AND(J78&lt;&gt;"",OR(I78&lt;&gt;I77,J78&lt;&gt;J77)),K78/SUMIFS(G$4:G$129,I$4:I$129,"="&amp;I78),"")</f>
        <v/>
      </c>
    </row>
    <row r="79" spans="6:13" x14ac:dyDescent="0.35">
      <c r="F79" t="str">
        <f>CONCATENATE(H66,"_",I66)</f>
        <v>PN_NNP</v>
      </c>
      <c r="G79">
        <v>36</v>
      </c>
      <c r="H79" t="s">
        <v>56</v>
      </c>
      <c r="I79" t="s">
        <v>26</v>
      </c>
      <c r="J79" t="str">
        <f t="shared" si="1"/>
        <v>N</v>
      </c>
      <c r="K79">
        <f>IF(J79&lt;&gt;"",VLOOKUP(CONCATENATE(J79,"_",I79),F$17:G$142,2,FALSE),"")</f>
        <v>2</v>
      </c>
      <c r="L79" s="1">
        <f>IF(AND(J79&lt;&gt;"",OR(I79&lt;&gt;I78,J79&lt;&gt;J78)),K79/SUMIFS(G$4:G$129,I$4:I$129,"="&amp;I79),"")</f>
        <v>7.3800738007380072E-3</v>
      </c>
      <c r="M79" t="s">
        <v>71</v>
      </c>
    </row>
    <row r="80" spans="6:13" x14ac:dyDescent="0.35">
      <c r="F80" t="str">
        <f>CONCATENATE(H67,"_",I67)</f>
        <v>SN_NNP</v>
      </c>
      <c r="G80">
        <v>12</v>
      </c>
      <c r="H80" t="s">
        <v>58</v>
      </c>
      <c r="I80" t="s">
        <v>26</v>
      </c>
      <c r="K80" t="str">
        <f>IF(J80&lt;&gt;"",VLOOKUP(CONCATENATE(J80,"_",I80),F$17:G$142,2,FALSE),"")</f>
        <v/>
      </c>
      <c r="L80" s="1" t="str">
        <f>IF(AND(J80&lt;&gt;"",OR(I80&lt;&gt;I79,J80&lt;&gt;J79)),K80/SUMIFS(G$4:G$129,I$4:I$129,"="&amp;I80),"")</f>
        <v/>
      </c>
    </row>
    <row r="81" spans="6:13" x14ac:dyDescent="0.35">
      <c r="F81" t="str">
        <f>CONCATENATE(H68,"_",I68)</f>
        <v>DN_NNP</v>
      </c>
      <c r="G81">
        <v>6</v>
      </c>
      <c r="H81" t="s">
        <v>53</v>
      </c>
      <c r="I81" t="s">
        <v>26</v>
      </c>
      <c r="K81" t="str">
        <f>IF(J81&lt;&gt;"",VLOOKUP(CONCATENATE(J81,"_",I81),F$17:G$142,2,FALSE),"")</f>
        <v/>
      </c>
      <c r="L81" s="1" t="str">
        <f>IF(AND(J81&lt;&gt;"",OR(I81&lt;&gt;I80,J81&lt;&gt;J80)),K81/SUMIFS(G$4:G$129,I$4:I$129,"="&amp;I81),"")</f>
        <v/>
      </c>
    </row>
    <row r="82" spans="6:13" x14ac:dyDescent="0.35">
      <c r="F82" t="str">
        <f>CONCATENATE(H69,"_",I69)</f>
        <v>N_NNP</v>
      </c>
      <c r="G82">
        <v>4</v>
      </c>
      <c r="H82" t="s">
        <v>63</v>
      </c>
      <c r="I82" t="s">
        <v>26</v>
      </c>
      <c r="K82" t="str">
        <f>IF(J82&lt;&gt;"",VLOOKUP(CONCATENATE(J82,"_",I82),F$17:G$142,2,FALSE),"")</f>
        <v/>
      </c>
      <c r="L82" s="1" t="str">
        <f>IF(AND(J82&lt;&gt;"",OR(I82&lt;&gt;I81,J82&lt;&gt;J81)),K82/SUMIFS(G$4:G$129,I$4:I$129,"="&amp;I82),"")</f>
        <v/>
      </c>
    </row>
    <row r="83" spans="6:13" x14ac:dyDescent="0.35">
      <c r="F83" t="str">
        <f>CONCATENATE(H70,"_",I70)</f>
        <v>GN_NNP</v>
      </c>
      <c r="G83">
        <v>2</v>
      </c>
      <c r="H83" t="s">
        <v>62</v>
      </c>
      <c r="I83" t="s">
        <v>26</v>
      </c>
      <c r="K83" t="str">
        <f>IF(J83&lt;&gt;"",VLOOKUP(CONCATENATE(J83,"_",I83),F$17:G$142,2,FALSE),"")</f>
        <v/>
      </c>
      <c r="L83" s="1" t="str">
        <f>IF(AND(J83&lt;&gt;"",OR(I83&lt;&gt;I82,J83&lt;&gt;J82)),K83/SUMIFS(G$4:G$129,I$4:I$129,"="&amp;I83),"")</f>
        <v/>
      </c>
    </row>
    <row r="84" spans="6:13" x14ac:dyDescent="0.35">
      <c r="F84" t="str">
        <f>CONCATENATE(H71,"_",I71)</f>
        <v>TN_NNP</v>
      </c>
      <c r="G84">
        <v>1</v>
      </c>
      <c r="H84" t="s">
        <v>51</v>
      </c>
      <c r="I84" t="s">
        <v>26</v>
      </c>
      <c r="K84" t="str">
        <f>IF(J84&lt;&gt;"",VLOOKUP(CONCATENATE(J84,"_",I84),F$17:G$142,2,FALSE),"")</f>
        <v/>
      </c>
      <c r="L84" s="1" t="str">
        <f>IF(AND(J84&lt;&gt;"",OR(I84&lt;&gt;I83,J84&lt;&gt;J83)),K84/SUMIFS(G$4:G$129,I$4:I$129,"="&amp;I84),"")</f>
        <v/>
      </c>
    </row>
    <row r="85" spans="6:13" x14ac:dyDescent="0.35">
      <c r="F85" t="str">
        <f>CONCATENATE(H72,"_",I72)</f>
        <v>u_NNP</v>
      </c>
      <c r="G85">
        <v>61</v>
      </c>
      <c r="H85" t="s">
        <v>48</v>
      </c>
      <c r="I85" t="s">
        <v>48</v>
      </c>
      <c r="J85" t="str">
        <f t="shared" si="1"/>
        <v>NU</v>
      </c>
      <c r="K85">
        <f>IF(J85&lt;&gt;"",VLOOKUP(CONCATENATE(J85,"_",I85),F$17:G$142,2,FALSE),"")</f>
        <v>1</v>
      </c>
      <c r="L85" s="1">
        <f>IF(AND(J85&lt;&gt;"",OR(I85&lt;&gt;I84,J85&lt;&gt;J84)),K85/SUMIFS(G$4:G$129,I$4:I$129,"="&amp;I85),"")</f>
        <v>1.6393442622950821E-2</v>
      </c>
    </row>
    <row r="86" spans="6:13" x14ac:dyDescent="0.35">
      <c r="F86" t="str">
        <f>CONCATENATE(H73,"_",I73)</f>
        <v>V_NNP</v>
      </c>
      <c r="G86">
        <v>1</v>
      </c>
      <c r="H86" t="s">
        <v>58</v>
      </c>
      <c r="I86" t="s">
        <v>28</v>
      </c>
      <c r="J86" t="str">
        <f t="shared" si="1"/>
        <v>PN</v>
      </c>
      <c r="K86">
        <f>IF(J86&lt;&gt;"",VLOOKUP(CONCATENATE(J86,"_",I86),F$17:G$142,2,FALSE),"")</f>
        <v>48</v>
      </c>
      <c r="L86" s="1">
        <f>IF(AND(J86&lt;&gt;"",OR(I86&lt;&gt;I85,J86&lt;&gt;J85)),K86/SUMIFS(G$4:G$129,I$4:I$129,"="&amp;I86),"")</f>
        <v>48</v>
      </c>
      <c r="M86" t="s">
        <v>80</v>
      </c>
    </row>
    <row r="87" spans="6:13" x14ac:dyDescent="0.35">
      <c r="F87" t="str">
        <f>CONCATENATE(H74,"_",I74)</f>
        <v>EN_NNP</v>
      </c>
      <c r="G87">
        <v>19</v>
      </c>
      <c r="H87" t="s">
        <v>63</v>
      </c>
      <c r="I87" t="s">
        <v>29</v>
      </c>
      <c r="J87" t="str">
        <f t="shared" si="1"/>
        <v>V</v>
      </c>
      <c r="K87">
        <f>IF(J87&lt;&gt;"",VLOOKUP(CONCATENATE(J87,"_",I87),F$17:G$142,2,FALSE),"")</f>
        <v>13</v>
      </c>
      <c r="L87" s="1">
        <f>IF(AND(J87&lt;&gt;"",OR(I87&lt;&gt;I86,J87&lt;&gt;J86)),K87/SUMIFS(G$4:G$129,I$4:I$129,"="&amp;I87),"")</f>
        <v>0.54166666666666663</v>
      </c>
      <c r="M87" t="s">
        <v>81</v>
      </c>
    </row>
    <row r="88" spans="6:13" x14ac:dyDescent="0.35">
      <c r="F88" t="str">
        <f>CONCATENATE(H75,"_",I75)</f>
        <v>L_NNP</v>
      </c>
      <c r="G88">
        <v>3</v>
      </c>
      <c r="H88" t="s">
        <v>56</v>
      </c>
      <c r="I88" t="s">
        <v>29</v>
      </c>
      <c r="K88" t="str">
        <f>IF(J88&lt;&gt;"",VLOOKUP(CONCATENATE(J88,"_",I88),F$17:G$142,2,FALSE),"")</f>
        <v/>
      </c>
      <c r="L88" s="1" t="str">
        <f>IF(AND(J88&lt;&gt;"",OR(I88&lt;&gt;I87,J88&lt;&gt;J87)),K88/SUMIFS(G$4:G$129,I$4:I$129,"="&amp;I88),"")</f>
        <v/>
      </c>
    </row>
    <row r="89" spans="6:13" x14ac:dyDescent="0.35">
      <c r="F89" t="str">
        <f>CONCATENATE(H76,"_",I76)</f>
        <v>NU_NNP</v>
      </c>
      <c r="G89">
        <v>2</v>
      </c>
      <c r="H89" t="s">
        <v>62</v>
      </c>
      <c r="I89" t="s">
        <v>29</v>
      </c>
      <c r="K89" t="str">
        <f>IF(J89&lt;&gt;"",VLOOKUP(CONCATENATE(J89,"_",I89),F$17:G$142,2,FALSE),"")</f>
        <v/>
      </c>
      <c r="L89" s="1" t="str">
        <f>IF(AND(J89&lt;&gt;"",OR(I89&lt;&gt;I88,J89&lt;&gt;J88)),K89/SUMIFS(G$4:G$129,I$4:I$129,"="&amp;I89),"")</f>
        <v/>
      </c>
    </row>
    <row r="90" spans="6:13" x14ac:dyDescent="0.35">
      <c r="F90" t="str">
        <f>CONCATENATE(H77,"_",I77)</f>
        <v>N_NNPS</v>
      </c>
      <c r="G90">
        <v>8</v>
      </c>
      <c r="H90" t="s">
        <v>63</v>
      </c>
      <c r="I90" t="s">
        <v>30</v>
      </c>
      <c r="K90" t="str">
        <f>IF(J90&lt;&gt;"",VLOOKUP(CONCATENATE(J90,"_",I90),F$17:G$142,2,FALSE),"")</f>
        <v/>
      </c>
      <c r="L90" s="1" t="str">
        <f>IF(AND(J90&lt;&gt;"",OR(I90&lt;&gt;I89,J90&lt;&gt;J89)),K90/SUMIFS(G$4:G$129,I$4:I$129,"="&amp;I90),"")</f>
        <v/>
      </c>
      <c r="M90" t="s">
        <v>82</v>
      </c>
    </row>
    <row r="91" spans="6:13" x14ac:dyDescent="0.35">
      <c r="F91" t="str">
        <f>CONCATENATE(H78,"_",I78)</f>
        <v>NU_NNS</v>
      </c>
      <c r="G91">
        <v>6</v>
      </c>
      <c r="H91" t="s">
        <v>56</v>
      </c>
      <c r="I91" t="s">
        <v>30</v>
      </c>
      <c r="K91" t="str">
        <f>IF(J91&lt;&gt;"",VLOOKUP(CONCATENATE(J91,"_",I91),F$17:G$142,2,FALSE),"")</f>
        <v/>
      </c>
      <c r="L91" s="1" t="str">
        <f>IF(AND(J91&lt;&gt;"",OR(I91&lt;&gt;I90,J91&lt;&gt;J90)),K91/SUMIFS(G$4:G$129,I$4:I$129,"="&amp;I91),"")</f>
        <v/>
      </c>
    </row>
    <row r="92" spans="6:13" x14ac:dyDescent="0.35">
      <c r="F92" t="str">
        <f>CONCATENATE(H79,"_",I79)</f>
        <v>N_NNS</v>
      </c>
      <c r="G92">
        <v>2</v>
      </c>
      <c r="H92" t="s">
        <v>62</v>
      </c>
      <c r="I92" t="s">
        <v>30</v>
      </c>
      <c r="K92" t="str">
        <f>IF(J92&lt;&gt;"",VLOOKUP(CONCATENATE(J92,"_",I92),F$17:G$142,2,FALSE),"")</f>
        <v/>
      </c>
      <c r="L92" s="1" t="str">
        <f>IF(AND(J92&lt;&gt;"",OR(I92&lt;&gt;I91,J92&lt;&gt;J91)),K92/SUMIFS(G$4:G$129,I$4:I$129,"="&amp;I92),"")</f>
        <v/>
      </c>
    </row>
    <row r="93" spans="6:13" x14ac:dyDescent="0.35">
      <c r="F93" t="str">
        <f>CONCATENATE(H80,"_",I80)</f>
        <v>PN_NNS</v>
      </c>
      <c r="G93">
        <v>1</v>
      </c>
      <c r="H93" t="s">
        <v>54</v>
      </c>
      <c r="I93" t="s">
        <v>31</v>
      </c>
      <c r="K93" t="str">
        <f>IF(J93&lt;&gt;"",VLOOKUP(CONCATENATE(J93,"_",I93),F$17:G$142,2,FALSE),"")</f>
        <v/>
      </c>
      <c r="L93" s="1" t="str">
        <f>IF(AND(J93&lt;&gt;"",OR(I93&lt;&gt;I92,J93&lt;&gt;J92)),K93/SUMIFS(G$4:G$129,I$4:I$129,"="&amp;I93),"")</f>
        <v/>
      </c>
      <c r="M93" t="s">
        <v>83</v>
      </c>
    </row>
    <row r="94" spans="6:13" x14ac:dyDescent="0.35">
      <c r="F94" t="str">
        <f>CONCATENATE(H81,"_",I81)</f>
        <v>GN_NNS</v>
      </c>
      <c r="G94">
        <v>1</v>
      </c>
      <c r="H94" t="s">
        <v>63</v>
      </c>
      <c r="I94" t="s">
        <v>31</v>
      </c>
      <c r="K94" t="str">
        <f>IF(J94&lt;&gt;"",VLOOKUP(CONCATENATE(J94,"_",I94),F$17:G$142,2,FALSE),"")</f>
        <v/>
      </c>
      <c r="L94" s="1" t="str">
        <f>IF(AND(J94&lt;&gt;"",OR(I94&lt;&gt;I93,J94&lt;&gt;J93)),K94/SUMIFS(G$4:G$129,I$4:I$129,"="&amp;I94),"")</f>
        <v/>
      </c>
    </row>
    <row r="95" spans="6:13" x14ac:dyDescent="0.35">
      <c r="F95" t="str">
        <f>CONCATENATE(H82,"_",I82)</f>
        <v>V_NNS</v>
      </c>
      <c r="G95">
        <v>1</v>
      </c>
      <c r="H95" t="s">
        <v>56</v>
      </c>
      <c r="I95" t="s">
        <v>34</v>
      </c>
      <c r="K95" t="str">
        <f>IF(J95&lt;&gt;"",VLOOKUP(CONCATENATE(J95,"_",I95),F$17:G$142,2,FALSE),"")</f>
        <v/>
      </c>
      <c r="L95" s="1" t="str">
        <f>IF(AND(J95&lt;&gt;"",OR(I95&lt;&gt;I94,J95&lt;&gt;J94)),K95/SUMIFS(G$4:G$129,I$4:I$129,"="&amp;I95),"")</f>
        <v/>
      </c>
    </row>
    <row r="96" spans="6:13" x14ac:dyDescent="0.35">
      <c r="F96" t="str">
        <f>CONCATENATE(H83,"_",I83)</f>
        <v>u_NNS</v>
      </c>
      <c r="G96">
        <v>2</v>
      </c>
      <c r="H96" t="s">
        <v>51</v>
      </c>
      <c r="I96" t="s">
        <v>37</v>
      </c>
      <c r="K96" t="str">
        <f>IF(J96&lt;&gt;"",VLOOKUP(CONCATENATE(J96,"_",I96),F$17:G$142,2,FALSE),"")</f>
        <v/>
      </c>
      <c r="L96" s="1" t="str">
        <f>IF(AND(J96&lt;&gt;"",OR(I96&lt;&gt;I95,J96&lt;&gt;J95)),K96/SUMIFS(G$4:G$129,I$4:I$129,"="&amp;I96),"")</f>
        <v/>
      </c>
    </row>
    <row r="97" spans="6:12" x14ac:dyDescent="0.35">
      <c r="F97" t="str">
        <f>CONCATENATE(H84,"_",I84)</f>
        <v>DN_NNS</v>
      </c>
      <c r="G97">
        <v>2</v>
      </c>
      <c r="H97" t="s">
        <v>56</v>
      </c>
      <c r="I97" t="s">
        <v>37</v>
      </c>
      <c r="K97" t="str">
        <f>IF(J97&lt;&gt;"",VLOOKUP(CONCATENATE(J97,"_",I97),F$17:G$142,2,FALSE),"")</f>
        <v/>
      </c>
      <c r="L97" s="1" t="str">
        <f>IF(AND(J97&lt;&gt;"",OR(I97&lt;&gt;I96,J97&lt;&gt;J96)),K97/SUMIFS(G$4:G$129,I$4:I$129,"="&amp;I97),"")</f>
        <v/>
      </c>
    </row>
    <row r="98" spans="6:12" x14ac:dyDescent="0.35">
      <c r="F98" t="str">
        <f>CONCATENATE(H85,"_",I85)</f>
        <v>NU_NU</v>
      </c>
      <c r="G98">
        <v>1</v>
      </c>
      <c r="H98" t="s">
        <v>62</v>
      </c>
      <c r="I98" t="s">
        <v>37</v>
      </c>
      <c r="K98" t="str">
        <f>IF(J98&lt;&gt;"",VLOOKUP(CONCATENATE(J98,"_",I98),F$17:G$142,2,FALSE),"")</f>
        <v/>
      </c>
      <c r="L98" s="1" t="str">
        <f>IF(AND(J98&lt;&gt;"",OR(I98&lt;&gt;I97,J98&lt;&gt;J97)),K98/SUMIFS(G$4:G$129,I$4:I$129,"="&amp;I98),"")</f>
        <v/>
      </c>
    </row>
    <row r="99" spans="6:12" x14ac:dyDescent="0.35">
      <c r="F99" t="str">
        <f>CONCATENATE(H86,"_",I86)</f>
        <v>PN_POS</v>
      </c>
      <c r="G99">
        <v>48</v>
      </c>
      <c r="H99" t="s">
        <v>63</v>
      </c>
      <c r="I99" t="s">
        <v>38</v>
      </c>
      <c r="J99" t="str">
        <f t="shared" si="1"/>
        <v>V</v>
      </c>
      <c r="K99">
        <f>IF(J99&lt;&gt;"",VLOOKUP(CONCATENATE(J99,"_",I99),F$17:G$142,2,FALSE),"")</f>
        <v>4</v>
      </c>
      <c r="L99" s="1">
        <f>IF(AND(J99&lt;&gt;"",OR(I99&lt;&gt;I98,J99&lt;&gt;J98)),K99/SUMIFS(G$4:G$129,I$4:I$129,"="&amp;I99),"")</f>
        <v>6.25E-2</v>
      </c>
    </row>
    <row r="100" spans="6:12" x14ac:dyDescent="0.35">
      <c r="F100" t="str">
        <f>CONCATENATE(H87,"_",I87)</f>
        <v>V_PRP</v>
      </c>
      <c r="G100">
        <v>13</v>
      </c>
      <c r="H100" t="s">
        <v>51</v>
      </c>
      <c r="I100" t="s">
        <v>38</v>
      </c>
      <c r="K100" t="str">
        <f>IF(J100&lt;&gt;"",VLOOKUP(CONCATENATE(J100,"_",I100),F$17:G$142,2,FALSE),"")</f>
        <v/>
      </c>
      <c r="L100" s="1" t="str">
        <f>IF(AND(J100&lt;&gt;"",OR(I100&lt;&gt;I99,J100&lt;&gt;J99)),K100/SUMIFS(G$4:G$129,I$4:I$129,"="&amp;I100),"")</f>
        <v/>
      </c>
    </row>
    <row r="101" spans="6:12" x14ac:dyDescent="0.35">
      <c r="F101" t="str">
        <f>CONCATENATE(H88,"_",I88)</f>
        <v>N_PRP</v>
      </c>
      <c r="G101">
        <v>2</v>
      </c>
      <c r="H101" t="s">
        <v>56</v>
      </c>
      <c r="I101" t="s">
        <v>38</v>
      </c>
      <c r="K101" t="str">
        <f>IF(J101&lt;&gt;"",VLOOKUP(CONCATENATE(J101,"_",I101),F$17:G$142,2,FALSE),"")</f>
        <v/>
      </c>
      <c r="L101" s="1" t="str">
        <f>IF(AND(J101&lt;&gt;"",OR(I101&lt;&gt;I100,J101&lt;&gt;J100)),K101/SUMIFS(G$4:G$129,I$4:I$129,"="&amp;I101),"")</f>
        <v/>
      </c>
    </row>
    <row r="102" spans="6:12" x14ac:dyDescent="0.35">
      <c r="F102" t="str">
        <f>CONCATENATE(H89,"_",I89)</f>
        <v>u_PRP</v>
      </c>
      <c r="G102">
        <v>1</v>
      </c>
      <c r="H102" t="s">
        <v>62</v>
      </c>
      <c r="I102" t="s">
        <v>38</v>
      </c>
      <c r="K102" t="str">
        <f>IF(J102&lt;&gt;"",VLOOKUP(CONCATENATE(J102,"_",I102),F$17:G$142,2,FALSE),"")</f>
        <v/>
      </c>
      <c r="L102" s="1" t="str">
        <f>IF(AND(J102&lt;&gt;"",OR(I102&lt;&gt;I101,J102&lt;&gt;J101)),K102/SUMIFS(G$4:G$129,I$4:I$129,"="&amp;I102),"")</f>
        <v/>
      </c>
    </row>
    <row r="103" spans="6:12" x14ac:dyDescent="0.35">
      <c r="F103" t="str">
        <f>CONCATENATE(H90,"_",I90)</f>
        <v>V_PRP$</v>
      </c>
      <c r="G103">
        <v>112</v>
      </c>
      <c r="H103" t="s">
        <v>63</v>
      </c>
      <c r="I103" t="s">
        <v>39</v>
      </c>
      <c r="J103" t="str">
        <f t="shared" si="1"/>
        <v>V</v>
      </c>
      <c r="K103">
        <f>IF(J103&lt;&gt;"",VLOOKUP(CONCATENATE(J103,"_",I103),F$17:G$142,2,FALSE),"")</f>
        <v>4</v>
      </c>
      <c r="L103" s="1">
        <f>IF(AND(J103&lt;&gt;"",OR(I103&lt;&gt;I102,J103&lt;&gt;J102)),K103/SUMIFS(G$4:G$129,I$4:I$129,"="&amp;I103),"")</f>
        <v>2.5316455696202531E-2</v>
      </c>
    </row>
    <row r="104" spans="6:12" x14ac:dyDescent="0.35">
      <c r="F104" t="str">
        <f>CONCATENATE(H91,"_",I91)</f>
        <v>N_PRP$</v>
      </c>
      <c r="G104">
        <v>34</v>
      </c>
      <c r="H104" t="s">
        <v>56</v>
      </c>
      <c r="I104" t="s">
        <v>39</v>
      </c>
      <c r="K104" t="str">
        <f>IF(J104&lt;&gt;"",VLOOKUP(CONCATENATE(J104,"_",I104),F$17:G$142,2,FALSE),"")</f>
        <v/>
      </c>
      <c r="L104" s="1" t="str">
        <f>IF(AND(J104&lt;&gt;"",OR(I104&lt;&gt;I103,J104&lt;&gt;J103)),K104/SUMIFS(G$4:G$129,I$4:I$129,"="&amp;I104),"")</f>
        <v/>
      </c>
    </row>
    <row r="105" spans="6:12" x14ac:dyDescent="0.35">
      <c r="F105" t="str">
        <f>CONCATENATE(H92,"_",I92)</f>
        <v>u_PRP$</v>
      </c>
      <c r="G105">
        <v>5</v>
      </c>
      <c r="H105" t="s">
        <v>62</v>
      </c>
      <c r="I105" t="s">
        <v>39</v>
      </c>
      <c r="K105" t="str">
        <f>IF(J105&lt;&gt;"",VLOOKUP(CONCATENATE(J105,"_",I105),F$17:G$142,2,FALSE),"")</f>
        <v/>
      </c>
      <c r="L105" s="1" t="str">
        <f>IF(AND(J105&lt;&gt;"",OR(I105&lt;&gt;I104,J105&lt;&gt;J104)),K105/SUMIFS(G$4:G$129,I$4:I$129,"="&amp;I105),"")</f>
        <v/>
      </c>
    </row>
    <row r="106" spans="6:12" x14ac:dyDescent="0.35">
      <c r="F106" t="str">
        <f>CONCATENATE(H93,"_",I93)</f>
        <v>IP_RB</v>
      </c>
      <c r="G106">
        <v>3</v>
      </c>
      <c r="H106" t="s">
        <v>58</v>
      </c>
      <c r="I106" t="s">
        <v>39</v>
      </c>
      <c r="K106" t="str">
        <f>IF(J106&lt;&gt;"",VLOOKUP(CONCATENATE(J106,"_",I106),F$17:G$142,2,FALSE),"")</f>
        <v/>
      </c>
      <c r="L106" s="1" t="str">
        <f>IF(AND(J106&lt;&gt;"",OR(I106&lt;&gt;I105,J106&lt;&gt;J105)),K106/SUMIFS(G$4:G$129,I$4:I$129,"="&amp;I106),"")</f>
        <v/>
      </c>
    </row>
    <row r="107" spans="6:12" x14ac:dyDescent="0.35">
      <c r="F107" t="str">
        <f>CONCATENATE(H94,"_",I94)</f>
        <v>V_RB</v>
      </c>
      <c r="G107">
        <v>2</v>
      </c>
      <c r="H107" t="s">
        <v>59</v>
      </c>
      <c r="I107" t="s">
        <v>39</v>
      </c>
      <c r="K107" t="str">
        <f>IF(J107&lt;&gt;"",VLOOKUP(CONCATENATE(J107,"_",I107),F$17:G$142,2,FALSE),"")</f>
        <v/>
      </c>
      <c r="L107" s="1" t="str">
        <f>IF(AND(J107&lt;&gt;"",OR(I107&lt;&gt;I106,J107&lt;&gt;J106)),K107/SUMIFS(G$4:G$129,I$4:I$129,"="&amp;I107),"")</f>
        <v/>
      </c>
    </row>
    <row r="108" spans="6:12" x14ac:dyDescent="0.35">
      <c r="F108" t="str">
        <f>CONCATENATE(H95,"_",I95)</f>
        <v>N_RP</v>
      </c>
      <c r="G108">
        <v>1</v>
      </c>
      <c r="H108" t="s">
        <v>55</v>
      </c>
      <c r="I108" t="s">
        <v>39</v>
      </c>
      <c r="K108" t="str">
        <f>IF(J108&lt;&gt;"",VLOOKUP(CONCATENATE(J108,"_",I108),F$17:G$142,2,FALSE),"")</f>
        <v/>
      </c>
      <c r="L108" s="1" t="str">
        <f>IF(AND(J108&lt;&gt;"",OR(I108&lt;&gt;I107,J108&lt;&gt;J107)),K108/SUMIFS(G$4:G$129,I$4:I$129,"="&amp;I108),"")</f>
        <v/>
      </c>
    </row>
    <row r="109" spans="6:12" x14ac:dyDescent="0.35">
      <c r="F109" t="str">
        <f>CONCATENATE(H96,"_",I96)</f>
        <v>DN_TO</v>
      </c>
      <c r="G109">
        <v>1</v>
      </c>
      <c r="H109" t="s">
        <v>61</v>
      </c>
      <c r="I109" t="s">
        <v>39</v>
      </c>
      <c r="K109" t="str">
        <f>IF(J109&lt;&gt;"",VLOOKUP(CONCATENATE(J109,"_",I109),F$17:G$142,2,FALSE),"")</f>
        <v/>
      </c>
      <c r="L109" s="1" t="str">
        <f>IF(AND(J109&lt;&gt;"",OR(I109&lt;&gt;I108,J109&lt;&gt;J108)),K109/SUMIFS(G$4:G$129,I$4:I$129,"="&amp;I109),"")</f>
        <v/>
      </c>
    </row>
    <row r="110" spans="6:12" x14ac:dyDescent="0.35">
      <c r="F110" t="str">
        <f>CONCATENATE(H97,"_",I97)</f>
        <v>N_TO</v>
      </c>
      <c r="G110">
        <v>53</v>
      </c>
      <c r="H110" t="s">
        <v>63</v>
      </c>
      <c r="I110" t="s">
        <v>41</v>
      </c>
      <c r="J110" t="str">
        <f t="shared" si="1"/>
        <v>V</v>
      </c>
      <c r="K110">
        <f>IF(J110&lt;&gt;"",VLOOKUP(CONCATENATE(J110,"_",I110),F$17:G$142,2,FALSE),"")</f>
        <v>4</v>
      </c>
      <c r="L110" s="1">
        <f>IF(AND(J110&lt;&gt;"",OR(I110&lt;&gt;I109,J110&lt;&gt;J109)),K110/SUMIFS(G$4:G$129,I$4:I$129,"="&amp;I110),"")</f>
        <v>5.9701492537313432E-2</v>
      </c>
    </row>
    <row r="111" spans="6:12" x14ac:dyDescent="0.35">
      <c r="F111" t="str">
        <f>CONCATENATE(H98,"_",I98)</f>
        <v>u_TO</v>
      </c>
      <c r="G111">
        <v>7</v>
      </c>
      <c r="H111" t="s">
        <v>56</v>
      </c>
      <c r="I111" t="s">
        <v>41</v>
      </c>
      <c r="K111" t="str">
        <f>IF(J111&lt;&gt;"",VLOOKUP(CONCATENATE(J111,"_",I111),F$17:G$142,2,FALSE),"")</f>
        <v/>
      </c>
      <c r="L111" s="1" t="str">
        <f>IF(AND(J111&lt;&gt;"",OR(I111&lt;&gt;I110,J111&lt;&gt;J110)),K111/SUMIFS(G$4:G$129,I$4:I$129,"="&amp;I111),"")</f>
        <v/>
      </c>
    </row>
    <row r="112" spans="6:12" x14ac:dyDescent="0.35">
      <c r="F112" t="str">
        <f>CONCATENATE(H99,"_",I99)</f>
        <v>V_VB</v>
      </c>
      <c r="G112">
        <v>4</v>
      </c>
      <c r="H112" t="s">
        <v>58</v>
      </c>
      <c r="I112" t="s">
        <v>41</v>
      </c>
      <c r="K112" t="str">
        <f>IF(J112&lt;&gt;"",VLOOKUP(CONCATENATE(J112,"_",I112),F$17:G$142,2,FALSE),"")</f>
        <v/>
      </c>
      <c r="L112" s="1" t="str">
        <f>IF(AND(J112&lt;&gt;"",OR(I112&lt;&gt;I111,J112&lt;&gt;J111)),K112/SUMIFS(G$4:G$129,I$4:I$129,"="&amp;I112),"")</f>
        <v/>
      </c>
    </row>
    <row r="113" spans="6:13" x14ac:dyDescent="0.35">
      <c r="F113" t="str">
        <f>CONCATENATE(H100,"_",I100)</f>
        <v>DN_VB</v>
      </c>
      <c r="G113">
        <v>2</v>
      </c>
      <c r="H113" t="s">
        <v>62</v>
      </c>
      <c r="I113" t="s">
        <v>41</v>
      </c>
      <c r="K113" t="str">
        <f>IF(J113&lt;&gt;"",VLOOKUP(CONCATENATE(J113,"_",I113),F$17:G$142,2,FALSE),"")</f>
        <v/>
      </c>
      <c r="L113" s="1" t="str">
        <f>IF(AND(J113&lt;&gt;"",OR(I113&lt;&gt;I112,J113&lt;&gt;J112)),K113/SUMIFS(G$4:G$129,I$4:I$129,"="&amp;I113),"")</f>
        <v/>
      </c>
    </row>
    <row r="114" spans="6:13" x14ac:dyDescent="0.35">
      <c r="F114" t="str">
        <f>CONCATENATE(H101,"_",I101)</f>
        <v>N_VB</v>
      </c>
      <c r="G114">
        <v>1</v>
      </c>
      <c r="H114" t="s">
        <v>60</v>
      </c>
      <c r="I114" t="s">
        <v>41</v>
      </c>
      <c r="K114" t="str">
        <f>IF(J114&lt;&gt;"",VLOOKUP(CONCATENATE(J114,"_",I114),F$17:G$142,2,FALSE),"")</f>
        <v/>
      </c>
      <c r="L114" s="1" t="str">
        <f>IF(AND(J114&lt;&gt;"",OR(I114&lt;&gt;I113,J114&lt;&gt;J113)),K114/SUMIFS(G$4:G$129,I$4:I$129,"="&amp;I114),"")</f>
        <v/>
      </c>
    </row>
    <row r="115" spans="6:13" x14ac:dyDescent="0.35">
      <c r="F115" t="str">
        <f>CONCATENATE(H102,"_",I102)</f>
        <v>u_VB</v>
      </c>
      <c r="G115">
        <v>3</v>
      </c>
      <c r="H115" t="s">
        <v>63</v>
      </c>
      <c r="I115" t="s">
        <v>42</v>
      </c>
      <c r="J115" t="str">
        <f t="shared" si="1"/>
        <v>V</v>
      </c>
      <c r="K115">
        <f>IF(J115&lt;&gt;"",VLOOKUP(CONCATENATE(J115,"_",I115),F$17:G$142,2,FALSE),"")</f>
        <v>1</v>
      </c>
      <c r="L115" s="1">
        <f>IF(AND(J115&lt;&gt;"",OR(I115&lt;&gt;I114,J115&lt;&gt;J114)),K115/SUMIFS(G$4:G$129,I$4:I$129,"="&amp;I115),"")</f>
        <v>0.33333333333333331</v>
      </c>
    </row>
    <row r="116" spans="6:13" x14ac:dyDescent="0.35">
      <c r="F116" t="str">
        <f>CONCATENATE(H103,"_",I103)</f>
        <v>V_VBD</v>
      </c>
      <c r="G116">
        <v>4</v>
      </c>
      <c r="H116" t="s">
        <v>56</v>
      </c>
      <c r="I116" t="s">
        <v>43</v>
      </c>
      <c r="K116" t="str">
        <f>IF(J116&lt;&gt;"",VLOOKUP(CONCATENATE(J116,"_",I116),F$17:G$142,2,FALSE),"")</f>
        <v/>
      </c>
      <c r="L116" s="1" t="str">
        <f>IF(AND(J116&lt;&gt;"",OR(I116&lt;&gt;I115,J116&lt;&gt;J115)),K116/SUMIFS(G$4:G$129,I$4:I$129,"="&amp;I116),"")</f>
        <v/>
      </c>
      <c r="M116" t="s">
        <v>84</v>
      </c>
    </row>
    <row r="117" spans="6:13" x14ac:dyDescent="0.35">
      <c r="F117" t="str">
        <f>CONCATENATE(H104,"_",I104)</f>
        <v>N_VBD</v>
      </c>
      <c r="G117">
        <v>3</v>
      </c>
      <c r="H117" t="s">
        <v>63</v>
      </c>
      <c r="I117" t="s">
        <v>43</v>
      </c>
      <c r="J117" t="str">
        <f t="shared" si="1"/>
        <v>V</v>
      </c>
      <c r="K117">
        <f>IF(J117&lt;&gt;"",VLOOKUP(CONCATENATE(J117,"_",I117),F$17:G$142,2,FALSE),"")</f>
        <v>0</v>
      </c>
      <c r="L117" s="1">
        <f>IF(AND(J117&lt;&gt;"",OR(I117&lt;&gt;I116,J117&lt;&gt;J116)),K117/SUMIFS(G$4:G$129,I$4:I$129,"="&amp;I117),"")</f>
        <v>0</v>
      </c>
      <c r="M117" t="s">
        <v>71</v>
      </c>
    </row>
    <row r="118" spans="6:13" x14ac:dyDescent="0.35">
      <c r="F118" t="str">
        <f>CONCATENATE(H105,"_",I105)</f>
        <v>u_VBD</v>
      </c>
      <c r="G118">
        <v>1</v>
      </c>
      <c r="H118" t="s">
        <v>62</v>
      </c>
      <c r="I118" t="s">
        <v>43</v>
      </c>
      <c r="K118" t="str">
        <f>IF(J118&lt;&gt;"",VLOOKUP(CONCATENATE(J118,"_",I118),F$17:G$142,2,FALSE),"")</f>
        <v/>
      </c>
      <c r="L118" s="1" t="str">
        <f>IF(AND(J118&lt;&gt;"",OR(I118&lt;&gt;I117,J118&lt;&gt;J117)),K118/SUMIFS(G$4:G$129,I$4:I$129,"="&amp;I118),"")</f>
        <v/>
      </c>
    </row>
    <row r="119" spans="6:13" x14ac:dyDescent="0.35">
      <c r="F119" t="str">
        <f>CONCATENATE(H106,"_",I106)</f>
        <v>PN_VBD</v>
      </c>
      <c r="G119">
        <v>2</v>
      </c>
      <c r="H119" t="s">
        <v>56</v>
      </c>
      <c r="I119" t="s">
        <v>44</v>
      </c>
      <c r="J119" t="s">
        <v>56</v>
      </c>
      <c r="K119">
        <f>IF(J119&lt;&gt;"",VLOOKUP(CONCATENATE(J119,"_",I119),F$17:G$142,2,FALSE),"")</f>
        <v>0</v>
      </c>
      <c r="L119" s="1">
        <f>IF(AND(J119&lt;&gt;"",OR(I119&lt;&gt;I118,J119&lt;&gt;J118)),K119/SUMIFS(G$4:G$129,I$4:I$129,"="&amp;I119),"")</f>
        <v>0</v>
      </c>
      <c r="M119" t="s">
        <v>85</v>
      </c>
    </row>
    <row r="120" spans="6:13" x14ac:dyDescent="0.35">
      <c r="F120" t="str">
        <f>CONCATENATE(H107,"_",I107)</f>
        <v>RN_VBD</v>
      </c>
      <c r="G120">
        <v>1</v>
      </c>
      <c r="H120" t="s">
        <v>51</v>
      </c>
      <c r="I120" t="s">
        <v>44</v>
      </c>
      <c r="K120" t="str">
        <f>IF(J120&lt;&gt;"",VLOOKUP(CONCATENATE(J120,"_",I120),F$17:G$142,2,FALSE),"")</f>
        <v/>
      </c>
      <c r="L120" s="1" t="str">
        <f>IF(AND(J120&lt;&gt;"",OR(I120&lt;&gt;I119,J120&lt;&gt;J119)),K120/SUMIFS(G$4:G$129,I$4:I$129,"="&amp;I120),"")</f>
        <v/>
      </c>
    </row>
    <row r="121" spans="6:13" x14ac:dyDescent="0.35">
      <c r="F121" t="str">
        <f>CONCATENATE(H108,"_",I108)</f>
        <v>L_VBD</v>
      </c>
      <c r="G121">
        <v>1</v>
      </c>
      <c r="H121" t="s">
        <v>57</v>
      </c>
      <c r="I121" t="s">
        <v>44</v>
      </c>
      <c r="K121" t="str">
        <f>IF(J121&lt;&gt;"",VLOOKUP(CONCATENATE(J121,"_",I121),F$17:G$142,2,FALSE),"")</f>
        <v/>
      </c>
      <c r="L121" s="1" t="str">
        <f>IF(AND(J121&lt;&gt;"",OR(I121&lt;&gt;I120,J121&lt;&gt;J120)),K121/SUMIFS(G$4:G$129,I$4:I$129,"="&amp;I121),"")</f>
        <v/>
      </c>
    </row>
    <row r="122" spans="6:13" x14ac:dyDescent="0.35">
      <c r="F122" t="str">
        <f>CONCATENATE(H109,"_",I109)</f>
        <v>TN_VBD</v>
      </c>
      <c r="G122">
        <v>7</v>
      </c>
      <c r="H122" t="s">
        <v>56</v>
      </c>
      <c r="I122" t="s">
        <v>45</v>
      </c>
      <c r="J122" t="str">
        <f t="shared" si="1"/>
        <v>N</v>
      </c>
      <c r="K122">
        <f>IF(J122&lt;&gt;"",VLOOKUP(CONCATENATE(J122,"_",I122),F$17:G$142,2,FALSE),"")</f>
        <v>0</v>
      </c>
      <c r="L122" s="1">
        <f>IF(AND(J122&lt;&gt;"",OR(I122&lt;&gt;I121,J122&lt;&gt;J121)),K122/SUMIFS(G$4:G$129,I$4:I$129,"="&amp;I122),"")</f>
        <v>0</v>
      </c>
      <c r="M122" t="s">
        <v>86</v>
      </c>
    </row>
    <row r="123" spans="6:13" x14ac:dyDescent="0.35">
      <c r="F123" t="str">
        <f>CONCATENATE(H110,"_",I110)</f>
        <v>V_VBN</v>
      </c>
      <c r="G123">
        <v>4</v>
      </c>
      <c r="H123" t="s">
        <v>51</v>
      </c>
      <c r="I123" t="s">
        <v>45</v>
      </c>
      <c r="K123" t="str">
        <f>IF(J123&lt;&gt;"",VLOOKUP(CONCATENATE(J123,"_",I123),F$17:G$142,2,FALSE),"")</f>
        <v/>
      </c>
      <c r="L123" s="1" t="str">
        <f>IF(AND(J123&lt;&gt;"",OR(I123&lt;&gt;I122,J123&lt;&gt;J122)),K123/SUMIFS(G$4:G$129,I$4:I$129,"="&amp;I123),"")</f>
        <v/>
      </c>
    </row>
    <row r="124" spans="6:13" x14ac:dyDescent="0.35">
      <c r="F124" t="str">
        <f>CONCATENATE(H111,"_",I111)</f>
        <v>N_VBN</v>
      </c>
      <c r="G124">
        <v>4</v>
      </c>
      <c r="H124" t="s">
        <v>60</v>
      </c>
      <c r="I124" t="s">
        <v>45</v>
      </c>
      <c r="K124" t="str">
        <f>IF(J124&lt;&gt;"",VLOOKUP(CONCATENATE(J124,"_",I124),F$17:G$142,2,FALSE),"")</f>
        <v/>
      </c>
      <c r="L124" s="1" t="str">
        <f>IF(AND(J124&lt;&gt;"",OR(I124&lt;&gt;I123,J124&lt;&gt;J123)),K124/SUMIFS(G$4:G$129,I$4:I$129,"="&amp;I124),"")</f>
        <v/>
      </c>
    </row>
    <row r="125" spans="6:13" x14ac:dyDescent="0.35">
      <c r="F125" t="str">
        <f>CONCATENATE(H112,"_",I112)</f>
        <v>PN_VBN</v>
      </c>
      <c r="G125">
        <v>2</v>
      </c>
      <c r="H125" t="s">
        <v>63</v>
      </c>
      <c r="I125" t="s">
        <v>45</v>
      </c>
      <c r="K125" t="str">
        <f>IF(J125&lt;&gt;"",VLOOKUP(CONCATENATE(J125,"_",I125),F$17:G$142,2,FALSE),"")</f>
        <v/>
      </c>
      <c r="L125" s="1" t="str">
        <f>IF(AND(J125&lt;&gt;"",OR(I125&lt;&gt;I124,J125&lt;&gt;J124)),K125/SUMIFS(G$4:G$129,I$4:I$129,"="&amp;I125),"")</f>
        <v/>
      </c>
    </row>
    <row r="126" spans="6:13" x14ac:dyDescent="0.35">
      <c r="F126" t="str">
        <f>CONCATENATE(H113,"_",I113)</f>
        <v>u_VBN</v>
      </c>
      <c r="G126">
        <v>1</v>
      </c>
      <c r="H126" t="s">
        <v>61</v>
      </c>
      <c r="I126" t="s">
        <v>45</v>
      </c>
      <c r="K126" t="str">
        <f>IF(J126&lt;&gt;"",VLOOKUP(CONCATENATE(J126,"_",I126),F$17:G$142,2,FALSE),"")</f>
        <v/>
      </c>
      <c r="L126" s="1" t="str">
        <f>IF(AND(J126&lt;&gt;"",OR(I126&lt;&gt;I125,J126&lt;&gt;J125)),K126/SUMIFS(G$4:G$129,I$4:I$129,"="&amp;I126),"")</f>
        <v/>
      </c>
    </row>
    <row r="127" spans="6:13" x14ac:dyDescent="0.35">
      <c r="F127" t="str">
        <f>CONCATENATE(H114,"_",I114)</f>
        <v>SN_VBN</v>
      </c>
      <c r="G127">
        <v>9</v>
      </c>
      <c r="H127" t="s">
        <v>56</v>
      </c>
      <c r="I127" t="s">
        <v>47</v>
      </c>
      <c r="J127" t="str">
        <f t="shared" si="1"/>
        <v>N</v>
      </c>
      <c r="K127">
        <f>IF(J127&lt;&gt;"",VLOOKUP(CONCATENATE(J127,"_",I127),F$17:G$142,2,FALSE),"")</f>
        <v>0</v>
      </c>
      <c r="L127" s="1">
        <f>IF(AND(J127&lt;&gt;"",OR(I127&lt;&gt;I126,J127&lt;&gt;J126)),K127/SUMIFS(G$4:G$129,I$4:I$129,"="&amp;I127),"")</f>
        <v>0</v>
      </c>
    </row>
    <row r="128" spans="6:13" x14ac:dyDescent="0.35">
      <c r="F128" t="str">
        <f>CONCATENATE(H115,"_",I115)</f>
        <v>V_VBP</v>
      </c>
      <c r="G128">
        <v>1</v>
      </c>
      <c r="H128" t="s">
        <v>51</v>
      </c>
      <c r="I128" t="s">
        <v>47</v>
      </c>
      <c r="K128" t="str">
        <f>IF(J128&lt;&gt;"",VLOOKUP(CONCATENATE(J128,"_",I128),F$17:G$142,2,FALSE),"")</f>
        <v/>
      </c>
      <c r="L128" s="1" t="str">
        <f>IF(AND(J128&lt;&gt;"",OR(I128&lt;&gt;I127,J128&lt;&gt;J127)),K128/SUMIFS(G$4:G$129,I$4:I$129,"="&amp;I128),"")</f>
        <v/>
      </c>
    </row>
    <row r="129" spans="6:12" x14ac:dyDescent="0.35">
      <c r="F129" t="str">
        <f>CONCATENATE(H116,"_",I116)</f>
        <v>N_VBZ</v>
      </c>
      <c r="G129">
        <v>1</v>
      </c>
      <c r="H129" t="s">
        <v>62</v>
      </c>
      <c r="I129" t="s">
        <v>47</v>
      </c>
      <c r="K129" t="str">
        <f>IF(J129&lt;&gt;"",VLOOKUP(CONCATENATE(J129,"_",I129),F$17:G$142,2,FALSE),"")</f>
        <v/>
      </c>
      <c r="L129" s="1" t="str">
        <f>IF(AND(J129&lt;&gt;"",OR(I129&lt;&gt;I128,J129&lt;&gt;J128)),K129/SUMIFS(G$4:G$129,I$4:I$129,"="&amp;I129),"")</f>
        <v/>
      </c>
    </row>
    <row r="130" spans="6:12" x14ac:dyDescent="0.35">
      <c r="F130" t="str">
        <f>CONCATENATE(H117,"_",I117)</f>
        <v>V_VBZ</v>
      </c>
    </row>
    <row r="131" spans="6:12" x14ac:dyDescent="0.35">
      <c r="F131" t="str">
        <f>CONCATENATE(H118,"_",I118)</f>
        <v>u_VBZ</v>
      </c>
    </row>
    <row r="132" spans="6:12" x14ac:dyDescent="0.35">
      <c r="F132" t="str">
        <f>CONCATENATE(H119,"_",I119)</f>
        <v>N_WDT</v>
      </c>
    </row>
    <row r="133" spans="6:12" x14ac:dyDescent="0.35">
      <c r="F133" t="str">
        <f>CONCATENATE(H120,"_",I120)</f>
        <v>DN_WDT</v>
      </c>
    </row>
    <row r="134" spans="6:12" x14ac:dyDescent="0.35">
      <c r="F134" t="str">
        <f>CONCATENATE(H121,"_",I121)</f>
        <v>n_WDT</v>
      </c>
    </row>
    <row r="135" spans="6:12" x14ac:dyDescent="0.35">
      <c r="F135" t="str">
        <f>CONCATENATE(H122,"_",I122)</f>
        <v>N_WP</v>
      </c>
    </row>
    <row r="136" spans="6:12" x14ac:dyDescent="0.35">
      <c r="F136" t="str">
        <f>CONCATENATE(H123,"_",I123)</f>
        <v>DN_WP</v>
      </c>
    </row>
    <row r="137" spans="6:12" x14ac:dyDescent="0.35">
      <c r="F137" t="str">
        <f>CONCATENATE(H124,"_",I124)</f>
        <v>SN_WP</v>
      </c>
    </row>
    <row r="138" spans="6:12" x14ac:dyDescent="0.35">
      <c r="F138" t="str">
        <f>CONCATENATE(H125,"_",I125)</f>
        <v>V_WP</v>
      </c>
    </row>
    <row r="139" spans="6:12" x14ac:dyDescent="0.35">
      <c r="F139" t="str">
        <f>CONCATENATE(H126,"_",I126)</f>
        <v>TN_WP</v>
      </c>
    </row>
    <row r="140" spans="6:12" x14ac:dyDescent="0.35">
      <c r="F140" t="str">
        <f>CONCATENATE(H127,"_",I127)</f>
        <v>N_WRB</v>
      </c>
    </row>
    <row r="141" spans="6:12" x14ac:dyDescent="0.35">
      <c r="F141" t="str">
        <f>CONCATENATE(H128,"_",I128)</f>
        <v>DN_WRB</v>
      </c>
    </row>
    <row r="142" spans="6:12" x14ac:dyDescent="0.35">
      <c r="F142" t="str">
        <f>CONCATENATE(H129,"_",I129)</f>
        <v>u_WRB</v>
      </c>
    </row>
  </sheetData>
  <sortState ref="B2:C46">
    <sortCondition ref="C2:C46"/>
  </sortState>
  <conditionalFormatting sqref="L4:L1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workbookViewId="0"/>
  </sheetViews>
  <sheetFormatPr defaultRowHeight="14.5" x14ac:dyDescent="0.35"/>
  <cols>
    <col min="6" max="6" width="11.08984375" customWidth="1"/>
    <col min="11" max="11" width="21.1796875" customWidth="1"/>
  </cols>
  <sheetData>
    <row r="1" spans="1:4" x14ac:dyDescent="0.35">
      <c r="A1" t="s">
        <v>170</v>
      </c>
      <c r="C1" t="s">
        <v>67</v>
      </c>
      <c r="D1" t="s">
        <v>72</v>
      </c>
    </row>
    <row r="3" spans="1:4" x14ac:dyDescent="0.35">
      <c r="A3" t="s">
        <v>0</v>
      </c>
      <c r="B3">
        <v>2494</v>
      </c>
      <c r="C3" t="s">
        <v>0</v>
      </c>
    </row>
    <row r="4" spans="1:4" x14ac:dyDescent="0.35">
      <c r="A4" t="s">
        <v>3</v>
      </c>
      <c r="B4">
        <v>1474</v>
      </c>
      <c r="C4" t="s">
        <v>3</v>
      </c>
    </row>
    <row r="5" spans="1:4" x14ac:dyDescent="0.35">
      <c r="A5" t="s">
        <v>2</v>
      </c>
      <c r="B5">
        <v>876</v>
      </c>
      <c r="C5" t="s">
        <v>2</v>
      </c>
    </row>
    <row r="6" spans="1:4" x14ac:dyDescent="0.35">
      <c r="A6" t="s">
        <v>91</v>
      </c>
      <c r="B6">
        <v>324</v>
      </c>
      <c r="C6" t="s">
        <v>91</v>
      </c>
    </row>
    <row r="7" spans="1:4" x14ac:dyDescent="0.35">
      <c r="A7" t="s">
        <v>92</v>
      </c>
      <c r="B7">
        <v>170</v>
      </c>
      <c r="C7" t="s">
        <v>92</v>
      </c>
    </row>
    <row r="8" spans="1:4" x14ac:dyDescent="0.35">
      <c r="A8" t="s">
        <v>93</v>
      </c>
      <c r="B8">
        <v>101</v>
      </c>
      <c r="C8" t="s">
        <v>93</v>
      </c>
    </row>
    <row r="9" spans="1:4" x14ac:dyDescent="0.35">
      <c r="A9" t="s">
        <v>94</v>
      </c>
      <c r="B9">
        <v>77</v>
      </c>
      <c r="C9" t="s">
        <v>94</v>
      </c>
    </row>
    <row r="10" spans="1:4" x14ac:dyDescent="0.35">
      <c r="A10" t="s">
        <v>95</v>
      </c>
      <c r="B10">
        <v>50</v>
      </c>
      <c r="C10" t="s">
        <v>95</v>
      </c>
    </row>
    <row r="11" spans="1:4" x14ac:dyDescent="0.35">
      <c r="A11" t="s">
        <v>97</v>
      </c>
      <c r="B11">
        <v>23</v>
      </c>
      <c r="C11" t="s">
        <v>93</v>
      </c>
    </row>
    <row r="12" spans="1:4" x14ac:dyDescent="0.35">
      <c r="A12" t="s">
        <v>102</v>
      </c>
      <c r="B12">
        <v>12</v>
      </c>
      <c r="C12" t="s">
        <v>102</v>
      </c>
    </row>
    <row r="13" spans="1:4" x14ac:dyDescent="0.35">
      <c r="A13" t="s">
        <v>1</v>
      </c>
      <c r="B13">
        <v>10</v>
      </c>
      <c r="C13" t="s">
        <v>1</v>
      </c>
    </row>
    <row r="14" spans="1:4" x14ac:dyDescent="0.35">
      <c r="A14" t="s">
        <v>4</v>
      </c>
      <c r="B14">
        <v>9</v>
      </c>
      <c r="C14" t="s">
        <v>4</v>
      </c>
    </row>
    <row r="15" spans="1:4" x14ac:dyDescent="0.35">
      <c r="A15" t="s">
        <v>65</v>
      </c>
      <c r="B15">
        <v>5</v>
      </c>
      <c r="C15" t="s">
        <v>9</v>
      </c>
      <c r="D15" t="s">
        <v>175</v>
      </c>
    </row>
    <row r="16" spans="1:4" x14ac:dyDescent="0.35">
      <c r="A16" t="s">
        <v>115</v>
      </c>
      <c r="B16">
        <v>4</v>
      </c>
      <c r="C16" t="s">
        <v>115</v>
      </c>
    </row>
    <row r="17" spans="1:4" x14ac:dyDescent="0.35">
      <c r="A17" t="s">
        <v>106</v>
      </c>
      <c r="B17">
        <v>4</v>
      </c>
      <c r="C17" t="s">
        <v>106</v>
      </c>
    </row>
    <row r="18" spans="1:4" x14ac:dyDescent="0.35">
      <c r="A18" t="s">
        <v>131</v>
      </c>
      <c r="B18">
        <v>3</v>
      </c>
      <c r="C18" t="s">
        <v>131</v>
      </c>
    </row>
    <row r="19" spans="1:4" x14ac:dyDescent="0.35">
      <c r="A19" t="s">
        <v>110</v>
      </c>
      <c r="B19">
        <v>3</v>
      </c>
      <c r="C19" t="s">
        <v>110</v>
      </c>
    </row>
    <row r="20" spans="1:4" x14ac:dyDescent="0.35">
      <c r="A20" t="s">
        <v>112</v>
      </c>
      <c r="B20">
        <v>3</v>
      </c>
      <c r="C20" t="s">
        <v>112</v>
      </c>
    </row>
    <row r="21" spans="1:4" x14ac:dyDescent="0.35">
      <c r="A21" t="s">
        <v>157</v>
      </c>
      <c r="B21">
        <v>2</v>
      </c>
      <c r="C21" t="s">
        <v>91</v>
      </c>
    </row>
    <row r="22" spans="1:4" x14ac:dyDescent="0.35">
      <c r="A22" t="s">
        <v>169</v>
      </c>
      <c r="B22">
        <v>1</v>
      </c>
      <c r="C22" t="s">
        <v>169</v>
      </c>
    </row>
    <row r="23" spans="1:4" x14ac:dyDescent="0.35">
      <c r="A23" t="s">
        <v>133</v>
      </c>
      <c r="B23">
        <v>1</v>
      </c>
      <c r="C23" t="s">
        <v>133</v>
      </c>
    </row>
    <row r="25" spans="1:4" x14ac:dyDescent="0.35">
      <c r="A25" t="s">
        <v>171</v>
      </c>
      <c r="B25" t="s">
        <v>172</v>
      </c>
      <c r="C25" t="s">
        <v>67</v>
      </c>
      <c r="D25" t="s">
        <v>72</v>
      </c>
    </row>
    <row r="27" spans="1:4" x14ac:dyDescent="0.35">
      <c r="A27" t="s">
        <v>96</v>
      </c>
      <c r="B27">
        <v>46</v>
      </c>
      <c r="C27" t="s">
        <v>0</v>
      </c>
    </row>
    <row r="28" spans="1:4" x14ac:dyDescent="0.35">
      <c r="A28" t="s">
        <v>104</v>
      </c>
      <c r="B28">
        <v>13</v>
      </c>
      <c r="C28" t="s">
        <v>3</v>
      </c>
    </row>
    <row r="29" spans="1:4" x14ac:dyDescent="0.35">
      <c r="A29" t="s">
        <v>98</v>
      </c>
      <c r="B29">
        <v>10</v>
      </c>
      <c r="C29" t="s">
        <v>92</v>
      </c>
    </row>
    <row r="30" spans="1:4" x14ac:dyDescent="0.35">
      <c r="A30" t="s">
        <v>99</v>
      </c>
      <c r="B30">
        <v>10</v>
      </c>
      <c r="C30" t="s">
        <v>3</v>
      </c>
    </row>
    <row r="31" spans="1:4" x14ac:dyDescent="0.35">
      <c r="A31" t="s">
        <v>158</v>
      </c>
      <c r="B31">
        <v>9</v>
      </c>
      <c r="D31" t="s">
        <v>173</v>
      </c>
    </row>
    <row r="32" spans="1:4" x14ac:dyDescent="0.35">
      <c r="A32" t="s">
        <v>100</v>
      </c>
      <c r="B32">
        <v>7</v>
      </c>
      <c r="C32" t="s">
        <v>0</v>
      </c>
    </row>
    <row r="33" spans="1:4" x14ac:dyDescent="0.35">
      <c r="A33" t="s">
        <v>101</v>
      </c>
      <c r="B33">
        <v>7</v>
      </c>
      <c r="C33" t="s">
        <v>91</v>
      </c>
    </row>
    <row r="34" spans="1:4" x14ac:dyDescent="0.35">
      <c r="A34" t="s">
        <v>103</v>
      </c>
      <c r="B34">
        <v>5</v>
      </c>
      <c r="C34" t="s">
        <v>3</v>
      </c>
    </row>
    <row r="35" spans="1:4" x14ac:dyDescent="0.35">
      <c r="A35" t="s">
        <v>105</v>
      </c>
      <c r="B35">
        <v>4</v>
      </c>
      <c r="C35" t="s">
        <v>3</v>
      </c>
    </row>
    <row r="36" spans="1:4" x14ac:dyDescent="0.35">
      <c r="A36" t="s">
        <v>107</v>
      </c>
      <c r="B36">
        <v>3</v>
      </c>
      <c r="C36" t="s">
        <v>91</v>
      </c>
    </row>
    <row r="37" spans="1:4" x14ac:dyDescent="0.35">
      <c r="A37" t="s">
        <v>108</v>
      </c>
      <c r="B37">
        <v>2</v>
      </c>
      <c r="D37" t="s">
        <v>173</v>
      </c>
    </row>
    <row r="38" spans="1:4" x14ac:dyDescent="0.35">
      <c r="A38" t="s">
        <v>109</v>
      </c>
      <c r="B38">
        <v>2</v>
      </c>
      <c r="C38" t="s">
        <v>174</v>
      </c>
    </row>
    <row r="39" spans="1:4" x14ac:dyDescent="0.35">
      <c r="A39" t="s">
        <v>111</v>
      </c>
      <c r="B39">
        <v>2</v>
      </c>
      <c r="D39" t="s">
        <v>173</v>
      </c>
    </row>
    <row r="40" spans="1:4" x14ac:dyDescent="0.35">
      <c r="A40" t="s">
        <v>113</v>
      </c>
      <c r="B40">
        <v>2</v>
      </c>
      <c r="C40" t="s">
        <v>93</v>
      </c>
    </row>
    <row r="41" spans="1:4" x14ac:dyDescent="0.35">
      <c r="A41" t="s">
        <v>114</v>
      </c>
      <c r="B41">
        <v>2</v>
      </c>
      <c r="C41" t="s">
        <v>93</v>
      </c>
    </row>
    <row r="42" spans="1:4" x14ac:dyDescent="0.35">
      <c r="A42" t="s">
        <v>116</v>
      </c>
      <c r="B42">
        <v>2</v>
      </c>
      <c r="C42" t="s">
        <v>0</v>
      </c>
    </row>
    <row r="43" spans="1:4" x14ac:dyDescent="0.35">
      <c r="A43" t="s">
        <v>117</v>
      </c>
      <c r="B43">
        <v>2</v>
      </c>
      <c r="C43" t="s">
        <v>95</v>
      </c>
    </row>
    <row r="44" spans="1:4" x14ac:dyDescent="0.35">
      <c r="A44" t="s">
        <v>118</v>
      </c>
      <c r="B44">
        <v>2</v>
      </c>
      <c r="C44" t="s">
        <v>91</v>
      </c>
    </row>
    <row r="45" spans="1:4" x14ac:dyDescent="0.35">
      <c r="A45" t="s">
        <v>119</v>
      </c>
      <c r="B45">
        <v>2</v>
      </c>
      <c r="C45" t="s">
        <v>91</v>
      </c>
    </row>
    <row r="46" spans="1:4" x14ac:dyDescent="0.35">
      <c r="A46" t="s">
        <v>125</v>
      </c>
      <c r="B46">
        <v>2</v>
      </c>
      <c r="C46" t="s">
        <v>174</v>
      </c>
    </row>
    <row r="47" spans="1:4" x14ac:dyDescent="0.35">
      <c r="A47" t="s">
        <v>128</v>
      </c>
      <c r="B47">
        <v>2</v>
      </c>
      <c r="C47" t="s">
        <v>3</v>
      </c>
    </row>
    <row r="48" spans="1:4" x14ac:dyDescent="0.35">
      <c r="A48" t="s">
        <v>154</v>
      </c>
      <c r="B48">
        <v>2</v>
      </c>
      <c r="C48" t="s">
        <v>91</v>
      </c>
    </row>
    <row r="49" spans="1:4" x14ac:dyDescent="0.35">
      <c r="A49" t="s">
        <v>155</v>
      </c>
      <c r="B49">
        <v>2</v>
      </c>
      <c r="C49" t="s">
        <v>91</v>
      </c>
    </row>
    <row r="50" spans="1:4" x14ac:dyDescent="0.35">
      <c r="A50" t="s">
        <v>120</v>
      </c>
      <c r="B50">
        <v>1</v>
      </c>
      <c r="C50" t="s">
        <v>95</v>
      </c>
    </row>
    <row r="51" spans="1:4" x14ac:dyDescent="0.35">
      <c r="A51" t="s">
        <v>159</v>
      </c>
      <c r="B51">
        <v>1</v>
      </c>
      <c r="D51" t="s">
        <v>173</v>
      </c>
    </row>
    <row r="52" spans="1:4" x14ac:dyDescent="0.35">
      <c r="A52" t="s">
        <v>121</v>
      </c>
      <c r="B52">
        <v>1</v>
      </c>
      <c r="C52" t="s">
        <v>94</v>
      </c>
    </row>
    <row r="53" spans="1:4" x14ac:dyDescent="0.35">
      <c r="A53" t="s">
        <v>160</v>
      </c>
      <c r="B53">
        <v>1</v>
      </c>
      <c r="D53" t="s">
        <v>173</v>
      </c>
    </row>
    <row r="54" spans="1:4" x14ac:dyDescent="0.35">
      <c r="A54" t="s">
        <v>122</v>
      </c>
      <c r="B54">
        <v>1</v>
      </c>
      <c r="D54" t="s">
        <v>173</v>
      </c>
    </row>
    <row r="55" spans="1:4" x14ac:dyDescent="0.35">
      <c r="A55" t="s">
        <v>161</v>
      </c>
      <c r="B55">
        <v>1</v>
      </c>
      <c r="C55" t="s">
        <v>94</v>
      </c>
    </row>
    <row r="56" spans="1:4" x14ac:dyDescent="0.35">
      <c r="A56" t="s">
        <v>123</v>
      </c>
      <c r="B56">
        <v>1</v>
      </c>
      <c r="D56" t="s">
        <v>173</v>
      </c>
    </row>
    <row r="57" spans="1:4" x14ac:dyDescent="0.35">
      <c r="A57" t="s">
        <v>162</v>
      </c>
      <c r="B57">
        <v>1</v>
      </c>
      <c r="D57" t="s">
        <v>173</v>
      </c>
    </row>
    <row r="58" spans="1:4" x14ac:dyDescent="0.35">
      <c r="A58" t="s">
        <v>124</v>
      </c>
      <c r="B58">
        <v>1</v>
      </c>
      <c r="C58" t="s">
        <v>92</v>
      </c>
    </row>
    <row r="59" spans="1:4" x14ac:dyDescent="0.35">
      <c r="A59" t="s">
        <v>126</v>
      </c>
      <c r="B59">
        <v>1</v>
      </c>
      <c r="C59" t="s">
        <v>93</v>
      </c>
      <c r="D59" t="s">
        <v>173</v>
      </c>
    </row>
    <row r="60" spans="1:4" x14ac:dyDescent="0.35">
      <c r="A60" t="s">
        <v>127</v>
      </c>
      <c r="B60">
        <v>1</v>
      </c>
      <c r="C60" t="s">
        <v>3</v>
      </c>
    </row>
    <row r="61" spans="1:4" x14ac:dyDescent="0.35">
      <c r="A61" t="s">
        <v>129</v>
      </c>
      <c r="B61">
        <v>1</v>
      </c>
      <c r="D61" t="s">
        <v>173</v>
      </c>
    </row>
    <row r="62" spans="1:4" x14ac:dyDescent="0.35">
      <c r="A62" t="s">
        <v>130</v>
      </c>
      <c r="B62">
        <v>1</v>
      </c>
      <c r="D62" t="s">
        <v>173</v>
      </c>
    </row>
    <row r="63" spans="1:4" x14ac:dyDescent="0.35">
      <c r="A63" t="s">
        <v>163</v>
      </c>
      <c r="B63">
        <v>1</v>
      </c>
      <c r="D63" t="s">
        <v>173</v>
      </c>
    </row>
    <row r="64" spans="1:4" x14ac:dyDescent="0.35">
      <c r="A64" t="s">
        <v>132</v>
      </c>
      <c r="B64">
        <v>1</v>
      </c>
      <c r="D64" t="s">
        <v>173</v>
      </c>
    </row>
    <row r="65" spans="1:4" x14ac:dyDescent="0.35">
      <c r="A65" t="s">
        <v>134</v>
      </c>
      <c r="B65">
        <v>1</v>
      </c>
      <c r="C65" t="s">
        <v>92</v>
      </c>
    </row>
    <row r="66" spans="1:4" x14ac:dyDescent="0.35">
      <c r="A66" t="s">
        <v>135</v>
      </c>
      <c r="B66">
        <v>1</v>
      </c>
      <c r="C66" t="s">
        <v>91</v>
      </c>
    </row>
    <row r="67" spans="1:4" x14ac:dyDescent="0.35">
      <c r="A67" t="s">
        <v>136</v>
      </c>
      <c r="B67">
        <v>1</v>
      </c>
      <c r="D67" t="s">
        <v>173</v>
      </c>
    </row>
    <row r="68" spans="1:4" x14ac:dyDescent="0.35">
      <c r="A68" t="s">
        <v>137</v>
      </c>
      <c r="B68">
        <v>1</v>
      </c>
      <c r="C68" t="s">
        <v>93</v>
      </c>
    </row>
    <row r="69" spans="1:4" x14ac:dyDescent="0.35">
      <c r="A69" t="s">
        <v>138</v>
      </c>
      <c r="B69">
        <v>1</v>
      </c>
      <c r="C69" t="s">
        <v>93</v>
      </c>
    </row>
    <row r="70" spans="1:4" x14ac:dyDescent="0.35">
      <c r="A70" t="s">
        <v>139</v>
      </c>
      <c r="B70">
        <v>1</v>
      </c>
      <c r="C70" t="s">
        <v>1</v>
      </c>
    </row>
    <row r="71" spans="1:4" x14ac:dyDescent="0.35">
      <c r="A71" t="s">
        <v>140</v>
      </c>
      <c r="B71">
        <v>1</v>
      </c>
      <c r="C71" t="s">
        <v>3</v>
      </c>
    </row>
    <row r="72" spans="1:4" x14ac:dyDescent="0.35">
      <c r="A72" t="s">
        <v>141</v>
      </c>
      <c r="B72">
        <v>1</v>
      </c>
      <c r="C72" t="s">
        <v>92</v>
      </c>
    </row>
    <row r="73" spans="1:4" x14ac:dyDescent="0.35">
      <c r="A73" t="s">
        <v>142</v>
      </c>
      <c r="B73">
        <v>1</v>
      </c>
      <c r="D73" t="s">
        <v>173</v>
      </c>
    </row>
    <row r="74" spans="1:4" x14ac:dyDescent="0.35">
      <c r="A74" t="s">
        <v>143</v>
      </c>
      <c r="B74">
        <v>1</v>
      </c>
      <c r="C74" t="s">
        <v>93</v>
      </c>
    </row>
    <row r="75" spans="1:4" x14ac:dyDescent="0.35">
      <c r="A75" t="s">
        <v>164</v>
      </c>
      <c r="B75">
        <v>1</v>
      </c>
      <c r="C75" t="s">
        <v>3</v>
      </c>
    </row>
    <row r="76" spans="1:4" x14ac:dyDescent="0.35">
      <c r="A76" t="s">
        <v>144</v>
      </c>
      <c r="B76">
        <v>1</v>
      </c>
      <c r="D76" t="s">
        <v>173</v>
      </c>
    </row>
    <row r="77" spans="1:4" x14ac:dyDescent="0.35">
      <c r="A77" t="s">
        <v>165</v>
      </c>
      <c r="B77">
        <v>1</v>
      </c>
      <c r="C77" t="s">
        <v>3</v>
      </c>
    </row>
    <row r="78" spans="1:4" x14ac:dyDescent="0.35">
      <c r="A78" t="s">
        <v>145</v>
      </c>
      <c r="B78">
        <v>1</v>
      </c>
      <c r="C78" t="s">
        <v>3</v>
      </c>
    </row>
    <row r="79" spans="1:4" x14ac:dyDescent="0.35">
      <c r="A79" t="s">
        <v>146</v>
      </c>
      <c r="B79">
        <v>1</v>
      </c>
      <c r="C79" t="s">
        <v>3</v>
      </c>
    </row>
    <row r="80" spans="1:4" x14ac:dyDescent="0.35">
      <c r="A80" t="s">
        <v>147</v>
      </c>
      <c r="B80">
        <v>1</v>
      </c>
      <c r="D80" t="s">
        <v>173</v>
      </c>
    </row>
    <row r="81" spans="1:4" x14ac:dyDescent="0.35">
      <c r="A81" t="s">
        <v>148</v>
      </c>
      <c r="B81">
        <v>1</v>
      </c>
      <c r="D81" t="s">
        <v>173</v>
      </c>
    </row>
    <row r="82" spans="1:4" x14ac:dyDescent="0.35">
      <c r="A82" t="s">
        <v>149</v>
      </c>
      <c r="B82">
        <v>1</v>
      </c>
      <c r="D82" t="s">
        <v>173</v>
      </c>
    </row>
    <row r="83" spans="1:4" x14ac:dyDescent="0.35">
      <c r="A83" t="s">
        <v>150</v>
      </c>
      <c r="B83">
        <v>1</v>
      </c>
      <c r="D83" t="s">
        <v>173</v>
      </c>
    </row>
    <row r="84" spans="1:4" x14ac:dyDescent="0.35">
      <c r="A84" t="s">
        <v>151</v>
      </c>
      <c r="B84">
        <v>1</v>
      </c>
      <c r="C84" t="s">
        <v>0</v>
      </c>
    </row>
    <row r="85" spans="1:4" x14ac:dyDescent="0.35">
      <c r="A85" t="s">
        <v>166</v>
      </c>
      <c r="B85">
        <v>1</v>
      </c>
      <c r="C85" t="s">
        <v>91</v>
      </c>
    </row>
    <row r="86" spans="1:4" x14ac:dyDescent="0.35">
      <c r="A86" t="s">
        <v>152</v>
      </c>
      <c r="B86">
        <v>1</v>
      </c>
      <c r="D86" t="s">
        <v>173</v>
      </c>
    </row>
    <row r="87" spans="1:4" x14ac:dyDescent="0.35">
      <c r="A87" t="s">
        <v>153</v>
      </c>
      <c r="B87">
        <v>1</v>
      </c>
      <c r="D87" t="s">
        <v>173</v>
      </c>
    </row>
    <row r="88" spans="1:4" x14ac:dyDescent="0.35">
      <c r="A88" t="s">
        <v>156</v>
      </c>
      <c r="B88">
        <v>1</v>
      </c>
      <c r="D88" t="s">
        <v>173</v>
      </c>
    </row>
    <row r="89" spans="1:4" x14ac:dyDescent="0.35">
      <c r="A89" t="s">
        <v>167</v>
      </c>
      <c r="B89">
        <v>1</v>
      </c>
      <c r="C89" t="s">
        <v>91</v>
      </c>
    </row>
    <row r="90" spans="1:4" x14ac:dyDescent="0.35">
      <c r="A90" t="s">
        <v>168</v>
      </c>
      <c r="B90">
        <v>1</v>
      </c>
      <c r="D90" t="s">
        <v>173</v>
      </c>
    </row>
  </sheetData>
  <sortState ref="P2:Q65">
    <sortCondition ref="Q2:Q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tags</vt:lpstr>
      <vt:lpstr>ETCSRI deps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2020-11-20T18:02:20Z</dcterms:created>
  <dcterms:modified xsi:type="dcterms:W3CDTF">2020-11-21T16:55:42Z</dcterms:modified>
</cp:coreProperties>
</file>