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morrisp/NetBeansProjects/ill-reports/src/main/resources/org/cdlib/ill/report/"/>
    </mc:Choice>
  </mc:AlternateContent>
  <bookViews>
    <workbookView xWindow="400" yWindow="460" windowWidth="27640" windowHeight="15980"/>
  </bookViews>
  <sheets>
    <sheet name="Schedule C" sheetId="1" r:id="rId1"/>
    <sheet name="Adjustments" sheetId="2" r:id="rId2"/>
    <sheet name="UC Borrowing" sheetId="3" r:id="rId3"/>
    <sheet name="UC Borrowing Rollup" sheetId="4" r:id="rId4"/>
    <sheet name="OCLC Borrowing" sheetId="5" r:id="rId5"/>
    <sheet name="OCLC Borrowing Rollup" sheetId="6" r:id="rId6"/>
    <sheet name="Lending" sheetId="7" r:id="rId7"/>
    <sheet name="Lending Rollup" sheetId="8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0" i="2" l="1"/>
  <c r="C22" i="2" s="1"/>
  <c r="D20" i="2"/>
  <c r="D22" i="2" s="1"/>
  <c r="E20" i="2"/>
  <c r="E22" i="2" s="1"/>
  <c r="B20" i="2"/>
  <c r="B22" i="2" s="1"/>
  <c r="E21" i="1"/>
  <c r="D21" i="1"/>
  <c r="C21" i="1"/>
  <c r="B21" i="1"/>
  <c r="E19" i="1"/>
  <c r="E18" i="1"/>
  <c r="E17" i="1"/>
  <c r="E16" i="1"/>
  <c r="E15" i="1"/>
  <c r="E14" i="1"/>
  <c r="E13" i="1"/>
  <c r="E12" i="1"/>
  <c r="E11" i="1"/>
  <c r="E10" i="1"/>
  <c r="E9" i="1"/>
  <c r="E8" i="1"/>
  <c r="D17" i="1"/>
  <c r="D16" i="1"/>
  <c r="D15" i="1"/>
  <c r="D14" i="1"/>
  <c r="D13" i="1"/>
  <c r="D12" i="1"/>
  <c r="D11" i="1"/>
  <c r="D10" i="1"/>
  <c r="D9" i="1"/>
  <c r="D8" i="1"/>
  <c r="C19" i="1"/>
  <c r="C18" i="1"/>
  <c r="C17" i="1"/>
  <c r="C16" i="1"/>
  <c r="C15" i="1"/>
  <c r="C14" i="1"/>
  <c r="C13" i="1"/>
  <c r="C12" i="1"/>
  <c r="C11" i="1"/>
  <c r="C10" i="1"/>
  <c r="C9" i="1"/>
  <c r="C8" i="1"/>
  <c r="B17" i="1"/>
  <c r="B16" i="1"/>
  <c r="B15" i="1"/>
  <c r="B14" i="1"/>
  <c r="B13" i="1"/>
  <c r="B12" i="1"/>
  <c r="B11" i="1"/>
  <c r="B10" i="1"/>
  <c r="B9" i="1"/>
  <c r="B8" i="1"/>
  <c r="D20" i="1" l="1"/>
  <c r="D22" i="1" s="1"/>
  <c r="E20" i="1"/>
  <c r="E22" i="1" s="1"/>
  <c r="C20" i="1"/>
  <c r="C22" i="1" s="1"/>
  <c r="B20" i="1"/>
  <c r="B22" i="1" s="1"/>
</calcChain>
</file>

<file path=xl/sharedStrings.xml><?xml version="1.0" encoding="utf-8"?>
<sst xmlns="http://schemas.openxmlformats.org/spreadsheetml/2006/main" count="49" uniqueCount="26">
  <si>
    <t>Campus:</t>
  </si>
  <si>
    <t>Prepared by:</t>
  </si>
  <si>
    <t>California Digital Library (ILL Reports System)</t>
  </si>
  <si>
    <t>Returnable Items</t>
  </si>
  <si>
    <t>Nonreturnable Items</t>
  </si>
  <si>
    <t>Lent To</t>
  </si>
  <si>
    <t>Borrowed From</t>
  </si>
  <si>
    <t>Received From</t>
  </si>
  <si>
    <t>UC Libraries</t>
  </si>
  <si>
    <t>Berkeley</t>
  </si>
  <si>
    <t>Davis</t>
  </si>
  <si>
    <t>Irvine</t>
  </si>
  <si>
    <t>Los Angeles</t>
  </si>
  <si>
    <t>Merced</t>
  </si>
  <si>
    <t>Riverside</t>
  </si>
  <si>
    <t>San Diego</t>
  </si>
  <si>
    <t>San Francisco</t>
  </si>
  <si>
    <t>Santa Barbara</t>
  </si>
  <si>
    <t>Santa Cruz</t>
  </si>
  <si>
    <t>NRLF</t>
  </si>
  <si>
    <t>SRLF</t>
  </si>
  <si>
    <t>Total UC Libraries</t>
  </si>
  <si>
    <t>All Other Libraries</t>
  </si>
  <si>
    <t>Total</t>
  </si>
  <si>
    <t>These values will be added to the Schedule C.</t>
  </si>
  <si>
    <t>SCHEDULE C: Report of Interlibrary Transactions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</si>
</sst>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9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3" fontId="3" fillId="0" borderId="0" xfId="0" applyNumberFormat="1" applyFont="1"/>
    <xf numFmtId="0" fontId="1" fillId="2" borderId="0" xfId="1"/>
    <xf numFmtId="3" fontId="1" fillId="2" borderId="0" xfId="1" applyNumberFormat="1"/>
    <xf numFmtId="0" fontId="5" fillId="0" borderId="0" xfId="0" applyFont="1"/>
    <xf numFmtId="0" fontId="4" fillId="0" borderId="0" xfId="0" applyFont="1"/>
  </cellXfs>
  <cellStyles count="2">
    <cellStyle name="40% - Accent3" xfId="1" builtinId="3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5"/>
  <sheetViews>
    <sheetView tabSelected="1" workbookViewId="0"/>
  </sheetViews>
  <sheetFormatPr baseColWidth="10" defaultRowHeight="16" x14ac:dyDescent="0.2"/>
  <cols>
    <col min="1" max="1" width="14.83203125" bestFit="1" customWidth="1"/>
    <col min="3" max="3" width="13.6640625" bestFit="1" customWidth="1"/>
    <col min="5" max="5" width="13.5" bestFit="1" customWidth="1"/>
  </cols>
  <sheetData>
    <row r="2" spans="1:5" x14ac:dyDescent="0.2">
      <c r="A2" t="s">
        <v>25</v>
      </c>
    </row>
    <row r="3" spans="1:5" x14ac:dyDescent="0.2">
      <c r="A3" s="1" t="s">
        <v>0</v>
      </c>
      <c r="B3" s="2"/>
    </row>
    <row r="4" spans="1:5" x14ac:dyDescent="0.2">
      <c r="A4" s="1" t="s">
        <v>1</v>
      </c>
      <c r="B4" s="2" t="s">
        <v>2</v>
      </c>
    </row>
    <row r="5" spans="1:5" x14ac:dyDescent="0.2">
      <c r="A5" s="2"/>
      <c r="B5" s="8" t="s">
        <v>3</v>
      </c>
      <c r="C5" s="8"/>
      <c r="D5" s="8" t="s">
        <v>4</v>
      </c>
      <c r="E5" s="8"/>
    </row>
    <row r="6" spans="1:5" x14ac:dyDescent="0.2">
      <c r="A6" s="2"/>
      <c r="B6" s="3" t="s">
        <v>5</v>
      </c>
      <c r="C6" s="3" t="s">
        <v>6</v>
      </c>
      <c r="D6" s="3" t="s">
        <v>5</v>
      </c>
      <c r="E6" s="3" t="s">
        <v>7</v>
      </c>
    </row>
    <row r="7" spans="1:5" x14ac:dyDescent="0.2">
      <c r="A7" s="2" t="s">
        <v>8</v>
      </c>
      <c r="B7" s="5"/>
      <c r="C7" s="5"/>
      <c r="D7" s="5"/>
      <c r="E7" s="5"/>
    </row>
    <row r="8" spans="1:5" x14ac:dyDescent="0.2">
      <c r="A8" s="2" t="s">
        <v>9</v>
      </c>
      <c r="B8" s="2">
        <f>IFERROR(GETPIVOTDATA("Total", 'Lending Rollup'!$A$1, "Borrowing Campus", "UCB", "Loan Service", "Loan"),0)+Adjustments!$B$8</f>
        <v>0</v>
      </c>
      <c r="C8" s="2">
        <f>IFERROR(GETPIVOTDATA("Total", 'UC Borrowing Rollup'!$A$1, "Lending Campus", "UCB", "Loan Service", "Loan"),0)+Adjustments!$C$8</f>
        <v>0</v>
      </c>
      <c r="D8" s="2">
        <f>IFERROR(GETPIVOTDATA("Total", 'Lending Rollup'!$A$1, "Borrowing Campus", "UCB", "Loan Service", "Copy non returnable"),0)+Adjustments!$D$8</f>
        <v>0</v>
      </c>
      <c r="E8" s="2">
        <f>IFERROR(GETPIVOTDATA("Total", 'UC Borrowing Rollup'!$A$1, "Lending Campus", "UCB", "Loan Service", "Copy non returnable"),0)+Adjustments!$E$8</f>
        <v>0</v>
      </c>
    </row>
    <row r="9" spans="1:5" x14ac:dyDescent="0.2">
      <c r="A9" s="2" t="s">
        <v>10</v>
      </c>
      <c r="B9" s="2">
        <f>IFERROR(GETPIVOTDATA("Total", 'Lending Rollup'!$A$1, "Borrowing Campus", "UCD", "Loan Service", "Loan"),0)+Adjustments!$B$9</f>
        <v>0</v>
      </c>
      <c r="C9" s="2">
        <f>IFERROR(GETPIVOTDATA("Total", 'UC Borrowing Rollup'!$A$1, "Lending Campus", "UCD", "Loan Service", "Loan"),0)+Adjustments!$C$9</f>
        <v>0</v>
      </c>
      <c r="D9" s="2">
        <f>IFERROR(GETPIVOTDATA("Total", 'Lending Rollup'!$A$1, "Borrowing Campus", "UCD", "Loan Service", "Copy non returnable"),0)+Adjustments!$D$9</f>
        <v>0</v>
      </c>
      <c r="E9" s="2">
        <f>IFERROR(GETPIVOTDATA("Total", 'UC Borrowing Rollup'!$A$1, "Lending Campus", "UCD", "Loan Service", "Copy non returnable"),0)+Adjustments!$E$9</f>
        <v>0</v>
      </c>
    </row>
    <row r="10" spans="1:5" x14ac:dyDescent="0.2">
      <c r="A10" s="2" t="s">
        <v>11</v>
      </c>
      <c r="B10" s="2">
        <f>IFERROR(GETPIVOTDATA("Total", 'Lending Rollup'!$A$1, "Borrowing Campus", "UCI", "Loan Service", "Loan"),0)+Adjustments!$B$10</f>
        <v>0</v>
      </c>
      <c r="C10" s="2">
        <f>IFERROR(GETPIVOTDATA("Total", 'UC Borrowing Rollup'!$A$1, "Lending Campus", "UCI", "Loan Service", "Loan"),0)+Adjustments!$C$10</f>
        <v>0</v>
      </c>
      <c r="D10" s="2">
        <f>IFERROR(GETPIVOTDATA("Total", 'Lending Rollup'!$A$1, "Borrowing Campus", "UCI", "Loan Service", "Copy non returnable"),0)+Adjustments!$D$10</f>
        <v>0</v>
      </c>
      <c r="E10" s="2">
        <f>IFERROR(GETPIVOTDATA("Total", 'UC Borrowing Rollup'!$A$1, "Lending Campus", "UCI", "Loan Service", "Copy non returnable"),0)+Adjustments!$E$10</f>
        <v>0</v>
      </c>
    </row>
    <row r="11" spans="1:5" x14ac:dyDescent="0.2">
      <c r="A11" s="2" t="s">
        <v>12</v>
      </c>
      <c r="B11" s="2">
        <f>IFERROR(GETPIVOTDATA("Total", 'Lending Rollup'!$A$1, "Borrowing Campus", "UCLA", "Loan Service", "Loan"),0)+Adjustments!$B$11</f>
        <v>0</v>
      </c>
      <c r="C11" s="2">
        <f>IFERROR(GETPIVOTDATA("Total", 'UC Borrowing Rollup'!$A$1, "Lending Campus", "UCLA", "Loan Service", "Loan"),0)+Adjustments!$C$11</f>
        <v>0</v>
      </c>
      <c r="D11" s="2">
        <f>IFERROR(GETPIVOTDATA("Total", 'Lending Rollup'!$A$1, "Borrowing Campus", "UCLA", "Loan Service", "Copy non returnable"),0)+Adjustments!$D$11</f>
        <v>0</v>
      </c>
      <c r="E11" s="2">
        <f>IFERROR(GETPIVOTDATA("Total", 'UC Borrowing Rollup'!$A$1, "Lending Campus", "UCLA", "Loan Service", "Copy non returnable"),0)+Adjustments!$E$11</f>
        <v>0</v>
      </c>
    </row>
    <row r="12" spans="1:5" x14ac:dyDescent="0.2">
      <c r="A12" s="2" t="s">
        <v>13</v>
      </c>
      <c r="B12" s="2">
        <f>IFERROR(GETPIVOTDATA("Total", 'Lending Rollup'!$A$1, "Borrowing Campus", "UCM", "Loan Service", "Loan"),0)+Adjustments!$B$12</f>
        <v>0</v>
      </c>
      <c r="C12" s="2">
        <f>IFERROR(GETPIVOTDATA("Total", 'UC Borrowing Rollup'!$A$1, "Lending Campus", "UCM", "Loan Service", "Loan"),0)+Adjustments!$C$12</f>
        <v>0</v>
      </c>
      <c r="D12" s="2">
        <f>IFERROR(GETPIVOTDATA("Total", 'Lending Rollup'!$A$1, "Borrowing Campus", "UCM", "Loan Service", "Copy non returnable"),0)+Adjustments!$D$12</f>
        <v>0</v>
      </c>
      <c r="E12" s="2">
        <f>IFERROR(GETPIVOTDATA("Total", 'UC Borrowing Rollup'!$A$1, "Lending Campus", "UCM", "Loan Service", "Copy non returnable"),0)+Adjustments!$E$12</f>
        <v>0</v>
      </c>
    </row>
    <row r="13" spans="1:5" x14ac:dyDescent="0.2">
      <c r="A13" s="2" t="s">
        <v>14</v>
      </c>
      <c r="B13" s="2">
        <f>IFERROR(GETPIVOTDATA("Total", 'Lending Rollup'!$A$1, "Borrowing Campus", "UCR", "Loan Service", "Loan"),0)+Adjustments!$B$13</f>
        <v>0</v>
      </c>
      <c r="C13" s="2">
        <f>IFERROR(GETPIVOTDATA("Total", 'UC Borrowing Rollup'!$A$1, "Lending Campus", "UCR", "Loan Service", "Loan"),0)+Adjustments!$C$13</f>
        <v>0</v>
      </c>
      <c r="D13" s="2">
        <f>IFERROR(GETPIVOTDATA("Total", 'Lending Rollup'!$A$1, "Borrowing Campus", "UCR", "Loan Service", "Copy non returnable"),0)+Adjustments!$D$13</f>
        <v>0</v>
      </c>
      <c r="E13" s="2">
        <f>IFERROR(GETPIVOTDATA("Total", 'UC Borrowing Rollup'!$A$1, "Lending Campus", "UCR", "Loan Service", "Copy non returnable"),0)+Adjustments!$E$13</f>
        <v>0</v>
      </c>
    </row>
    <row r="14" spans="1:5" x14ac:dyDescent="0.2">
      <c r="A14" s="2" t="s">
        <v>15</v>
      </c>
      <c r="B14" s="2">
        <f>IFERROR(GETPIVOTDATA("Total", 'Lending Rollup'!$A$1, "Borrowing Campus", "UCSD", "Loan Service", "Loan"),0)+Adjustments!$B$14</f>
        <v>0</v>
      </c>
      <c r="C14" s="2">
        <f>IFERROR(GETPIVOTDATA("Total", 'UC Borrowing Rollup'!$A$1, "Lending Campus", "UCSD", "Loan Service", "Loan"),0)+Adjustments!$C$14</f>
        <v>0</v>
      </c>
      <c r="D14" s="2">
        <f>IFERROR(GETPIVOTDATA("Total", 'Lending Rollup'!$A$1, "Borrowing Campus", "UCSD", "Loan Service", "Copy non returnable"),0)+Adjustments!$D$14</f>
        <v>0</v>
      </c>
      <c r="E14" s="2">
        <f>IFERROR(GETPIVOTDATA("Total", 'UC Borrowing Rollup'!$A$1, "Lending Campus", "UCSD", "Loan Service", "Copy non returnable"),0)+Adjustments!$E$14</f>
        <v>0</v>
      </c>
    </row>
    <row r="15" spans="1:5" x14ac:dyDescent="0.2">
      <c r="A15" s="2" t="s">
        <v>16</v>
      </c>
      <c r="B15" s="2">
        <f>IFERROR(GETPIVOTDATA("Total", 'Lending Rollup'!$A$1, "Borrowing Campus", "UCSF", "Loan Service", "Loan"),0)+Adjustments!$B$15</f>
        <v>0</v>
      </c>
      <c r="C15" s="2">
        <f>IFERROR(GETPIVOTDATA("Total", 'UC Borrowing Rollup'!$A$1, "Lending Campus", "UCSF", "Loan Service", "Loan"),0)+Adjustments!$C$15</f>
        <v>0</v>
      </c>
      <c r="D15" s="2">
        <f>IFERROR(GETPIVOTDATA("Total", 'Lending Rollup'!$A$1, "Borrowing Campus", "UCSF", "Loan Service", "Copy non returnable"),0)+Adjustments!$D$15</f>
        <v>0</v>
      </c>
      <c r="E15" s="2">
        <f>IFERROR(GETPIVOTDATA("Total", 'UC Borrowing Rollup'!$A$1, "Lending Campus", "UCSF", "Loan Service", "Copy non returnable"),0)+Adjustments!$E$15</f>
        <v>0</v>
      </c>
    </row>
    <row r="16" spans="1:5" x14ac:dyDescent="0.2">
      <c r="A16" s="2" t="s">
        <v>17</v>
      </c>
      <c r="B16" s="2">
        <f>IFERROR(GETPIVOTDATA("Total", 'Lending Rollup'!$A$1, "Borrowing Campus", "UCSB", "Loan Service", "Loan"),0)+Adjustments!$B$16</f>
        <v>0</v>
      </c>
      <c r="C16" s="2">
        <f>IFERROR(GETPIVOTDATA("Total", 'UC Borrowing Rollup'!$A$1, "Lending Campus", "UCSB", "Loan Service", "Loan"),0)+Adjustments!$C$16</f>
        <v>0</v>
      </c>
      <c r="D16" s="2">
        <f>IFERROR(GETPIVOTDATA("Total", 'Lending Rollup'!$A$1, "Borrowing Campus", "UCSB", "Loan Service", "Copy non returnable"),0)+Adjustments!$D$16</f>
        <v>0</v>
      </c>
      <c r="E16" s="2">
        <f>IFERROR(GETPIVOTDATA("Total", 'UC Borrowing Rollup'!$A$1, "Lending Campus", "UCSB", "Loan Service", "Copy non returnable"),0)+Adjustments!$E$16</f>
        <v>0</v>
      </c>
    </row>
    <row r="17" spans="1:5" x14ac:dyDescent="0.2">
      <c r="A17" s="2" t="s">
        <v>18</v>
      </c>
      <c r="B17" s="2">
        <f>IFERROR(GETPIVOTDATA("Total", 'Lending Rollup'!$A$1, "Borrowing Campus", "UCSC", "Loan Service", "Loan"),0)+Adjustments!$B$17</f>
        <v>0</v>
      </c>
      <c r="C17" s="2">
        <f>IFERROR(GETPIVOTDATA("Total", 'UC Borrowing Rollup'!$A$1, "Lending Campus", "UCSC", "Loan Service", "Loan"),0)+Adjustments!$C$17</f>
        <v>0</v>
      </c>
      <c r="D17" s="2">
        <f>IFERROR(GETPIVOTDATA("Total", 'Lending Rollup'!$A$1, "Borrowing Campus", "UCSC", "Loan Service", "Copy non returnable"),0)+Adjustments!$D$17</f>
        <v>0</v>
      </c>
      <c r="E17" s="2">
        <f>IFERROR(GETPIVOTDATA("Total", 'UC Borrowing Rollup'!$A$1, "Lending Campus", "UCSC", "Loan Service", "Copy non returnable"),0)+Adjustments!$E$17</f>
        <v>0</v>
      </c>
    </row>
    <row r="18" spans="1:5" x14ac:dyDescent="0.2">
      <c r="A18" s="2" t="s">
        <v>19</v>
      </c>
      <c r="B18" s="5"/>
      <c r="C18" s="2">
        <f>IFERROR(GETPIVOTDATA("Total", 'UC Borrowing Rollup'!$A$1, "Lending Campus", "NRLF", "Loan Service", "Loan"),0)+Adjustments!$C$18</f>
        <v>0</v>
      </c>
      <c r="D18" s="5"/>
      <c r="E18" s="2">
        <f>IFERROR(GETPIVOTDATA("Total", 'UC Borrowing Rollup'!$A$1, "Lending Campus", "NRLF", "Loan Service", "Copy non returnable"),0)+Adjustments!$E$18</f>
        <v>0</v>
      </c>
    </row>
    <row r="19" spans="1:5" x14ac:dyDescent="0.2">
      <c r="A19" s="2" t="s">
        <v>20</v>
      </c>
      <c r="B19" s="5"/>
      <c r="C19" s="2">
        <f>IFERROR(GETPIVOTDATA("Total", 'UC Borrowing Rollup'!$A$1, "Lending Campus", "SRLF", "Loan Service", "Loan"),0)+Adjustments!$C$19</f>
        <v>0</v>
      </c>
      <c r="D19" s="5"/>
      <c r="E19" s="2">
        <f>IFERROR(GETPIVOTDATA("Total", 'UC Borrowing Rollup'!$A$1, "Lending Campus", "SRLF", "Loan Service", "Copy non returnable"),0)+Adjustments!$E$19</f>
        <v>0</v>
      </c>
    </row>
    <row r="20" spans="1:5" x14ac:dyDescent="0.2">
      <c r="A20" s="2" t="s">
        <v>21</v>
      </c>
      <c r="B20" s="4">
        <f>SUM(B8:B19)</f>
        <v>0</v>
      </c>
      <c r="C20" s="4">
        <f t="shared" ref="C20:E20" si="0">SUM(C8:C19)</f>
        <v>0</v>
      </c>
      <c r="D20" s="4">
        <f t="shared" si="0"/>
        <v>0</v>
      </c>
      <c r="E20" s="4">
        <f t="shared" si="0"/>
        <v>0</v>
      </c>
    </row>
    <row r="21" spans="1:5" x14ac:dyDescent="0.2">
      <c r="A21" s="2" t="s">
        <v>22</v>
      </c>
      <c r="B21" s="4">
        <f>IFERROR(GETPIVOTDATA("Total", 'Lending Rollup'!$A$1, "Borrowing Campus", "", "Loan Service", "Loan"),0)+Adjustments!$B$21</f>
        <v>0</v>
      </c>
      <c r="C21" s="4">
        <f>IFERROR(GETPIVOTDATA("Total", 'OCLC Borrowing Rollup'!$A$1, "Loan Service", "Loan"),0)+Adjustments!$C$21</f>
        <v>0</v>
      </c>
      <c r="D21" s="4">
        <f>IFERROR(GETPIVOTDATA("Total", 'Lending Rollup'!$A$1, "Borrowing Campus", "", "Loan Service", "Copy non returnable"),0)+Adjustments!$D$21</f>
        <v>0</v>
      </c>
      <c r="E21" s="4">
        <f>IFERROR(GETPIVOTDATA("Total", 'OCLC Borrowing Rollup'!$A$1, "Loan Service", "Copy non returnable"),0)+Adjustments!$E$21</f>
        <v>0</v>
      </c>
    </row>
    <row r="22" spans="1:5" x14ac:dyDescent="0.2">
      <c r="A22" s="2" t="s">
        <v>23</v>
      </c>
      <c r="B22" s="4">
        <f>SUM(B20:B21)</f>
        <v>0</v>
      </c>
      <c r="C22" s="4">
        <f t="shared" ref="C22:E22" si="1">SUM(C20:C21)</f>
        <v>0</v>
      </c>
      <c r="D22" s="4">
        <f t="shared" si="1"/>
        <v>0</v>
      </c>
      <c r="E22" s="4">
        <f t="shared" si="1"/>
        <v>0</v>
      </c>
    </row>
    <row r="23" spans="1:5" x14ac:dyDescent="0.2">
      <c r="D23" s="2"/>
      <c r="E23" s="2"/>
    </row>
    <row r="24" spans="1:5" x14ac:dyDescent="0.2">
      <c r="D24" s="2"/>
      <c r="E24" s="2"/>
    </row>
    <row r="25" spans="1:5" x14ac:dyDescent="0.2">
      <c r="D25" s="2"/>
      <c r="E25" s="2"/>
    </row>
  </sheetData>
  <mergeCells count="2">
    <mergeCell ref="B5:C5"/>
    <mergeCell ref="D5:E5"/>
  </mergeCell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F8" sqref="F8"/>
    </sheetView>
  </sheetViews>
  <sheetFormatPr baseColWidth="10" defaultRowHeight="16" x14ac:dyDescent="0.2"/>
  <cols>
    <col min="1" max="1" width="14.83203125" bestFit="1" customWidth="1"/>
    <col min="3" max="3" width="13.6640625" bestFit="1" customWidth="1"/>
    <col min="5" max="5" width="13.5" bestFit="1" customWidth="1"/>
  </cols>
  <sheetData>
    <row r="1" spans="1:5" x14ac:dyDescent="0.2">
      <c r="A1" s="7" t="s">
        <v>24</v>
      </c>
      <c r="B1" s="2"/>
    </row>
    <row r="2" spans="1:5" x14ac:dyDescent="0.2">
      <c r="A2" s="7"/>
      <c r="B2" s="2"/>
    </row>
    <row r="3" spans="1:5" x14ac:dyDescent="0.2">
      <c r="A3" s="7"/>
      <c r="B3" s="2"/>
    </row>
    <row r="4" spans="1:5" x14ac:dyDescent="0.2">
      <c r="A4" s="7"/>
      <c r="B4" s="2"/>
    </row>
    <row r="5" spans="1:5" x14ac:dyDescent="0.2">
      <c r="A5" s="2"/>
      <c r="B5" s="8" t="s">
        <v>3</v>
      </c>
      <c r="C5" s="8"/>
      <c r="D5" s="8" t="s">
        <v>4</v>
      </c>
      <c r="E5" s="8"/>
    </row>
    <row r="6" spans="1:5" x14ac:dyDescent="0.2">
      <c r="A6" s="2"/>
      <c r="B6" s="3" t="s">
        <v>5</v>
      </c>
      <c r="C6" s="3" t="s">
        <v>6</v>
      </c>
      <c r="D6" s="3" t="s">
        <v>5</v>
      </c>
      <c r="E6" s="3" t="s">
        <v>7</v>
      </c>
    </row>
    <row r="7" spans="1:5" x14ac:dyDescent="0.2">
      <c r="A7" s="2" t="s">
        <v>8</v>
      </c>
      <c r="B7" s="5"/>
      <c r="C7" s="5"/>
      <c r="D7" s="5"/>
      <c r="E7" s="5"/>
    </row>
    <row r="8" spans="1:5" x14ac:dyDescent="0.2">
      <c r="A8" s="2" t="s">
        <v>9</v>
      </c>
      <c r="B8" s="2">
        <v>0</v>
      </c>
      <c r="C8" s="2">
        <v>0</v>
      </c>
      <c r="D8" s="2">
        <v>0</v>
      </c>
      <c r="E8" s="2">
        <v>0</v>
      </c>
    </row>
    <row r="9" spans="1:5" x14ac:dyDescent="0.2">
      <c r="A9" s="2" t="s">
        <v>10</v>
      </c>
      <c r="B9" s="2">
        <v>0</v>
      </c>
      <c r="C9" s="2">
        <v>0</v>
      </c>
      <c r="D9" s="2">
        <v>0</v>
      </c>
      <c r="E9" s="2">
        <v>0</v>
      </c>
    </row>
    <row r="10" spans="1:5" x14ac:dyDescent="0.2">
      <c r="A10" s="2" t="s">
        <v>11</v>
      </c>
      <c r="B10" s="2">
        <v>0</v>
      </c>
      <c r="C10" s="2">
        <v>0</v>
      </c>
      <c r="D10" s="2">
        <v>0</v>
      </c>
      <c r="E10" s="2">
        <v>0</v>
      </c>
    </row>
    <row r="11" spans="1:5" x14ac:dyDescent="0.2">
      <c r="A11" s="2" t="s">
        <v>12</v>
      </c>
      <c r="B11" s="2">
        <v>0</v>
      </c>
      <c r="C11" s="2">
        <v>0</v>
      </c>
      <c r="D11" s="2">
        <v>0</v>
      </c>
      <c r="E11" s="2">
        <v>0</v>
      </c>
    </row>
    <row r="12" spans="1:5" x14ac:dyDescent="0.2">
      <c r="A12" s="2" t="s">
        <v>13</v>
      </c>
      <c r="B12" s="2">
        <v>0</v>
      </c>
      <c r="C12" s="2">
        <v>0</v>
      </c>
      <c r="D12" s="2">
        <v>0</v>
      </c>
      <c r="E12" s="2">
        <v>0</v>
      </c>
    </row>
    <row r="13" spans="1:5" x14ac:dyDescent="0.2">
      <c r="A13" s="2" t="s">
        <v>14</v>
      </c>
      <c r="B13" s="2">
        <v>0</v>
      </c>
      <c r="C13" s="2">
        <v>0</v>
      </c>
      <c r="D13" s="2">
        <v>0</v>
      </c>
      <c r="E13" s="2">
        <v>0</v>
      </c>
    </row>
    <row r="14" spans="1:5" x14ac:dyDescent="0.2">
      <c r="A14" s="2" t="s">
        <v>15</v>
      </c>
      <c r="B14" s="2">
        <v>0</v>
      </c>
      <c r="C14" s="2">
        <v>0</v>
      </c>
      <c r="D14" s="2">
        <v>0</v>
      </c>
      <c r="E14" s="2">
        <v>0</v>
      </c>
    </row>
    <row r="15" spans="1:5" x14ac:dyDescent="0.2">
      <c r="A15" s="2" t="s">
        <v>16</v>
      </c>
      <c r="B15" s="2">
        <v>0</v>
      </c>
      <c r="C15" s="2">
        <v>0</v>
      </c>
      <c r="D15" s="2">
        <v>0</v>
      </c>
      <c r="E15" s="2">
        <v>0</v>
      </c>
    </row>
    <row r="16" spans="1:5" x14ac:dyDescent="0.2">
      <c r="A16" s="2" t="s">
        <v>17</v>
      </c>
      <c r="B16" s="2">
        <v>0</v>
      </c>
      <c r="C16" s="2">
        <v>0</v>
      </c>
      <c r="D16" s="2">
        <v>0</v>
      </c>
      <c r="E16" s="2">
        <v>0</v>
      </c>
    </row>
    <row r="17" spans="1:5" x14ac:dyDescent="0.2">
      <c r="A17" s="2" t="s">
        <v>18</v>
      </c>
      <c r="B17" s="2">
        <v>0</v>
      </c>
      <c r="C17" s="2">
        <v>0</v>
      </c>
      <c r="D17" s="2">
        <v>0</v>
      </c>
      <c r="E17" s="2">
        <v>0</v>
      </c>
    </row>
    <row r="18" spans="1:5" x14ac:dyDescent="0.2">
      <c r="A18" s="2" t="s">
        <v>19</v>
      </c>
      <c r="B18" s="5"/>
      <c r="C18" s="2">
        <v>0</v>
      </c>
      <c r="D18" s="5"/>
      <c r="E18" s="2">
        <v>0</v>
      </c>
    </row>
    <row r="19" spans="1:5" x14ac:dyDescent="0.2">
      <c r="A19" s="2" t="s">
        <v>20</v>
      </c>
      <c r="B19" s="5"/>
      <c r="C19" s="2">
        <v>0</v>
      </c>
      <c r="D19" s="5"/>
      <c r="E19" s="2">
        <v>0</v>
      </c>
    </row>
    <row r="20" spans="1:5" x14ac:dyDescent="0.2">
      <c r="A20" s="2" t="s">
        <v>21</v>
      </c>
      <c r="B20" s="6">
        <f>SUM(B8:B19)</f>
        <v>0</v>
      </c>
      <c r="C20" s="6">
        <f t="shared" ref="C20:E20" si="0">SUM(C8:C19)</f>
        <v>0</v>
      </c>
      <c r="D20" s="6">
        <f t="shared" si="0"/>
        <v>0</v>
      </c>
      <c r="E20" s="6">
        <f t="shared" si="0"/>
        <v>0</v>
      </c>
    </row>
    <row r="21" spans="1:5" x14ac:dyDescent="0.2">
      <c r="A21" s="2" t="s">
        <v>22</v>
      </c>
      <c r="B21" s="4">
        <v>0</v>
      </c>
      <c r="C21" s="4">
        <v>0</v>
      </c>
      <c r="D21" s="4">
        <v>0</v>
      </c>
      <c r="E21" s="2">
        <v>0</v>
      </c>
    </row>
    <row r="22" spans="1:5" x14ac:dyDescent="0.2">
      <c r="A22" s="2" t="s">
        <v>23</v>
      </c>
      <c r="B22" s="5">
        <f>SUM(B20:B21)</f>
        <v>0</v>
      </c>
      <c r="C22" s="5">
        <f t="shared" ref="C22:E22" si="1">SUM(C20:C21)</f>
        <v>0</v>
      </c>
      <c r="D22" s="5">
        <f t="shared" si="1"/>
        <v>0</v>
      </c>
      <c r="E22" s="5">
        <f t="shared" si="1"/>
        <v>0</v>
      </c>
    </row>
  </sheetData>
  <mergeCells count="2">
    <mergeCell ref="B5:C5"/>
    <mergeCell ref="D5:E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Schedule C</vt:lpstr>
      <vt:lpstr>Adjustments</vt:lpstr>
      <vt:lpstr>UC Borrowing</vt:lpstr>
      <vt:lpstr>UC Borrowing Rollup</vt:lpstr>
      <vt:lpstr>OCLC Borrowing</vt:lpstr>
      <vt:lpstr>OCLC Borrowing Rollup</vt:lpstr>
      <vt:lpstr>Lending</vt:lpstr>
      <vt:lpstr>Lending Rollup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2018-03-12T22:37:11Z</dcterms:created>
  <dcterms:modified xsi:type="dcterms:W3CDTF">2018-03-13T00:16:52Z</dcterms:modified>
</cp:coreProperties>
</file>