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defaultThemeVersion="166925"/>
  <xr:revisionPtr revIDLastSave="0" documentId="13_ncr:1_{F3E639D6-AFE7-4509-B02D-54E99AEAD843}" xr6:coauthVersionLast="41" xr6:coauthVersionMax="41" xr10:uidLastSave="{00000000-0000-0000-0000-000000000000}"/>
  <bookViews>
    <workbookView xWindow="-15480" yWindow="-120" windowWidth="15600" windowHeight="11160" xr2:uid="{00000000-000D-0000-FFFF-FFFF00000000}"/>
  </bookViews>
  <sheets>
    <sheet name="Release Notes" sheetId="12" r:id="rId1"/>
    <sheet name="Mapping" sheetId="4" r:id="rId2"/>
    <sheet name="CDMH" sheetId="14" r:id="rId3"/>
    <sheet name="Sentinel" sheetId="1" r:id="rId4"/>
    <sheet name="PCORNet" sheetId="2" r:id="rId5"/>
    <sheet name="PCORNet v4" sheetId="7" r:id="rId6"/>
    <sheet name="i2b2" sheetId="5" r:id="rId7"/>
    <sheet name="OMOP" sheetId="6" r:id="rId8"/>
    <sheet name="Conceptual View" sheetId="8" r:id="rId9"/>
    <sheet name="Logical Query View" sheetId="13" r:id="rId10"/>
    <sheet name="Logical View (with assoc)" sheetId="9" r:id="rId11"/>
    <sheet name="Logical View Abstract" sheetId="10" r:id="rId12"/>
    <sheet name="Physical View" sheetId="11" r:id="rId13"/>
  </sheets>
  <definedNames>
    <definedName name="_xlnm._FilterDatabase" localSheetId="6" hidden="1">i2b2!$A$1:$I$60</definedName>
    <definedName name="_xlnm._FilterDatabase" localSheetId="1" hidden="1">Mapping!$A$1:$AB$397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134" i="4" l="1"/>
  <c r="AA134" i="4"/>
  <c r="Z134" i="4"/>
  <c r="Y134" i="4"/>
  <c r="X134" i="4"/>
  <c r="O134" i="4"/>
  <c r="N134" i="4"/>
  <c r="M134" i="4"/>
  <c r="L134" i="4"/>
  <c r="K134" i="4"/>
  <c r="J134" i="4"/>
  <c r="I134" i="4"/>
  <c r="H134" i="4"/>
  <c r="G134" i="4"/>
  <c r="F134" i="4"/>
  <c r="F133" i="4"/>
  <c r="G133" i="4"/>
  <c r="H133" i="4"/>
  <c r="I133" i="4"/>
  <c r="J133" i="4"/>
  <c r="K133" i="4"/>
  <c r="L133" i="4"/>
  <c r="M133" i="4"/>
  <c r="N133" i="4"/>
  <c r="O133" i="4"/>
  <c r="X133" i="4"/>
  <c r="Y133" i="4"/>
  <c r="Z133" i="4"/>
  <c r="AA133" i="4"/>
  <c r="AB133" i="4"/>
  <c r="AB225" i="4"/>
  <c r="AA225" i="4"/>
  <c r="Z225" i="4"/>
  <c r="Y225" i="4"/>
  <c r="X225" i="4"/>
  <c r="O225" i="4"/>
  <c r="N225" i="4"/>
  <c r="M225" i="4"/>
  <c r="L225" i="4"/>
  <c r="K225" i="4"/>
  <c r="J225" i="4"/>
  <c r="I225" i="4"/>
  <c r="H225" i="4"/>
  <c r="G225" i="4"/>
  <c r="F225" i="4"/>
  <c r="AB299" i="4"/>
  <c r="AA299" i="4"/>
  <c r="Z299" i="4"/>
  <c r="Y299" i="4"/>
  <c r="X299" i="4"/>
  <c r="O299" i="4"/>
  <c r="N299" i="4"/>
  <c r="M299" i="4"/>
  <c r="L299" i="4"/>
  <c r="K299" i="4"/>
  <c r="J299" i="4"/>
  <c r="I299" i="4"/>
  <c r="H299" i="4"/>
  <c r="G299" i="4"/>
  <c r="F299" i="4"/>
  <c r="AB298" i="4"/>
  <c r="AA298" i="4"/>
  <c r="Z298" i="4"/>
  <c r="Y298" i="4"/>
  <c r="X298" i="4"/>
  <c r="O298" i="4"/>
  <c r="N298" i="4"/>
  <c r="M298" i="4"/>
  <c r="L298" i="4"/>
  <c r="K298" i="4"/>
  <c r="J298" i="4"/>
  <c r="I298" i="4"/>
  <c r="H298" i="4"/>
  <c r="G298" i="4"/>
  <c r="F298" i="4"/>
  <c r="AB297" i="4"/>
  <c r="AA297" i="4"/>
  <c r="Z297" i="4"/>
  <c r="Y297" i="4"/>
  <c r="X297" i="4"/>
  <c r="O297" i="4"/>
  <c r="N297" i="4"/>
  <c r="M297" i="4"/>
  <c r="L297" i="4"/>
  <c r="K297" i="4"/>
  <c r="J297" i="4"/>
  <c r="I297" i="4"/>
  <c r="H297" i="4"/>
  <c r="G297" i="4"/>
  <c r="F297" i="4"/>
  <c r="AB296" i="4"/>
  <c r="AA296" i="4"/>
  <c r="Z296" i="4"/>
  <c r="Y296" i="4"/>
  <c r="X296" i="4"/>
  <c r="O296" i="4"/>
  <c r="N296" i="4"/>
  <c r="M296" i="4"/>
  <c r="L296" i="4"/>
  <c r="K296" i="4"/>
  <c r="J296" i="4"/>
  <c r="I296" i="4"/>
  <c r="H296" i="4"/>
  <c r="G296" i="4"/>
  <c r="F296" i="4"/>
  <c r="AB295" i="4"/>
  <c r="AA295" i="4"/>
  <c r="Z295" i="4"/>
  <c r="Y295" i="4"/>
  <c r="X295" i="4"/>
  <c r="O295" i="4"/>
  <c r="N295" i="4"/>
  <c r="M295" i="4"/>
  <c r="L295" i="4"/>
  <c r="K295" i="4"/>
  <c r="J295" i="4"/>
  <c r="I295" i="4"/>
  <c r="H295" i="4"/>
  <c r="G295" i="4"/>
  <c r="F295" i="4"/>
  <c r="AB294" i="4"/>
  <c r="AA294" i="4"/>
  <c r="Z294" i="4"/>
  <c r="Y294" i="4"/>
  <c r="X294" i="4"/>
  <c r="O294" i="4"/>
  <c r="N294" i="4"/>
  <c r="M294" i="4"/>
  <c r="L294" i="4"/>
  <c r="K294" i="4"/>
  <c r="J294" i="4"/>
  <c r="I294" i="4"/>
  <c r="H294" i="4"/>
  <c r="G294" i="4"/>
  <c r="F294" i="4"/>
  <c r="AB293" i="4"/>
  <c r="AA293" i="4"/>
  <c r="Z293" i="4"/>
  <c r="Y293" i="4"/>
  <c r="X293" i="4"/>
  <c r="O293" i="4"/>
  <c r="N293" i="4"/>
  <c r="M293" i="4"/>
  <c r="L293" i="4"/>
  <c r="K293" i="4"/>
  <c r="J293" i="4"/>
  <c r="I293" i="4"/>
  <c r="H293" i="4"/>
  <c r="G293" i="4"/>
  <c r="F293" i="4"/>
  <c r="AB292" i="4"/>
  <c r="AA292" i="4"/>
  <c r="Z292" i="4"/>
  <c r="Y292" i="4"/>
  <c r="X292" i="4"/>
  <c r="O292" i="4"/>
  <c r="N292" i="4"/>
  <c r="M292" i="4"/>
  <c r="L292" i="4"/>
  <c r="K292" i="4"/>
  <c r="J292" i="4"/>
  <c r="I292" i="4"/>
  <c r="H292" i="4"/>
  <c r="G292" i="4"/>
  <c r="F292" i="4"/>
  <c r="AB291" i="4"/>
  <c r="AA291" i="4"/>
  <c r="Z291" i="4"/>
  <c r="Y291" i="4"/>
  <c r="X291" i="4"/>
  <c r="O291" i="4"/>
  <c r="N291" i="4"/>
  <c r="M291" i="4"/>
  <c r="L291" i="4"/>
  <c r="K291" i="4"/>
  <c r="J291" i="4"/>
  <c r="I291" i="4"/>
  <c r="H291" i="4"/>
  <c r="G291" i="4"/>
  <c r="F291" i="4"/>
  <c r="AB290" i="4"/>
  <c r="AA290" i="4"/>
  <c r="Z290" i="4"/>
  <c r="Y290" i="4"/>
  <c r="X290" i="4"/>
  <c r="O290" i="4"/>
  <c r="N290" i="4"/>
  <c r="M290" i="4"/>
  <c r="L290" i="4"/>
  <c r="K290" i="4"/>
  <c r="J290" i="4"/>
  <c r="I290" i="4"/>
  <c r="H290" i="4"/>
  <c r="G290" i="4"/>
  <c r="F290" i="4"/>
  <c r="AB289" i="4"/>
  <c r="AA289" i="4"/>
  <c r="Z289" i="4"/>
  <c r="Y289" i="4"/>
  <c r="X289" i="4"/>
  <c r="O289" i="4"/>
  <c r="N289" i="4"/>
  <c r="M289" i="4"/>
  <c r="L289" i="4"/>
  <c r="K289" i="4"/>
  <c r="J289" i="4"/>
  <c r="I289" i="4"/>
  <c r="H289" i="4"/>
  <c r="G289" i="4"/>
  <c r="F289" i="4"/>
  <c r="AB288" i="4"/>
  <c r="AA288" i="4"/>
  <c r="Z288" i="4"/>
  <c r="Y288" i="4"/>
  <c r="X288" i="4"/>
  <c r="O288" i="4"/>
  <c r="N288" i="4"/>
  <c r="M288" i="4"/>
  <c r="L288" i="4"/>
  <c r="K288" i="4"/>
  <c r="J288" i="4"/>
  <c r="I288" i="4"/>
  <c r="H288" i="4"/>
  <c r="G288" i="4"/>
  <c r="F288" i="4"/>
  <c r="AB287" i="4"/>
  <c r="AA287" i="4"/>
  <c r="Z287" i="4"/>
  <c r="Y287" i="4"/>
  <c r="X287" i="4"/>
  <c r="O287" i="4"/>
  <c r="N287" i="4"/>
  <c r="M287" i="4"/>
  <c r="L287" i="4"/>
  <c r="K287" i="4"/>
  <c r="J287" i="4"/>
  <c r="I287" i="4"/>
  <c r="H287" i="4"/>
  <c r="G287" i="4"/>
  <c r="F287" i="4"/>
  <c r="AB286" i="4"/>
  <c r="AA286" i="4"/>
  <c r="Z286" i="4"/>
  <c r="Y286" i="4"/>
  <c r="X286" i="4"/>
  <c r="O286" i="4"/>
  <c r="N286" i="4"/>
  <c r="M286" i="4"/>
  <c r="L286" i="4"/>
  <c r="K286" i="4"/>
  <c r="J286" i="4"/>
  <c r="I286" i="4"/>
  <c r="H286" i="4"/>
  <c r="G286" i="4"/>
  <c r="F286" i="4"/>
  <c r="AB282" i="4"/>
  <c r="AA282" i="4"/>
  <c r="Z282" i="4"/>
  <c r="Y282" i="4"/>
  <c r="X282" i="4"/>
  <c r="O282" i="4"/>
  <c r="N282" i="4"/>
  <c r="M282" i="4"/>
  <c r="L282" i="4"/>
  <c r="K282" i="4"/>
  <c r="J282" i="4"/>
  <c r="I282" i="4"/>
  <c r="H282" i="4"/>
  <c r="G282" i="4"/>
  <c r="F282" i="4"/>
  <c r="AB277" i="4"/>
  <c r="AA277" i="4"/>
  <c r="Z277" i="4"/>
  <c r="Y277" i="4"/>
  <c r="X277" i="4"/>
  <c r="O277" i="4"/>
  <c r="N277" i="4"/>
  <c r="M277" i="4"/>
  <c r="L277" i="4"/>
  <c r="K277" i="4"/>
  <c r="J277" i="4"/>
  <c r="I277" i="4"/>
  <c r="H277" i="4"/>
  <c r="G277" i="4"/>
  <c r="F277" i="4"/>
  <c r="AB397" i="4"/>
  <c r="AA397" i="4"/>
  <c r="Z397" i="4"/>
  <c r="Y397" i="4"/>
  <c r="X397" i="4"/>
  <c r="O397" i="4"/>
  <c r="N397" i="4"/>
  <c r="M397" i="4"/>
  <c r="L397" i="4"/>
  <c r="K397" i="4"/>
  <c r="J397" i="4"/>
  <c r="I397" i="4"/>
  <c r="H397" i="4"/>
  <c r="G397" i="4"/>
  <c r="F397" i="4"/>
  <c r="AB396" i="4"/>
  <c r="AA396" i="4"/>
  <c r="Z396" i="4"/>
  <c r="Y396" i="4"/>
  <c r="X396" i="4"/>
  <c r="O396" i="4"/>
  <c r="N396" i="4"/>
  <c r="M396" i="4"/>
  <c r="L396" i="4"/>
  <c r="K396" i="4"/>
  <c r="J396" i="4"/>
  <c r="I396" i="4"/>
  <c r="H396" i="4"/>
  <c r="G396" i="4"/>
  <c r="F396" i="4"/>
  <c r="AB395" i="4"/>
  <c r="AA395" i="4"/>
  <c r="Z395" i="4"/>
  <c r="Y395" i="4"/>
  <c r="X395" i="4"/>
  <c r="O395" i="4"/>
  <c r="N395" i="4"/>
  <c r="M395" i="4"/>
  <c r="L395" i="4"/>
  <c r="K395" i="4"/>
  <c r="J395" i="4"/>
  <c r="I395" i="4"/>
  <c r="H395" i="4"/>
  <c r="G395" i="4"/>
  <c r="F395" i="4"/>
  <c r="AB394" i="4"/>
  <c r="AA394" i="4"/>
  <c r="Z394" i="4"/>
  <c r="Y394" i="4"/>
  <c r="X394" i="4"/>
  <c r="O394" i="4"/>
  <c r="N394" i="4"/>
  <c r="M394" i="4"/>
  <c r="L394" i="4"/>
  <c r="K394" i="4"/>
  <c r="J394" i="4"/>
  <c r="I394" i="4"/>
  <c r="H394" i="4"/>
  <c r="G394" i="4"/>
  <c r="F394" i="4"/>
  <c r="AB389" i="4"/>
  <c r="AA389" i="4"/>
  <c r="Z389" i="4"/>
  <c r="Y389" i="4"/>
  <c r="X389" i="4"/>
  <c r="O389" i="4"/>
  <c r="N389" i="4"/>
  <c r="M389" i="4"/>
  <c r="L389" i="4"/>
  <c r="K389" i="4"/>
  <c r="J389" i="4"/>
  <c r="I389" i="4"/>
  <c r="H389" i="4"/>
  <c r="G389" i="4"/>
  <c r="F389" i="4"/>
  <c r="AB388" i="4"/>
  <c r="AA388" i="4"/>
  <c r="Z388" i="4"/>
  <c r="Y388" i="4"/>
  <c r="X388" i="4"/>
  <c r="O388" i="4"/>
  <c r="N388" i="4"/>
  <c r="M388" i="4"/>
  <c r="L388" i="4"/>
  <c r="K388" i="4"/>
  <c r="J388" i="4"/>
  <c r="I388" i="4"/>
  <c r="H388" i="4"/>
  <c r="G388" i="4"/>
  <c r="F388" i="4"/>
  <c r="AB387" i="4"/>
  <c r="AA387" i="4"/>
  <c r="Z387" i="4"/>
  <c r="Y387" i="4"/>
  <c r="X387" i="4"/>
  <c r="O387" i="4"/>
  <c r="N387" i="4"/>
  <c r="M387" i="4"/>
  <c r="L387" i="4"/>
  <c r="K387" i="4"/>
  <c r="J387" i="4"/>
  <c r="I387" i="4"/>
  <c r="H387" i="4"/>
  <c r="G387" i="4"/>
  <c r="F387" i="4"/>
  <c r="AB386" i="4"/>
  <c r="AA386" i="4"/>
  <c r="Z386" i="4"/>
  <c r="Y386" i="4"/>
  <c r="X386" i="4"/>
  <c r="O386" i="4"/>
  <c r="N386" i="4"/>
  <c r="M386" i="4"/>
  <c r="L386" i="4"/>
  <c r="K386" i="4"/>
  <c r="J386" i="4"/>
  <c r="I386" i="4"/>
  <c r="H386" i="4"/>
  <c r="G386" i="4"/>
  <c r="F386" i="4"/>
  <c r="AB385" i="4"/>
  <c r="AA385" i="4"/>
  <c r="Z385" i="4"/>
  <c r="Y385" i="4"/>
  <c r="X385" i="4"/>
  <c r="O385" i="4"/>
  <c r="N385" i="4"/>
  <c r="M385" i="4"/>
  <c r="L385" i="4"/>
  <c r="K385" i="4"/>
  <c r="J385" i="4"/>
  <c r="I385" i="4"/>
  <c r="H385" i="4"/>
  <c r="G385" i="4"/>
  <c r="F385" i="4"/>
  <c r="AB384" i="4"/>
  <c r="AA384" i="4"/>
  <c r="Z384" i="4"/>
  <c r="Y384" i="4"/>
  <c r="X384" i="4"/>
  <c r="O384" i="4"/>
  <c r="N384" i="4"/>
  <c r="M384" i="4"/>
  <c r="L384" i="4"/>
  <c r="K384" i="4"/>
  <c r="J384" i="4"/>
  <c r="I384" i="4"/>
  <c r="H384" i="4"/>
  <c r="G384" i="4"/>
  <c r="F384" i="4"/>
  <c r="AB383" i="4"/>
  <c r="AA383" i="4"/>
  <c r="Z383" i="4"/>
  <c r="Y383" i="4"/>
  <c r="X383" i="4"/>
  <c r="O383" i="4"/>
  <c r="N383" i="4"/>
  <c r="M383" i="4"/>
  <c r="L383" i="4"/>
  <c r="K383" i="4"/>
  <c r="J383" i="4"/>
  <c r="I383" i="4"/>
  <c r="H383" i="4"/>
  <c r="G383" i="4"/>
  <c r="F383" i="4"/>
  <c r="AB382" i="4"/>
  <c r="AA382" i="4"/>
  <c r="Z382" i="4"/>
  <c r="Y382" i="4"/>
  <c r="X382" i="4"/>
  <c r="O382" i="4"/>
  <c r="N382" i="4"/>
  <c r="M382" i="4"/>
  <c r="L382" i="4"/>
  <c r="K382" i="4"/>
  <c r="J382" i="4"/>
  <c r="I382" i="4"/>
  <c r="H382" i="4"/>
  <c r="G382" i="4"/>
  <c r="F382" i="4"/>
  <c r="AB393" i="4"/>
  <c r="AA393" i="4"/>
  <c r="Z393" i="4"/>
  <c r="Y393" i="4"/>
  <c r="X393" i="4"/>
  <c r="O393" i="4"/>
  <c r="N393" i="4"/>
  <c r="M393" i="4"/>
  <c r="L393" i="4"/>
  <c r="K393" i="4"/>
  <c r="J393" i="4"/>
  <c r="I393" i="4"/>
  <c r="H393" i="4"/>
  <c r="G393" i="4"/>
  <c r="F393" i="4"/>
  <c r="AB392" i="4"/>
  <c r="AA392" i="4"/>
  <c r="Z392" i="4"/>
  <c r="Y392" i="4"/>
  <c r="X392" i="4"/>
  <c r="O392" i="4"/>
  <c r="N392" i="4"/>
  <c r="M392" i="4"/>
  <c r="L392" i="4"/>
  <c r="K392" i="4"/>
  <c r="J392" i="4"/>
  <c r="I392" i="4"/>
  <c r="H392" i="4"/>
  <c r="G392" i="4"/>
  <c r="F392" i="4"/>
  <c r="AB391" i="4"/>
  <c r="AA391" i="4"/>
  <c r="Z391" i="4"/>
  <c r="Y391" i="4"/>
  <c r="X391" i="4"/>
  <c r="O391" i="4"/>
  <c r="N391" i="4"/>
  <c r="M391" i="4"/>
  <c r="L391" i="4"/>
  <c r="K391" i="4"/>
  <c r="J391" i="4"/>
  <c r="I391" i="4"/>
  <c r="H391" i="4"/>
  <c r="G391" i="4"/>
  <c r="F391" i="4"/>
  <c r="AB390" i="4"/>
  <c r="AA390" i="4"/>
  <c r="Z390" i="4"/>
  <c r="Y390" i="4"/>
  <c r="X390" i="4"/>
  <c r="O390" i="4"/>
  <c r="N390" i="4"/>
  <c r="M390" i="4"/>
  <c r="L390" i="4"/>
  <c r="K390" i="4"/>
  <c r="J390" i="4"/>
  <c r="I390" i="4"/>
  <c r="H390" i="4"/>
  <c r="G390" i="4"/>
  <c r="F390" i="4"/>
  <c r="AB381" i="4"/>
  <c r="AA381" i="4"/>
  <c r="Z381" i="4"/>
  <c r="Y381" i="4"/>
  <c r="X381" i="4"/>
  <c r="O381" i="4"/>
  <c r="N381" i="4"/>
  <c r="M381" i="4"/>
  <c r="L381" i="4"/>
  <c r="K381" i="4"/>
  <c r="J381" i="4"/>
  <c r="I381" i="4"/>
  <c r="H381" i="4"/>
  <c r="G381" i="4"/>
  <c r="F381" i="4"/>
  <c r="AB380" i="4"/>
  <c r="AA380" i="4"/>
  <c r="Z380" i="4"/>
  <c r="Y380" i="4"/>
  <c r="X380" i="4"/>
  <c r="O380" i="4"/>
  <c r="N380" i="4"/>
  <c r="M380" i="4"/>
  <c r="L380" i="4"/>
  <c r="K380" i="4"/>
  <c r="J380" i="4"/>
  <c r="I380" i="4"/>
  <c r="H380" i="4"/>
  <c r="G380" i="4"/>
  <c r="F380" i="4"/>
  <c r="AB379" i="4"/>
  <c r="AA379" i="4"/>
  <c r="Z379" i="4"/>
  <c r="Y379" i="4"/>
  <c r="X379" i="4"/>
  <c r="O379" i="4"/>
  <c r="N379" i="4"/>
  <c r="M379" i="4"/>
  <c r="L379" i="4"/>
  <c r="K379" i="4"/>
  <c r="J379" i="4"/>
  <c r="I379" i="4"/>
  <c r="H379" i="4"/>
  <c r="G379" i="4"/>
  <c r="F379" i="4"/>
  <c r="AB196" i="4"/>
  <c r="AA196" i="4"/>
  <c r="Z196" i="4"/>
  <c r="Y196" i="4"/>
  <c r="X196" i="4"/>
  <c r="O196" i="4"/>
  <c r="N196" i="4"/>
  <c r="M196" i="4"/>
  <c r="L196" i="4"/>
  <c r="K196" i="4"/>
  <c r="J196" i="4"/>
  <c r="I196" i="4"/>
  <c r="H196" i="4"/>
  <c r="G196" i="4"/>
  <c r="F196" i="4"/>
  <c r="AB189" i="4"/>
  <c r="AA189" i="4"/>
  <c r="Z189" i="4"/>
  <c r="Y189" i="4"/>
  <c r="X189" i="4"/>
  <c r="O189" i="4"/>
  <c r="N189" i="4"/>
  <c r="M189" i="4"/>
  <c r="L189" i="4"/>
  <c r="K189" i="4"/>
  <c r="J189" i="4"/>
  <c r="AB219" i="4"/>
  <c r="AA219" i="4"/>
  <c r="Z219" i="4"/>
  <c r="Y219" i="4"/>
  <c r="X219" i="4"/>
  <c r="O219" i="4"/>
  <c r="N219" i="4"/>
  <c r="M219" i="4"/>
  <c r="L219" i="4"/>
  <c r="K219" i="4"/>
  <c r="J219" i="4"/>
  <c r="I219" i="4"/>
  <c r="H219" i="4"/>
  <c r="G219" i="4"/>
  <c r="F219" i="4"/>
  <c r="K378" i="4"/>
  <c r="J378" i="4"/>
  <c r="K377" i="4"/>
  <c r="J377" i="4"/>
  <c r="K376" i="4"/>
  <c r="J376" i="4"/>
  <c r="K375" i="4"/>
  <c r="J375" i="4"/>
  <c r="K374" i="4"/>
  <c r="J374" i="4"/>
  <c r="K373" i="4"/>
  <c r="J373" i="4"/>
  <c r="K372" i="4"/>
  <c r="J372" i="4"/>
  <c r="K371" i="4"/>
  <c r="J371" i="4"/>
  <c r="K370" i="4"/>
  <c r="J370" i="4"/>
  <c r="K369" i="4"/>
  <c r="J369" i="4"/>
  <c r="K368" i="4"/>
  <c r="J368" i="4"/>
  <c r="K367" i="4"/>
  <c r="J367" i="4"/>
  <c r="K366" i="4"/>
  <c r="J366" i="4"/>
  <c r="K365" i="4"/>
  <c r="J365" i="4"/>
  <c r="K364" i="4"/>
  <c r="J364" i="4"/>
  <c r="K363" i="4"/>
  <c r="J363" i="4"/>
  <c r="K362" i="4"/>
  <c r="J362" i="4"/>
  <c r="K361" i="4"/>
  <c r="J361" i="4"/>
  <c r="K360" i="4"/>
  <c r="J360" i="4"/>
  <c r="K359" i="4"/>
  <c r="J359" i="4"/>
  <c r="K358" i="4"/>
  <c r="J358" i="4"/>
  <c r="K357" i="4"/>
  <c r="J357" i="4"/>
  <c r="K356" i="4"/>
  <c r="J356" i="4"/>
  <c r="K355" i="4"/>
  <c r="J355" i="4"/>
  <c r="K354" i="4"/>
  <c r="J354" i="4"/>
  <c r="K353" i="4"/>
  <c r="J353" i="4"/>
  <c r="K352" i="4"/>
  <c r="J352" i="4"/>
  <c r="K351" i="4"/>
  <c r="J351" i="4"/>
  <c r="K350" i="4"/>
  <c r="J350" i="4"/>
  <c r="K349" i="4"/>
  <c r="J349" i="4"/>
  <c r="K348" i="4"/>
  <c r="J348" i="4"/>
  <c r="K347" i="4"/>
  <c r="J347" i="4"/>
  <c r="K346" i="4"/>
  <c r="J346" i="4"/>
  <c r="K345" i="4"/>
  <c r="J345" i="4"/>
  <c r="K344" i="4"/>
  <c r="J344" i="4"/>
  <c r="K343" i="4"/>
  <c r="J343" i="4"/>
  <c r="K342" i="4"/>
  <c r="J342" i="4"/>
  <c r="K341" i="4"/>
  <c r="J341" i="4"/>
  <c r="K340" i="4"/>
  <c r="J340" i="4"/>
  <c r="K339" i="4"/>
  <c r="J339" i="4"/>
  <c r="K338" i="4"/>
  <c r="J338" i="4"/>
  <c r="K337" i="4"/>
  <c r="J337" i="4"/>
  <c r="K336" i="4"/>
  <c r="J336" i="4"/>
  <c r="K335" i="4"/>
  <c r="J335" i="4"/>
  <c r="K334" i="4"/>
  <c r="J334" i="4"/>
  <c r="K333" i="4"/>
  <c r="J333" i="4"/>
  <c r="K332" i="4"/>
  <c r="J332" i="4"/>
  <c r="K331" i="4"/>
  <c r="J331" i="4"/>
  <c r="K330" i="4"/>
  <c r="J330" i="4"/>
  <c r="K329" i="4"/>
  <c r="J329" i="4"/>
  <c r="K328" i="4"/>
  <c r="J328" i="4"/>
  <c r="K327" i="4"/>
  <c r="J327" i="4"/>
  <c r="K326" i="4"/>
  <c r="J326" i="4"/>
  <c r="K325" i="4"/>
  <c r="J325" i="4"/>
  <c r="K324" i="4"/>
  <c r="J324" i="4"/>
  <c r="K323" i="4"/>
  <c r="J323" i="4"/>
  <c r="K322" i="4"/>
  <c r="J322" i="4"/>
  <c r="K321" i="4"/>
  <c r="J321" i="4"/>
  <c r="K320" i="4"/>
  <c r="J320" i="4"/>
  <c r="K319" i="4"/>
  <c r="J319" i="4"/>
  <c r="K318" i="4"/>
  <c r="J318" i="4"/>
  <c r="K317" i="4"/>
  <c r="J317" i="4"/>
  <c r="K316" i="4"/>
  <c r="J316" i="4"/>
  <c r="K315" i="4"/>
  <c r="J315" i="4"/>
  <c r="K314" i="4"/>
  <c r="J314" i="4"/>
  <c r="K313" i="4"/>
  <c r="J313" i="4"/>
  <c r="K312" i="4"/>
  <c r="J312" i="4"/>
  <c r="K311" i="4"/>
  <c r="J311" i="4"/>
  <c r="K310" i="4"/>
  <c r="J310" i="4"/>
  <c r="K309" i="4"/>
  <c r="J309" i="4"/>
  <c r="K308" i="4"/>
  <c r="J308" i="4"/>
  <c r="K307" i="4"/>
  <c r="J307" i="4"/>
  <c r="K306" i="4"/>
  <c r="J306" i="4"/>
  <c r="K305" i="4"/>
  <c r="J305" i="4"/>
  <c r="K304" i="4"/>
  <c r="J304" i="4"/>
  <c r="K303" i="4"/>
  <c r="J303" i="4"/>
  <c r="K302" i="4"/>
  <c r="J302" i="4"/>
  <c r="K301" i="4"/>
  <c r="J301" i="4"/>
  <c r="K300" i="4"/>
  <c r="J300" i="4"/>
  <c r="K285" i="4"/>
  <c r="J285" i="4"/>
  <c r="K284" i="4"/>
  <c r="J284" i="4"/>
  <c r="K283" i="4"/>
  <c r="J283" i="4"/>
  <c r="K281" i="4"/>
  <c r="J281" i="4"/>
  <c r="K280" i="4"/>
  <c r="J280" i="4"/>
  <c r="K279" i="4"/>
  <c r="J279" i="4"/>
  <c r="K278" i="4"/>
  <c r="J278" i="4"/>
  <c r="K276" i="4"/>
  <c r="J276" i="4"/>
  <c r="K275" i="4"/>
  <c r="J275" i="4"/>
  <c r="K274" i="4"/>
  <c r="J274" i="4"/>
  <c r="K273" i="4"/>
  <c r="J273" i="4"/>
  <c r="K272" i="4"/>
  <c r="J272" i="4"/>
  <c r="K271" i="4"/>
  <c r="J271" i="4"/>
  <c r="K270" i="4"/>
  <c r="J270" i="4"/>
  <c r="K269" i="4"/>
  <c r="J269" i="4"/>
  <c r="K268" i="4"/>
  <c r="J268" i="4"/>
  <c r="K267" i="4"/>
  <c r="J267" i="4"/>
  <c r="K266" i="4"/>
  <c r="J266" i="4"/>
  <c r="K265" i="4"/>
  <c r="J265" i="4"/>
  <c r="K264" i="4"/>
  <c r="J264" i="4"/>
  <c r="K263" i="4"/>
  <c r="J263" i="4"/>
  <c r="K262" i="4"/>
  <c r="J262" i="4"/>
  <c r="K261" i="4"/>
  <c r="J261" i="4"/>
  <c r="K260" i="4"/>
  <c r="J260" i="4"/>
  <c r="K259" i="4"/>
  <c r="J259" i="4"/>
  <c r="K258" i="4"/>
  <c r="J258" i="4"/>
  <c r="K257" i="4"/>
  <c r="J257" i="4"/>
  <c r="K256" i="4"/>
  <c r="J256" i="4"/>
  <c r="K255" i="4"/>
  <c r="J255" i="4"/>
  <c r="K254" i="4"/>
  <c r="J254" i="4"/>
  <c r="K253" i="4"/>
  <c r="J253" i="4"/>
  <c r="K252" i="4"/>
  <c r="J252" i="4"/>
  <c r="K251" i="4"/>
  <c r="J251" i="4"/>
  <c r="K250" i="4"/>
  <c r="J250" i="4"/>
  <c r="K249" i="4"/>
  <c r="J249" i="4"/>
  <c r="K248" i="4"/>
  <c r="J248" i="4"/>
  <c r="K247" i="4"/>
  <c r="J247" i="4"/>
  <c r="K246" i="4"/>
  <c r="J246" i="4"/>
  <c r="K245" i="4"/>
  <c r="J245" i="4"/>
  <c r="K244" i="4"/>
  <c r="J244" i="4"/>
  <c r="K243" i="4"/>
  <c r="J243" i="4"/>
  <c r="K242" i="4"/>
  <c r="J242" i="4"/>
  <c r="K241" i="4"/>
  <c r="J241" i="4"/>
  <c r="K240" i="4"/>
  <c r="J240" i="4"/>
  <c r="K239" i="4"/>
  <c r="J239" i="4"/>
  <c r="K238" i="4"/>
  <c r="J238" i="4"/>
  <c r="K237" i="4"/>
  <c r="J237" i="4"/>
  <c r="K236" i="4"/>
  <c r="J236" i="4"/>
  <c r="K235" i="4"/>
  <c r="J235" i="4"/>
  <c r="K234" i="4"/>
  <c r="J234" i="4"/>
  <c r="K233" i="4"/>
  <c r="J233" i="4"/>
  <c r="K232" i="4"/>
  <c r="J232" i="4"/>
  <c r="K231" i="4"/>
  <c r="J231" i="4"/>
  <c r="K230" i="4"/>
  <c r="J230" i="4"/>
  <c r="K229" i="4"/>
  <c r="J229" i="4"/>
  <c r="K228" i="4"/>
  <c r="J228" i="4"/>
  <c r="K227" i="4"/>
  <c r="J227" i="4"/>
  <c r="K226" i="4"/>
  <c r="J226" i="4"/>
  <c r="K224" i="4"/>
  <c r="J224" i="4"/>
  <c r="K223" i="4"/>
  <c r="J223" i="4"/>
  <c r="K222" i="4"/>
  <c r="J222" i="4"/>
  <c r="K221" i="4"/>
  <c r="J221" i="4"/>
  <c r="K220" i="4"/>
  <c r="J220" i="4"/>
  <c r="K218" i="4"/>
  <c r="J218" i="4"/>
  <c r="K217" i="4"/>
  <c r="J217" i="4"/>
  <c r="K216" i="4"/>
  <c r="J216" i="4"/>
  <c r="K215" i="4"/>
  <c r="J215" i="4"/>
  <c r="K214" i="4"/>
  <c r="J214" i="4"/>
  <c r="K213" i="4"/>
  <c r="J213" i="4"/>
  <c r="K212" i="4"/>
  <c r="J212" i="4"/>
  <c r="K211" i="4"/>
  <c r="J211" i="4"/>
  <c r="K209" i="4"/>
  <c r="J209" i="4"/>
  <c r="K208" i="4"/>
  <c r="J208" i="4"/>
  <c r="K207" i="4"/>
  <c r="J207" i="4"/>
  <c r="K206" i="4"/>
  <c r="J206" i="4"/>
  <c r="K205" i="4"/>
  <c r="J205" i="4"/>
  <c r="K204" i="4"/>
  <c r="J204" i="4"/>
  <c r="K203" i="4"/>
  <c r="J203" i="4"/>
  <c r="K202" i="4"/>
  <c r="J202" i="4"/>
  <c r="K201" i="4"/>
  <c r="J201" i="4"/>
  <c r="K200" i="4"/>
  <c r="J200" i="4"/>
  <c r="K199" i="4"/>
  <c r="J199" i="4"/>
  <c r="K198" i="4"/>
  <c r="J198" i="4"/>
  <c r="K197" i="4"/>
  <c r="J197" i="4"/>
  <c r="K195" i="4"/>
  <c r="J195" i="4"/>
  <c r="K194" i="4"/>
  <c r="J194" i="4"/>
  <c r="K193" i="4"/>
  <c r="J193" i="4"/>
  <c r="K192" i="4"/>
  <c r="J192" i="4"/>
  <c r="K191" i="4"/>
  <c r="J191" i="4"/>
  <c r="K190" i="4"/>
  <c r="J190" i="4"/>
  <c r="K188" i="4"/>
  <c r="J188" i="4"/>
  <c r="K187" i="4"/>
  <c r="J187" i="4"/>
  <c r="K186" i="4"/>
  <c r="J186" i="4"/>
  <c r="K185" i="4"/>
  <c r="J185" i="4"/>
  <c r="K184" i="4"/>
  <c r="J184" i="4"/>
  <c r="K183" i="4"/>
  <c r="J183" i="4"/>
  <c r="K182" i="4"/>
  <c r="J182" i="4"/>
  <c r="K181" i="4"/>
  <c r="J181" i="4"/>
  <c r="K180" i="4"/>
  <c r="J180" i="4"/>
  <c r="K179" i="4"/>
  <c r="J179" i="4"/>
  <c r="K178" i="4"/>
  <c r="J178" i="4"/>
  <c r="K177" i="4"/>
  <c r="J177" i="4"/>
  <c r="K176" i="4"/>
  <c r="J176" i="4"/>
  <c r="K175" i="4"/>
  <c r="J175" i="4"/>
  <c r="K174" i="4"/>
  <c r="J174" i="4"/>
  <c r="K173" i="4"/>
  <c r="J173" i="4"/>
  <c r="K172" i="4"/>
  <c r="J172" i="4"/>
  <c r="K171" i="4"/>
  <c r="J171" i="4"/>
  <c r="K170" i="4"/>
  <c r="J170" i="4"/>
  <c r="K169" i="4"/>
  <c r="J169" i="4"/>
  <c r="K168" i="4"/>
  <c r="J168" i="4"/>
  <c r="K167" i="4"/>
  <c r="J167" i="4"/>
  <c r="K166" i="4"/>
  <c r="J166" i="4"/>
  <c r="K165" i="4"/>
  <c r="J165" i="4"/>
  <c r="K164" i="4"/>
  <c r="J164" i="4"/>
  <c r="K163" i="4"/>
  <c r="J163" i="4"/>
  <c r="K162" i="4"/>
  <c r="J162" i="4"/>
  <c r="K161" i="4"/>
  <c r="J161" i="4"/>
  <c r="K160" i="4"/>
  <c r="J160" i="4"/>
  <c r="K159" i="4"/>
  <c r="J159" i="4"/>
  <c r="K158" i="4"/>
  <c r="J158" i="4"/>
  <c r="K157" i="4"/>
  <c r="J157" i="4"/>
  <c r="K156" i="4"/>
  <c r="J156" i="4"/>
  <c r="K155" i="4"/>
  <c r="J155" i="4"/>
  <c r="K154" i="4"/>
  <c r="J154" i="4"/>
  <c r="K153" i="4"/>
  <c r="J153" i="4"/>
  <c r="K152" i="4"/>
  <c r="J152" i="4"/>
  <c r="K151" i="4"/>
  <c r="J151" i="4"/>
  <c r="K150" i="4"/>
  <c r="J150" i="4"/>
  <c r="K149" i="4"/>
  <c r="J149" i="4"/>
  <c r="K148" i="4"/>
  <c r="J148" i="4"/>
  <c r="K147" i="4"/>
  <c r="J147" i="4"/>
  <c r="K146" i="4"/>
  <c r="J146" i="4"/>
  <c r="K145" i="4"/>
  <c r="J145" i="4"/>
  <c r="K144" i="4"/>
  <c r="J144" i="4"/>
  <c r="K143" i="4"/>
  <c r="J143" i="4"/>
  <c r="K142" i="4"/>
  <c r="J142" i="4"/>
  <c r="K141" i="4"/>
  <c r="J141" i="4"/>
  <c r="K140" i="4"/>
  <c r="J140" i="4"/>
  <c r="K139" i="4"/>
  <c r="J139" i="4"/>
  <c r="K138" i="4"/>
  <c r="J138" i="4"/>
  <c r="K137" i="4"/>
  <c r="J137" i="4"/>
  <c r="K136" i="4"/>
  <c r="J136" i="4"/>
  <c r="K135" i="4"/>
  <c r="J135" i="4"/>
  <c r="K132" i="4"/>
  <c r="J132" i="4"/>
  <c r="K131" i="4"/>
  <c r="J131" i="4"/>
  <c r="K130" i="4"/>
  <c r="J130" i="4"/>
  <c r="K129" i="4"/>
  <c r="J129" i="4"/>
  <c r="K128" i="4"/>
  <c r="J128" i="4"/>
  <c r="K127" i="4"/>
  <c r="J127" i="4"/>
  <c r="K126" i="4"/>
  <c r="J126" i="4"/>
  <c r="K125" i="4"/>
  <c r="J125" i="4"/>
  <c r="K124" i="4"/>
  <c r="J124" i="4"/>
  <c r="K123" i="4"/>
  <c r="J123" i="4"/>
  <c r="K122" i="4"/>
  <c r="J122" i="4"/>
  <c r="K121" i="4"/>
  <c r="J121" i="4"/>
  <c r="K120" i="4"/>
  <c r="J120" i="4"/>
  <c r="K119" i="4"/>
  <c r="J119" i="4"/>
  <c r="K118" i="4"/>
  <c r="J118" i="4"/>
  <c r="K117" i="4"/>
  <c r="J117" i="4"/>
  <c r="K116" i="4"/>
  <c r="J116" i="4"/>
  <c r="K115" i="4"/>
  <c r="J115" i="4"/>
  <c r="K114" i="4"/>
  <c r="J114" i="4"/>
  <c r="K113" i="4"/>
  <c r="J113" i="4"/>
  <c r="K112" i="4"/>
  <c r="J112" i="4"/>
  <c r="K111" i="4"/>
  <c r="J111" i="4"/>
  <c r="K110" i="4"/>
  <c r="J110" i="4"/>
  <c r="K109" i="4"/>
  <c r="J109" i="4"/>
  <c r="K108" i="4"/>
  <c r="J108" i="4"/>
  <c r="K107" i="4"/>
  <c r="J107" i="4"/>
  <c r="K106" i="4"/>
  <c r="J106" i="4"/>
  <c r="K105" i="4"/>
  <c r="J105" i="4"/>
  <c r="K104" i="4"/>
  <c r="J104" i="4"/>
  <c r="K103" i="4"/>
  <c r="J103" i="4"/>
  <c r="K102" i="4"/>
  <c r="J102" i="4"/>
  <c r="K101" i="4"/>
  <c r="J101" i="4"/>
  <c r="K100" i="4"/>
  <c r="J100" i="4"/>
  <c r="K99" i="4"/>
  <c r="J99" i="4"/>
  <c r="K98" i="4"/>
  <c r="J98" i="4"/>
  <c r="K97" i="4"/>
  <c r="J97" i="4"/>
  <c r="K96" i="4"/>
  <c r="J96" i="4"/>
  <c r="K95" i="4"/>
  <c r="J95" i="4"/>
  <c r="K94" i="4"/>
  <c r="J94" i="4"/>
  <c r="K93" i="4"/>
  <c r="J93" i="4"/>
  <c r="K92" i="4"/>
  <c r="J92" i="4"/>
  <c r="K91" i="4"/>
  <c r="J91" i="4"/>
  <c r="K90" i="4"/>
  <c r="J90" i="4"/>
  <c r="K89" i="4"/>
  <c r="J89" i="4"/>
  <c r="K88" i="4"/>
  <c r="J88" i="4"/>
  <c r="K87" i="4"/>
  <c r="J87" i="4"/>
  <c r="K86" i="4"/>
  <c r="J86" i="4"/>
  <c r="K85" i="4"/>
  <c r="J85" i="4"/>
  <c r="K84" i="4"/>
  <c r="J84" i="4"/>
  <c r="K83" i="4"/>
  <c r="J83" i="4"/>
  <c r="K82" i="4"/>
  <c r="J82" i="4"/>
  <c r="K81" i="4"/>
  <c r="J81" i="4"/>
  <c r="K80" i="4"/>
  <c r="J80" i="4"/>
  <c r="K79" i="4"/>
  <c r="J79" i="4"/>
  <c r="K78" i="4"/>
  <c r="J78" i="4"/>
  <c r="K77" i="4"/>
  <c r="J77" i="4"/>
  <c r="K76" i="4"/>
  <c r="J76" i="4"/>
  <c r="K75" i="4"/>
  <c r="J75" i="4"/>
  <c r="K74" i="4"/>
  <c r="J74" i="4"/>
  <c r="K73" i="4"/>
  <c r="J73" i="4"/>
  <c r="K72" i="4"/>
  <c r="J72" i="4"/>
  <c r="K71" i="4"/>
  <c r="J71" i="4"/>
  <c r="K70" i="4"/>
  <c r="J70" i="4"/>
  <c r="K69" i="4"/>
  <c r="J69" i="4"/>
  <c r="K68" i="4"/>
  <c r="J68" i="4"/>
  <c r="K67" i="4"/>
  <c r="J67" i="4"/>
  <c r="K66" i="4"/>
  <c r="J66" i="4"/>
  <c r="K65" i="4"/>
  <c r="J65" i="4"/>
  <c r="K64" i="4"/>
  <c r="J64" i="4"/>
  <c r="K63" i="4"/>
  <c r="J63" i="4"/>
  <c r="K62" i="4"/>
  <c r="J62" i="4"/>
  <c r="K61" i="4"/>
  <c r="J61" i="4"/>
  <c r="K60" i="4"/>
  <c r="J60" i="4"/>
  <c r="K59" i="4"/>
  <c r="J59" i="4"/>
  <c r="K58" i="4"/>
  <c r="J58" i="4"/>
  <c r="K57" i="4"/>
  <c r="J57" i="4"/>
  <c r="K56" i="4"/>
  <c r="J56" i="4"/>
  <c r="K55" i="4"/>
  <c r="J55" i="4"/>
  <c r="K54" i="4"/>
  <c r="J54" i="4"/>
  <c r="K53" i="4"/>
  <c r="J53" i="4"/>
  <c r="K52" i="4"/>
  <c r="J52" i="4"/>
  <c r="K51" i="4"/>
  <c r="J51" i="4"/>
  <c r="K50" i="4"/>
  <c r="J50" i="4"/>
  <c r="K49" i="4"/>
  <c r="J49" i="4"/>
  <c r="K48" i="4"/>
  <c r="J48" i="4"/>
  <c r="K47" i="4"/>
  <c r="J47" i="4"/>
  <c r="K46" i="4"/>
  <c r="J46" i="4"/>
  <c r="K45" i="4"/>
  <c r="J45" i="4"/>
  <c r="K44" i="4"/>
  <c r="J44" i="4"/>
  <c r="K43" i="4"/>
  <c r="J43" i="4"/>
  <c r="K42" i="4"/>
  <c r="J42" i="4"/>
  <c r="K41" i="4"/>
  <c r="J41" i="4"/>
  <c r="K40" i="4"/>
  <c r="J40" i="4"/>
  <c r="K39" i="4"/>
  <c r="J39" i="4"/>
  <c r="K38" i="4"/>
  <c r="J38" i="4"/>
  <c r="K37" i="4"/>
  <c r="J37" i="4"/>
  <c r="K36" i="4"/>
  <c r="J36" i="4"/>
  <c r="K35" i="4"/>
  <c r="J35" i="4"/>
  <c r="K34" i="4"/>
  <c r="J34" i="4"/>
  <c r="K33" i="4"/>
  <c r="J33" i="4"/>
  <c r="K32" i="4"/>
  <c r="J32" i="4"/>
  <c r="K31" i="4"/>
  <c r="J31" i="4"/>
  <c r="K30" i="4"/>
  <c r="J30" i="4"/>
  <c r="K29" i="4"/>
  <c r="J29" i="4"/>
  <c r="K28" i="4"/>
  <c r="J28" i="4"/>
  <c r="K27" i="4"/>
  <c r="J27" i="4"/>
  <c r="K26" i="4"/>
  <c r="J26" i="4"/>
  <c r="K25" i="4"/>
  <c r="J25" i="4"/>
  <c r="K24" i="4"/>
  <c r="J24" i="4"/>
  <c r="K23" i="4"/>
  <c r="J23" i="4"/>
  <c r="K22" i="4"/>
  <c r="J22" i="4"/>
  <c r="K21" i="4"/>
  <c r="J21" i="4"/>
  <c r="K20" i="4"/>
  <c r="J20" i="4"/>
  <c r="K19" i="4"/>
  <c r="J19" i="4"/>
  <c r="K18" i="4"/>
  <c r="J18" i="4"/>
  <c r="K17" i="4"/>
  <c r="J17" i="4"/>
  <c r="K16" i="4"/>
  <c r="J16" i="4"/>
  <c r="K15" i="4"/>
  <c r="J15" i="4"/>
  <c r="K14" i="4"/>
  <c r="J14" i="4"/>
  <c r="K13" i="4"/>
  <c r="J13" i="4"/>
  <c r="K12" i="4"/>
  <c r="J12" i="4"/>
  <c r="K11" i="4"/>
  <c r="J11" i="4"/>
  <c r="K10" i="4"/>
  <c r="J10" i="4"/>
  <c r="K9" i="4"/>
  <c r="J9" i="4"/>
  <c r="K8" i="4"/>
  <c r="J8" i="4"/>
  <c r="K7" i="4"/>
  <c r="J7" i="4"/>
  <c r="K6" i="4"/>
  <c r="J6" i="4"/>
  <c r="K5" i="4"/>
  <c r="J5" i="4"/>
  <c r="K4" i="4"/>
  <c r="J4" i="4"/>
  <c r="K3" i="4"/>
  <c r="J3" i="4"/>
  <c r="K2" i="4"/>
  <c r="J2" i="4"/>
  <c r="K210" i="4"/>
  <c r="J210" i="4"/>
  <c r="AB207" i="4"/>
  <c r="AA207" i="4"/>
  <c r="Z207" i="4"/>
  <c r="Y207" i="4"/>
  <c r="X207" i="4"/>
  <c r="O207" i="4"/>
  <c r="N207" i="4"/>
  <c r="M207" i="4"/>
  <c r="L207" i="4"/>
  <c r="I207" i="4"/>
  <c r="H207" i="4"/>
  <c r="G207" i="4"/>
  <c r="F207" i="4"/>
  <c r="AB151" i="4"/>
  <c r="AA151" i="4"/>
  <c r="Z151" i="4"/>
  <c r="Y151" i="4"/>
  <c r="X151" i="4"/>
  <c r="O151" i="4"/>
  <c r="N151" i="4"/>
  <c r="M151" i="4"/>
  <c r="L151" i="4"/>
  <c r="I151" i="4"/>
  <c r="H151" i="4"/>
  <c r="G151" i="4"/>
  <c r="F151" i="4"/>
  <c r="AB152" i="4"/>
  <c r="AA152" i="4"/>
  <c r="Z152" i="4"/>
  <c r="Y152" i="4"/>
  <c r="X152" i="4"/>
  <c r="O152" i="4"/>
  <c r="N152" i="4"/>
  <c r="M152" i="4"/>
  <c r="L152" i="4"/>
  <c r="I152" i="4"/>
  <c r="H152" i="4"/>
  <c r="G152" i="4"/>
  <c r="F152" i="4"/>
  <c r="AB125" i="4"/>
  <c r="AA125" i="4"/>
  <c r="Z125" i="4"/>
  <c r="Y125" i="4"/>
  <c r="X125" i="4"/>
  <c r="O125" i="4"/>
  <c r="N125" i="4"/>
  <c r="M125" i="4"/>
  <c r="L125" i="4"/>
  <c r="I125" i="4"/>
  <c r="H125" i="4"/>
  <c r="G125" i="4"/>
  <c r="F125" i="4"/>
  <c r="AB104" i="4"/>
  <c r="AA104" i="4"/>
  <c r="Z104" i="4"/>
  <c r="Y104" i="4"/>
  <c r="X104" i="4"/>
  <c r="O104" i="4"/>
  <c r="N104" i="4"/>
  <c r="M104" i="4"/>
  <c r="L104" i="4"/>
  <c r="I104" i="4"/>
  <c r="H104" i="4"/>
  <c r="G104" i="4"/>
  <c r="F104" i="4"/>
  <c r="AB103" i="4"/>
  <c r="AA103" i="4"/>
  <c r="Z103" i="4"/>
  <c r="Y103" i="4"/>
  <c r="X103" i="4"/>
  <c r="O103" i="4"/>
  <c r="N103" i="4"/>
  <c r="M103" i="4"/>
  <c r="L103" i="4"/>
  <c r="I103" i="4"/>
  <c r="H103" i="4"/>
  <c r="G103" i="4"/>
  <c r="F103" i="4"/>
  <c r="X112" i="4"/>
  <c r="AB102" i="4"/>
  <c r="AA102" i="4"/>
  <c r="Z102" i="4"/>
  <c r="Y102" i="4"/>
  <c r="X102" i="4"/>
  <c r="O102" i="4"/>
  <c r="N102" i="4"/>
  <c r="M102" i="4"/>
  <c r="L102" i="4"/>
  <c r="I102" i="4"/>
  <c r="H102" i="4"/>
  <c r="G102" i="4"/>
  <c r="F102" i="4"/>
  <c r="AB361" i="4"/>
  <c r="AA361" i="4"/>
  <c r="Z361" i="4"/>
  <c r="Y361" i="4"/>
  <c r="X361" i="4"/>
  <c r="O361" i="4"/>
  <c r="N361" i="4"/>
  <c r="M361" i="4"/>
  <c r="L361" i="4"/>
  <c r="I361" i="4"/>
  <c r="H361" i="4"/>
  <c r="G361" i="4"/>
  <c r="F361" i="4"/>
  <c r="Z378" i="4"/>
  <c r="Z377" i="4"/>
  <c r="Z376" i="4"/>
  <c r="Z375" i="4"/>
  <c r="Z374" i="4"/>
  <c r="Z373" i="4"/>
  <c r="Z372" i="4"/>
  <c r="Z371" i="4"/>
  <c r="Z370" i="4"/>
  <c r="Z369" i="4"/>
  <c r="Z368" i="4"/>
  <c r="Z367" i="4"/>
  <c r="Z366" i="4"/>
  <c r="Z365" i="4"/>
  <c r="Z364" i="4"/>
  <c r="Z363" i="4"/>
  <c r="Z362" i="4"/>
  <c r="Z360" i="4"/>
  <c r="Z359" i="4"/>
  <c r="Z358" i="4"/>
  <c r="Z357" i="4"/>
  <c r="Z356" i="4"/>
  <c r="Z355" i="4"/>
  <c r="Z354" i="4"/>
  <c r="Z353" i="4"/>
  <c r="Z352" i="4"/>
  <c r="Z351" i="4"/>
  <c r="Z350" i="4"/>
  <c r="Z349" i="4"/>
  <c r="Z348" i="4"/>
  <c r="Z347" i="4"/>
  <c r="Z346" i="4"/>
  <c r="Z345" i="4"/>
  <c r="Z344" i="4"/>
  <c r="Z343" i="4"/>
  <c r="Z342" i="4"/>
  <c r="Z341" i="4"/>
  <c r="Z340" i="4"/>
  <c r="Z339" i="4"/>
  <c r="Z338" i="4"/>
  <c r="Z337" i="4"/>
  <c r="Z336" i="4"/>
  <c r="Z335" i="4"/>
  <c r="Z334" i="4"/>
  <c r="Z333" i="4"/>
  <c r="Z332" i="4"/>
  <c r="Z331" i="4"/>
  <c r="Z330" i="4"/>
  <c r="Z329" i="4"/>
  <c r="Z328" i="4"/>
  <c r="Z326" i="4"/>
  <c r="Z325" i="4"/>
  <c r="Z324" i="4"/>
  <c r="Z323" i="4"/>
  <c r="Z322" i="4"/>
  <c r="Z321" i="4"/>
  <c r="Z320" i="4"/>
  <c r="Z319" i="4"/>
  <c r="Z318" i="4"/>
  <c r="Z317" i="4"/>
  <c r="Z316" i="4"/>
  <c r="Z315" i="4"/>
  <c r="Z314" i="4"/>
  <c r="Z313" i="4"/>
  <c r="Z312" i="4"/>
  <c r="Z311" i="4"/>
  <c r="Z310" i="4"/>
  <c r="Z309" i="4"/>
  <c r="Z308" i="4"/>
  <c r="Z307" i="4"/>
  <c r="Z306" i="4"/>
  <c r="Z305" i="4"/>
  <c r="Z304" i="4"/>
  <c r="Z303" i="4"/>
  <c r="Z302" i="4"/>
  <c r="Z301" i="4"/>
  <c r="Z300" i="4"/>
  <c r="Z285" i="4"/>
  <c r="Z284" i="4"/>
  <c r="Z283" i="4"/>
  <c r="Z281" i="4"/>
  <c r="Z280" i="4"/>
  <c r="Z279" i="4"/>
  <c r="Z278" i="4"/>
  <c r="Z276" i="4"/>
  <c r="Z275" i="4"/>
  <c r="Z274" i="4"/>
  <c r="Z273" i="4"/>
  <c r="Z272" i="4"/>
  <c r="Z271" i="4"/>
  <c r="Z270" i="4"/>
  <c r="Z269" i="4"/>
  <c r="Z268" i="4"/>
  <c r="Z267" i="4"/>
  <c r="Z266" i="4"/>
  <c r="Z265" i="4"/>
  <c r="Z264" i="4"/>
  <c r="Z263" i="4"/>
  <c r="Z262" i="4"/>
  <c r="Z261" i="4"/>
  <c r="Z260" i="4"/>
  <c r="Z259" i="4"/>
  <c r="Z258" i="4"/>
  <c r="Z257" i="4"/>
  <c r="Z256" i="4"/>
  <c r="Z255" i="4"/>
  <c r="Z254" i="4"/>
  <c r="Z253" i="4"/>
  <c r="Z252" i="4"/>
  <c r="Z251" i="4"/>
  <c r="Z250" i="4"/>
  <c r="Z249" i="4"/>
  <c r="Z248" i="4"/>
  <c r="Z247" i="4"/>
  <c r="Z246" i="4"/>
  <c r="Z245" i="4"/>
  <c r="Z244" i="4"/>
  <c r="Z243" i="4"/>
  <c r="Z242" i="4"/>
  <c r="Z241" i="4"/>
  <c r="Z240" i="4"/>
  <c r="Z239" i="4"/>
  <c r="Z238" i="4"/>
  <c r="Z237" i="4"/>
  <c r="Z236" i="4"/>
  <c r="Z235" i="4"/>
  <c r="Z234" i="4"/>
  <c r="Z233" i="4"/>
  <c r="Z232" i="4"/>
  <c r="Z231" i="4"/>
  <c r="Z230" i="4"/>
  <c r="Z229" i="4"/>
  <c r="Z228" i="4"/>
  <c r="Z227" i="4"/>
  <c r="Z226" i="4"/>
  <c r="Z224" i="4"/>
  <c r="Z223" i="4"/>
  <c r="Z222" i="4"/>
  <c r="Z221" i="4"/>
  <c r="Z220" i="4"/>
  <c r="Z218" i="4"/>
  <c r="Z217" i="4"/>
  <c r="Z216" i="4"/>
  <c r="Z215" i="4"/>
  <c r="Z214" i="4"/>
  <c r="Z213" i="4"/>
  <c r="Z212" i="4"/>
  <c r="Z211" i="4"/>
  <c r="Z210" i="4"/>
  <c r="Z209" i="4"/>
  <c r="Z208" i="4"/>
  <c r="Z206" i="4"/>
  <c r="Z205" i="4"/>
  <c r="Z204" i="4"/>
  <c r="Z203" i="4"/>
  <c r="Z202" i="4"/>
  <c r="Z201" i="4"/>
  <c r="Z200" i="4"/>
  <c r="Z199" i="4"/>
  <c r="Z198" i="4"/>
  <c r="Z197" i="4"/>
  <c r="Z195" i="4"/>
  <c r="Z194" i="4"/>
  <c r="Z193" i="4"/>
  <c r="Z192" i="4"/>
  <c r="Z191" i="4"/>
  <c r="Z190" i="4"/>
  <c r="Z188" i="4"/>
  <c r="Z187" i="4"/>
  <c r="Z186" i="4"/>
  <c r="Z185" i="4"/>
  <c r="Z183" i="4"/>
  <c r="Z182" i="4"/>
  <c r="Z181" i="4"/>
  <c r="Z180" i="4"/>
  <c r="Z179" i="4"/>
  <c r="Z178" i="4"/>
  <c r="Z177" i="4"/>
  <c r="Z176" i="4"/>
  <c r="Z175" i="4"/>
  <c r="Z174" i="4"/>
  <c r="Z173" i="4"/>
  <c r="Z172" i="4"/>
  <c r="Z171" i="4"/>
  <c r="Z170" i="4"/>
  <c r="Z169" i="4"/>
  <c r="Z168" i="4"/>
  <c r="Z167" i="4"/>
  <c r="Z166" i="4"/>
  <c r="Z165" i="4"/>
  <c r="Z164" i="4"/>
  <c r="Z163" i="4"/>
  <c r="Z162" i="4"/>
  <c r="Z161" i="4"/>
  <c r="Z160" i="4"/>
  <c r="Z159" i="4"/>
  <c r="Z158" i="4"/>
  <c r="Z157" i="4"/>
  <c r="Z156" i="4"/>
  <c r="Z155" i="4"/>
  <c r="Z154" i="4"/>
  <c r="Z153" i="4"/>
  <c r="Z150" i="4"/>
  <c r="Z149" i="4"/>
  <c r="Z148" i="4"/>
  <c r="Z147" i="4"/>
  <c r="Z146" i="4"/>
  <c r="Z145" i="4"/>
  <c r="Z144" i="4"/>
  <c r="Z143" i="4"/>
  <c r="Z142" i="4"/>
  <c r="Z141" i="4"/>
  <c r="Z140" i="4"/>
  <c r="Z139" i="4"/>
  <c r="Z138" i="4"/>
  <c r="Z137" i="4"/>
  <c r="Z136" i="4"/>
  <c r="Z135" i="4"/>
  <c r="Z132" i="4"/>
  <c r="Z131" i="4"/>
  <c r="Z130" i="4"/>
  <c r="Z129" i="4"/>
  <c r="Z128" i="4"/>
  <c r="Z127" i="4"/>
  <c r="Z126" i="4"/>
  <c r="Z124" i="4"/>
  <c r="Z123" i="4"/>
  <c r="Z122" i="4"/>
  <c r="Z121" i="4"/>
  <c r="Z120" i="4"/>
  <c r="Z119" i="4"/>
  <c r="Z118" i="4"/>
  <c r="Z117" i="4"/>
  <c r="Z116" i="4"/>
  <c r="Z115" i="4"/>
  <c r="Z114" i="4"/>
  <c r="Z113" i="4"/>
  <c r="Z112" i="4"/>
  <c r="Z111" i="4"/>
  <c r="Z110" i="4"/>
  <c r="Z109" i="4"/>
  <c r="Z108" i="4"/>
  <c r="Z107" i="4"/>
  <c r="Z106" i="4"/>
  <c r="Z105" i="4"/>
  <c r="Z101" i="4"/>
  <c r="Z100" i="4"/>
  <c r="Z99" i="4"/>
  <c r="Z98" i="4"/>
  <c r="Z96" i="4"/>
  <c r="Z97" i="4"/>
  <c r="Z95" i="4"/>
  <c r="Z94" i="4"/>
  <c r="Z93" i="4"/>
  <c r="Z92" i="4"/>
  <c r="Z91" i="4"/>
  <c r="Z90" i="4"/>
  <c r="Z89" i="4"/>
  <c r="Z88" i="4"/>
  <c r="Z87" i="4"/>
  <c r="Z86" i="4"/>
  <c r="Z85" i="4"/>
  <c r="Z84" i="4"/>
  <c r="Z83" i="4"/>
  <c r="Z82" i="4"/>
  <c r="Z81" i="4"/>
  <c r="Z80" i="4"/>
  <c r="Z79" i="4"/>
  <c r="Z78" i="4"/>
  <c r="Z77" i="4"/>
  <c r="Z76" i="4"/>
  <c r="Z75" i="4"/>
  <c r="Z74" i="4"/>
  <c r="Z73" i="4"/>
  <c r="Z72" i="4"/>
  <c r="Z71" i="4"/>
  <c r="Z70" i="4"/>
  <c r="Z69" i="4"/>
  <c r="Z68" i="4"/>
  <c r="Z67" i="4"/>
  <c r="Z66" i="4"/>
  <c r="Z65" i="4"/>
  <c r="Z64" i="4"/>
  <c r="Z63" i="4"/>
  <c r="Z62" i="4"/>
  <c r="Z61" i="4"/>
  <c r="Z60" i="4"/>
  <c r="Z59" i="4"/>
  <c r="Z58" i="4"/>
  <c r="Z57" i="4"/>
  <c r="Z56" i="4"/>
  <c r="Z55" i="4"/>
  <c r="Z54" i="4"/>
  <c r="Z53" i="4"/>
  <c r="Z52" i="4"/>
  <c r="Z51" i="4"/>
  <c r="Z50" i="4"/>
  <c r="Z49" i="4"/>
  <c r="Z48" i="4"/>
  <c r="Z47" i="4"/>
  <c r="Z46" i="4"/>
  <c r="Z45" i="4"/>
  <c r="Z44" i="4"/>
  <c r="Z43" i="4"/>
  <c r="Z42" i="4"/>
  <c r="Z41" i="4"/>
  <c r="Z40" i="4"/>
  <c r="Z39" i="4"/>
  <c r="Z38" i="4"/>
  <c r="Z37" i="4"/>
  <c r="Z36" i="4"/>
  <c r="Z35" i="4"/>
  <c r="Z34" i="4"/>
  <c r="Z33" i="4"/>
  <c r="Z32" i="4"/>
  <c r="Z31" i="4"/>
  <c r="Z30" i="4"/>
  <c r="Z29" i="4"/>
  <c r="Z28" i="4"/>
  <c r="Z27" i="4"/>
  <c r="Z26" i="4"/>
  <c r="Z25" i="4"/>
  <c r="Z24" i="4"/>
  <c r="Z23" i="4"/>
  <c r="Z22" i="4"/>
  <c r="Z21" i="4"/>
  <c r="Z20" i="4"/>
  <c r="Z19" i="4"/>
  <c r="Z18" i="4"/>
  <c r="Z17" i="4"/>
  <c r="Z16" i="4"/>
  <c r="Z15" i="4"/>
  <c r="Z14" i="4"/>
  <c r="Z13" i="4"/>
  <c r="Z12" i="4"/>
  <c r="Z11" i="4"/>
  <c r="Z10" i="4"/>
  <c r="Z9" i="4"/>
  <c r="Z8" i="4"/>
  <c r="Z7" i="4"/>
  <c r="Z6" i="4"/>
  <c r="Z5" i="4"/>
  <c r="Z4" i="4"/>
  <c r="Z3" i="4"/>
  <c r="Y2" i="4"/>
  <c r="AB70" i="4"/>
  <c r="AA70" i="4"/>
  <c r="Y70" i="4"/>
  <c r="X70" i="4"/>
  <c r="O70" i="4"/>
  <c r="N70" i="4"/>
  <c r="M70" i="4"/>
  <c r="L70" i="4"/>
  <c r="I70" i="4"/>
  <c r="H70" i="4"/>
  <c r="G70" i="4"/>
  <c r="F70" i="4"/>
  <c r="AB69" i="4"/>
  <c r="AA69" i="4"/>
  <c r="Y69" i="4"/>
  <c r="X69" i="4"/>
  <c r="O69" i="4"/>
  <c r="N69" i="4"/>
  <c r="M69" i="4"/>
  <c r="L69" i="4"/>
  <c r="I69" i="4"/>
  <c r="H69" i="4"/>
  <c r="G69" i="4"/>
  <c r="F69" i="4"/>
  <c r="AB68" i="4"/>
  <c r="AA68" i="4"/>
  <c r="Y68" i="4"/>
  <c r="X68" i="4"/>
  <c r="O68" i="4"/>
  <c r="N68" i="4"/>
  <c r="M68" i="4"/>
  <c r="L68" i="4"/>
  <c r="I68" i="4"/>
  <c r="H68" i="4"/>
  <c r="G68" i="4"/>
  <c r="F68" i="4"/>
  <c r="AB60" i="4"/>
  <c r="AA60" i="4"/>
  <c r="Y60" i="4"/>
  <c r="X60" i="4"/>
  <c r="O60" i="4"/>
  <c r="N60" i="4"/>
  <c r="M60" i="4"/>
  <c r="L60" i="4"/>
  <c r="I60" i="4"/>
  <c r="H60" i="4"/>
  <c r="G60" i="4"/>
  <c r="F60" i="4"/>
  <c r="AB45" i="4"/>
  <c r="AA45" i="4"/>
  <c r="Y45" i="4"/>
  <c r="X45" i="4"/>
  <c r="O45" i="4"/>
  <c r="N45" i="4"/>
  <c r="M45" i="4"/>
  <c r="L45" i="4"/>
  <c r="I45" i="4"/>
  <c r="H45" i="4"/>
  <c r="G45" i="4"/>
  <c r="F45" i="4"/>
  <c r="AB44" i="4"/>
  <c r="AA44" i="4"/>
  <c r="Y44" i="4"/>
  <c r="X44" i="4"/>
  <c r="O44" i="4"/>
  <c r="N44" i="4"/>
  <c r="M44" i="4"/>
  <c r="L44" i="4"/>
  <c r="I44" i="4"/>
  <c r="H44" i="4"/>
  <c r="G44" i="4"/>
  <c r="F44" i="4"/>
  <c r="AB43" i="4"/>
  <c r="AA43" i="4"/>
  <c r="Y43" i="4"/>
  <c r="X43" i="4"/>
  <c r="O43" i="4"/>
  <c r="N43" i="4"/>
  <c r="M43" i="4"/>
  <c r="L43" i="4"/>
  <c r="I43" i="4"/>
  <c r="H43" i="4"/>
  <c r="G43" i="4"/>
  <c r="F43" i="4"/>
  <c r="AB29" i="4"/>
  <c r="AA29" i="4"/>
  <c r="Y29" i="4"/>
  <c r="X29" i="4"/>
  <c r="O29" i="4"/>
  <c r="N29" i="4"/>
  <c r="M29" i="4"/>
  <c r="L29" i="4"/>
  <c r="I29" i="4"/>
  <c r="H29" i="4"/>
  <c r="G29" i="4"/>
  <c r="F29" i="4"/>
  <c r="Z2" i="4"/>
  <c r="AB86" i="4"/>
  <c r="AA86" i="4"/>
  <c r="Y86" i="4"/>
  <c r="X86" i="4"/>
  <c r="O86" i="4"/>
  <c r="N86" i="4"/>
  <c r="M86" i="4"/>
  <c r="L86" i="4"/>
  <c r="I86" i="4"/>
  <c r="H86" i="4"/>
  <c r="G86" i="4"/>
  <c r="F86" i="4"/>
  <c r="AB55" i="4"/>
  <c r="AA55" i="4"/>
  <c r="Y55" i="4"/>
  <c r="X55" i="4"/>
  <c r="O55" i="4"/>
  <c r="N55" i="4"/>
  <c r="M55" i="4"/>
  <c r="L55" i="4"/>
  <c r="I55" i="4"/>
  <c r="H55" i="4"/>
  <c r="G55" i="4"/>
  <c r="F55" i="4"/>
  <c r="AB52" i="4"/>
  <c r="AA52" i="4"/>
  <c r="Y52" i="4"/>
  <c r="X52" i="4"/>
  <c r="O52" i="4"/>
  <c r="N52" i="4"/>
  <c r="M52" i="4"/>
  <c r="L52" i="4"/>
  <c r="I52" i="4"/>
  <c r="H52" i="4"/>
  <c r="G52" i="4"/>
  <c r="F52" i="4"/>
  <c r="AB33" i="4"/>
  <c r="AA33" i="4"/>
  <c r="Y33" i="4"/>
  <c r="X33" i="4"/>
  <c r="O33" i="4"/>
  <c r="N33" i="4"/>
  <c r="M33" i="4"/>
  <c r="L33" i="4"/>
  <c r="I33" i="4"/>
  <c r="H33" i="4"/>
  <c r="G33" i="4"/>
  <c r="F33" i="4"/>
  <c r="N26" i="4"/>
  <c r="N27" i="4"/>
  <c r="L19" i="4"/>
  <c r="AB19" i="4"/>
  <c r="AA19" i="4"/>
  <c r="Y19" i="4"/>
  <c r="X19" i="4"/>
  <c r="O19" i="4"/>
  <c r="N19" i="4"/>
  <c r="M19" i="4"/>
  <c r="I19" i="4"/>
  <c r="H19" i="4"/>
  <c r="G19" i="4"/>
  <c r="F19" i="4"/>
  <c r="AB378" i="4"/>
  <c r="AA378" i="4"/>
  <c r="Y378" i="4"/>
  <c r="X378" i="4"/>
  <c r="O378" i="4"/>
  <c r="N378" i="4"/>
  <c r="M378" i="4"/>
  <c r="L378" i="4"/>
  <c r="I378" i="4"/>
  <c r="H378" i="4"/>
  <c r="G378" i="4"/>
  <c r="F378" i="4"/>
  <c r="AB377" i="4"/>
  <c r="AA377" i="4"/>
  <c r="Y377" i="4"/>
  <c r="X377" i="4"/>
  <c r="O377" i="4"/>
  <c r="N377" i="4"/>
  <c r="M377" i="4"/>
  <c r="L377" i="4"/>
  <c r="I377" i="4"/>
  <c r="H377" i="4"/>
  <c r="G377" i="4"/>
  <c r="F377" i="4"/>
  <c r="AB376" i="4"/>
  <c r="AA376" i="4"/>
  <c r="Y376" i="4"/>
  <c r="X376" i="4"/>
  <c r="O376" i="4"/>
  <c r="N376" i="4"/>
  <c r="M376" i="4"/>
  <c r="L376" i="4"/>
  <c r="I376" i="4"/>
  <c r="H376" i="4"/>
  <c r="G376" i="4"/>
  <c r="F376" i="4"/>
  <c r="AB375" i="4"/>
  <c r="AA375" i="4"/>
  <c r="Y375" i="4"/>
  <c r="X375" i="4"/>
  <c r="O375" i="4"/>
  <c r="N375" i="4"/>
  <c r="M375" i="4"/>
  <c r="L375" i="4"/>
  <c r="I375" i="4"/>
  <c r="H375" i="4"/>
  <c r="G375" i="4"/>
  <c r="F375" i="4"/>
  <c r="AB374" i="4"/>
  <c r="AA374" i="4"/>
  <c r="Y374" i="4"/>
  <c r="X374" i="4"/>
  <c r="O374" i="4"/>
  <c r="N374" i="4"/>
  <c r="M374" i="4"/>
  <c r="L374" i="4"/>
  <c r="I374" i="4"/>
  <c r="H374" i="4"/>
  <c r="G374" i="4"/>
  <c r="F374" i="4"/>
  <c r="AB373" i="4"/>
  <c r="AA373" i="4"/>
  <c r="Y373" i="4"/>
  <c r="X373" i="4"/>
  <c r="O373" i="4"/>
  <c r="N373" i="4"/>
  <c r="M373" i="4"/>
  <c r="L373" i="4"/>
  <c r="I373" i="4"/>
  <c r="H373" i="4"/>
  <c r="G373" i="4"/>
  <c r="F373" i="4"/>
  <c r="AB372" i="4"/>
  <c r="AA372" i="4"/>
  <c r="Y372" i="4"/>
  <c r="X372" i="4"/>
  <c r="O372" i="4"/>
  <c r="N372" i="4"/>
  <c r="M372" i="4"/>
  <c r="L372" i="4"/>
  <c r="I372" i="4"/>
  <c r="H372" i="4"/>
  <c r="G372" i="4"/>
  <c r="F372" i="4"/>
  <c r="AB371" i="4"/>
  <c r="AA371" i="4"/>
  <c r="Y371" i="4"/>
  <c r="X371" i="4"/>
  <c r="O371" i="4"/>
  <c r="N371" i="4"/>
  <c r="M371" i="4"/>
  <c r="L371" i="4"/>
  <c r="I371" i="4"/>
  <c r="H371" i="4"/>
  <c r="G371" i="4"/>
  <c r="F371" i="4"/>
  <c r="AB370" i="4"/>
  <c r="AA370" i="4"/>
  <c r="Y370" i="4"/>
  <c r="X370" i="4"/>
  <c r="O370" i="4"/>
  <c r="N370" i="4"/>
  <c r="M370" i="4"/>
  <c r="L370" i="4"/>
  <c r="I370" i="4"/>
  <c r="H370" i="4"/>
  <c r="G370" i="4"/>
  <c r="F370" i="4"/>
  <c r="AB369" i="4"/>
  <c r="AA369" i="4"/>
  <c r="Y369" i="4"/>
  <c r="X369" i="4"/>
  <c r="O369" i="4"/>
  <c r="N369" i="4"/>
  <c r="M369" i="4"/>
  <c r="L369" i="4"/>
  <c r="I369" i="4"/>
  <c r="H369" i="4"/>
  <c r="G369" i="4"/>
  <c r="F369" i="4"/>
  <c r="AB368" i="4"/>
  <c r="AA368" i="4"/>
  <c r="Y368" i="4"/>
  <c r="X368" i="4"/>
  <c r="O368" i="4"/>
  <c r="N368" i="4"/>
  <c r="M368" i="4"/>
  <c r="L368" i="4"/>
  <c r="I368" i="4"/>
  <c r="H368" i="4"/>
  <c r="G368" i="4"/>
  <c r="F368" i="4"/>
  <c r="AB367" i="4"/>
  <c r="AA367" i="4"/>
  <c r="Y367" i="4"/>
  <c r="X367" i="4"/>
  <c r="O367" i="4"/>
  <c r="N367" i="4"/>
  <c r="M367" i="4"/>
  <c r="L367" i="4"/>
  <c r="I367" i="4"/>
  <c r="H367" i="4"/>
  <c r="G367" i="4"/>
  <c r="F367" i="4"/>
  <c r="AB366" i="4"/>
  <c r="AA366" i="4"/>
  <c r="Y366" i="4"/>
  <c r="X366" i="4"/>
  <c r="O366" i="4"/>
  <c r="N366" i="4"/>
  <c r="M366" i="4"/>
  <c r="L366" i="4"/>
  <c r="I366" i="4"/>
  <c r="H366" i="4"/>
  <c r="G366" i="4"/>
  <c r="F366" i="4"/>
  <c r="AB365" i="4"/>
  <c r="AA365" i="4"/>
  <c r="Y365" i="4"/>
  <c r="X365" i="4"/>
  <c r="O365" i="4"/>
  <c r="N365" i="4"/>
  <c r="M365" i="4"/>
  <c r="L365" i="4"/>
  <c r="I365" i="4"/>
  <c r="H365" i="4"/>
  <c r="G365" i="4"/>
  <c r="F365" i="4"/>
  <c r="AB364" i="4"/>
  <c r="AA364" i="4"/>
  <c r="Y364" i="4"/>
  <c r="X364" i="4"/>
  <c r="O364" i="4"/>
  <c r="N364" i="4"/>
  <c r="M364" i="4"/>
  <c r="L364" i="4"/>
  <c r="I364" i="4"/>
  <c r="H364" i="4"/>
  <c r="G364" i="4"/>
  <c r="F364" i="4"/>
  <c r="AB363" i="4"/>
  <c r="AA363" i="4"/>
  <c r="Y363" i="4"/>
  <c r="X363" i="4"/>
  <c r="O363" i="4"/>
  <c r="N363" i="4"/>
  <c r="M363" i="4"/>
  <c r="L363" i="4"/>
  <c r="I363" i="4"/>
  <c r="H363" i="4"/>
  <c r="G363" i="4"/>
  <c r="F363" i="4"/>
  <c r="AB362" i="4"/>
  <c r="AA362" i="4"/>
  <c r="Y362" i="4"/>
  <c r="X362" i="4"/>
  <c r="O362" i="4"/>
  <c r="N362" i="4"/>
  <c r="M362" i="4"/>
  <c r="L362" i="4"/>
  <c r="I362" i="4"/>
  <c r="H362" i="4"/>
  <c r="G362" i="4"/>
  <c r="F362" i="4"/>
  <c r="AB360" i="4"/>
  <c r="AA360" i="4"/>
  <c r="Y360" i="4"/>
  <c r="X360" i="4"/>
  <c r="O360" i="4"/>
  <c r="N360" i="4"/>
  <c r="M360" i="4"/>
  <c r="L360" i="4"/>
  <c r="I360" i="4"/>
  <c r="H360" i="4"/>
  <c r="G360" i="4"/>
  <c r="F360" i="4"/>
  <c r="AB359" i="4"/>
  <c r="AA359" i="4"/>
  <c r="Y359" i="4"/>
  <c r="X359" i="4"/>
  <c r="O359" i="4"/>
  <c r="N359" i="4"/>
  <c r="M359" i="4"/>
  <c r="L359" i="4"/>
  <c r="I359" i="4"/>
  <c r="H359" i="4"/>
  <c r="G359" i="4"/>
  <c r="F359" i="4"/>
  <c r="AB358" i="4"/>
  <c r="AA358" i="4"/>
  <c r="Y358" i="4"/>
  <c r="X358" i="4"/>
  <c r="O358" i="4"/>
  <c r="N358" i="4"/>
  <c r="M358" i="4"/>
  <c r="L358" i="4"/>
  <c r="I358" i="4"/>
  <c r="H358" i="4"/>
  <c r="G358" i="4"/>
  <c r="F358" i="4"/>
  <c r="AB357" i="4"/>
  <c r="AA357" i="4"/>
  <c r="Y357" i="4"/>
  <c r="X357" i="4"/>
  <c r="O357" i="4"/>
  <c r="N357" i="4"/>
  <c r="M357" i="4"/>
  <c r="L357" i="4"/>
  <c r="I357" i="4"/>
  <c r="H357" i="4"/>
  <c r="G357" i="4"/>
  <c r="F357" i="4"/>
  <c r="AB356" i="4"/>
  <c r="AA356" i="4"/>
  <c r="Y356" i="4"/>
  <c r="X356" i="4"/>
  <c r="O356" i="4"/>
  <c r="N356" i="4"/>
  <c r="M356" i="4"/>
  <c r="L356" i="4"/>
  <c r="I356" i="4"/>
  <c r="H356" i="4"/>
  <c r="G356" i="4"/>
  <c r="F356" i="4"/>
  <c r="AB355" i="4"/>
  <c r="AA355" i="4"/>
  <c r="Y355" i="4"/>
  <c r="X355" i="4"/>
  <c r="O355" i="4"/>
  <c r="N355" i="4"/>
  <c r="M355" i="4"/>
  <c r="L355" i="4"/>
  <c r="I355" i="4"/>
  <c r="H355" i="4"/>
  <c r="G355" i="4"/>
  <c r="F355" i="4"/>
  <c r="AB354" i="4"/>
  <c r="AA354" i="4"/>
  <c r="Y354" i="4"/>
  <c r="X354" i="4"/>
  <c r="O354" i="4"/>
  <c r="N354" i="4"/>
  <c r="M354" i="4"/>
  <c r="L354" i="4"/>
  <c r="I354" i="4"/>
  <c r="H354" i="4"/>
  <c r="G354" i="4"/>
  <c r="F354" i="4"/>
  <c r="AB353" i="4"/>
  <c r="AA353" i="4"/>
  <c r="Y353" i="4"/>
  <c r="X353" i="4"/>
  <c r="O353" i="4"/>
  <c r="N353" i="4"/>
  <c r="M353" i="4"/>
  <c r="L353" i="4"/>
  <c r="I353" i="4"/>
  <c r="H353" i="4"/>
  <c r="G353" i="4"/>
  <c r="F353" i="4"/>
  <c r="AB352" i="4"/>
  <c r="AA352" i="4"/>
  <c r="Y352" i="4"/>
  <c r="X352" i="4"/>
  <c r="O352" i="4"/>
  <c r="N352" i="4"/>
  <c r="M352" i="4"/>
  <c r="L352" i="4"/>
  <c r="I352" i="4"/>
  <c r="H352" i="4"/>
  <c r="G352" i="4"/>
  <c r="F352" i="4"/>
  <c r="AB351" i="4"/>
  <c r="AA351" i="4"/>
  <c r="Y351" i="4"/>
  <c r="X351" i="4"/>
  <c r="O351" i="4"/>
  <c r="N351" i="4"/>
  <c r="M351" i="4"/>
  <c r="L351" i="4"/>
  <c r="I351" i="4"/>
  <c r="H351" i="4"/>
  <c r="G351" i="4"/>
  <c r="F351" i="4"/>
  <c r="AB350" i="4"/>
  <c r="AA350" i="4"/>
  <c r="Y350" i="4"/>
  <c r="X350" i="4"/>
  <c r="O350" i="4"/>
  <c r="N350" i="4"/>
  <c r="M350" i="4"/>
  <c r="L350" i="4"/>
  <c r="I350" i="4"/>
  <c r="H350" i="4"/>
  <c r="G350" i="4"/>
  <c r="F350" i="4"/>
  <c r="AB349" i="4"/>
  <c r="AA349" i="4"/>
  <c r="Y349" i="4"/>
  <c r="X349" i="4"/>
  <c r="O349" i="4"/>
  <c r="N349" i="4"/>
  <c r="M349" i="4"/>
  <c r="L349" i="4"/>
  <c r="I349" i="4"/>
  <c r="H349" i="4"/>
  <c r="G349" i="4"/>
  <c r="F349" i="4"/>
  <c r="AB348" i="4"/>
  <c r="AA348" i="4"/>
  <c r="Y348" i="4"/>
  <c r="X348" i="4"/>
  <c r="O348" i="4"/>
  <c r="N348" i="4"/>
  <c r="M348" i="4"/>
  <c r="L348" i="4"/>
  <c r="I348" i="4"/>
  <c r="H348" i="4"/>
  <c r="G348" i="4"/>
  <c r="F348" i="4"/>
  <c r="AB347" i="4"/>
  <c r="AA347" i="4"/>
  <c r="Y347" i="4"/>
  <c r="X347" i="4"/>
  <c r="O347" i="4"/>
  <c r="N347" i="4"/>
  <c r="M347" i="4"/>
  <c r="L347" i="4"/>
  <c r="I347" i="4"/>
  <c r="H347" i="4"/>
  <c r="G347" i="4"/>
  <c r="F347" i="4"/>
  <c r="AB346" i="4"/>
  <c r="AA346" i="4"/>
  <c r="Y346" i="4"/>
  <c r="X346" i="4"/>
  <c r="O346" i="4"/>
  <c r="N346" i="4"/>
  <c r="M346" i="4"/>
  <c r="L346" i="4"/>
  <c r="I346" i="4"/>
  <c r="H346" i="4"/>
  <c r="G346" i="4"/>
  <c r="F346" i="4"/>
  <c r="AB345" i="4"/>
  <c r="AA345" i="4"/>
  <c r="Y345" i="4"/>
  <c r="X345" i="4"/>
  <c r="O345" i="4"/>
  <c r="N345" i="4"/>
  <c r="M345" i="4"/>
  <c r="L345" i="4"/>
  <c r="I345" i="4"/>
  <c r="H345" i="4"/>
  <c r="G345" i="4"/>
  <c r="F345" i="4"/>
  <c r="AB344" i="4"/>
  <c r="AA344" i="4"/>
  <c r="Y344" i="4"/>
  <c r="X344" i="4"/>
  <c r="O344" i="4"/>
  <c r="N344" i="4"/>
  <c r="M344" i="4"/>
  <c r="L344" i="4"/>
  <c r="I344" i="4"/>
  <c r="H344" i="4"/>
  <c r="G344" i="4"/>
  <c r="F344" i="4"/>
  <c r="AB343" i="4"/>
  <c r="AA343" i="4"/>
  <c r="Y343" i="4"/>
  <c r="X343" i="4"/>
  <c r="O343" i="4"/>
  <c r="N343" i="4"/>
  <c r="M343" i="4"/>
  <c r="L343" i="4"/>
  <c r="I343" i="4"/>
  <c r="H343" i="4"/>
  <c r="G343" i="4"/>
  <c r="F343" i="4"/>
  <c r="AB342" i="4"/>
  <c r="AA342" i="4"/>
  <c r="Y342" i="4"/>
  <c r="X342" i="4"/>
  <c r="O342" i="4"/>
  <c r="N342" i="4"/>
  <c r="M342" i="4"/>
  <c r="L342" i="4"/>
  <c r="I342" i="4"/>
  <c r="H342" i="4"/>
  <c r="G342" i="4"/>
  <c r="F342" i="4"/>
  <c r="AB341" i="4"/>
  <c r="AA341" i="4"/>
  <c r="Y341" i="4"/>
  <c r="X341" i="4"/>
  <c r="O341" i="4"/>
  <c r="N341" i="4"/>
  <c r="M341" i="4"/>
  <c r="L341" i="4"/>
  <c r="I341" i="4"/>
  <c r="H341" i="4"/>
  <c r="G341" i="4"/>
  <c r="F341" i="4"/>
  <c r="AB340" i="4"/>
  <c r="AA340" i="4"/>
  <c r="Y340" i="4"/>
  <c r="X340" i="4"/>
  <c r="O340" i="4"/>
  <c r="N340" i="4"/>
  <c r="M340" i="4"/>
  <c r="L340" i="4"/>
  <c r="I340" i="4"/>
  <c r="H340" i="4"/>
  <c r="G340" i="4"/>
  <c r="F340" i="4"/>
  <c r="AB339" i="4"/>
  <c r="AA339" i="4"/>
  <c r="Y339" i="4"/>
  <c r="X339" i="4"/>
  <c r="O339" i="4"/>
  <c r="N339" i="4"/>
  <c r="M339" i="4"/>
  <c r="L339" i="4"/>
  <c r="I339" i="4"/>
  <c r="H339" i="4"/>
  <c r="G339" i="4"/>
  <c r="F339" i="4"/>
  <c r="AB338" i="4"/>
  <c r="AA338" i="4"/>
  <c r="Y338" i="4"/>
  <c r="X338" i="4"/>
  <c r="O338" i="4"/>
  <c r="N338" i="4"/>
  <c r="M338" i="4"/>
  <c r="L338" i="4"/>
  <c r="I338" i="4"/>
  <c r="H338" i="4"/>
  <c r="G338" i="4"/>
  <c r="F338" i="4"/>
  <c r="AB337" i="4"/>
  <c r="AA337" i="4"/>
  <c r="Y337" i="4"/>
  <c r="X337" i="4"/>
  <c r="O337" i="4"/>
  <c r="N337" i="4"/>
  <c r="M337" i="4"/>
  <c r="L337" i="4"/>
  <c r="I337" i="4"/>
  <c r="H337" i="4"/>
  <c r="G337" i="4"/>
  <c r="F337" i="4"/>
  <c r="AB336" i="4"/>
  <c r="AA336" i="4"/>
  <c r="Y336" i="4"/>
  <c r="X336" i="4"/>
  <c r="O336" i="4"/>
  <c r="N336" i="4"/>
  <c r="M336" i="4"/>
  <c r="L336" i="4"/>
  <c r="I336" i="4"/>
  <c r="H336" i="4"/>
  <c r="G336" i="4"/>
  <c r="F336" i="4"/>
  <c r="AB335" i="4"/>
  <c r="AA335" i="4"/>
  <c r="Y335" i="4"/>
  <c r="X335" i="4"/>
  <c r="O335" i="4"/>
  <c r="N335" i="4"/>
  <c r="M335" i="4"/>
  <c r="L335" i="4"/>
  <c r="I335" i="4"/>
  <c r="H335" i="4"/>
  <c r="G335" i="4"/>
  <c r="F335" i="4"/>
  <c r="AB334" i="4"/>
  <c r="AA334" i="4"/>
  <c r="Y334" i="4"/>
  <c r="X334" i="4"/>
  <c r="O334" i="4"/>
  <c r="N334" i="4"/>
  <c r="M334" i="4"/>
  <c r="L334" i="4"/>
  <c r="I334" i="4"/>
  <c r="H334" i="4"/>
  <c r="G334" i="4"/>
  <c r="F334" i="4"/>
  <c r="AB333" i="4"/>
  <c r="AA333" i="4"/>
  <c r="Y333" i="4"/>
  <c r="X333" i="4"/>
  <c r="O333" i="4"/>
  <c r="N333" i="4"/>
  <c r="M333" i="4"/>
  <c r="L333" i="4"/>
  <c r="I333" i="4"/>
  <c r="H333" i="4"/>
  <c r="G333" i="4"/>
  <c r="F333" i="4"/>
  <c r="AB332" i="4"/>
  <c r="AA332" i="4"/>
  <c r="Y332" i="4"/>
  <c r="X332" i="4"/>
  <c r="O332" i="4"/>
  <c r="N332" i="4"/>
  <c r="M332" i="4"/>
  <c r="L332" i="4"/>
  <c r="I332" i="4"/>
  <c r="H332" i="4"/>
  <c r="G332" i="4"/>
  <c r="F332" i="4"/>
  <c r="AB331" i="4"/>
  <c r="AA331" i="4"/>
  <c r="Y331" i="4"/>
  <c r="X331" i="4"/>
  <c r="O331" i="4"/>
  <c r="N331" i="4"/>
  <c r="M331" i="4"/>
  <c r="L331" i="4"/>
  <c r="I331" i="4"/>
  <c r="H331" i="4"/>
  <c r="G331" i="4"/>
  <c r="F331" i="4"/>
  <c r="AB330" i="4"/>
  <c r="AA330" i="4"/>
  <c r="Y330" i="4"/>
  <c r="X330" i="4"/>
  <c r="O330" i="4"/>
  <c r="N330" i="4"/>
  <c r="M330" i="4"/>
  <c r="L330" i="4"/>
  <c r="I330" i="4"/>
  <c r="H330" i="4"/>
  <c r="G330" i="4"/>
  <c r="F330" i="4"/>
  <c r="AB329" i="4"/>
  <c r="AA329" i="4"/>
  <c r="Y329" i="4"/>
  <c r="X329" i="4"/>
  <c r="O329" i="4"/>
  <c r="N329" i="4"/>
  <c r="M329" i="4"/>
  <c r="L329" i="4"/>
  <c r="I329" i="4"/>
  <c r="H329" i="4"/>
  <c r="G329" i="4"/>
  <c r="F329" i="4"/>
  <c r="AB328" i="4"/>
  <c r="AA328" i="4"/>
  <c r="Y328" i="4"/>
  <c r="X328" i="4"/>
  <c r="O328" i="4"/>
  <c r="N328" i="4"/>
  <c r="M328" i="4"/>
  <c r="L328" i="4"/>
  <c r="I328" i="4"/>
  <c r="H328" i="4"/>
  <c r="G328" i="4"/>
  <c r="F328" i="4"/>
  <c r="AB326" i="4"/>
  <c r="AA326" i="4"/>
  <c r="Y326" i="4"/>
  <c r="X326" i="4"/>
  <c r="O326" i="4"/>
  <c r="N326" i="4"/>
  <c r="M326" i="4"/>
  <c r="L326" i="4"/>
  <c r="I326" i="4"/>
  <c r="H326" i="4"/>
  <c r="G326" i="4"/>
  <c r="F326" i="4"/>
  <c r="AB325" i="4"/>
  <c r="AA325" i="4"/>
  <c r="Y325" i="4"/>
  <c r="X325" i="4"/>
  <c r="O325" i="4"/>
  <c r="N325" i="4"/>
  <c r="M325" i="4"/>
  <c r="L325" i="4"/>
  <c r="I325" i="4"/>
  <c r="H325" i="4"/>
  <c r="G325" i="4"/>
  <c r="F325" i="4"/>
  <c r="AB324" i="4"/>
  <c r="AA324" i="4"/>
  <c r="Y324" i="4"/>
  <c r="X324" i="4"/>
  <c r="O324" i="4"/>
  <c r="N324" i="4"/>
  <c r="M324" i="4"/>
  <c r="L324" i="4"/>
  <c r="I324" i="4"/>
  <c r="H324" i="4"/>
  <c r="G324" i="4"/>
  <c r="F324" i="4"/>
  <c r="AB323" i="4"/>
  <c r="AA323" i="4"/>
  <c r="Y323" i="4"/>
  <c r="X323" i="4"/>
  <c r="O323" i="4"/>
  <c r="N323" i="4"/>
  <c r="M323" i="4"/>
  <c r="L323" i="4"/>
  <c r="I323" i="4"/>
  <c r="H323" i="4"/>
  <c r="G323" i="4"/>
  <c r="F323" i="4"/>
  <c r="AB322" i="4"/>
  <c r="AA322" i="4"/>
  <c r="Y322" i="4"/>
  <c r="X322" i="4"/>
  <c r="O322" i="4"/>
  <c r="N322" i="4"/>
  <c r="M322" i="4"/>
  <c r="L322" i="4"/>
  <c r="I322" i="4"/>
  <c r="H322" i="4"/>
  <c r="G322" i="4"/>
  <c r="F322" i="4"/>
  <c r="AB321" i="4"/>
  <c r="AA321" i="4"/>
  <c r="Y321" i="4"/>
  <c r="X321" i="4"/>
  <c r="O321" i="4"/>
  <c r="N321" i="4"/>
  <c r="M321" i="4"/>
  <c r="L321" i="4"/>
  <c r="I321" i="4"/>
  <c r="H321" i="4"/>
  <c r="G321" i="4"/>
  <c r="F321" i="4"/>
  <c r="AB320" i="4"/>
  <c r="AA320" i="4"/>
  <c r="Y320" i="4"/>
  <c r="X320" i="4"/>
  <c r="O320" i="4"/>
  <c r="N320" i="4"/>
  <c r="M320" i="4"/>
  <c r="L320" i="4"/>
  <c r="I320" i="4"/>
  <c r="H320" i="4"/>
  <c r="G320" i="4"/>
  <c r="F320" i="4"/>
  <c r="AB319" i="4"/>
  <c r="AA319" i="4"/>
  <c r="Y319" i="4"/>
  <c r="X319" i="4"/>
  <c r="O319" i="4"/>
  <c r="N319" i="4"/>
  <c r="M319" i="4"/>
  <c r="L319" i="4"/>
  <c r="I319" i="4"/>
  <c r="H319" i="4"/>
  <c r="G319" i="4"/>
  <c r="F319" i="4"/>
  <c r="AB318" i="4"/>
  <c r="AA318" i="4"/>
  <c r="Y318" i="4"/>
  <c r="X318" i="4"/>
  <c r="O318" i="4"/>
  <c r="N318" i="4"/>
  <c r="M318" i="4"/>
  <c r="L318" i="4"/>
  <c r="I318" i="4"/>
  <c r="H318" i="4"/>
  <c r="G318" i="4"/>
  <c r="F318" i="4"/>
  <c r="AB317" i="4"/>
  <c r="AA317" i="4"/>
  <c r="Y317" i="4"/>
  <c r="X317" i="4"/>
  <c r="O317" i="4"/>
  <c r="N317" i="4"/>
  <c r="M317" i="4"/>
  <c r="L317" i="4"/>
  <c r="I317" i="4"/>
  <c r="H317" i="4"/>
  <c r="G317" i="4"/>
  <c r="F317" i="4"/>
  <c r="AB316" i="4"/>
  <c r="AA316" i="4"/>
  <c r="Y316" i="4"/>
  <c r="X316" i="4"/>
  <c r="O316" i="4"/>
  <c r="N316" i="4"/>
  <c r="M316" i="4"/>
  <c r="L316" i="4"/>
  <c r="I316" i="4"/>
  <c r="H316" i="4"/>
  <c r="G316" i="4"/>
  <c r="F316" i="4"/>
  <c r="AB315" i="4"/>
  <c r="AA315" i="4"/>
  <c r="Y315" i="4"/>
  <c r="X315" i="4"/>
  <c r="O315" i="4"/>
  <c r="N315" i="4"/>
  <c r="M315" i="4"/>
  <c r="L315" i="4"/>
  <c r="I315" i="4"/>
  <c r="H315" i="4"/>
  <c r="G315" i="4"/>
  <c r="F315" i="4"/>
  <c r="AB314" i="4"/>
  <c r="AA314" i="4"/>
  <c r="Y314" i="4"/>
  <c r="X314" i="4"/>
  <c r="O314" i="4"/>
  <c r="N314" i="4"/>
  <c r="M314" i="4"/>
  <c r="L314" i="4"/>
  <c r="I314" i="4"/>
  <c r="H314" i="4"/>
  <c r="G314" i="4"/>
  <c r="F314" i="4"/>
  <c r="AB313" i="4"/>
  <c r="AA313" i="4"/>
  <c r="Y313" i="4"/>
  <c r="X313" i="4"/>
  <c r="O313" i="4"/>
  <c r="N313" i="4"/>
  <c r="M313" i="4"/>
  <c r="L313" i="4"/>
  <c r="I313" i="4"/>
  <c r="H313" i="4"/>
  <c r="G313" i="4"/>
  <c r="F313" i="4"/>
  <c r="AB312" i="4"/>
  <c r="AA312" i="4"/>
  <c r="Y312" i="4"/>
  <c r="X312" i="4"/>
  <c r="O312" i="4"/>
  <c r="N312" i="4"/>
  <c r="M312" i="4"/>
  <c r="L312" i="4"/>
  <c r="I312" i="4"/>
  <c r="H312" i="4"/>
  <c r="G312" i="4"/>
  <c r="F312" i="4"/>
  <c r="AB311" i="4"/>
  <c r="AA311" i="4"/>
  <c r="Y311" i="4"/>
  <c r="X311" i="4"/>
  <c r="O311" i="4"/>
  <c r="N311" i="4"/>
  <c r="M311" i="4"/>
  <c r="L311" i="4"/>
  <c r="I311" i="4"/>
  <c r="H311" i="4"/>
  <c r="G311" i="4"/>
  <c r="F311" i="4"/>
  <c r="AB310" i="4"/>
  <c r="AA310" i="4"/>
  <c r="Y310" i="4"/>
  <c r="X310" i="4"/>
  <c r="O310" i="4"/>
  <c r="N310" i="4"/>
  <c r="M310" i="4"/>
  <c r="L310" i="4"/>
  <c r="I310" i="4"/>
  <c r="H310" i="4"/>
  <c r="G310" i="4"/>
  <c r="F310" i="4"/>
  <c r="AB309" i="4"/>
  <c r="AA309" i="4"/>
  <c r="Y309" i="4"/>
  <c r="X309" i="4"/>
  <c r="O309" i="4"/>
  <c r="N309" i="4"/>
  <c r="M309" i="4"/>
  <c r="L309" i="4"/>
  <c r="I309" i="4"/>
  <c r="H309" i="4"/>
  <c r="G309" i="4"/>
  <c r="F309" i="4"/>
  <c r="AB308" i="4"/>
  <c r="AA308" i="4"/>
  <c r="Y308" i="4"/>
  <c r="X308" i="4"/>
  <c r="O308" i="4"/>
  <c r="N308" i="4"/>
  <c r="M308" i="4"/>
  <c r="L308" i="4"/>
  <c r="I308" i="4"/>
  <c r="H308" i="4"/>
  <c r="G308" i="4"/>
  <c r="F308" i="4"/>
  <c r="AB307" i="4"/>
  <c r="AA307" i="4"/>
  <c r="Y307" i="4"/>
  <c r="X307" i="4"/>
  <c r="O307" i="4"/>
  <c r="N307" i="4"/>
  <c r="M307" i="4"/>
  <c r="L307" i="4"/>
  <c r="I307" i="4"/>
  <c r="H307" i="4"/>
  <c r="G307" i="4"/>
  <c r="F307" i="4"/>
  <c r="AB306" i="4"/>
  <c r="AA306" i="4"/>
  <c r="Y306" i="4"/>
  <c r="X306" i="4"/>
  <c r="O306" i="4"/>
  <c r="N306" i="4"/>
  <c r="M306" i="4"/>
  <c r="L306" i="4"/>
  <c r="I306" i="4"/>
  <c r="H306" i="4"/>
  <c r="G306" i="4"/>
  <c r="F306" i="4"/>
  <c r="AB305" i="4"/>
  <c r="AA305" i="4"/>
  <c r="Y305" i="4"/>
  <c r="X305" i="4"/>
  <c r="O305" i="4"/>
  <c r="N305" i="4"/>
  <c r="M305" i="4"/>
  <c r="L305" i="4"/>
  <c r="I305" i="4"/>
  <c r="H305" i="4"/>
  <c r="G305" i="4"/>
  <c r="F305" i="4"/>
  <c r="AB304" i="4"/>
  <c r="AA304" i="4"/>
  <c r="Y304" i="4"/>
  <c r="X304" i="4"/>
  <c r="O304" i="4"/>
  <c r="N304" i="4"/>
  <c r="M304" i="4"/>
  <c r="L304" i="4"/>
  <c r="I304" i="4"/>
  <c r="H304" i="4"/>
  <c r="G304" i="4"/>
  <c r="F304" i="4"/>
  <c r="AB303" i="4"/>
  <c r="AA303" i="4"/>
  <c r="Y303" i="4"/>
  <c r="X303" i="4"/>
  <c r="O303" i="4"/>
  <c r="N303" i="4"/>
  <c r="M303" i="4"/>
  <c r="L303" i="4"/>
  <c r="I303" i="4"/>
  <c r="H303" i="4"/>
  <c r="G303" i="4"/>
  <c r="F303" i="4"/>
  <c r="AB302" i="4"/>
  <c r="AA302" i="4"/>
  <c r="Y302" i="4"/>
  <c r="X302" i="4"/>
  <c r="O302" i="4"/>
  <c r="N302" i="4"/>
  <c r="M302" i="4"/>
  <c r="L302" i="4"/>
  <c r="I302" i="4"/>
  <c r="H302" i="4"/>
  <c r="G302" i="4"/>
  <c r="F302" i="4"/>
  <c r="AB301" i="4"/>
  <c r="AA301" i="4"/>
  <c r="Y301" i="4"/>
  <c r="X301" i="4"/>
  <c r="O301" i="4"/>
  <c r="N301" i="4"/>
  <c r="M301" i="4"/>
  <c r="L301" i="4"/>
  <c r="I301" i="4"/>
  <c r="H301" i="4"/>
  <c r="G301" i="4"/>
  <c r="F301" i="4"/>
  <c r="AB300" i="4"/>
  <c r="AA300" i="4"/>
  <c r="Y300" i="4"/>
  <c r="X300" i="4"/>
  <c r="O300" i="4"/>
  <c r="N300" i="4"/>
  <c r="M300" i="4"/>
  <c r="L300" i="4"/>
  <c r="I300" i="4"/>
  <c r="H300" i="4"/>
  <c r="G300" i="4"/>
  <c r="F300" i="4"/>
  <c r="AB285" i="4"/>
  <c r="AA285" i="4"/>
  <c r="Y285" i="4"/>
  <c r="X285" i="4"/>
  <c r="O285" i="4"/>
  <c r="N285" i="4"/>
  <c r="M285" i="4"/>
  <c r="L285" i="4"/>
  <c r="I285" i="4"/>
  <c r="H285" i="4"/>
  <c r="G285" i="4"/>
  <c r="F285" i="4"/>
  <c r="AB284" i="4"/>
  <c r="AA284" i="4"/>
  <c r="Y284" i="4"/>
  <c r="X284" i="4"/>
  <c r="O284" i="4"/>
  <c r="N284" i="4"/>
  <c r="M284" i="4"/>
  <c r="L284" i="4"/>
  <c r="I284" i="4"/>
  <c r="H284" i="4"/>
  <c r="G284" i="4"/>
  <c r="F284" i="4"/>
  <c r="AB283" i="4"/>
  <c r="AA283" i="4"/>
  <c r="Y283" i="4"/>
  <c r="X283" i="4"/>
  <c r="O283" i="4"/>
  <c r="N283" i="4"/>
  <c r="M283" i="4"/>
  <c r="L283" i="4"/>
  <c r="I283" i="4"/>
  <c r="H283" i="4"/>
  <c r="G283" i="4"/>
  <c r="F283" i="4"/>
  <c r="AB281" i="4"/>
  <c r="AA281" i="4"/>
  <c r="Y281" i="4"/>
  <c r="X281" i="4"/>
  <c r="O281" i="4"/>
  <c r="N281" i="4"/>
  <c r="M281" i="4"/>
  <c r="L281" i="4"/>
  <c r="I281" i="4"/>
  <c r="H281" i="4"/>
  <c r="G281" i="4"/>
  <c r="F281" i="4"/>
  <c r="AB280" i="4"/>
  <c r="AA280" i="4"/>
  <c r="Y280" i="4"/>
  <c r="X280" i="4"/>
  <c r="O280" i="4"/>
  <c r="N280" i="4"/>
  <c r="M280" i="4"/>
  <c r="L280" i="4"/>
  <c r="I280" i="4"/>
  <c r="H280" i="4"/>
  <c r="G280" i="4"/>
  <c r="F280" i="4"/>
  <c r="AB279" i="4"/>
  <c r="AA279" i="4"/>
  <c r="Y279" i="4"/>
  <c r="X279" i="4"/>
  <c r="O279" i="4"/>
  <c r="N279" i="4"/>
  <c r="M279" i="4"/>
  <c r="L279" i="4"/>
  <c r="I279" i="4"/>
  <c r="H279" i="4"/>
  <c r="G279" i="4"/>
  <c r="F279" i="4"/>
  <c r="AB278" i="4"/>
  <c r="AA278" i="4"/>
  <c r="Y278" i="4"/>
  <c r="X278" i="4"/>
  <c r="O278" i="4"/>
  <c r="N278" i="4"/>
  <c r="M278" i="4"/>
  <c r="L278" i="4"/>
  <c r="I278" i="4"/>
  <c r="H278" i="4"/>
  <c r="G278" i="4"/>
  <c r="F278" i="4"/>
  <c r="AB276" i="4"/>
  <c r="AA276" i="4"/>
  <c r="Y276" i="4"/>
  <c r="X276" i="4"/>
  <c r="O276" i="4"/>
  <c r="N276" i="4"/>
  <c r="M276" i="4"/>
  <c r="L276" i="4"/>
  <c r="I276" i="4"/>
  <c r="H276" i="4"/>
  <c r="G276" i="4"/>
  <c r="F276" i="4"/>
  <c r="AB275" i="4"/>
  <c r="AA275" i="4"/>
  <c r="Y275" i="4"/>
  <c r="X275" i="4"/>
  <c r="O275" i="4"/>
  <c r="N275" i="4"/>
  <c r="M275" i="4"/>
  <c r="L275" i="4"/>
  <c r="I275" i="4"/>
  <c r="H275" i="4"/>
  <c r="G275" i="4"/>
  <c r="F275" i="4"/>
  <c r="AB274" i="4"/>
  <c r="AA274" i="4"/>
  <c r="Y274" i="4"/>
  <c r="X274" i="4"/>
  <c r="O274" i="4"/>
  <c r="N274" i="4"/>
  <c r="M274" i="4"/>
  <c r="L274" i="4"/>
  <c r="I274" i="4"/>
  <c r="H274" i="4"/>
  <c r="G274" i="4"/>
  <c r="F274" i="4"/>
  <c r="AB273" i="4"/>
  <c r="AA273" i="4"/>
  <c r="Y273" i="4"/>
  <c r="X273" i="4"/>
  <c r="O273" i="4"/>
  <c r="N273" i="4"/>
  <c r="M273" i="4"/>
  <c r="L273" i="4"/>
  <c r="I273" i="4"/>
  <c r="H273" i="4"/>
  <c r="G273" i="4"/>
  <c r="F273" i="4"/>
  <c r="AB272" i="4"/>
  <c r="AA272" i="4"/>
  <c r="Y272" i="4"/>
  <c r="X272" i="4"/>
  <c r="O272" i="4"/>
  <c r="N272" i="4"/>
  <c r="M272" i="4"/>
  <c r="L272" i="4"/>
  <c r="I272" i="4"/>
  <c r="H272" i="4"/>
  <c r="G272" i="4"/>
  <c r="F272" i="4"/>
  <c r="AB271" i="4"/>
  <c r="AA271" i="4"/>
  <c r="Y271" i="4"/>
  <c r="X271" i="4"/>
  <c r="O271" i="4"/>
  <c r="N271" i="4"/>
  <c r="M271" i="4"/>
  <c r="L271" i="4"/>
  <c r="I271" i="4"/>
  <c r="H271" i="4"/>
  <c r="G271" i="4"/>
  <c r="F271" i="4"/>
  <c r="AB270" i="4"/>
  <c r="AA270" i="4"/>
  <c r="Y270" i="4"/>
  <c r="X270" i="4"/>
  <c r="O270" i="4"/>
  <c r="N270" i="4"/>
  <c r="M270" i="4"/>
  <c r="L270" i="4"/>
  <c r="I270" i="4"/>
  <c r="H270" i="4"/>
  <c r="G270" i="4"/>
  <c r="F270" i="4"/>
  <c r="AB269" i="4"/>
  <c r="AA269" i="4"/>
  <c r="Y269" i="4"/>
  <c r="X269" i="4"/>
  <c r="O269" i="4"/>
  <c r="N269" i="4"/>
  <c r="M269" i="4"/>
  <c r="L269" i="4"/>
  <c r="I269" i="4"/>
  <c r="H269" i="4"/>
  <c r="G269" i="4"/>
  <c r="F269" i="4"/>
  <c r="AB268" i="4"/>
  <c r="AA268" i="4"/>
  <c r="Y268" i="4"/>
  <c r="X268" i="4"/>
  <c r="O268" i="4"/>
  <c r="N268" i="4"/>
  <c r="M268" i="4"/>
  <c r="L268" i="4"/>
  <c r="I268" i="4"/>
  <c r="H268" i="4"/>
  <c r="G268" i="4"/>
  <c r="F268" i="4"/>
  <c r="AB267" i="4"/>
  <c r="AA267" i="4"/>
  <c r="Y267" i="4"/>
  <c r="X267" i="4"/>
  <c r="O267" i="4"/>
  <c r="N267" i="4"/>
  <c r="M267" i="4"/>
  <c r="L267" i="4"/>
  <c r="I267" i="4"/>
  <c r="H267" i="4"/>
  <c r="G267" i="4"/>
  <c r="F267" i="4"/>
  <c r="AB266" i="4"/>
  <c r="AA266" i="4"/>
  <c r="Y266" i="4"/>
  <c r="X266" i="4"/>
  <c r="O266" i="4"/>
  <c r="N266" i="4"/>
  <c r="M266" i="4"/>
  <c r="L266" i="4"/>
  <c r="I266" i="4"/>
  <c r="H266" i="4"/>
  <c r="G266" i="4"/>
  <c r="F266" i="4"/>
  <c r="AB265" i="4"/>
  <c r="AA265" i="4"/>
  <c r="Y265" i="4"/>
  <c r="X265" i="4"/>
  <c r="O265" i="4"/>
  <c r="N265" i="4"/>
  <c r="M265" i="4"/>
  <c r="L265" i="4"/>
  <c r="I265" i="4"/>
  <c r="H265" i="4"/>
  <c r="G265" i="4"/>
  <c r="F265" i="4"/>
  <c r="AB264" i="4"/>
  <c r="AA264" i="4"/>
  <c r="Y264" i="4"/>
  <c r="X264" i="4"/>
  <c r="O264" i="4"/>
  <c r="N264" i="4"/>
  <c r="M264" i="4"/>
  <c r="L264" i="4"/>
  <c r="I264" i="4"/>
  <c r="H264" i="4"/>
  <c r="G264" i="4"/>
  <c r="F264" i="4"/>
  <c r="AB263" i="4"/>
  <c r="AA263" i="4"/>
  <c r="Y263" i="4"/>
  <c r="X263" i="4"/>
  <c r="O263" i="4"/>
  <c r="N263" i="4"/>
  <c r="M263" i="4"/>
  <c r="L263" i="4"/>
  <c r="I263" i="4"/>
  <c r="H263" i="4"/>
  <c r="G263" i="4"/>
  <c r="F263" i="4"/>
  <c r="AB262" i="4"/>
  <c r="AA262" i="4"/>
  <c r="Y262" i="4"/>
  <c r="X262" i="4"/>
  <c r="O262" i="4"/>
  <c r="N262" i="4"/>
  <c r="M262" i="4"/>
  <c r="L262" i="4"/>
  <c r="I262" i="4"/>
  <c r="H262" i="4"/>
  <c r="G262" i="4"/>
  <c r="F262" i="4"/>
  <c r="AB261" i="4"/>
  <c r="AA261" i="4"/>
  <c r="Y261" i="4"/>
  <c r="X261" i="4"/>
  <c r="O261" i="4"/>
  <c r="N261" i="4"/>
  <c r="M261" i="4"/>
  <c r="L261" i="4"/>
  <c r="I261" i="4"/>
  <c r="H261" i="4"/>
  <c r="G261" i="4"/>
  <c r="F261" i="4"/>
  <c r="AB260" i="4"/>
  <c r="AA260" i="4"/>
  <c r="Y260" i="4"/>
  <c r="X260" i="4"/>
  <c r="O260" i="4"/>
  <c r="N260" i="4"/>
  <c r="M260" i="4"/>
  <c r="L260" i="4"/>
  <c r="I260" i="4"/>
  <c r="H260" i="4"/>
  <c r="G260" i="4"/>
  <c r="F260" i="4"/>
  <c r="AB259" i="4"/>
  <c r="AA259" i="4"/>
  <c r="Y259" i="4"/>
  <c r="X259" i="4"/>
  <c r="O259" i="4"/>
  <c r="N259" i="4"/>
  <c r="M259" i="4"/>
  <c r="L259" i="4"/>
  <c r="I259" i="4"/>
  <c r="H259" i="4"/>
  <c r="G259" i="4"/>
  <c r="F259" i="4"/>
  <c r="AB258" i="4"/>
  <c r="AA258" i="4"/>
  <c r="Y258" i="4"/>
  <c r="X258" i="4"/>
  <c r="O258" i="4"/>
  <c r="N258" i="4"/>
  <c r="M258" i="4"/>
  <c r="L258" i="4"/>
  <c r="I258" i="4"/>
  <c r="H258" i="4"/>
  <c r="G258" i="4"/>
  <c r="F258" i="4"/>
  <c r="AB257" i="4"/>
  <c r="AA257" i="4"/>
  <c r="Y257" i="4"/>
  <c r="X257" i="4"/>
  <c r="O257" i="4"/>
  <c r="N257" i="4"/>
  <c r="M257" i="4"/>
  <c r="L257" i="4"/>
  <c r="I257" i="4"/>
  <c r="H257" i="4"/>
  <c r="G257" i="4"/>
  <c r="F257" i="4"/>
  <c r="AB256" i="4"/>
  <c r="AA256" i="4"/>
  <c r="Y256" i="4"/>
  <c r="X256" i="4"/>
  <c r="O256" i="4"/>
  <c r="N256" i="4"/>
  <c r="M256" i="4"/>
  <c r="L256" i="4"/>
  <c r="I256" i="4"/>
  <c r="H256" i="4"/>
  <c r="G256" i="4"/>
  <c r="F256" i="4"/>
  <c r="AB255" i="4"/>
  <c r="AA255" i="4"/>
  <c r="Y255" i="4"/>
  <c r="X255" i="4"/>
  <c r="O255" i="4"/>
  <c r="N255" i="4"/>
  <c r="M255" i="4"/>
  <c r="L255" i="4"/>
  <c r="I255" i="4"/>
  <c r="H255" i="4"/>
  <c r="G255" i="4"/>
  <c r="F255" i="4"/>
  <c r="AB254" i="4"/>
  <c r="AA254" i="4"/>
  <c r="Y254" i="4"/>
  <c r="X254" i="4"/>
  <c r="O254" i="4"/>
  <c r="N254" i="4"/>
  <c r="M254" i="4"/>
  <c r="L254" i="4"/>
  <c r="I254" i="4"/>
  <c r="H254" i="4"/>
  <c r="G254" i="4"/>
  <c r="F254" i="4"/>
  <c r="AB253" i="4"/>
  <c r="AA253" i="4"/>
  <c r="Y253" i="4"/>
  <c r="X253" i="4"/>
  <c r="O253" i="4"/>
  <c r="N253" i="4"/>
  <c r="M253" i="4"/>
  <c r="L253" i="4"/>
  <c r="I253" i="4"/>
  <c r="H253" i="4"/>
  <c r="G253" i="4"/>
  <c r="F253" i="4"/>
  <c r="AB252" i="4"/>
  <c r="AA252" i="4"/>
  <c r="Y252" i="4"/>
  <c r="X252" i="4"/>
  <c r="O252" i="4"/>
  <c r="N252" i="4"/>
  <c r="M252" i="4"/>
  <c r="L252" i="4"/>
  <c r="I252" i="4"/>
  <c r="H252" i="4"/>
  <c r="G252" i="4"/>
  <c r="F252" i="4"/>
  <c r="AB251" i="4"/>
  <c r="AA251" i="4"/>
  <c r="Y251" i="4"/>
  <c r="X251" i="4"/>
  <c r="O251" i="4"/>
  <c r="N251" i="4"/>
  <c r="M251" i="4"/>
  <c r="L251" i="4"/>
  <c r="I251" i="4"/>
  <c r="H251" i="4"/>
  <c r="G251" i="4"/>
  <c r="F251" i="4"/>
  <c r="AB250" i="4"/>
  <c r="AA250" i="4"/>
  <c r="Y250" i="4"/>
  <c r="X250" i="4"/>
  <c r="O250" i="4"/>
  <c r="N250" i="4"/>
  <c r="M250" i="4"/>
  <c r="L250" i="4"/>
  <c r="I250" i="4"/>
  <c r="H250" i="4"/>
  <c r="G250" i="4"/>
  <c r="F250" i="4"/>
  <c r="AB249" i="4"/>
  <c r="AA249" i="4"/>
  <c r="Y249" i="4"/>
  <c r="X249" i="4"/>
  <c r="O249" i="4"/>
  <c r="N249" i="4"/>
  <c r="M249" i="4"/>
  <c r="L249" i="4"/>
  <c r="I249" i="4"/>
  <c r="H249" i="4"/>
  <c r="G249" i="4"/>
  <c r="F249" i="4"/>
  <c r="AB248" i="4"/>
  <c r="AA248" i="4"/>
  <c r="Y248" i="4"/>
  <c r="X248" i="4"/>
  <c r="O248" i="4"/>
  <c r="N248" i="4"/>
  <c r="M248" i="4"/>
  <c r="L248" i="4"/>
  <c r="I248" i="4"/>
  <c r="H248" i="4"/>
  <c r="G248" i="4"/>
  <c r="F248" i="4"/>
  <c r="AB247" i="4"/>
  <c r="AA247" i="4"/>
  <c r="Y247" i="4"/>
  <c r="X247" i="4"/>
  <c r="O247" i="4"/>
  <c r="N247" i="4"/>
  <c r="M247" i="4"/>
  <c r="L247" i="4"/>
  <c r="I247" i="4"/>
  <c r="H247" i="4"/>
  <c r="G247" i="4"/>
  <c r="F247" i="4"/>
  <c r="AB246" i="4"/>
  <c r="AA246" i="4"/>
  <c r="Y246" i="4"/>
  <c r="X246" i="4"/>
  <c r="O246" i="4"/>
  <c r="N246" i="4"/>
  <c r="M246" i="4"/>
  <c r="L246" i="4"/>
  <c r="I246" i="4"/>
  <c r="H246" i="4"/>
  <c r="G246" i="4"/>
  <c r="F246" i="4"/>
  <c r="AB245" i="4"/>
  <c r="AA245" i="4"/>
  <c r="Y245" i="4"/>
  <c r="X245" i="4"/>
  <c r="O245" i="4"/>
  <c r="N245" i="4"/>
  <c r="M245" i="4"/>
  <c r="L245" i="4"/>
  <c r="I245" i="4"/>
  <c r="H245" i="4"/>
  <c r="G245" i="4"/>
  <c r="F245" i="4"/>
  <c r="AB244" i="4"/>
  <c r="AA244" i="4"/>
  <c r="Y244" i="4"/>
  <c r="X244" i="4"/>
  <c r="O244" i="4"/>
  <c r="N244" i="4"/>
  <c r="M244" i="4"/>
  <c r="L244" i="4"/>
  <c r="I244" i="4"/>
  <c r="H244" i="4"/>
  <c r="G244" i="4"/>
  <c r="F244" i="4"/>
  <c r="AB243" i="4"/>
  <c r="AA243" i="4"/>
  <c r="Y243" i="4"/>
  <c r="X243" i="4"/>
  <c r="O243" i="4"/>
  <c r="N243" i="4"/>
  <c r="M243" i="4"/>
  <c r="L243" i="4"/>
  <c r="I243" i="4"/>
  <c r="H243" i="4"/>
  <c r="G243" i="4"/>
  <c r="F243" i="4"/>
  <c r="AB242" i="4"/>
  <c r="AA242" i="4"/>
  <c r="Y242" i="4"/>
  <c r="X242" i="4"/>
  <c r="O242" i="4"/>
  <c r="N242" i="4"/>
  <c r="M242" i="4"/>
  <c r="L242" i="4"/>
  <c r="I242" i="4"/>
  <c r="H242" i="4"/>
  <c r="G242" i="4"/>
  <c r="F242" i="4"/>
  <c r="AB241" i="4"/>
  <c r="AA241" i="4"/>
  <c r="Y241" i="4"/>
  <c r="X241" i="4"/>
  <c r="O241" i="4"/>
  <c r="N241" i="4"/>
  <c r="M241" i="4"/>
  <c r="L241" i="4"/>
  <c r="I241" i="4"/>
  <c r="H241" i="4"/>
  <c r="G241" i="4"/>
  <c r="F241" i="4"/>
  <c r="AB240" i="4"/>
  <c r="AA240" i="4"/>
  <c r="Y240" i="4"/>
  <c r="X240" i="4"/>
  <c r="O240" i="4"/>
  <c r="N240" i="4"/>
  <c r="M240" i="4"/>
  <c r="L240" i="4"/>
  <c r="I240" i="4"/>
  <c r="H240" i="4"/>
  <c r="G240" i="4"/>
  <c r="F240" i="4"/>
  <c r="AB239" i="4"/>
  <c r="AA239" i="4"/>
  <c r="Y239" i="4"/>
  <c r="X239" i="4"/>
  <c r="O239" i="4"/>
  <c r="N239" i="4"/>
  <c r="M239" i="4"/>
  <c r="L239" i="4"/>
  <c r="I239" i="4"/>
  <c r="H239" i="4"/>
  <c r="G239" i="4"/>
  <c r="F239" i="4"/>
  <c r="AB238" i="4"/>
  <c r="AA238" i="4"/>
  <c r="Y238" i="4"/>
  <c r="X238" i="4"/>
  <c r="O238" i="4"/>
  <c r="N238" i="4"/>
  <c r="M238" i="4"/>
  <c r="L238" i="4"/>
  <c r="I238" i="4"/>
  <c r="H238" i="4"/>
  <c r="G238" i="4"/>
  <c r="F238" i="4"/>
  <c r="AB237" i="4"/>
  <c r="AA237" i="4"/>
  <c r="Y237" i="4"/>
  <c r="X237" i="4"/>
  <c r="O237" i="4"/>
  <c r="N237" i="4"/>
  <c r="M237" i="4"/>
  <c r="L237" i="4"/>
  <c r="I237" i="4"/>
  <c r="H237" i="4"/>
  <c r="G237" i="4"/>
  <c r="F237" i="4"/>
  <c r="AB236" i="4"/>
  <c r="AA236" i="4"/>
  <c r="Y236" i="4"/>
  <c r="X236" i="4"/>
  <c r="O236" i="4"/>
  <c r="N236" i="4"/>
  <c r="M236" i="4"/>
  <c r="L236" i="4"/>
  <c r="I236" i="4"/>
  <c r="H236" i="4"/>
  <c r="G236" i="4"/>
  <c r="F236" i="4"/>
  <c r="AB235" i="4"/>
  <c r="AA235" i="4"/>
  <c r="Y235" i="4"/>
  <c r="X235" i="4"/>
  <c r="O235" i="4"/>
  <c r="N235" i="4"/>
  <c r="M235" i="4"/>
  <c r="L235" i="4"/>
  <c r="I235" i="4"/>
  <c r="H235" i="4"/>
  <c r="G235" i="4"/>
  <c r="F235" i="4"/>
  <c r="AB234" i="4"/>
  <c r="AA234" i="4"/>
  <c r="Y234" i="4"/>
  <c r="X234" i="4"/>
  <c r="O234" i="4"/>
  <c r="N234" i="4"/>
  <c r="M234" i="4"/>
  <c r="L234" i="4"/>
  <c r="I234" i="4"/>
  <c r="H234" i="4"/>
  <c r="G234" i="4"/>
  <c r="F234" i="4"/>
  <c r="AB233" i="4"/>
  <c r="AA233" i="4"/>
  <c r="Y233" i="4"/>
  <c r="X233" i="4"/>
  <c r="O233" i="4"/>
  <c r="N233" i="4"/>
  <c r="M233" i="4"/>
  <c r="L233" i="4"/>
  <c r="I233" i="4"/>
  <c r="H233" i="4"/>
  <c r="G233" i="4"/>
  <c r="F233" i="4"/>
  <c r="AB232" i="4"/>
  <c r="AA232" i="4"/>
  <c r="Y232" i="4"/>
  <c r="X232" i="4"/>
  <c r="O232" i="4"/>
  <c r="N232" i="4"/>
  <c r="M232" i="4"/>
  <c r="L232" i="4"/>
  <c r="I232" i="4"/>
  <c r="H232" i="4"/>
  <c r="G232" i="4"/>
  <c r="F232" i="4"/>
  <c r="AB231" i="4"/>
  <c r="AA231" i="4"/>
  <c r="Y231" i="4"/>
  <c r="X231" i="4"/>
  <c r="O231" i="4"/>
  <c r="N231" i="4"/>
  <c r="M231" i="4"/>
  <c r="L231" i="4"/>
  <c r="I231" i="4"/>
  <c r="H231" i="4"/>
  <c r="G231" i="4"/>
  <c r="F231" i="4"/>
  <c r="AB230" i="4"/>
  <c r="AA230" i="4"/>
  <c r="Y230" i="4"/>
  <c r="X230" i="4"/>
  <c r="O230" i="4"/>
  <c r="N230" i="4"/>
  <c r="M230" i="4"/>
  <c r="L230" i="4"/>
  <c r="I230" i="4"/>
  <c r="H230" i="4"/>
  <c r="G230" i="4"/>
  <c r="F230" i="4"/>
  <c r="AB229" i="4"/>
  <c r="AA229" i="4"/>
  <c r="Y229" i="4"/>
  <c r="X229" i="4"/>
  <c r="O229" i="4"/>
  <c r="N229" i="4"/>
  <c r="M229" i="4"/>
  <c r="L229" i="4"/>
  <c r="I229" i="4"/>
  <c r="H229" i="4"/>
  <c r="G229" i="4"/>
  <c r="F229" i="4"/>
  <c r="AB228" i="4"/>
  <c r="AA228" i="4"/>
  <c r="Y228" i="4"/>
  <c r="X228" i="4"/>
  <c r="O228" i="4"/>
  <c r="N228" i="4"/>
  <c r="M228" i="4"/>
  <c r="L228" i="4"/>
  <c r="I228" i="4"/>
  <c r="H228" i="4"/>
  <c r="G228" i="4"/>
  <c r="F228" i="4"/>
  <c r="AB227" i="4"/>
  <c r="AA227" i="4"/>
  <c r="Y227" i="4"/>
  <c r="X227" i="4"/>
  <c r="O227" i="4"/>
  <c r="N227" i="4"/>
  <c r="M227" i="4"/>
  <c r="L227" i="4"/>
  <c r="I227" i="4"/>
  <c r="H227" i="4"/>
  <c r="G227" i="4"/>
  <c r="F227" i="4"/>
  <c r="AB226" i="4"/>
  <c r="AA226" i="4"/>
  <c r="Y226" i="4"/>
  <c r="X226" i="4"/>
  <c r="O226" i="4"/>
  <c r="N226" i="4"/>
  <c r="M226" i="4"/>
  <c r="L226" i="4"/>
  <c r="I226" i="4"/>
  <c r="H226" i="4"/>
  <c r="G226" i="4"/>
  <c r="F226" i="4"/>
  <c r="AB224" i="4"/>
  <c r="AA224" i="4"/>
  <c r="Y224" i="4"/>
  <c r="X224" i="4"/>
  <c r="O224" i="4"/>
  <c r="N224" i="4"/>
  <c r="M224" i="4"/>
  <c r="L224" i="4"/>
  <c r="I224" i="4"/>
  <c r="H224" i="4"/>
  <c r="G224" i="4"/>
  <c r="F224" i="4"/>
  <c r="AB223" i="4"/>
  <c r="AA223" i="4"/>
  <c r="Y223" i="4"/>
  <c r="X223" i="4"/>
  <c r="O223" i="4"/>
  <c r="N223" i="4"/>
  <c r="M223" i="4"/>
  <c r="L223" i="4"/>
  <c r="I223" i="4"/>
  <c r="H223" i="4"/>
  <c r="G223" i="4"/>
  <c r="F223" i="4"/>
  <c r="AB222" i="4"/>
  <c r="AA222" i="4"/>
  <c r="Y222" i="4"/>
  <c r="X222" i="4"/>
  <c r="O222" i="4"/>
  <c r="N222" i="4"/>
  <c r="M222" i="4"/>
  <c r="L222" i="4"/>
  <c r="I222" i="4"/>
  <c r="H222" i="4"/>
  <c r="G222" i="4"/>
  <c r="F222" i="4"/>
  <c r="AB221" i="4"/>
  <c r="AA221" i="4"/>
  <c r="Y221" i="4"/>
  <c r="X221" i="4"/>
  <c r="O221" i="4"/>
  <c r="N221" i="4"/>
  <c r="M221" i="4"/>
  <c r="L221" i="4"/>
  <c r="I221" i="4"/>
  <c r="H221" i="4"/>
  <c r="G221" i="4"/>
  <c r="F221" i="4"/>
  <c r="AB220" i="4"/>
  <c r="AA220" i="4"/>
  <c r="Y220" i="4"/>
  <c r="X220" i="4"/>
  <c r="O220" i="4"/>
  <c r="N220" i="4"/>
  <c r="M220" i="4"/>
  <c r="L220" i="4"/>
  <c r="I220" i="4"/>
  <c r="H220" i="4"/>
  <c r="G220" i="4"/>
  <c r="F220" i="4"/>
  <c r="AB218" i="4"/>
  <c r="AA218" i="4"/>
  <c r="Y218" i="4"/>
  <c r="X218" i="4"/>
  <c r="O218" i="4"/>
  <c r="N218" i="4"/>
  <c r="M218" i="4"/>
  <c r="L218" i="4"/>
  <c r="I218" i="4"/>
  <c r="H218" i="4"/>
  <c r="G218" i="4"/>
  <c r="F218" i="4"/>
  <c r="AB217" i="4"/>
  <c r="AA217" i="4"/>
  <c r="Y217" i="4"/>
  <c r="X217" i="4"/>
  <c r="O217" i="4"/>
  <c r="N217" i="4"/>
  <c r="M217" i="4"/>
  <c r="L217" i="4"/>
  <c r="I217" i="4"/>
  <c r="H217" i="4"/>
  <c r="G217" i="4"/>
  <c r="F217" i="4"/>
  <c r="AB216" i="4"/>
  <c r="AA216" i="4"/>
  <c r="Y216" i="4"/>
  <c r="X216" i="4"/>
  <c r="O216" i="4"/>
  <c r="N216" i="4"/>
  <c r="M216" i="4"/>
  <c r="L216" i="4"/>
  <c r="I216" i="4"/>
  <c r="H216" i="4"/>
  <c r="G216" i="4"/>
  <c r="F216" i="4"/>
  <c r="AB215" i="4"/>
  <c r="AA215" i="4"/>
  <c r="Y215" i="4"/>
  <c r="X215" i="4"/>
  <c r="O215" i="4"/>
  <c r="N215" i="4"/>
  <c r="M215" i="4"/>
  <c r="L215" i="4"/>
  <c r="I215" i="4"/>
  <c r="H215" i="4"/>
  <c r="G215" i="4"/>
  <c r="F215" i="4"/>
  <c r="AB214" i="4"/>
  <c r="AA214" i="4"/>
  <c r="Y214" i="4"/>
  <c r="X214" i="4"/>
  <c r="O214" i="4"/>
  <c r="N214" i="4"/>
  <c r="M214" i="4"/>
  <c r="L214" i="4"/>
  <c r="I214" i="4"/>
  <c r="H214" i="4"/>
  <c r="G214" i="4"/>
  <c r="F214" i="4"/>
  <c r="AB213" i="4"/>
  <c r="AA213" i="4"/>
  <c r="Y213" i="4"/>
  <c r="X213" i="4"/>
  <c r="O213" i="4"/>
  <c r="N213" i="4"/>
  <c r="M213" i="4"/>
  <c r="L213" i="4"/>
  <c r="I213" i="4"/>
  <c r="H213" i="4"/>
  <c r="G213" i="4"/>
  <c r="F213" i="4"/>
  <c r="AB212" i="4"/>
  <c r="AA212" i="4"/>
  <c r="Y212" i="4"/>
  <c r="X212" i="4"/>
  <c r="O212" i="4"/>
  <c r="N212" i="4"/>
  <c r="M212" i="4"/>
  <c r="L212" i="4"/>
  <c r="I212" i="4"/>
  <c r="H212" i="4"/>
  <c r="G212" i="4"/>
  <c r="F212" i="4"/>
  <c r="AB211" i="4"/>
  <c r="AA211" i="4"/>
  <c r="Y211" i="4"/>
  <c r="X211" i="4"/>
  <c r="O211" i="4"/>
  <c r="N211" i="4"/>
  <c r="M211" i="4"/>
  <c r="L211" i="4"/>
  <c r="I211" i="4"/>
  <c r="H211" i="4"/>
  <c r="G211" i="4"/>
  <c r="F211" i="4"/>
  <c r="AB210" i="4"/>
  <c r="AA210" i="4"/>
  <c r="Y210" i="4"/>
  <c r="X210" i="4"/>
  <c r="O210" i="4"/>
  <c r="N210" i="4"/>
  <c r="M210" i="4"/>
  <c r="L210" i="4"/>
  <c r="I210" i="4"/>
  <c r="H210" i="4"/>
  <c r="G210" i="4"/>
  <c r="F210" i="4"/>
  <c r="AB209" i="4"/>
  <c r="AA209" i="4"/>
  <c r="Y209" i="4"/>
  <c r="X209" i="4"/>
  <c r="O209" i="4"/>
  <c r="N209" i="4"/>
  <c r="M209" i="4"/>
  <c r="L209" i="4"/>
  <c r="I209" i="4"/>
  <c r="H209" i="4"/>
  <c r="G209" i="4"/>
  <c r="F209" i="4"/>
  <c r="AB208" i="4"/>
  <c r="AA208" i="4"/>
  <c r="Y208" i="4"/>
  <c r="X208" i="4"/>
  <c r="O208" i="4"/>
  <c r="N208" i="4"/>
  <c r="M208" i="4"/>
  <c r="L208" i="4"/>
  <c r="I208" i="4"/>
  <c r="H208" i="4"/>
  <c r="G208" i="4"/>
  <c r="F208" i="4"/>
  <c r="AB206" i="4"/>
  <c r="AA206" i="4"/>
  <c r="Y206" i="4"/>
  <c r="X206" i="4"/>
  <c r="O206" i="4"/>
  <c r="N206" i="4"/>
  <c r="M206" i="4"/>
  <c r="L206" i="4"/>
  <c r="I206" i="4"/>
  <c r="H206" i="4"/>
  <c r="G206" i="4"/>
  <c r="F206" i="4"/>
  <c r="AB205" i="4"/>
  <c r="AA205" i="4"/>
  <c r="Y205" i="4"/>
  <c r="X205" i="4"/>
  <c r="O205" i="4"/>
  <c r="N205" i="4"/>
  <c r="M205" i="4"/>
  <c r="L205" i="4"/>
  <c r="I205" i="4"/>
  <c r="H205" i="4"/>
  <c r="G205" i="4"/>
  <c r="F205" i="4"/>
  <c r="AB204" i="4"/>
  <c r="AA204" i="4"/>
  <c r="Y204" i="4"/>
  <c r="X204" i="4"/>
  <c r="O204" i="4"/>
  <c r="N204" i="4"/>
  <c r="M204" i="4"/>
  <c r="L204" i="4"/>
  <c r="I204" i="4"/>
  <c r="H204" i="4"/>
  <c r="G204" i="4"/>
  <c r="F204" i="4"/>
  <c r="AB203" i="4"/>
  <c r="AA203" i="4"/>
  <c r="Y203" i="4"/>
  <c r="X203" i="4"/>
  <c r="O203" i="4"/>
  <c r="N203" i="4"/>
  <c r="M203" i="4"/>
  <c r="L203" i="4"/>
  <c r="I203" i="4"/>
  <c r="H203" i="4"/>
  <c r="G203" i="4"/>
  <c r="F203" i="4"/>
  <c r="AB202" i="4"/>
  <c r="AA202" i="4"/>
  <c r="Y202" i="4"/>
  <c r="X202" i="4"/>
  <c r="O202" i="4"/>
  <c r="N202" i="4"/>
  <c r="M202" i="4"/>
  <c r="L202" i="4"/>
  <c r="I202" i="4"/>
  <c r="H202" i="4"/>
  <c r="G202" i="4"/>
  <c r="F202" i="4"/>
  <c r="AB201" i="4"/>
  <c r="AA201" i="4"/>
  <c r="Y201" i="4"/>
  <c r="X201" i="4"/>
  <c r="O201" i="4"/>
  <c r="N201" i="4"/>
  <c r="M201" i="4"/>
  <c r="L201" i="4"/>
  <c r="I201" i="4"/>
  <c r="H201" i="4"/>
  <c r="G201" i="4"/>
  <c r="F201" i="4"/>
  <c r="AB200" i="4"/>
  <c r="AA200" i="4"/>
  <c r="Y200" i="4"/>
  <c r="X200" i="4"/>
  <c r="O200" i="4"/>
  <c r="N200" i="4"/>
  <c r="M200" i="4"/>
  <c r="L200" i="4"/>
  <c r="I200" i="4"/>
  <c r="H200" i="4"/>
  <c r="G200" i="4"/>
  <c r="F200" i="4"/>
  <c r="AB199" i="4"/>
  <c r="AA199" i="4"/>
  <c r="Y199" i="4"/>
  <c r="X199" i="4"/>
  <c r="O199" i="4"/>
  <c r="N199" i="4"/>
  <c r="M199" i="4"/>
  <c r="L199" i="4"/>
  <c r="I199" i="4"/>
  <c r="H199" i="4"/>
  <c r="G199" i="4"/>
  <c r="F199" i="4"/>
  <c r="AB198" i="4"/>
  <c r="AA198" i="4"/>
  <c r="Y198" i="4"/>
  <c r="X198" i="4"/>
  <c r="O198" i="4"/>
  <c r="N198" i="4"/>
  <c r="M198" i="4"/>
  <c r="L198" i="4"/>
  <c r="I198" i="4"/>
  <c r="H198" i="4"/>
  <c r="G198" i="4"/>
  <c r="F198" i="4"/>
  <c r="AB197" i="4"/>
  <c r="AA197" i="4"/>
  <c r="Y197" i="4"/>
  <c r="X197" i="4"/>
  <c r="O197" i="4"/>
  <c r="N197" i="4"/>
  <c r="M197" i="4"/>
  <c r="L197" i="4"/>
  <c r="I197" i="4"/>
  <c r="H197" i="4"/>
  <c r="G197" i="4"/>
  <c r="F197" i="4"/>
  <c r="AB195" i="4"/>
  <c r="AA195" i="4"/>
  <c r="Y195" i="4"/>
  <c r="X195" i="4"/>
  <c r="O195" i="4"/>
  <c r="N195" i="4"/>
  <c r="M195" i="4"/>
  <c r="L195" i="4"/>
  <c r="I195" i="4"/>
  <c r="H195" i="4"/>
  <c r="G195" i="4"/>
  <c r="F195" i="4"/>
  <c r="AB194" i="4"/>
  <c r="AA194" i="4"/>
  <c r="Y194" i="4"/>
  <c r="X194" i="4"/>
  <c r="O194" i="4"/>
  <c r="N194" i="4"/>
  <c r="M194" i="4"/>
  <c r="L194" i="4"/>
  <c r="I194" i="4"/>
  <c r="H194" i="4"/>
  <c r="G194" i="4"/>
  <c r="F194" i="4"/>
  <c r="AB193" i="4"/>
  <c r="AA193" i="4"/>
  <c r="Y193" i="4"/>
  <c r="X193" i="4"/>
  <c r="O193" i="4"/>
  <c r="N193" i="4"/>
  <c r="M193" i="4"/>
  <c r="L193" i="4"/>
  <c r="I193" i="4"/>
  <c r="H193" i="4"/>
  <c r="G193" i="4"/>
  <c r="F193" i="4"/>
  <c r="AB192" i="4"/>
  <c r="AA192" i="4"/>
  <c r="Y192" i="4"/>
  <c r="X192" i="4"/>
  <c r="O192" i="4"/>
  <c r="N192" i="4"/>
  <c r="M192" i="4"/>
  <c r="L192" i="4"/>
  <c r="I192" i="4"/>
  <c r="H192" i="4"/>
  <c r="G192" i="4"/>
  <c r="F192" i="4"/>
  <c r="AB191" i="4"/>
  <c r="AA191" i="4"/>
  <c r="Y191" i="4"/>
  <c r="X191" i="4"/>
  <c r="O191" i="4"/>
  <c r="N191" i="4"/>
  <c r="M191" i="4"/>
  <c r="L191" i="4"/>
  <c r="I191" i="4"/>
  <c r="H191" i="4"/>
  <c r="G191" i="4"/>
  <c r="F191" i="4"/>
  <c r="AB190" i="4"/>
  <c r="AA190" i="4"/>
  <c r="Y190" i="4"/>
  <c r="X190" i="4"/>
  <c r="O190" i="4"/>
  <c r="N190" i="4"/>
  <c r="M190" i="4"/>
  <c r="L190" i="4"/>
  <c r="I190" i="4"/>
  <c r="H190" i="4"/>
  <c r="G190" i="4"/>
  <c r="F190" i="4"/>
  <c r="AB188" i="4"/>
  <c r="AA188" i="4"/>
  <c r="Y188" i="4"/>
  <c r="X188" i="4"/>
  <c r="O188" i="4"/>
  <c r="N188" i="4"/>
  <c r="M188" i="4"/>
  <c r="L188" i="4"/>
  <c r="I188" i="4"/>
  <c r="H188" i="4"/>
  <c r="G188" i="4"/>
  <c r="F188" i="4"/>
  <c r="AB187" i="4"/>
  <c r="AA187" i="4"/>
  <c r="Y187" i="4"/>
  <c r="X187" i="4"/>
  <c r="O187" i="4"/>
  <c r="N187" i="4"/>
  <c r="M187" i="4"/>
  <c r="L187" i="4"/>
  <c r="I187" i="4"/>
  <c r="H187" i="4"/>
  <c r="G187" i="4"/>
  <c r="F187" i="4"/>
  <c r="AB186" i="4"/>
  <c r="AA186" i="4"/>
  <c r="Y186" i="4"/>
  <c r="X186" i="4"/>
  <c r="O186" i="4"/>
  <c r="N186" i="4"/>
  <c r="M186" i="4"/>
  <c r="L186" i="4"/>
  <c r="I186" i="4"/>
  <c r="H186" i="4"/>
  <c r="G186" i="4"/>
  <c r="F186" i="4"/>
  <c r="AB185" i="4"/>
  <c r="AA185" i="4"/>
  <c r="Y185" i="4"/>
  <c r="X185" i="4"/>
  <c r="O185" i="4"/>
  <c r="N185" i="4"/>
  <c r="M185" i="4"/>
  <c r="L185" i="4"/>
  <c r="I185" i="4"/>
  <c r="H185" i="4"/>
  <c r="G185" i="4"/>
  <c r="F185" i="4"/>
  <c r="AB183" i="4"/>
  <c r="AA183" i="4"/>
  <c r="Y183" i="4"/>
  <c r="X183" i="4"/>
  <c r="O183" i="4"/>
  <c r="N183" i="4"/>
  <c r="M183" i="4"/>
  <c r="L183" i="4"/>
  <c r="I183" i="4"/>
  <c r="H183" i="4"/>
  <c r="G183" i="4"/>
  <c r="F183" i="4"/>
  <c r="AB182" i="4"/>
  <c r="AA182" i="4"/>
  <c r="Y182" i="4"/>
  <c r="X182" i="4"/>
  <c r="O182" i="4"/>
  <c r="N182" i="4"/>
  <c r="M182" i="4"/>
  <c r="L182" i="4"/>
  <c r="I182" i="4"/>
  <c r="H182" i="4"/>
  <c r="G182" i="4"/>
  <c r="F182" i="4"/>
  <c r="AB181" i="4"/>
  <c r="AA181" i="4"/>
  <c r="Y181" i="4"/>
  <c r="X181" i="4"/>
  <c r="O181" i="4"/>
  <c r="N181" i="4"/>
  <c r="M181" i="4"/>
  <c r="L181" i="4"/>
  <c r="I181" i="4"/>
  <c r="H181" i="4"/>
  <c r="G181" i="4"/>
  <c r="F181" i="4"/>
  <c r="AB180" i="4"/>
  <c r="AA180" i="4"/>
  <c r="Y180" i="4"/>
  <c r="X180" i="4"/>
  <c r="O180" i="4"/>
  <c r="N180" i="4"/>
  <c r="M180" i="4"/>
  <c r="L180" i="4"/>
  <c r="I180" i="4"/>
  <c r="H180" i="4"/>
  <c r="G180" i="4"/>
  <c r="F180" i="4"/>
  <c r="AB179" i="4"/>
  <c r="AA179" i="4"/>
  <c r="Y179" i="4"/>
  <c r="X179" i="4"/>
  <c r="O179" i="4"/>
  <c r="N179" i="4"/>
  <c r="M179" i="4"/>
  <c r="L179" i="4"/>
  <c r="I179" i="4"/>
  <c r="H179" i="4"/>
  <c r="G179" i="4"/>
  <c r="F179" i="4"/>
  <c r="AB178" i="4"/>
  <c r="AA178" i="4"/>
  <c r="Y178" i="4"/>
  <c r="X178" i="4"/>
  <c r="O178" i="4"/>
  <c r="N178" i="4"/>
  <c r="M178" i="4"/>
  <c r="L178" i="4"/>
  <c r="I178" i="4"/>
  <c r="H178" i="4"/>
  <c r="G178" i="4"/>
  <c r="F178" i="4"/>
  <c r="AB177" i="4"/>
  <c r="AA177" i="4"/>
  <c r="Y177" i="4"/>
  <c r="X177" i="4"/>
  <c r="O177" i="4"/>
  <c r="N177" i="4"/>
  <c r="M177" i="4"/>
  <c r="L177" i="4"/>
  <c r="I177" i="4"/>
  <c r="H177" i="4"/>
  <c r="G177" i="4"/>
  <c r="F177" i="4"/>
  <c r="AB176" i="4"/>
  <c r="AA176" i="4"/>
  <c r="Y176" i="4"/>
  <c r="X176" i="4"/>
  <c r="O176" i="4"/>
  <c r="N176" i="4"/>
  <c r="M176" i="4"/>
  <c r="L176" i="4"/>
  <c r="I176" i="4"/>
  <c r="H176" i="4"/>
  <c r="G176" i="4"/>
  <c r="F176" i="4"/>
  <c r="AB175" i="4"/>
  <c r="AA175" i="4"/>
  <c r="Y175" i="4"/>
  <c r="X175" i="4"/>
  <c r="O175" i="4"/>
  <c r="N175" i="4"/>
  <c r="M175" i="4"/>
  <c r="L175" i="4"/>
  <c r="I175" i="4"/>
  <c r="H175" i="4"/>
  <c r="G175" i="4"/>
  <c r="F175" i="4"/>
  <c r="AB174" i="4"/>
  <c r="AA174" i="4"/>
  <c r="Y174" i="4"/>
  <c r="X174" i="4"/>
  <c r="O174" i="4"/>
  <c r="N174" i="4"/>
  <c r="M174" i="4"/>
  <c r="L174" i="4"/>
  <c r="I174" i="4"/>
  <c r="H174" i="4"/>
  <c r="G174" i="4"/>
  <c r="F174" i="4"/>
  <c r="AB173" i="4"/>
  <c r="AA173" i="4"/>
  <c r="Y173" i="4"/>
  <c r="X173" i="4"/>
  <c r="O173" i="4"/>
  <c r="N173" i="4"/>
  <c r="M173" i="4"/>
  <c r="L173" i="4"/>
  <c r="I173" i="4"/>
  <c r="H173" i="4"/>
  <c r="G173" i="4"/>
  <c r="F173" i="4"/>
  <c r="AB172" i="4"/>
  <c r="AA172" i="4"/>
  <c r="Y172" i="4"/>
  <c r="X172" i="4"/>
  <c r="O172" i="4"/>
  <c r="N172" i="4"/>
  <c r="M172" i="4"/>
  <c r="L172" i="4"/>
  <c r="I172" i="4"/>
  <c r="H172" i="4"/>
  <c r="G172" i="4"/>
  <c r="F172" i="4"/>
  <c r="AB171" i="4"/>
  <c r="AA171" i="4"/>
  <c r="Y171" i="4"/>
  <c r="X171" i="4"/>
  <c r="O171" i="4"/>
  <c r="N171" i="4"/>
  <c r="M171" i="4"/>
  <c r="L171" i="4"/>
  <c r="I171" i="4"/>
  <c r="H171" i="4"/>
  <c r="G171" i="4"/>
  <c r="F171" i="4"/>
  <c r="AB170" i="4"/>
  <c r="AA170" i="4"/>
  <c r="Y170" i="4"/>
  <c r="X170" i="4"/>
  <c r="O170" i="4"/>
  <c r="N170" i="4"/>
  <c r="M170" i="4"/>
  <c r="L170" i="4"/>
  <c r="I170" i="4"/>
  <c r="H170" i="4"/>
  <c r="G170" i="4"/>
  <c r="F170" i="4"/>
  <c r="AB169" i="4"/>
  <c r="AA169" i="4"/>
  <c r="Y169" i="4"/>
  <c r="X169" i="4"/>
  <c r="O169" i="4"/>
  <c r="N169" i="4"/>
  <c r="M169" i="4"/>
  <c r="L169" i="4"/>
  <c r="I169" i="4"/>
  <c r="H169" i="4"/>
  <c r="G169" i="4"/>
  <c r="F169" i="4"/>
  <c r="AB168" i="4"/>
  <c r="AA168" i="4"/>
  <c r="Y168" i="4"/>
  <c r="X168" i="4"/>
  <c r="O168" i="4"/>
  <c r="N168" i="4"/>
  <c r="M168" i="4"/>
  <c r="L168" i="4"/>
  <c r="I168" i="4"/>
  <c r="H168" i="4"/>
  <c r="G168" i="4"/>
  <c r="F168" i="4"/>
  <c r="AB167" i="4"/>
  <c r="AA167" i="4"/>
  <c r="Y167" i="4"/>
  <c r="X167" i="4"/>
  <c r="O167" i="4"/>
  <c r="N167" i="4"/>
  <c r="M167" i="4"/>
  <c r="L167" i="4"/>
  <c r="I167" i="4"/>
  <c r="H167" i="4"/>
  <c r="G167" i="4"/>
  <c r="F167" i="4"/>
  <c r="AB166" i="4"/>
  <c r="AA166" i="4"/>
  <c r="Y166" i="4"/>
  <c r="X166" i="4"/>
  <c r="O166" i="4"/>
  <c r="N166" i="4"/>
  <c r="M166" i="4"/>
  <c r="L166" i="4"/>
  <c r="I166" i="4"/>
  <c r="H166" i="4"/>
  <c r="G166" i="4"/>
  <c r="F166" i="4"/>
  <c r="AB165" i="4"/>
  <c r="AA165" i="4"/>
  <c r="Y165" i="4"/>
  <c r="X165" i="4"/>
  <c r="O165" i="4"/>
  <c r="N165" i="4"/>
  <c r="M165" i="4"/>
  <c r="L165" i="4"/>
  <c r="I165" i="4"/>
  <c r="H165" i="4"/>
  <c r="G165" i="4"/>
  <c r="F165" i="4"/>
  <c r="AB164" i="4"/>
  <c r="AA164" i="4"/>
  <c r="Y164" i="4"/>
  <c r="X164" i="4"/>
  <c r="O164" i="4"/>
  <c r="N164" i="4"/>
  <c r="M164" i="4"/>
  <c r="L164" i="4"/>
  <c r="I164" i="4"/>
  <c r="H164" i="4"/>
  <c r="G164" i="4"/>
  <c r="F164" i="4"/>
  <c r="AB163" i="4"/>
  <c r="AA163" i="4"/>
  <c r="Y163" i="4"/>
  <c r="X163" i="4"/>
  <c r="O163" i="4"/>
  <c r="N163" i="4"/>
  <c r="M163" i="4"/>
  <c r="L163" i="4"/>
  <c r="I163" i="4"/>
  <c r="H163" i="4"/>
  <c r="G163" i="4"/>
  <c r="F163" i="4"/>
  <c r="AB162" i="4"/>
  <c r="AA162" i="4"/>
  <c r="Y162" i="4"/>
  <c r="X162" i="4"/>
  <c r="O162" i="4"/>
  <c r="N162" i="4"/>
  <c r="M162" i="4"/>
  <c r="L162" i="4"/>
  <c r="I162" i="4"/>
  <c r="H162" i="4"/>
  <c r="G162" i="4"/>
  <c r="F162" i="4"/>
  <c r="AB161" i="4"/>
  <c r="AA161" i="4"/>
  <c r="Y161" i="4"/>
  <c r="X161" i="4"/>
  <c r="O161" i="4"/>
  <c r="N161" i="4"/>
  <c r="M161" i="4"/>
  <c r="L161" i="4"/>
  <c r="I161" i="4"/>
  <c r="H161" i="4"/>
  <c r="G161" i="4"/>
  <c r="F161" i="4"/>
  <c r="AB160" i="4"/>
  <c r="AA160" i="4"/>
  <c r="Y160" i="4"/>
  <c r="X160" i="4"/>
  <c r="O160" i="4"/>
  <c r="N160" i="4"/>
  <c r="M160" i="4"/>
  <c r="L160" i="4"/>
  <c r="I160" i="4"/>
  <c r="H160" i="4"/>
  <c r="G160" i="4"/>
  <c r="F160" i="4"/>
  <c r="AB159" i="4"/>
  <c r="AA159" i="4"/>
  <c r="Y159" i="4"/>
  <c r="X159" i="4"/>
  <c r="O159" i="4"/>
  <c r="N159" i="4"/>
  <c r="M159" i="4"/>
  <c r="L159" i="4"/>
  <c r="I159" i="4"/>
  <c r="H159" i="4"/>
  <c r="G159" i="4"/>
  <c r="F159" i="4"/>
  <c r="AB158" i="4"/>
  <c r="AA158" i="4"/>
  <c r="Y158" i="4"/>
  <c r="X158" i="4"/>
  <c r="O158" i="4"/>
  <c r="N158" i="4"/>
  <c r="M158" i="4"/>
  <c r="L158" i="4"/>
  <c r="I158" i="4"/>
  <c r="H158" i="4"/>
  <c r="G158" i="4"/>
  <c r="F158" i="4"/>
  <c r="AB157" i="4"/>
  <c r="AA157" i="4"/>
  <c r="Y157" i="4"/>
  <c r="X157" i="4"/>
  <c r="O157" i="4"/>
  <c r="N157" i="4"/>
  <c r="M157" i="4"/>
  <c r="L157" i="4"/>
  <c r="I157" i="4"/>
  <c r="H157" i="4"/>
  <c r="G157" i="4"/>
  <c r="F157" i="4"/>
  <c r="AB156" i="4"/>
  <c r="AA156" i="4"/>
  <c r="Y156" i="4"/>
  <c r="X156" i="4"/>
  <c r="O156" i="4"/>
  <c r="N156" i="4"/>
  <c r="M156" i="4"/>
  <c r="L156" i="4"/>
  <c r="I156" i="4"/>
  <c r="H156" i="4"/>
  <c r="G156" i="4"/>
  <c r="F156" i="4"/>
  <c r="AB155" i="4"/>
  <c r="AA155" i="4"/>
  <c r="Y155" i="4"/>
  <c r="X155" i="4"/>
  <c r="O155" i="4"/>
  <c r="N155" i="4"/>
  <c r="M155" i="4"/>
  <c r="L155" i="4"/>
  <c r="I155" i="4"/>
  <c r="H155" i="4"/>
  <c r="G155" i="4"/>
  <c r="F155" i="4"/>
  <c r="AB154" i="4"/>
  <c r="AA154" i="4"/>
  <c r="Y154" i="4"/>
  <c r="X154" i="4"/>
  <c r="O154" i="4"/>
  <c r="N154" i="4"/>
  <c r="M154" i="4"/>
  <c r="L154" i="4"/>
  <c r="I154" i="4"/>
  <c r="H154" i="4"/>
  <c r="G154" i="4"/>
  <c r="F154" i="4"/>
  <c r="AB153" i="4"/>
  <c r="AA153" i="4"/>
  <c r="Y153" i="4"/>
  <c r="X153" i="4"/>
  <c r="O153" i="4"/>
  <c r="N153" i="4"/>
  <c r="M153" i="4"/>
  <c r="L153" i="4"/>
  <c r="I153" i="4"/>
  <c r="H153" i="4"/>
  <c r="G153" i="4"/>
  <c r="F153" i="4"/>
  <c r="AB150" i="4"/>
  <c r="AA150" i="4"/>
  <c r="Y150" i="4"/>
  <c r="X150" i="4"/>
  <c r="O150" i="4"/>
  <c r="N150" i="4"/>
  <c r="M150" i="4"/>
  <c r="L150" i="4"/>
  <c r="I150" i="4"/>
  <c r="H150" i="4"/>
  <c r="G150" i="4"/>
  <c r="F150" i="4"/>
  <c r="AB149" i="4"/>
  <c r="AA149" i="4"/>
  <c r="Y149" i="4"/>
  <c r="X149" i="4"/>
  <c r="O149" i="4"/>
  <c r="N149" i="4"/>
  <c r="M149" i="4"/>
  <c r="L149" i="4"/>
  <c r="I149" i="4"/>
  <c r="H149" i="4"/>
  <c r="G149" i="4"/>
  <c r="F149" i="4"/>
  <c r="AB148" i="4"/>
  <c r="AA148" i="4"/>
  <c r="Y148" i="4"/>
  <c r="X148" i="4"/>
  <c r="O148" i="4"/>
  <c r="N148" i="4"/>
  <c r="M148" i="4"/>
  <c r="L148" i="4"/>
  <c r="I148" i="4"/>
  <c r="H148" i="4"/>
  <c r="G148" i="4"/>
  <c r="F148" i="4"/>
  <c r="AB147" i="4"/>
  <c r="AA147" i="4"/>
  <c r="Y147" i="4"/>
  <c r="X147" i="4"/>
  <c r="O147" i="4"/>
  <c r="N147" i="4"/>
  <c r="M147" i="4"/>
  <c r="L147" i="4"/>
  <c r="I147" i="4"/>
  <c r="H147" i="4"/>
  <c r="G147" i="4"/>
  <c r="F147" i="4"/>
  <c r="AB146" i="4"/>
  <c r="AA146" i="4"/>
  <c r="Y146" i="4"/>
  <c r="X146" i="4"/>
  <c r="O146" i="4"/>
  <c r="N146" i="4"/>
  <c r="M146" i="4"/>
  <c r="L146" i="4"/>
  <c r="I146" i="4"/>
  <c r="H146" i="4"/>
  <c r="G146" i="4"/>
  <c r="F146" i="4"/>
  <c r="AB145" i="4"/>
  <c r="AA145" i="4"/>
  <c r="Y145" i="4"/>
  <c r="X145" i="4"/>
  <c r="O145" i="4"/>
  <c r="N145" i="4"/>
  <c r="M145" i="4"/>
  <c r="L145" i="4"/>
  <c r="I145" i="4"/>
  <c r="H145" i="4"/>
  <c r="G145" i="4"/>
  <c r="F145" i="4"/>
  <c r="AB144" i="4"/>
  <c r="AA144" i="4"/>
  <c r="Y144" i="4"/>
  <c r="X144" i="4"/>
  <c r="O144" i="4"/>
  <c r="N144" i="4"/>
  <c r="M144" i="4"/>
  <c r="L144" i="4"/>
  <c r="I144" i="4"/>
  <c r="H144" i="4"/>
  <c r="G144" i="4"/>
  <c r="F144" i="4"/>
  <c r="AB143" i="4"/>
  <c r="AA143" i="4"/>
  <c r="Y143" i="4"/>
  <c r="X143" i="4"/>
  <c r="O143" i="4"/>
  <c r="N143" i="4"/>
  <c r="M143" i="4"/>
  <c r="L143" i="4"/>
  <c r="I143" i="4"/>
  <c r="H143" i="4"/>
  <c r="G143" i="4"/>
  <c r="F143" i="4"/>
  <c r="AB142" i="4"/>
  <c r="AA142" i="4"/>
  <c r="Y142" i="4"/>
  <c r="X142" i="4"/>
  <c r="O142" i="4"/>
  <c r="N142" i="4"/>
  <c r="M142" i="4"/>
  <c r="L142" i="4"/>
  <c r="I142" i="4"/>
  <c r="H142" i="4"/>
  <c r="G142" i="4"/>
  <c r="F142" i="4"/>
  <c r="AB141" i="4"/>
  <c r="AA141" i="4"/>
  <c r="Y141" i="4"/>
  <c r="X141" i="4"/>
  <c r="O141" i="4"/>
  <c r="N141" i="4"/>
  <c r="M141" i="4"/>
  <c r="L141" i="4"/>
  <c r="I141" i="4"/>
  <c r="H141" i="4"/>
  <c r="G141" i="4"/>
  <c r="F141" i="4"/>
  <c r="AB140" i="4"/>
  <c r="AA140" i="4"/>
  <c r="Y140" i="4"/>
  <c r="X140" i="4"/>
  <c r="O140" i="4"/>
  <c r="N140" i="4"/>
  <c r="M140" i="4"/>
  <c r="L140" i="4"/>
  <c r="I140" i="4"/>
  <c r="H140" i="4"/>
  <c r="G140" i="4"/>
  <c r="F140" i="4"/>
  <c r="AB139" i="4"/>
  <c r="AA139" i="4"/>
  <c r="Y139" i="4"/>
  <c r="X139" i="4"/>
  <c r="O139" i="4"/>
  <c r="N139" i="4"/>
  <c r="M139" i="4"/>
  <c r="L139" i="4"/>
  <c r="I139" i="4"/>
  <c r="H139" i="4"/>
  <c r="G139" i="4"/>
  <c r="F139" i="4"/>
  <c r="AB138" i="4"/>
  <c r="AA138" i="4"/>
  <c r="Y138" i="4"/>
  <c r="X138" i="4"/>
  <c r="O138" i="4"/>
  <c r="N138" i="4"/>
  <c r="M138" i="4"/>
  <c r="L138" i="4"/>
  <c r="I138" i="4"/>
  <c r="H138" i="4"/>
  <c r="G138" i="4"/>
  <c r="F138" i="4"/>
  <c r="AB137" i="4"/>
  <c r="AA137" i="4"/>
  <c r="Y137" i="4"/>
  <c r="X137" i="4"/>
  <c r="O137" i="4"/>
  <c r="N137" i="4"/>
  <c r="M137" i="4"/>
  <c r="L137" i="4"/>
  <c r="I137" i="4"/>
  <c r="H137" i="4"/>
  <c r="G137" i="4"/>
  <c r="F137" i="4"/>
  <c r="AB136" i="4"/>
  <c r="AA136" i="4"/>
  <c r="Y136" i="4"/>
  <c r="X136" i="4"/>
  <c r="O136" i="4"/>
  <c r="N136" i="4"/>
  <c r="M136" i="4"/>
  <c r="L136" i="4"/>
  <c r="I136" i="4"/>
  <c r="H136" i="4"/>
  <c r="G136" i="4"/>
  <c r="F136" i="4"/>
  <c r="AB135" i="4"/>
  <c r="AA135" i="4"/>
  <c r="Y135" i="4"/>
  <c r="X135" i="4"/>
  <c r="O135" i="4"/>
  <c r="N135" i="4"/>
  <c r="M135" i="4"/>
  <c r="L135" i="4"/>
  <c r="I135" i="4"/>
  <c r="H135" i="4"/>
  <c r="G135" i="4"/>
  <c r="F135" i="4"/>
  <c r="AB132" i="4"/>
  <c r="AA132" i="4"/>
  <c r="Y132" i="4"/>
  <c r="X132" i="4"/>
  <c r="O132" i="4"/>
  <c r="N132" i="4"/>
  <c r="M132" i="4"/>
  <c r="L132" i="4"/>
  <c r="I132" i="4"/>
  <c r="H132" i="4"/>
  <c r="G132" i="4"/>
  <c r="F132" i="4"/>
  <c r="AB131" i="4"/>
  <c r="AA131" i="4"/>
  <c r="Y131" i="4"/>
  <c r="X131" i="4"/>
  <c r="O131" i="4"/>
  <c r="N131" i="4"/>
  <c r="M131" i="4"/>
  <c r="L131" i="4"/>
  <c r="I131" i="4"/>
  <c r="H131" i="4"/>
  <c r="G131" i="4"/>
  <c r="F131" i="4"/>
  <c r="AB130" i="4"/>
  <c r="AA130" i="4"/>
  <c r="Y130" i="4"/>
  <c r="X130" i="4"/>
  <c r="O130" i="4"/>
  <c r="N130" i="4"/>
  <c r="M130" i="4"/>
  <c r="L130" i="4"/>
  <c r="I130" i="4"/>
  <c r="H130" i="4"/>
  <c r="G130" i="4"/>
  <c r="F130" i="4"/>
  <c r="AB129" i="4"/>
  <c r="AA129" i="4"/>
  <c r="Y129" i="4"/>
  <c r="X129" i="4"/>
  <c r="O129" i="4"/>
  <c r="N129" i="4"/>
  <c r="M129" i="4"/>
  <c r="L129" i="4"/>
  <c r="I129" i="4"/>
  <c r="H129" i="4"/>
  <c r="G129" i="4"/>
  <c r="F129" i="4"/>
  <c r="AB128" i="4"/>
  <c r="AA128" i="4"/>
  <c r="Y128" i="4"/>
  <c r="X128" i="4"/>
  <c r="O128" i="4"/>
  <c r="N128" i="4"/>
  <c r="M128" i="4"/>
  <c r="L128" i="4"/>
  <c r="I128" i="4"/>
  <c r="H128" i="4"/>
  <c r="G128" i="4"/>
  <c r="F128" i="4"/>
  <c r="AB127" i="4"/>
  <c r="AA127" i="4"/>
  <c r="Y127" i="4"/>
  <c r="X127" i="4"/>
  <c r="O127" i="4"/>
  <c r="N127" i="4"/>
  <c r="M127" i="4"/>
  <c r="L127" i="4"/>
  <c r="I127" i="4"/>
  <c r="H127" i="4"/>
  <c r="G127" i="4"/>
  <c r="F127" i="4"/>
  <c r="AB126" i="4"/>
  <c r="AA126" i="4"/>
  <c r="Y126" i="4"/>
  <c r="X126" i="4"/>
  <c r="O126" i="4"/>
  <c r="N126" i="4"/>
  <c r="M126" i="4"/>
  <c r="L126" i="4"/>
  <c r="I126" i="4"/>
  <c r="H126" i="4"/>
  <c r="G126" i="4"/>
  <c r="F126" i="4"/>
  <c r="AB124" i="4"/>
  <c r="AA124" i="4"/>
  <c r="Y124" i="4"/>
  <c r="X124" i="4"/>
  <c r="O124" i="4"/>
  <c r="N124" i="4"/>
  <c r="M124" i="4"/>
  <c r="L124" i="4"/>
  <c r="I124" i="4"/>
  <c r="H124" i="4"/>
  <c r="G124" i="4"/>
  <c r="F124" i="4"/>
  <c r="AB123" i="4"/>
  <c r="AA123" i="4"/>
  <c r="Y123" i="4"/>
  <c r="X123" i="4"/>
  <c r="O123" i="4"/>
  <c r="N123" i="4"/>
  <c r="M123" i="4"/>
  <c r="L123" i="4"/>
  <c r="I123" i="4"/>
  <c r="H123" i="4"/>
  <c r="G123" i="4"/>
  <c r="F123" i="4"/>
  <c r="AB122" i="4"/>
  <c r="AA122" i="4"/>
  <c r="Y122" i="4"/>
  <c r="X122" i="4"/>
  <c r="O122" i="4"/>
  <c r="N122" i="4"/>
  <c r="M122" i="4"/>
  <c r="L122" i="4"/>
  <c r="I122" i="4"/>
  <c r="H122" i="4"/>
  <c r="G122" i="4"/>
  <c r="F122" i="4"/>
  <c r="AB121" i="4"/>
  <c r="AA121" i="4"/>
  <c r="Y121" i="4"/>
  <c r="X121" i="4"/>
  <c r="O121" i="4"/>
  <c r="N121" i="4"/>
  <c r="M121" i="4"/>
  <c r="L121" i="4"/>
  <c r="I121" i="4"/>
  <c r="H121" i="4"/>
  <c r="G121" i="4"/>
  <c r="F121" i="4"/>
  <c r="AB120" i="4"/>
  <c r="AA120" i="4"/>
  <c r="Y120" i="4"/>
  <c r="X120" i="4"/>
  <c r="O120" i="4"/>
  <c r="N120" i="4"/>
  <c r="M120" i="4"/>
  <c r="L120" i="4"/>
  <c r="I120" i="4"/>
  <c r="H120" i="4"/>
  <c r="G120" i="4"/>
  <c r="F120" i="4"/>
  <c r="AB119" i="4"/>
  <c r="AA119" i="4"/>
  <c r="Y119" i="4"/>
  <c r="X119" i="4"/>
  <c r="O119" i="4"/>
  <c r="N119" i="4"/>
  <c r="M119" i="4"/>
  <c r="L119" i="4"/>
  <c r="I119" i="4"/>
  <c r="H119" i="4"/>
  <c r="G119" i="4"/>
  <c r="F119" i="4"/>
  <c r="AB118" i="4"/>
  <c r="AA118" i="4"/>
  <c r="Y118" i="4"/>
  <c r="X118" i="4"/>
  <c r="O118" i="4"/>
  <c r="N118" i="4"/>
  <c r="M118" i="4"/>
  <c r="L118" i="4"/>
  <c r="I118" i="4"/>
  <c r="H118" i="4"/>
  <c r="G118" i="4"/>
  <c r="F118" i="4"/>
  <c r="AB117" i="4"/>
  <c r="AA117" i="4"/>
  <c r="Y117" i="4"/>
  <c r="X117" i="4"/>
  <c r="O117" i="4"/>
  <c r="N117" i="4"/>
  <c r="M117" i="4"/>
  <c r="L117" i="4"/>
  <c r="I117" i="4"/>
  <c r="H117" i="4"/>
  <c r="G117" i="4"/>
  <c r="F117" i="4"/>
  <c r="AB116" i="4"/>
  <c r="AA116" i="4"/>
  <c r="Y116" i="4"/>
  <c r="X116" i="4"/>
  <c r="O116" i="4"/>
  <c r="N116" i="4"/>
  <c r="M116" i="4"/>
  <c r="L116" i="4"/>
  <c r="I116" i="4"/>
  <c r="H116" i="4"/>
  <c r="G116" i="4"/>
  <c r="F116" i="4"/>
  <c r="AB115" i="4"/>
  <c r="AA115" i="4"/>
  <c r="Y115" i="4"/>
  <c r="X115" i="4"/>
  <c r="O115" i="4"/>
  <c r="N115" i="4"/>
  <c r="M115" i="4"/>
  <c r="L115" i="4"/>
  <c r="I115" i="4"/>
  <c r="H115" i="4"/>
  <c r="G115" i="4"/>
  <c r="F115" i="4"/>
  <c r="AB114" i="4"/>
  <c r="AA114" i="4"/>
  <c r="Y114" i="4"/>
  <c r="X114" i="4"/>
  <c r="O114" i="4"/>
  <c r="N114" i="4"/>
  <c r="M114" i="4"/>
  <c r="L114" i="4"/>
  <c r="I114" i="4"/>
  <c r="H114" i="4"/>
  <c r="G114" i="4"/>
  <c r="F114" i="4"/>
  <c r="AB113" i="4"/>
  <c r="AA113" i="4"/>
  <c r="Y113" i="4"/>
  <c r="X113" i="4"/>
  <c r="O113" i="4"/>
  <c r="N113" i="4"/>
  <c r="M113" i="4"/>
  <c r="L113" i="4"/>
  <c r="I113" i="4"/>
  <c r="H113" i="4"/>
  <c r="G113" i="4"/>
  <c r="F113" i="4"/>
  <c r="AB112" i="4"/>
  <c r="AA112" i="4"/>
  <c r="Y112" i="4"/>
  <c r="O112" i="4"/>
  <c r="N112" i="4"/>
  <c r="M112" i="4"/>
  <c r="L112" i="4"/>
  <c r="I112" i="4"/>
  <c r="H112" i="4"/>
  <c r="G112" i="4"/>
  <c r="F112" i="4"/>
  <c r="AB111" i="4"/>
  <c r="AA111" i="4"/>
  <c r="Y111" i="4"/>
  <c r="X111" i="4"/>
  <c r="O111" i="4"/>
  <c r="N111" i="4"/>
  <c r="M111" i="4"/>
  <c r="L111" i="4"/>
  <c r="I111" i="4"/>
  <c r="H111" i="4"/>
  <c r="G111" i="4"/>
  <c r="F111" i="4"/>
  <c r="AB110" i="4"/>
  <c r="AA110" i="4"/>
  <c r="Y110" i="4"/>
  <c r="X110" i="4"/>
  <c r="O110" i="4"/>
  <c r="N110" i="4"/>
  <c r="M110" i="4"/>
  <c r="L110" i="4"/>
  <c r="I110" i="4"/>
  <c r="H110" i="4"/>
  <c r="G110" i="4"/>
  <c r="F110" i="4"/>
  <c r="AB109" i="4"/>
  <c r="AA109" i="4"/>
  <c r="Y109" i="4"/>
  <c r="X109" i="4"/>
  <c r="O109" i="4"/>
  <c r="N109" i="4"/>
  <c r="M109" i="4"/>
  <c r="L109" i="4"/>
  <c r="I109" i="4"/>
  <c r="H109" i="4"/>
  <c r="G109" i="4"/>
  <c r="F109" i="4"/>
  <c r="AB108" i="4"/>
  <c r="AA108" i="4"/>
  <c r="Y108" i="4"/>
  <c r="X108" i="4"/>
  <c r="O108" i="4"/>
  <c r="N108" i="4"/>
  <c r="M108" i="4"/>
  <c r="L108" i="4"/>
  <c r="I108" i="4"/>
  <c r="H108" i="4"/>
  <c r="G108" i="4"/>
  <c r="F108" i="4"/>
  <c r="AB107" i="4"/>
  <c r="AA107" i="4"/>
  <c r="Y107" i="4"/>
  <c r="X107" i="4"/>
  <c r="O107" i="4"/>
  <c r="N107" i="4"/>
  <c r="M107" i="4"/>
  <c r="L107" i="4"/>
  <c r="I107" i="4"/>
  <c r="H107" i="4"/>
  <c r="G107" i="4"/>
  <c r="F107" i="4"/>
  <c r="AB106" i="4"/>
  <c r="AA106" i="4"/>
  <c r="Y106" i="4"/>
  <c r="X106" i="4"/>
  <c r="O106" i="4"/>
  <c r="N106" i="4"/>
  <c r="M106" i="4"/>
  <c r="L106" i="4"/>
  <c r="I106" i="4"/>
  <c r="H106" i="4"/>
  <c r="G106" i="4"/>
  <c r="F106" i="4"/>
  <c r="AB105" i="4"/>
  <c r="AA105" i="4"/>
  <c r="Y105" i="4"/>
  <c r="X105" i="4"/>
  <c r="O105" i="4"/>
  <c r="N105" i="4"/>
  <c r="M105" i="4"/>
  <c r="L105" i="4"/>
  <c r="I105" i="4"/>
  <c r="H105" i="4"/>
  <c r="G105" i="4"/>
  <c r="F105" i="4"/>
  <c r="AB101" i="4"/>
  <c r="AA101" i="4"/>
  <c r="Y101" i="4"/>
  <c r="X101" i="4"/>
  <c r="O101" i="4"/>
  <c r="N101" i="4"/>
  <c r="M101" i="4"/>
  <c r="L101" i="4"/>
  <c r="I101" i="4"/>
  <c r="H101" i="4"/>
  <c r="G101" i="4"/>
  <c r="F101" i="4"/>
  <c r="AB100" i="4"/>
  <c r="AA100" i="4"/>
  <c r="Y100" i="4"/>
  <c r="X100" i="4"/>
  <c r="O100" i="4"/>
  <c r="N100" i="4"/>
  <c r="M100" i="4"/>
  <c r="L100" i="4"/>
  <c r="I100" i="4"/>
  <c r="H100" i="4"/>
  <c r="G100" i="4"/>
  <c r="F100" i="4"/>
  <c r="AB99" i="4"/>
  <c r="AA99" i="4"/>
  <c r="Y99" i="4"/>
  <c r="X99" i="4"/>
  <c r="O99" i="4"/>
  <c r="N99" i="4"/>
  <c r="M99" i="4"/>
  <c r="L99" i="4"/>
  <c r="I99" i="4"/>
  <c r="H99" i="4"/>
  <c r="G99" i="4"/>
  <c r="F99" i="4"/>
  <c r="AB98" i="4"/>
  <c r="AA98" i="4"/>
  <c r="Y98" i="4"/>
  <c r="X98" i="4"/>
  <c r="O98" i="4"/>
  <c r="N98" i="4"/>
  <c r="M98" i="4"/>
  <c r="L98" i="4"/>
  <c r="I98" i="4"/>
  <c r="H98" i="4"/>
  <c r="G98" i="4"/>
  <c r="F98" i="4"/>
  <c r="AB96" i="4"/>
  <c r="AA96" i="4"/>
  <c r="Y96" i="4"/>
  <c r="X96" i="4"/>
  <c r="O96" i="4"/>
  <c r="N96" i="4"/>
  <c r="M96" i="4"/>
  <c r="L96" i="4"/>
  <c r="I96" i="4"/>
  <c r="H96" i="4"/>
  <c r="G96" i="4"/>
  <c r="F96" i="4"/>
  <c r="AB97" i="4"/>
  <c r="AA97" i="4"/>
  <c r="Y97" i="4"/>
  <c r="X97" i="4"/>
  <c r="O97" i="4"/>
  <c r="N97" i="4"/>
  <c r="M97" i="4"/>
  <c r="L97" i="4"/>
  <c r="I97" i="4"/>
  <c r="H97" i="4"/>
  <c r="G97" i="4"/>
  <c r="F97" i="4"/>
  <c r="AB95" i="4"/>
  <c r="AA95" i="4"/>
  <c r="Y95" i="4"/>
  <c r="X95" i="4"/>
  <c r="O95" i="4"/>
  <c r="N95" i="4"/>
  <c r="M95" i="4"/>
  <c r="L95" i="4"/>
  <c r="I95" i="4"/>
  <c r="H95" i="4"/>
  <c r="G95" i="4"/>
  <c r="F95" i="4"/>
  <c r="AB94" i="4"/>
  <c r="AA94" i="4"/>
  <c r="Y94" i="4"/>
  <c r="X94" i="4"/>
  <c r="O94" i="4"/>
  <c r="N94" i="4"/>
  <c r="M94" i="4"/>
  <c r="L94" i="4"/>
  <c r="I94" i="4"/>
  <c r="H94" i="4"/>
  <c r="G94" i="4"/>
  <c r="F94" i="4"/>
  <c r="AB93" i="4"/>
  <c r="AA93" i="4"/>
  <c r="Y93" i="4"/>
  <c r="X93" i="4"/>
  <c r="O93" i="4"/>
  <c r="N93" i="4"/>
  <c r="M93" i="4"/>
  <c r="L93" i="4"/>
  <c r="I93" i="4"/>
  <c r="H93" i="4"/>
  <c r="G93" i="4"/>
  <c r="F93" i="4"/>
  <c r="AB92" i="4"/>
  <c r="AA92" i="4"/>
  <c r="Y92" i="4"/>
  <c r="X92" i="4"/>
  <c r="O92" i="4"/>
  <c r="N92" i="4"/>
  <c r="M92" i="4"/>
  <c r="L92" i="4"/>
  <c r="I92" i="4"/>
  <c r="H92" i="4"/>
  <c r="G92" i="4"/>
  <c r="F92" i="4"/>
  <c r="AB91" i="4"/>
  <c r="AA91" i="4"/>
  <c r="Y91" i="4"/>
  <c r="X91" i="4"/>
  <c r="O91" i="4"/>
  <c r="N91" i="4"/>
  <c r="M91" i="4"/>
  <c r="L91" i="4"/>
  <c r="I91" i="4"/>
  <c r="H91" i="4"/>
  <c r="G91" i="4"/>
  <c r="F91" i="4"/>
  <c r="AB90" i="4"/>
  <c r="AA90" i="4"/>
  <c r="Y90" i="4"/>
  <c r="X90" i="4"/>
  <c r="O90" i="4"/>
  <c r="N90" i="4"/>
  <c r="M90" i="4"/>
  <c r="L90" i="4"/>
  <c r="I90" i="4"/>
  <c r="H90" i="4"/>
  <c r="G90" i="4"/>
  <c r="F90" i="4"/>
  <c r="AB89" i="4"/>
  <c r="AA89" i="4"/>
  <c r="Y89" i="4"/>
  <c r="X89" i="4"/>
  <c r="O89" i="4"/>
  <c r="N89" i="4"/>
  <c r="M89" i="4"/>
  <c r="L89" i="4"/>
  <c r="I89" i="4"/>
  <c r="H89" i="4"/>
  <c r="G89" i="4"/>
  <c r="F89" i="4"/>
  <c r="AB88" i="4"/>
  <c r="AA88" i="4"/>
  <c r="Y88" i="4"/>
  <c r="X88" i="4"/>
  <c r="O88" i="4"/>
  <c r="N88" i="4"/>
  <c r="M88" i="4"/>
  <c r="L88" i="4"/>
  <c r="I88" i="4"/>
  <c r="H88" i="4"/>
  <c r="G88" i="4"/>
  <c r="F88" i="4"/>
  <c r="AB87" i="4"/>
  <c r="AA87" i="4"/>
  <c r="Y87" i="4"/>
  <c r="X87" i="4"/>
  <c r="O87" i="4"/>
  <c r="N87" i="4"/>
  <c r="M87" i="4"/>
  <c r="L87" i="4"/>
  <c r="I87" i="4"/>
  <c r="H87" i="4"/>
  <c r="G87" i="4"/>
  <c r="F87" i="4"/>
  <c r="AB85" i="4"/>
  <c r="AA85" i="4"/>
  <c r="Y85" i="4"/>
  <c r="X85" i="4"/>
  <c r="O85" i="4"/>
  <c r="N85" i="4"/>
  <c r="M85" i="4"/>
  <c r="L85" i="4"/>
  <c r="I85" i="4"/>
  <c r="H85" i="4"/>
  <c r="G85" i="4"/>
  <c r="F85" i="4"/>
  <c r="AB84" i="4"/>
  <c r="AA84" i="4"/>
  <c r="Y84" i="4"/>
  <c r="X84" i="4"/>
  <c r="O84" i="4"/>
  <c r="N84" i="4"/>
  <c r="M84" i="4"/>
  <c r="L84" i="4"/>
  <c r="I84" i="4"/>
  <c r="H84" i="4"/>
  <c r="G84" i="4"/>
  <c r="F84" i="4"/>
  <c r="AB83" i="4"/>
  <c r="AA83" i="4"/>
  <c r="Y83" i="4"/>
  <c r="X83" i="4"/>
  <c r="O83" i="4"/>
  <c r="N83" i="4"/>
  <c r="M83" i="4"/>
  <c r="L83" i="4"/>
  <c r="I83" i="4"/>
  <c r="H83" i="4"/>
  <c r="G83" i="4"/>
  <c r="F83" i="4"/>
  <c r="AB82" i="4"/>
  <c r="AA82" i="4"/>
  <c r="Y82" i="4"/>
  <c r="X82" i="4"/>
  <c r="O82" i="4"/>
  <c r="N82" i="4"/>
  <c r="M82" i="4"/>
  <c r="L82" i="4"/>
  <c r="I82" i="4"/>
  <c r="H82" i="4"/>
  <c r="G82" i="4"/>
  <c r="F82" i="4"/>
  <c r="AB81" i="4"/>
  <c r="AA81" i="4"/>
  <c r="Y81" i="4"/>
  <c r="X81" i="4"/>
  <c r="O81" i="4"/>
  <c r="N81" i="4"/>
  <c r="M81" i="4"/>
  <c r="L81" i="4"/>
  <c r="I81" i="4"/>
  <c r="H81" i="4"/>
  <c r="G81" i="4"/>
  <c r="F81" i="4"/>
  <c r="AB80" i="4"/>
  <c r="AA80" i="4"/>
  <c r="Y80" i="4"/>
  <c r="X80" i="4"/>
  <c r="O80" i="4"/>
  <c r="N80" i="4"/>
  <c r="M80" i="4"/>
  <c r="L80" i="4"/>
  <c r="I80" i="4"/>
  <c r="H80" i="4"/>
  <c r="G80" i="4"/>
  <c r="F80" i="4"/>
  <c r="AB79" i="4"/>
  <c r="AA79" i="4"/>
  <c r="Y79" i="4"/>
  <c r="X79" i="4"/>
  <c r="O79" i="4"/>
  <c r="N79" i="4"/>
  <c r="M79" i="4"/>
  <c r="L79" i="4"/>
  <c r="I79" i="4"/>
  <c r="H79" i="4"/>
  <c r="G79" i="4"/>
  <c r="F79" i="4"/>
  <c r="AB78" i="4"/>
  <c r="AA78" i="4"/>
  <c r="Y78" i="4"/>
  <c r="X78" i="4"/>
  <c r="O78" i="4"/>
  <c r="N78" i="4"/>
  <c r="M78" i="4"/>
  <c r="L78" i="4"/>
  <c r="I78" i="4"/>
  <c r="H78" i="4"/>
  <c r="G78" i="4"/>
  <c r="F78" i="4"/>
  <c r="AB77" i="4"/>
  <c r="AA77" i="4"/>
  <c r="Y77" i="4"/>
  <c r="X77" i="4"/>
  <c r="O77" i="4"/>
  <c r="N77" i="4"/>
  <c r="M77" i="4"/>
  <c r="L77" i="4"/>
  <c r="I77" i="4"/>
  <c r="H77" i="4"/>
  <c r="G77" i="4"/>
  <c r="F77" i="4"/>
  <c r="AB76" i="4"/>
  <c r="AA76" i="4"/>
  <c r="Y76" i="4"/>
  <c r="X76" i="4"/>
  <c r="O76" i="4"/>
  <c r="N76" i="4"/>
  <c r="M76" i="4"/>
  <c r="L76" i="4"/>
  <c r="I76" i="4"/>
  <c r="H76" i="4"/>
  <c r="G76" i="4"/>
  <c r="F76" i="4"/>
  <c r="AB75" i="4"/>
  <c r="AA75" i="4"/>
  <c r="Y75" i="4"/>
  <c r="X75" i="4"/>
  <c r="O75" i="4"/>
  <c r="N75" i="4"/>
  <c r="M75" i="4"/>
  <c r="L75" i="4"/>
  <c r="I75" i="4"/>
  <c r="H75" i="4"/>
  <c r="G75" i="4"/>
  <c r="F75" i="4"/>
  <c r="AB74" i="4"/>
  <c r="AA74" i="4"/>
  <c r="Y74" i="4"/>
  <c r="X74" i="4"/>
  <c r="O74" i="4"/>
  <c r="N74" i="4"/>
  <c r="M74" i="4"/>
  <c r="L74" i="4"/>
  <c r="I74" i="4"/>
  <c r="H74" i="4"/>
  <c r="G74" i="4"/>
  <c r="F74" i="4"/>
  <c r="AB73" i="4"/>
  <c r="AA73" i="4"/>
  <c r="Y73" i="4"/>
  <c r="X73" i="4"/>
  <c r="O73" i="4"/>
  <c r="N73" i="4"/>
  <c r="M73" i="4"/>
  <c r="L73" i="4"/>
  <c r="I73" i="4"/>
  <c r="H73" i="4"/>
  <c r="G73" i="4"/>
  <c r="F73" i="4"/>
  <c r="AB72" i="4"/>
  <c r="AA72" i="4"/>
  <c r="Y72" i="4"/>
  <c r="X72" i="4"/>
  <c r="O72" i="4"/>
  <c r="N72" i="4"/>
  <c r="M72" i="4"/>
  <c r="L72" i="4"/>
  <c r="I72" i="4"/>
  <c r="H72" i="4"/>
  <c r="G72" i="4"/>
  <c r="F72" i="4"/>
  <c r="AB71" i="4"/>
  <c r="AA71" i="4"/>
  <c r="Y71" i="4"/>
  <c r="X71" i="4"/>
  <c r="O71" i="4"/>
  <c r="N71" i="4"/>
  <c r="M71" i="4"/>
  <c r="L71" i="4"/>
  <c r="I71" i="4"/>
  <c r="H71" i="4"/>
  <c r="G71" i="4"/>
  <c r="F71" i="4"/>
  <c r="AB67" i="4"/>
  <c r="AA67" i="4"/>
  <c r="Y67" i="4"/>
  <c r="X67" i="4"/>
  <c r="O67" i="4"/>
  <c r="N67" i="4"/>
  <c r="M67" i="4"/>
  <c r="L67" i="4"/>
  <c r="I67" i="4"/>
  <c r="H67" i="4"/>
  <c r="G67" i="4"/>
  <c r="F67" i="4"/>
  <c r="AB66" i="4"/>
  <c r="AA66" i="4"/>
  <c r="Y66" i="4"/>
  <c r="X66" i="4"/>
  <c r="O66" i="4"/>
  <c r="N66" i="4"/>
  <c r="M66" i="4"/>
  <c r="L66" i="4"/>
  <c r="I66" i="4"/>
  <c r="H66" i="4"/>
  <c r="G66" i="4"/>
  <c r="F66" i="4"/>
  <c r="AB65" i="4"/>
  <c r="AA65" i="4"/>
  <c r="Y65" i="4"/>
  <c r="X65" i="4"/>
  <c r="O65" i="4"/>
  <c r="N65" i="4"/>
  <c r="M65" i="4"/>
  <c r="L65" i="4"/>
  <c r="I65" i="4"/>
  <c r="H65" i="4"/>
  <c r="G65" i="4"/>
  <c r="F65" i="4"/>
  <c r="AB64" i="4"/>
  <c r="AA64" i="4"/>
  <c r="Y64" i="4"/>
  <c r="X64" i="4"/>
  <c r="O64" i="4"/>
  <c r="N64" i="4"/>
  <c r="M64" i="4"/>
  <c r="L64" i="4"/>
  <c r="I64" i="4"/>
  <c r="H64" i="4"/>
  <c r="G64" i="4"/>
  <c r="F64" i="4"/>
  <c r="AB63" i="4"/>
  <c r="AA63" i="4"/>
  <c r="Y63" i="4"/>
  <c r="X63" i="4"/>
  <c r="O63" i="4"/>
  <c r="N63" i="4"/>
  <c r="M63" i="4"/>
  <c r="L63" i="4"/>
  <c r="I63" i="4"/>
  <c r="H63" i="4"/>
  <c r="G63" i="4"/>
  <c r="F63" i="4"/>
  <c r="AB62" i="4"/>
  <c r="AA62" i="4"/>
  <c r="Y62" i="4"/>
  <c r="X62" i="4"/>
  <c r="O62" i="4"/>
  <c r="N62" i="4"/>
  <c r="M62" i="4"/>
  <c r="L62" i="4"/>
  <c r="I62" i="4"/>
  <c r="H62" i="4"/>
  <c r="G62" i="4"/>
  <c r="F62" i="4"/>
  <c r="AB61" i="4"/>
  <c r="AA61" i="4"/>
  <c r="Y61" i="4"/>
  <c r="X61" i="4"/>
  <c r="O61" i="4"/>
  <c r="N61" i="4"/>
  <c r="M61" i="4"/>
  <c r="L61" i="4"/>
  <c r="I61" i="4"/>
  <c r="H61" i="4"/>
  <c r="G61" i="4"/>
  <c r="F61" i="4"/>
  <c r="AB59" i="4"/>
  <c r="AA59" i="4"/>
  <c r="Y59" i="4"/>
  <c r="X59" i="4"/>
  <c r="O59" i="4"/>
  <c r="N59" i="4"/>
  <c r="M59" i="4"/>
  <c r="L59" i="4"/>
  <c r="I59" i="4"/>
  <c r="H59" i="4"/>
  <c r="G59" i="4"/>
  <c r="F59" i="4"/>
  <c r="AB58" i="4"/>
  <c r="AA58" i="4"/>
  <c r="Y58" i="4"/>
  <c r="X58" i="4"/>
  <c r="O58" i="4"/>
  <c r="N58" i="4"/>
  <c r="M58" i="4"/>
  <c r="L58" i="4"/>
  <c r="I58" i="4"/>
  <c r="H58" i="4"/>
  <c r="G58" i="4"/>
  <c r="F58" i="4"/>
  <c r="AB57" i="4"/>
  <c r="AA57" i="4"/>
  <c r="Y57" i="4"/>
  <c r="X57" i="4"/>
  <c r="O57" i="4"/>
  <c r="N57" i="4"/>
  <c r="M57" i="4"/>
  <c r="L57" i="4"/>
  <c r="I57" i="4"/>
  <c r="H57" i="4"/>
  <c r="G57" i="4"/>
  <c r="F57" i="4"/>
  <c r="AB56" i="4"/>
  <c r="AA56" i="4"/>
  <c r="Y56" i="4"/>
  <c r="X56" i="4"/>
  <c r="O56" i="4"/>
  <c r="N56" i="4"/>
  <c r="M56" i="4"/>
  <c r="L56" i="4"/>
  <c r="I56" i="4"/>
  <c r="H56" i="4"/>
  <c r="G56" i="4"/>
  <c r="F56" i="4"/>
  <c r="AB54" i="4"/>
  <c r="AA54" i="4"/>
  <c r="Y54" i="4"/>
  <c r="X54" i="4"/>
  <c r="O54" i="4"/>
  <c r="N54" i="4"/>
  <c r="M54" i="4"/>
  <c r="L54" i="4"/>
  <c r="I54" i="4"/>
  <c r="H54" i="4"/>
  <c r="G54" i="4"/>
  <c r="F54" i="4"/>
  <c r="AB53" i="4"/>
  <c r="AA53" i="4"/>
  <c r="Y53" i="4"/>
  <c r="X53" i="4"/>
  <c r="O53" i="4"/>
  <c r="N53" i="4"/>
  <c r="M53" i="4"/>
  <c r="L53" i="4"/>
  <c r="I53" i="4"/>
  <c r="H53" i="4"/>
  <c r="G53" i="4"/>
  <c r="F53" i="4"/>
  <c r="AB51" i="4"/>
  <c r="AA51" i="4"/>
  <c r="Y51" i="4"/>
  <c r="X51" i="4"/>
  <c r="O51" i="4"/>
  <c r="N51" i="4"/>
  <c r="M51" i="4"/>
  <c r="L51" i="4"/>
  <c r="I51" i="4"/>
  <c r="H51" i="4"/>
  <c r="G51" i="4"/>
  <c r="F51" i="4"/>
  <c r="AB50" i="4"/>
  <c r="AA50" i="4"/>
  <c r="Y50" i="4"/>
  <c r="X50" i="4"/>
  <c r="O50" i="4"/>
  <c r="N50" i="4"/>
  <c r="M50" i="4"/>
  <c r="L50" i="4"/>
  <c r="I50" i="4"/>
  <c r="H50" i="4"/>
  <c r="G50" i="4"/>
  <c r="F50" i="4"/>
  <c r="AB49" i="4"/>
  <c r="AA49" i="4"/>
  <c r="Y49" i="4"/>
  <c r="X49" i="4"/>
  <c r="O49" i="4"/>
  <c r="N49" i="4"/>
  <c r="M49" i="4"/>
  <c r="L49" i="4"/>
  <c r="I49" i="4"/>
  <c r="H49" i="4"/>
  <c r="G49" i="4"/>
  <c r="F49" i="4"/>
  <c r="AB48" i="4"/>
  <c r="AA48" i="4"/>
  <c r="Y48" i="4"/>
  <c r="X48" i="4"/>
  <c r="O48" i="4"/>
  <c r="N48" i="4"/>
  <c r="M48" i="4"/>
  <c r="L48" i="4"/>
  <c r="I48" i="4"/>
  <c r="H48" i="4"/>
  <c r="G48" i="4"/>
  <c r="F48" i="4"/>
  <c r="AB47" i="4"/>
  <c r="AA47" i="4"/>
  <c r="Y47" i="4"/>
  <c r="X47" i="4"/>
  <c r="O47" i="4"/>
  <c r="N47" i="4"/>
  <c r="M47" i="4"/>
  <c r="L47" i="4"/>
  <c r="I47" i="4"/>
  <c r="H47" i="4"/>
  <c r="G47" i="4"/>
  <c r="F47" i="4"/>
  <c r="AB46" i="4"/>
  <c r="AA46" i="4"/>
  <c r="Y46" i="4"/>
  <c r="X46" i="4"/>
  <c r="O46" i="4"/>
  <c r="N46" i="4"/>
  <c r="M46" i="4"/>
  <c r="L46" i="4"/>
  <c r="I46" i="4"/>
  <c r="H46" i="4"/>
  <c r="G46" i="4"/>
  <c r="F46" i="4"/>
  <c r="AB42" i="4"/>
  <c r="AA42" i="4"/>
  <c r="Y42" i="4"/>
  <c r="X42" i="4"/>
  <c r="O42" i="4"/>
  <c r="N42" i="4"/>
  <c r="M42" i="4"/>
  <c r="L42" i="4"/>
  <c r="I42" i="4"/>
  <c r="H42" i="4"/>
  <c r="G42" i="4"/>
  <c r="F42" i="4"/>
  <c r="AB41" i="4"/>
  <c r="AA41" i="4"/>
  <c r="Y41" i="4"/>
  <c r="X41" i="4"/>
  <c r="O41" i="4"/>
  <c r="N41" i="4"/>
  <c r="M41" i="4"/>
  <c r="L41" i="4"/>
  <c r="I41" i="4"/>
  <c r="H41" i="4"/>
  <c r="G41" i="4"/>
  <c r="F41" i="4"/>
  <c r="AB40" i="4"/>
  <c r="AA40" i="4"/>
  <c r="Y40" i="4"/>
  <c r="X40" i="4"/>
  <c r="O40" i="4"/>
  <c r="N40" i="4"/>
  <c r="M40" i="4"/>
  <c r="L40" i="4"/>
  <c r="I40" i="4"/>
  <c r="H40" i="4"/>
  <c r="G40" i="4"/>
  <c r="F40" i="4"/>
  <c r="AB39" i="4"/>
  <c r="AA39" i="4"/>
  <c r="Y39" i="4"/>
  <c r="X39" i="4"/>
  <c r="O39" i="4"/>
  <c r="N39" i="4"/>
  <c r="M39" i="4"/>
  <c r="L39" i="4"/>
  <c r="I39" i="4"/>
  <c r="H39" i="4"/>
  <c r="G39" i="4"/>
  <c r="F39" i="4"/>
  <c r="AB38" i="4"/>
  <c r="AA38" i="4"/>
  <c r="Y38" i="4"/>
  <c r="X38" i="4"/>
  <c r="O38" i="4"/>
  <c r="N38" i="4"/>
  <c r="M38" i="4"/>
  <c r="L38" i="4"/>
  <c r="I38" i="4"/>
  <c r="H38" i="4"/>
  <c r="G38" i="4"/>
  <c r="F38" i="4"/>
  <c r="AB37" i="4"/>
  <c r="AA37" i="4"/>
  <c r="Y37" i="4"/>
  <c r="X37" i="4"/>
  <c r="O37" i="4"/>
  <c r="N37" i="4"/>
  <c r="M37" i="4"/>
  <c r="L37" i="4"/>
  <c r="I37" i="4"/>
  <c r="H37" i="4"/>
  <c r="G37" i="4"/>
  <c r="F37" i="4"/>
  <c r="AB36" i="4"/>
  <c r="AA36" i="4"/>
  <c r="Y36" i="4"/>
  <c r="X36" i="4"/>
  <c r="O36" i="4"/>
  <c r="N36" i="4"/>
  <c r="M36" i="4"/>
  <c r="L36" i="4"/>
  <c r="I36" i="4"/>
  <c r="H36" i="4"/>
  <c r="G36" i="4"/>
  <c r="F36" i="4"/>
  <c r="AB35" i="4"/>
  <c r="AA35" i="4"/>
  <c r="Y35" i="4"/>
  <c r="X35" i="4"/>
  <c r="O35" i="4"/>
  <c r="N35" i="4"/>
  <c r="M35" i="4"/>
  <c r="L35" i="4"/>
  <c r="I35" i="4"/>
  <c r="H35" i="4"/>
  <c r="G35" i="4"/>
  <c r="F35" i="4"/>
  <c r="AB34" i="4"/>
  <c r="AA34" i="4"/>
  <c r="Y34" i="4"/>
  <c r="X34" i="4"/>
  <c r="O34" i="4"/>
  <c r="N34" i="4"/>
  <c r="M34" i="4"/>
  <c r="L34" i="4"/>
  <c r="I34" i="4"/>
  <c r="H34" i="4"/>
  <c r="G34" i="4"/>
  <c r="F34" i="4"/>
  <c r="AB32" i="4"/>
  <c r="AA32" i="4"/>
  <c r="Y32" i="4"/>
  <c r="X32" i="4"/>
  <c r="O32" i="4"/>
  <c r="N32" i="4"/>
  <c r="M32" i="4"/>
  <c r="L32" i="4"/>
  <c r="I32" i="4"/>
  <c r="H32" i="4"/>
  <c r="G32" i="4"/>
  <c r="F32" i="4"/>
  <c r="AB31" i="4"/>
  <c r="AA31" i="4"/>
  <c r="Y31" i="4"/>
  <c r="X31" i="4"/>
  <c r="O31" i="4"/>
  <c r="N31" i="4"/>
  <c r="M31" i="4"/>
  <c r="L31" i="4"/>
  <c r="I31" i="4"/>
  <c r="H31" i="4"/>
  <c r="G31" i="4"/>
  <c r="F31" i="4"/>
  <c r="AB24" i="4"/>
  <c r="AA24" i="4"/>
  <c r="Y24" i="4"/>
  <c r="X24" i="4"/>
  <c r="O24" i="4"/>
  <c r="N24" i="4"/>
  <c r="M24" i="4"/>
  <c r="L24" i="4"/>
  <c r="I24" i="4"/>
  <c r="H24" i="4"/>
  <c r="G24" i="4"/>
  <c r="F24" i="4"/>
  <c r="AB30" i="4"/>
  <c r="AA30" i="4"/>
  <c r="Y30" i="4"/>
  <c r="X30" i="4"/>
  <c r="O30" i="4"/>
  <c r="N30" i="4"/>
  <c r="M30" i="4"/>
  <c r="L30" i="4"/>
  <c r="I30" i="4"/>
  <c r="H30" i="4"/>
  <c r="G30" i="4"/>
  <c r="F30" i="4"/>
  <c r="AB28" i="4"/>
  <c r="AA28" i="4"/>
  <c r="Y28" i="4"/>
  <c r="X28" i="4"/>
  <c r="O28" i="4"/>
  <c r="N28" i="4"/>
  <c r="M28" i="4"/>
  <c r="L28" i="4"/>
  <c r="I28" i="4"/>
  <c r="H28" i="4"/>
  <c r="G28" i="4"/>
  <c r="F28" i="4"/>
  <c r="AB27" i="4"/>
  <c r="AA27" i="4"/>
  <c r="Y27" i="4"/>
  <c r="X27" i="4"/>
  <c r="O27" i="4"/>
  <c r="M27" i="4"/>
  <c r="L27" i="4"/>
  <c r="I27" i="4"/>
  <c r="H27" i="4"/>
  <c r="G27" i="4"/>
  <c r="F27" i="4"/>
  <c r="AB26" i="4"/>
  <c r="AA26" i="4"/>
  <c r="Y26" i="4"/>
  <c r="X26" i="4"/>
  <c r="O26" i="4"/>
  <c r="M26" i="4"/>
  <c r="L26" i="4"/>
  <c r="I26" i="4"/>
  <c r="H26" i="4"/>
  <c r="G26" i="4"/>
  <c r="F26" i="4"/>
  <c r="AB25" i="4"/>
  <c r="AA25" i="4"/>
  <c r="Y25" i="4"/>
  <c r="O25" i="4"/>
  <c r="N25" i="4"/>
  <c r="M25" i="4"/>
  <c r="L25" i="4"/>
  <c r="I25" i="4"/>
  <c r="H25" i="4"/>
  <c r="G25" i="4"/>
  <c r="F25" i="4"/>
  <c r="AB23" i="4"/>
  <c r="AA23" i="4"/>
  <c r="Y23" i="4"/>
  <c r="X23" i="4"/>
  <c r="O23" i="4"/>
  <c r="N23" i="4"/>
  <c r="M23" i="4"/>
  <c r="L23" i="4"/>
  <c r="I23" i="4"/>
  <c r="H23" i="4"/>
  <c r="G23" i="4"/>
  <c r="F23" i="4"/>
  <c r="AB22" i="4"/>
  <c r="AA22" i="4"/>
  <c r="Y22" i="4"/>
  <c r="X22" i="4"/>
  <c r="O22" i="4"/>
  <c r="N22" i="4"/>
  <c r="M22" i="4"/>
  <c r="L22" i="4"/>
  <c r="I22" i="4"/>
  <c r="H22" i="4"/>
  <c r="G22" i="4"/>
  <c r="F22" i="4"/>
  <c r="AB21" i="4"/>
  <c r="AA21" i="4"/>
  <c r="Y21" i="4"/>
  <c r="X21" i="4"/>
  <c r="O21" i="4"/>
  <c r="N21" i="4"/>
  <c r="M21" i="4"/>
  <c r="L21" i="4"/>
  <c r="I21" i="4"/>
  <c r="H21" i="4"/>
  <c r="G21" i="4"/>
  <c r="F21" i="4"/>
  <c r="AB20" i="4"/>
  <c r="AA20" i="4"/>
  <c r="Y20" i="4"/>
  <c r="X20" i="4"/>
  <c r="O20" i="4"/>
  <c r="N20" i="4"/>
  <c r="M20" i="4"/>
  <c r="L20" i="4"/>
  <c r="I20" i="4"/>
  <c r="H20" i="4"/>
  <c r="G20" i="4"/>
  <c r="F20" i="4"/>
  <c r="AB18" i="4"/>
  <c r="AA18" i="4"/>
  <c r="Y18" i="4"/>
  <c r="X18" i="4"/>
  <c r="O18" i="4"/>
  <c r="N18" i="4"/>
  <c r="M18" i="4"/>
  <c r="L18" i="4"/>
  <c r="I18" i="4"/>
  <c r="H18" i="4"/>
  <c r="G18" i="4"/>
  <c r="F18" i="4"/>
  <c r="AB17" i="4"/>
  <c r="AA17" i="4"/>
  <c r="Y17" i="4"/>
  <c r="X17" i="4"/>
  <c r="O17" i="4"/>
  <c r="N17" i="4"/>
  <c r="M17" i="4"/>
  <c r="L17" i="4"/>
  <c r="I17" i="4"/>
  <c r="H17" i="4"/>
  <c r="G17" i="4"/>
  <c r="F17" i="4"/>
  <c r="AB16" i="4"/>
  <c r="AA16" i="4"/>
  <c r="Y16" i="4"/>
  <c r="X16" i="4"/>
  <c r="O16" i="4"/>
  <c r="N16" i="4"/>
  <c r="M16" i="4"/>
  <c r="L16" i="4"/>
  <c r="I16" i="4"/>
  <c r="H16" i="4"/>
  <c r="G16" i="4"/>
  <c r="F16" i="4"/>
  <c r="AB15" i="4"/>
  <c r="AA15" i="4"/>
  <c r="Y15" i="4"/>
  <c r="X15" i="4"/>
  <c r="O15" i="4"/>
  <c r="N15" i="4"/>
  <c r="M15" i="4"/>
  <c r="L15" i="4"/>
  <c r="I15" i="4"/>
  <c r="H15" i="4"/>
  <c r="G15" i="4"/>
  <c r="F15" i="4"/>
  <c r="AB14" i="4"/>
  <c r="AA14" i="4"/>
  <c r="Y14" i="4"/>
  <c r="X14" i="4"/>
  <c r="O14" i="4"/>
  <c r="N14" i="4"/>
  <c r="M14" i="4"/>
  <c r="L14" i="4"/>
  <c r="I14" i="4"/>
  <c r="H14" i="4"/>
  <c r="G14" i="4"/>
  <c r="F14" i="4"/>
  <c r="AB13" i="4"/>
  <c r="AA13" i="4"/>
  <c r="Y13" i="4"/>
  <c r="X13" i="4"/>
  <c r="O13" i="4"/>
  <c r="N13" i="4"/>
  <c r="M13" i="4"/>
  <c r="L13" i="4"/>
  <c r="I13" i="4"/>
  <c r="H13" i="4"/>
  <c r="G13" i="4"/>
  <c r="F13" i="4"/>
  <c r="AB12" i="4"/>
  <c r="AA12" i="4"/>
  <c r="Y12" i="4"/>
  <c r="X12" i="4"/>
  <c r="O12" i="4"/>
  <c r="N12" i="4"/>
  <c r="M12" i="4"/>
  <c r="L12" i="4"/>
  <c r="I12" i="4"/>
  <c r="H12" i="4"/>
  <c r="G12" i="4"/>
  <c r="F12" i="4"/>
  <c r="AB11" i="4"/>
  <c r="AA11" i="4"/>
  <c r="Y11" i="4"/>
  <c r="X11" i="4"/>
  <c r="O11" i="4"/>
  <c r="N11" i="4"/>
  <c r="M11" i="4"/>
  <c r="L11" i="4"/>
  <c r="I11" i="4"/>
  <c r="H11" i="4"/>
  <c r="G11" i="4"/>
  <c r="F11" i="4"/>
  <c r="AB10" i="4"/>
  <c r="AA10" i="4"/>
  <c r="Y10" i="4"/>
  <c r="X10" i="4"/>
  <c r="O10" i="4"/>
  <c r="N10" i="4"/>
  <c r="M10" i="4"/>
  <c r="L10" i="4"/>
  <c r="I10" i="4"/>
  <c r="H10" i="4"/>
  <c r="G10" i="4"/>
  <c r="F10" i="4"/>
  <c r="AB9" i="4"/>
  <c r="AA9" i="4"/>
  <c r="Y9" i="4"/>
  <c r="X9" i="4"/>
  <c r="O9" i="4"/>
  <c r="N9" i="4"/>
  <c r="M9" i="4"/>
  <c r="L9" i="4"/>
  <c r="I9" i="4"/>
  <c r="H9" i="4"/>
  <c r="G9" i="4"/>
  <c r="F9" i="4"/>
  <c r="AB8" i="4"/>
  <c r="AA8" i="4"/>
  <c r="Y8" i="4"/>
  <c r="X8" i="4"/>
  <c r="O8" i="4"/>
  <c r="N8" i="4"/>
  <c r="M8" i="4"/>
  <c r="L8" i="4"/>
  <c r="I8" i="4"/>
  <c r="H8" i="4"/>
  <c r="G8" i="4"/>
  <c r="F8" i="4"/>
  <c r="AB7" i="4"/>
  <c r="AA7" i="4"/>
  <c r="Y7" i="4"/>
  <c r="X7" i="4"/>
  <c r="O7" i="4"/>
  <c r="N7" i="4"/>
  <c r="M7" i="4"/>
  <c r="L7" i="4"/>
  <c r="I7" i="4"/>
  <c r="H7" i="4"/>
  <c r="G7" i="4"/>
  <c r="F7" i="4"/>
  <c r="AB6" i="4"/>
  <c r="AA6" i="4"/>
  <c r="Y6" i="4"/>
  <c r="X6" i="4"/>
  <c r="O6" i="4"/>
  <c r="N6" i="4"/>
  <c r="M6" i="4"/>
  <c r="L6" i="4"/>
  <c r="I6" i="4"/>
  <c r="H6" i="4"/>
  <c r="G6" i="4"/>
  <c r="F6" i="4"/>
  <c r="AB5" i="4"/>
  <c r="AA5" i="4"/>
  <c r="Y5" i="4"/>
  <c r="X5" i="4"/>
  <c r="O5" i="4"/>
  <c r="N5" i="4"/>
  <c r="M5" i="4"/>
  <c r="L5" i="4"/>
  <c r="I5" i="4"/>
  <c r="H5" i="4"/>
  <c r="G5" i="4"/>
  <c r="F5" i="4"/>
  <c r="AB4" i="4"/>
  <c r="AA4" i="4"/>
  <c r="Y4" i="4"/>
  <c r="X4" i="4"/>
  <c r="O4" i="4"/>
  <c r="N4" i="4"/>
  <c r="M4" i="4"/>
  <c r="L4" i="4"/>
  <c r="I4" i="4"/>
  <c r="H4" i="4"/>
  <c r="G4" i="4"/>
  <c r="F4" i="4"/>
  <c r="AB3" i="4"/>
  <c r="AA3" i="4"/>
  <c r="Y3" i="4"/>
  <c r="X3" i="4"/>
  <c r="O3" i="4"/>
  <c r="N3" i="4"/>
  <c r="M3" i="4"/>
  <c r="L3" i="4"/>
  <c r="I3" i="4"/>
  <c r="H3" i="4"/>
  <c r="G3" i="4"/>
  <c r="F3" i="4"/>
  <c r="O2" i="4"/>
  <c r="M2" i="4"/>
  <c r="I2" i="4"/>
  <c r="G2" i="4"/>
  <c r="L2" i="4"/>
  <c r="AB2" i="4"/>
  <c r="AA2" i="4"/>
  <c r="X2" i="4"/>
  <c r="N2" i="4"/>
  <c r="H2" i="4"/>
  <c r="F2" i="4"/>
  <c r="X25" i="4"/>
</calcChain>
</file>

<file path=xl/sharedStrings.xml><?xml version="1.0" encoding="utf-8"?>
<sst xmlns="http://schemas.openxmlformats.org/spreadsheetml/2006/main" count="9286" uniqueCount="3088">
  <si>
    <t>Attrib</t>
  </si>
  <si>
    <t>char(6)</t>
  </si>
  <si>
    <t>Specimen source. Populated for all records. Some laboratory tests have several possible valid values for Specimen_Source</t>
  </si>
  <si>
    <t>6.1.LABRESULT.06</t>
  </si>
  <si>
    <t>Laboratory Result</t>
  </si>
  <si>
    <t>Stat</t>
  </si>
  <si>
    <t>char(1)</t>
  </si>
  <si>
    <t>Immediacy of test.</t>
  </si>
  <si>
    <t>6.1.LABRESULT.08</t>
  </si>
  <si>
    <t>Std_Result_unit</t>
  </si>
  <si>
    <t>char(11)</t>
  </si>
  <si>
    <t>Standardized units for the test result</t>
  </si>
  <si>
    <t>6.1.LABRESULT.25</t>
  </si>
  <si>
    <t>Procedure</t>
  </si>
  <si>
    <t>Class</t>
  </si>
  <si>
    <t>Procedure Table</t>
  </si>
  <si>
    <t>4.3.PROCEDURE.0</t>
  </si>
  <si>
    <t>ADATE</t>
  </si>
  <si>
    <t>numeric</t>
  </si>
  <si>
    <t>Encounter or admission date.</t>
  </si>
  <si>
    <t>4.3.PROCEDURE.3</t>
  </si>
  <si>
    <t>EncounterID</t>
  </si>
  <si>
    <t>char</t>
  </si>
  <si>
    <t>Arbitrary encounter-level identifier. Used to link across the Encounter, Diagnosis, Procedure, Vital Signs, Inpatient Pharmacy, &amp; Inpatient Transfusion tables. </t>
  </si>
  <si>
    <t>4.3.PROCEDURE.2</t>
  </si>
  <si>
    <t>EncType</t>
  </si>
  <si>
    <t>Provider code for the provider who is most responsible for this encounter. For encounters with multiple providers choose one so the encounter can be linked to the diagnosis and procedure tables. As with the PatID, the provider code is a pseudoidentifier with a consistent crosswalk to the real identifier.</t>
  </si>
  <si>
    <t>4.3.PROCEDURE.5</t>
  </si>
  <si>
    <t>OrigPX</t>
  </si>
  <si>
    <t>0..1</t>
  </si>
  <si>
    <t>Used if Data Partner has to map internal codes to standard codes.</t>
  </si>
  <si>
    <t>4.3.PROCEDURE.8</t>
  </si>
  <si>
    <t>PatID</t>
  </si>
  <si>
    <t>4.3.PROCEDURE.1</t>
  </si>
  <si>
    <t>Provider</t>
  </si>
  <si>
    <t>4.3.PROCEDURE.4</t>
  </si>
  <si>
    <t>PX</t>
  </si>
  <si>
    <t>Procedure code</t>
  </si>
  <si>
    <t>4.3.PROCEDURE.6</t>
  </si>
  <si>
    <t>PX_CodeType</t>
  </si>
  <si>
    <t>Procedure code type.</t>
  </si>
  <si>
    <t>4.3.PROCEDURE.7</t>
  </si>
  <si>
    <t>Vital Signs</t>
  </si>
  <si>
    <t>Vital Signs Table in Sentinel CDM</t>
  </si>
  <si>
    <t>6.2.VITALSIGN.0</t>
  </si>
  <si>
    <t>BP_Type</t>
  </si>
  <si>
    <t>Type of blood pressure taken. (E = Extended, M = Multiple, O = Orthostatic and R = Rooming )</t>
  </si>
  <si>
    <t>6.2.VITALSIGN.09</t>
  </si>
  <si>
    <t>Diastolic</t>
  </si>
  <si>
    <t>numeric (4)</t>
  </si>
  <si>
    <t>Diastolic blood pressure</t>
  </si>
  <si>
    <t>6.2.VITALSIGN.07</t>
  </si>
  <si>
    <t>6.2.VITALSIGN.02</t>
  </si>
  <si>
    <t>HT</t>
  </si>
  <si>
    <t>Height (in inches)</t>
  </si>
  <si>
    <t>6.2.VITALSIGN.05</t>
  </si>
  <si>
    <t>Measure_Date</t>
  </si>
  <si>
    <t>Date the vital signs were measured. SAS Date</t>
  </si>
  <si>
    <t>6.2.VITALSIGN.03</t>
  </si>
  <si>
    <t>Measure_Time</t>
  </si>
  <si>
    <t>6.2.VITALSIGN.04</t>
  </si>
  <si>
    <t>6.2.VITALSIGN.01</t>
  </si>
  <si>
    <t>Position</t>
  </si>
  <si>
    <t>6.2.VITALSIGN.10</t>
  </si>
  <si>
    <t>Systolic</t>
  </si>
  <si>
    <t>Systolic blood pressure</t>
  </si>
  <si>
    <t>6.2.VITALSIGN.08</t>
  </si>
  <si>
    <t>Tobacco</t>
  </si>
  <si>
    <t>Tobacco status as of the visit date. Unknown values should be left blank. The "Not asked" value should be used only when it is a valid response from your system (e.g. this is a valid value for EPIC). The "Conflicting" value should be used when you receive tobacco information from multiple sources that disagree.</t>
  </si>
  <si>
    <t>6.2.VITALSIGN.11</t>
  </si>
  <si>
    <t>Tobacco_Type</t>
  </si>
  <si>
    <t>Type of tobacco used. Unknown values should be left blank.</t>
  </si>
  <si>
    <t>6.2.VITALSIGN.12</t>
  </si>
  <si>
    <t>WT</t>
  </si>
  <si>
    <t>6.2.VITALSIGN.06</t>
  </si>
  <si>
    <t>Encounter</t>
  </si>
  <si>
    <r>
      <t xml:space="preserve">Mapped Group Name </t>
    </r>
    <r>
      <rPr>
        <sz val="10"/>
        <color indexed="9"/>
        <rFont val="Arial"/>
        <family val="2"/>
      </rPr>
      <t>(E.g. ClassName, DomainName, etc.)</t>
    </r>
  </si>
  <si>
    <r>
      <t xml:space="preserve">Mapped Element Name </t>
    </r>
    <r>
      <rPr>
        <sz val="10"/>
        <color indexed="9"/>
        <rFont val="Arial"/>
        <family val="2"/>
      </rPr>
      <t>(E.g. attributeName, associationEndName, DataElementName, domainVariableName, etc.)</t>
    </r>
  </si>
  <si>
    <r>
      <t xml:space="preserve">Element Type
</t>
    </r>
    <r>
      <rPr>
        <sz val="10"/>
        <color indexed="9"/>
        <rFont val="Arial"/>
        <family val="2"/>
      </rPr>
      <t>(Class, Association End, Generalization, Attribute)</t>
    </r>
  </si>
  <si>
    <r>
      <t xml:space="preserve">Data Type
</t>
    </r>
    <r>
      <rPr>
        <sz val="10"/>
        <color indexed="9"/>
        <rFont val="Arial"/>
        <family val="2"/>
      </rPr>
      <t>(should only be specified for attributes)</t>
    </r>
  </si>
  <si>
    <r>
      <t xml:space="preserve">Cardinality
</t>
    </r>
    <r>
      <rPr>
        <sz val="10"/>
        <color indexed="9"/>
        <rFont val="Arial"/>
        <family val="2"/>
      </rPr>
      <t>(e.g. 0..1, 1, *, 0..*, etc.)</t>
    </r>
  </si>
  <si>
    <r>
      <t xml:space="preserve">Definition and Semantics
</t>
    </r>
    <r>
      <rPr>
        <sz val="10"/>
        <color indexed="9"/>
        <rFont val="Arial"/>
        <family val="2"/>
      </rPr>
      <t>(mandatory, abstract, conformance, vocabulary binding, RIM source, business names, default values, definitions, constraints, usage notes)</t>
    </r>
  </si>
  <si>
    <r>
      <t xml:space="preserve">Custom
</t>
    </r>
    <r>
      <rPr>
        <sz val="10"/>
        <color indexed="9"/>
        <rFont val="Arial"/>
        <family val="2"/>
      </rPr>
      <t>(priority, grouping, etc.)</t>
    </r>
  </si>
  <si>
    <t xml:space="preserve">Cause of Death </t>
  </si>
  <si>
    <t xml:space="preserve">Cause of Death Table </t>
  </si>
  <si>
    <t>5.2.CAUSEOFDEATH.0</t>
  </si>
  <si>
    <t>CauseType</t>
  </si>
  <si>
    <t>1</t>
  </si>
  <si>
    <t>Cause of death type. There should be only one underlying cause of death.</t>
  </si>
  <si>
    <t>5.2.CAUSEOFDEATH.4</t>
  </si>
  <si>
    <t>COD</t>
  </si>
  <si>
    <t>8</t>
  </si>
  <si>
    <t>Diagnosis code. Cause of death code. Please include the decimal point in ICD codes (if any).</t>
  </si>
  <si>
    <t>5.2.CAUSEOFDEATH.2</t>
  </si>
  <si>
    <t>CodeType</t>
  </si>
  <si>
    <t>2</t>
  </si>
  <si>
    <t>Cause of death code type.</t>
  </si>
  <si>
    <t>5.2.CAUSEOFDEATH.3</t>
  </si>
  <si>
    <t>Confidence</t>
  </si>
  <si>
    <t>Confidence in the accuracy of the cause of death based on source, match, number of reporting sources, discrepancies, etc.</t>
  </si>
  <si>
    <t>5.2.CAUSEOFDEATH.6</t>
  </si>
  <si>
    <t xml:space="preserve">Arbitrary person-level identifier. Used to link across tables. </t>
  </si>
  <si>
    <t>5.2.CAUSEOFDEATH.1</t>
  </si>
  <si>
    <t>Source</t>
  </si>
  <si>
    <t>Source of cause of death information.</t>
  </si>
  <si>
    <t>5.2.CAUSEOFDEATH.5</t>
  </si>
  <si>
    <t xml:space="preserve">Death </t>
  </si>
  <si>
    <t>Death Table</t>
  </si>
  <si>
    <t>5.1.DEATH.0</t>
  </si>
  <si>
    <t>Confidence that the patient drawn from the Source data represents the actual patient (contrasts with Confidence in the Cause of Death table).</t>
  </si>
  <si>
    <t>5.1.DEATH.5</t>
  </si>
  <si>
    <t>DeathDt</t>
  </si>
  <si>
    <t>4</t>
  </si>
  <si>
    <t>Date of death.</t>
  </si>
  <si>
    <t>5.1.DEATH.2</t>
  </si>
  <si>
    <t>DtImpute</t>
  </si>
  <si>
    <t>When DeathDt is imputed, this variable indicates which parts of the date were imputed.</t>
  </si>
  <si>
    <t>5.1.DEATH.3</t>
  </si>
  <si>
    <t>5.1.DEATH.1</t>
  </si>
  <si>
    <t>Source of death information.</t>
  </si>
  <si>
    <t>5.1.DEATH.4</t>
  </si>
  <si>
    <t>Demographic</t>
  </si>
  <si>
    <t>Demography Table in Sentinel CDM</t>
  </si>
  <si>
    <t>2.DEMOGRAPHIC.0</t>
  </si>
  <si>
    <t>Birth-Date</t>
  </si>
  <si>
    <t>Date of birth.  SAS Date</t>
  </si>
  <si>
    <t>2.DEMOGRAPHIC.2</t>
  </si>
  <si>
    <t>Hispanic</t>
  </si>
  <si>
    <t>A person of Cuban, Mexican, Puerto Rican, South or Central American, or other Spanish culture or origin, regardless of race.</t>
  </si>
  <si>
    <t>2.DEMOGRAPHIC.4</t>
  </si>
  <si>
    <t>2.DEMOGRAPHIC.1</t>
  </si>
  <si>
    <t>Race</t>
  </si>
  <si>
    <t>Please use only one race value per member.</t>
  </si>
  <si>
    <t>2.DEMOGRAPHIC.5</t>
  </si>
  <si>
    <t>Sex</t>
  </si>
  <si>
    <t>Date of birth.</t>
  </si>
  <si>
    <t>2.DEMOGRAPHIC.3</t>
  </si>
  <si>
    <t>Zip</t>
  </si>
  <si>
    <t>5</t>
  </si>
  <si>
    <t>First 5 digits of the ZIP code of the member's most recent primary residence.</t>
  </si>
  <si>
    <t>2.DEMOGRAPHIC.6</t>
  </si>
  <si>
    <t>Zip_Date</t>
  </si>
  <si>
    <t xml:space="preserve">Earliest date that the ZIP code is believed to be valid. Date will be updated/overwritten as ZIP code changes over time. </t>
  </si>
  <si>
    <t>2.DEMOGRAPHIC.7</t>
  </si>
  <si>
    <t xml:space="preserve">Diagnosis </t>
  </si>
  <si>
    <t xml:space="preserve">Diagnosis Table </t>
  </si>
  <si>
    <t>4.2.DIAGNOSIS.0</t>
  </si>
  <si>
    <t>4.2.DIAGNOSIS.3</t>
  </si>
  <si>
    <t>DX</t>
  </si>
  <si>
    <t>18</t>
  </si>
  <si>
    <t>Diagnosis code</t>
  </si>
  <si>
    <t>4.2.DIAGNOSIS.6</t>
  </si>
  <si>
    <t>Dx_Codetype</t>
  </si>
  <si>
    <t>Diagnosis code type. This field combined with the DX field should be used to capture any type of diagnosis or clinical concept available in the source data. We provide values for ICD and SNOMED code types. Other code types will be added as new terminologies are used.</t>
  </si>
  <si>
    <t>4.2.DIAGNOSIS.7</t>
  </si>
  <si>
    <t>4.2.DIAGNOSIS.2</t>
  </si>
  <si>
    <t>4.2.DIAGNOSIS.5</t>
  </si>
  <si>
    <t>OrigDX</t>
  </si>
  <si>
    <t>Length is site specific. Original diagnosis from source table, if different</t>
  </si>
  <si>
    <t>4.2.DIAGNOSIS.8</t>
  </si>
  <si>
    <t>PAdmit</t>
  </si>
  <si>
    <t>Indicates whether the diagnosis code is indicative of a condition present at admission.</t>
  </si>
  <si>
    <t>4.2.DIAGNOSIS.10</t>
  </si>
  <si>
    <t>4.2.DIAGNOSIS.1</t>
  </si>
  <si>
    <t>PDX</t>
  </si>
  <si>
    <t>Principal discharge diagnosis flag. Relevant only on IP and IS encounters. For ED, AV, and OA encounter types, mark as missing. One principal diagnosis is expected, although in some instances more than one diagnosis may be flagged as principal.</t>
  </si>
  <si>
    <t>4.2.DIAGNOSIS.9</t>
  </si>
  <si>
    <t>Unique provider identifier. Site specific length.  Provider code for the provider who is most responsible for this encounter. For encounters with multiple providers choose one so the encounter can be linked to the diagnosis and procedure tables. As with the PatID, the provider code is a pseudoidentifier with a consistent crosswalk to the real identifier.</t>
  </si>
  <si>
    <t>4.2.DIAGNOSIS.4</t>
  </si>
  <si>
    <t>Dispensing</t>
  </si>
  <si>
    <t>Dispensing Table in Sentinel CDM</t>
  </si>
  <si>
    <t>3.DISPENSING.0</t>
  </si>
  <si>
    <t>NDC</t>
  </si>
  <si>
    <t>11</t>
  </si>
  <si>
    <t>National Drug Code. Please expunge any place holders (e.g., ‘-‘ or extra digit).</t>
  </si>
  <si>
    <t>3.DISPENSING.3</t>
  </si>
  <si>
    <t>15</t>
  </si>
  <si>
    <t>Arbitrary person-level identifier. Used to link across tables.</t>
  </si>
  <si>
    <t>3.DISPENSING.1</t>
  </si>
  <si>
    <t>RxAmt</t>
  </si>
  <si>
    <t>Amount Dispensed. Number of units (pills, tablets, vials) dispensed. Net amount per NDC per dispensing. This amount is typically found on the dispensings record. It should not be necessary to calculate this variable for use in the SCDM. Positive values are expected.</t>
  </si>
  <si>
    <t>3.DISPENSING.5</t>
  </si>
  <si>
    <t>RxDate</t>
  </si>
  <si>
    <t>Dispensing date (as close as possible to date the person received the dispensing).</t>
  </si>
  <si>
    <t>3.DISPENSING.2</t>
  </si>
  <si>
    <t>RxSup</t>
  </si>
  <si>
    <t>Days Supply. Number of days that the medication supports based on the number of doses as reported by the pharmacist. This amount is typically found on the dispensings record. It should not be necessary to calculate this variable for use in the SCDM. Positive integer values are expected.</t>
  </si>
  <si>
    <t>3.DISPENSING.4</t>
  </si>
  <si>
    <t>Encounter Table in Sentinel CDM</t>
  </si>
  <si>
    <t>4.1.ENCOUNTER.0</t>
  </si>
  <si>
    <t>Encounter or admission date. (SAS Date)</t>
  </si>
  <si>
    <t>4.1.ENCOUNTER.03</t>
  </si>
  <si>
    <t>Admitting_Source</t>
  </si>
  <si>
    <t>Should be populated for Inpatient Hospital Stay (IP) and Non-Acute Institutional Stay (IS) encounter types. May be populated for Emergency Department (ED) encounter types. Should be missing for ambulatory visit (AV or OA) encounter types.</t>
  </si>
  <si>
    <t>4.1.ENCOUNTER.13</t>
  </si>
  <si>
    <t>DDATE</t>
  </si>
  <si>
    <t>Discharge date. Should be populated for all Inpatient Hospital Stay (IP) and Non-Acute Institutional Stay (IS) encounter types. May be populated for Emergency Department (ED) encounter types. Should be missing for ambulatory visit (AV or OA) encounter types. (SAS Date)</t>
  </si>
  <si>
    <t>4.1.ENCOUNTER.04</t>
  </si>
  <si>
    <t>Discharge_ Disposition</t>
  </si>
  <si>
    <t>4.1.ENCOUNTER.09</t>
  </si>
  <si>
    <t>Discharge_Status</t>
  </si>
  <si>
    <t>4.1.ENCOUNTER.10</t>
  </si>
  <si>
    <t>DRG</t>
  </si>
  <si>
    <t>Diagnosis Related Group. Should be populated for IP and IS encounter types. May be populated for ED encounter types. Should be missing for AV or OA encounters. Use leading zeroes for codes less than 100.</t>
  </si>
  <si>
    <t>4.1.ENCOUNTER.11</t>
  </si>
  <si>
    <t>DRG_Type</t>
  </si>
  <si>
    <t>DRG code version. MS-DRG (current system) began on 10/1/2007. Should be populated for IP and IS encounter types. May be populated for ED encounter types. Should be missing for AV or OA encounters.</t>
  </si>
  <si>
    <t>4.1.ENCOUNTER.12</t>
  </si>
  <si>
    <t>4.1.ENCOUNTER.02</t>
  </si>
  <si>
    <t xml:space="preserve">AV = Ambulatory Visit, Includes visits at outpatient clinics, same day surgeries, urgent care visits, and other same-day ambulatory hospital encounters, but excludes emergency department encounters. </t>
  </si>
  <si>
    <t>4.1.ENCOUNTER.07</t>
  </si>
  <si>
    <t>Facility_Code</t>
  </si>
  <si>
    <t>Servicing provider identifier. Local facility code that identifies hospital or clinic. Taken from facility claims. Used for chart abstraction and validation.</t>
  </si>
  <si>
    <t>4.1.ENCOUNTER.08</t>
  </si>
  <si>
    <t>Facility_Location</t>
  </si>
  <si>
    <t>3</t>
  </si>
  <si>
    <t>Geographic location (3 digit zip code)</t>
  </si>
  <si>
    <t>4.1.ENCOUNTER.06</t>
  </si>
  <si>
    <t>4.1.ENCOUNTER.01</t>
  </si>
  <si>
    <t>(Site specific length). Unique provider identifier. Provider code for the provider who is most responsible for this encounter. For encounters with multiple providers choose one so the encounter can be linked to the diagnosis and procedure tables. As with the PatID, the provider code is a pseudoidentifier with a consistent crosswalk to the real identifier.</t>
  </si>
  <si>
    <t>4.1.ENCOUNTER.05</t>
  </si>
  <si>
    <t>Enrollment</t>
  </si>
  <si>
    <t>Enrollment Table in Sentinel CDM</t>
  </si>
  <si>
    <t>1.ENROLLMENT.0</t>
  </si>
  <si>
    <t>Chart</t>
  </si>
  <si>
    <t>Chart abstraction flag to answer the question, "Are you able to request charts for this member?" This flag does not address chart availability. Mark as "Y" if there are no contractual restrictions between you and the member (or sponsor) that would prohibit you from requesting any chart for this member.</t>
  </si>
  <si>
    <t>1.ENROLLMENT.6</t>
  </si>
  <si>
    <t>DrugCov</t>
  </si>
  <si>
    <t xml:space="preserve">Mark as "Y" if the health plan has any responsibility for covering outpatient prescription drugs for the member during this enrollment period (i.e., if you expect to observe outpatient pharmacy dispensings for this member during this enrollment period). </t>
  </si>
  <si>
    <t>1.ENROLLMENT.5</t>
  </si>
  <si>
    <t>Enr_End</t>
  </si>
  <si>
    <t xml:space="preserve">Date of the end of the enrollment period. If the exact date is unknown, use the last day of the month. </t>
  </si>
  <si>
    <t>1.ENROLLMENT.3</t>
  </si>
  <si>
    <t>Enr_Start</t>
  </si>
  <si>
    <t>Date of the beginning of the enrollment period. If the exact date is unknown, use the first day of the month. Enr_Start should not be before January 1, 2000.</t>
  </si>
  <si>
    <t>1.ENROLLMENT.2</t>
  </si>
  <si>
    <t>MedCov</t>
  </si>
  <si>
    <t>Mark as "Y" if the health plan has any responsibility for covering medical care for the member during this enrollment period (i.e., if you expect to observe medical care provided to this member during the enrollment period).</t>
  </si>
  <si>
    <t>1.ENROLLMENT.4</t>
  </si>
  <si>
    <t>Arbitrary person-level identifier. Used to link across tables. A new enrollment period generates a new record, but the same person should have the same PatID on subsequent records.</t>
  </si>
  <si>
    <t>1.ENROLLMENT.1</t>
  </si>
  <si>
    <t xml:space="preserve">Inpatient Pharmacy </t>
  </si>
  <si>
    <t xml:space="preserve">Inpatient Pharmacy Table </t>
  </si>
  <si>
    <t>7.INPHARMACY.0</t>
  </si>
  <si>
    <t>7.INPHARMACY.2</t>
  </si>
  <si>
    <t>7.INPHARMACY.1</t>
  </si>
  <si>
    <t>Inpatient Pharmacy</t>
  </si>
  <si>
    <t>National Drug Code</t>
  </si>
  <si>
    <t>7.INPHARMACY.3</t>
  </si>
  <si>
    <t>RxADate</t>
  </si>
  <si>
    <t>Rx Administration date (SAS Date)</t>
  </si>
  <si>
    <t>7.INPHARMACY.5</t>
  </si>
  <si>
    <t>RxATime</t>
  </si>
  <si>
    <t>Rx Administration time (SAS time value HH:MM)</t>
  </si>
  <si>
    <t>7.INPHARMACY.6</t>
  </si>
  <si>
    <t>RxDose</t>
  </si>
  <si>
    <t>Actual/administered dose. Intended to be analyzed in conjunction with the RxUOM (unit of measure) field and product strength data associated with the NDC (available from drug databases). Format captures maximum # of whole and decimal digits allowed by software technology for numeric data.</t>
  </si>
  <si>
    <t>7.INPHARMACY.8</t>
  </si>
  <si>
    <t>RxID</t>
  </si>
  <si>
    <t>Unique Rx administration identifier</t>
  </si>
  <si>
    <t>7.INPHARMACY.4</t>
  </si>
  <si>
    <t>RxRoute</t>
  </si>
  <si>
    <t>10</t>
  </si>
  <si>
    <t>Actual/administered route. Standard list of allowable values under development.</t>
  </si>
  <si>
    <t>7.INPHARMACY.7</t>
  </si>
  <si>
    <t>RxUOM</t>
  </si>
  <si>
    <t>Actual/administered unit of measure. Intended to be analyzed in conjunction with the RxDose field and product strength data associated with the NDC (available from drug databases). Standard list of allowable values under development.</t>
  </si>
  <si>
    <t>7.INPHARMACY.9</t>
  </si>
  <si>
    <t>Inpatient Transfusion</t>
  </si>
  <si>
    <t>Inpatient Transfusion Table in Sentinel CDM</t>
  </si>
  <si>
    <t>8.INPATIENTTRANSFUSION.0</t>
  </si>
  <si>
    <t>BloodType</t>
  </si>
  <si>
    <t>Blood type and Rh factors, left-justified.  Convert any text Rh factor to symbols (e.g., “pos” to “+”, “negative” to “-“).  Rh factor can be blank.</t>
  </si>
  <si>
    <t>8.INPATIENTTRANSFUSION.07</t>
  </si>
  <si>
    <t>8.INPATIENTTRANSFUSION.02</t>
  </si>
  <si>
    <t>Encounter type (ED, Inpatient, …)</t>
  </si>
  <si>
    <t>8.INPATIENTTRANSFUSION.12</t>
  </si>
  <si>
    <t>Orig_TransProd</t>
  </si>
  <si>
    <t>Original product name/mneumonic</t>
  </si>
  <si>
    <t>8.INPATIENTTRANSFUSION.06</t>
  </si>
  <si>
    <t>8.INPATIENTTRANSFUSION.01</t>
  </si>
  <si>
    <t>TDate_End</t>
  </si>
  <si>
    <t>Administration end date (SAS Date)</t>
  </si>
  <si>
    <t>8.INPATIENTTRANSFUSION.10</t>
  </si>
  <si>
    <t>TDate_Start</t>
  </si>
  <si>
    <t>Administration start date (SAS Date)</t>
  </si>
  <si>
    <t>8.INPATIENTTRANSFUSION.08</t>
  </si>
  <si>
    <t>TransCode</t>
  </si>
  <si>
    <t>Must be paired with the correct TransCode_Type</t>
  </si>
  <si>
    <t>8.INPATIENTTRANSFUSION.04</t>
  </si>
  <si>
    <t>TransCode_Type</t>
  </si>
  <si>
    <t>Code type for the value in TransCode. Transfusion product code type. This variable combined with the TransCode variable should be used to capture any type of Inpatient Infusion product in the source data.  Other code types will be added as new terminologies are used._x000D_
IS=ISBT_x000D_
CD=CODABAR</t>
  </si>
  <si>
    <t>8.INPATIENTTRANSFUSION.05</t>
  </si>
  <si>
    <t>TransID</t>
  </si>
  <si>
    <t>Retain b/c useful to map back to source data</t>
  </si>
  <si>
    <t>8.INPATIENTTRANSFUSION.03</t>
  </si>
  <si>
    <t>TTime_End</t>
  </si>
  <si>
    <t xml:space="preserve">Administration end time. </t>
  </si>
  <si>
    <t>8.INPATIENTTRANSFUSION.11</t>
  </si>
  <si>
    <t>TTime_Start</t>
  </si>
  <si>
    <t>Administration start time. (SAS time value HH:MM)</t>
  </si>
  <si>
    <t>8.INPATIENTTRANSFUSION.09</t>
  </si>
  <si>
    <t xml:space="preserve"> Laboratory Result Table</t>
  </si>
  <si>
    <t>6.1.LABRESULT.0</t>
  </si>
  <si>
    <t>Abn_ind</t>
  </si>
  <si>
    <t>char(2)</t>
  </si>
  <si>
    <t>Abnormal result indicator</t>
  </si>
  <si>
    <t>6.1.LABRESULT.31</t>
  </si>
  <si>
    <t>BATTERY_CD</t>
  </si>
  <si>
    <t>Local code related to a battery or panel of lab tests.</t>
  </si>
  <si>
    <t>6.1.LABRESULT.12</t>
  </si>
  <si>
    <t>Local facility code that identifies the hospital or clinic.</t>
  </si>
  <si>
    <t>6.1.LABRESULT.33</t>
  </si>
  <si>
    <t>Fast_Ind</t>
  </si>
  <si>
    <t>Fasting Indicator. Not all laboratory tests are differentiated by fasting status. For laboratory tests where fasting status is not considered to interpret results, Fast_Ind is marked “X” (not applicable). For laboratory test results where fasting status may be considered to interpreting results (e.g., glucose), Fast_Ind is marked “F” (fasting) only if the source data included with the laboratory test result indicates fasting test. All other laboratory test results where fasting status may be considered that is not explicitly marked as fasting, Fast_Ind is marked “R” (random).</t>
  </si>
  <si>
    <t>6.1.LABRESULT.05</t>
  </si>
  <si>
    <t>Lab_dt</t>
  </si>
  <si>
    <t>Date that the specimen was collected.</t>
  </si>
  <si>
    <t>6.1.LABRESULT.16</t>
  </si>
  <si>
    <t>Lab_tm</t>
  </si>
  <si>
    <t>Time of day that the specimen was collected.</t>
  </si>
  <si>
    <t>6.1.LABRESULT.17</t>
  </si>
  <si>
    <t>LOCAL_CD</t>
  </si>
  <si>
    <t>Local code related to an individual lab test.</t>
  </si>
  <si>
    <t>6.1.LABRESULT.11</t>
  </si>
  <si>
    <t>LOINC</t>
  </si>
  <si>
    <t>char(10)</t>
  </si>
  <si>
    <t>LOINC code for the test.</t>
  </si>
  <si>
    <t>6.1.LABRESULT.07</t>
  </si>
  <si>
    <t>Modifier</t>
  </si>
  <si>
    <t>Modifier for result values</t>
  </si>
  <si>
    <t>6.1.LABRESULT.23</t>
  </si>
  <si>
    <t>Modifier_high</t>
  </si>
  <si>
    <t>Modifier for the upper bound</t>
  </si>
  <si>
    <t>6.1.LABRESULT.30</t>
  </si>
  <si>
    <t>Modifier_low</t>
  </si>
  <si>
    <t>Modifier for the lower bound</t>
  </si>
  <si>
    <t>6.1.LABRESULT.28</t>
  </si>
  <si>
    <t>MS_Result_C</t>
  </si>
  <si>
    <t>char(50)</t>
  </si>
  <si>
    <t>Standardized text/codified result value</t>
  </si>
  <si>
    <t>6.1.LABRESULT.21</t>
  </si>
  <si>
    <t>MS_Result_N</t>
  </si>
  <si>
    <t>Standardized/converted numeric result</t>
  </si>
  <si>
    <t>6.1.LABRESULT.22</t>
  </si>
  <si>
    <t>MS_Result_unit</t>
  </si>
  <si>
    <t>Converted/standardized units for the test result</t>
  </si>
  <si>
    <t>6.1.LABRESULT.26</t>
  </si>
  <si>
    <t>MS_Test_Name</t>
  </si>
  <si>
    <t>Abbreviated test name. Populated for all records. Several LOINC codes (LOINC) and/or local codes (LOCAL_CD) can point to one MS_Test_Name.</t>
  </si>
  <si>
    <t>6.1.LABRESULT.02</t>
  </si>
  <si>
    <t>MS_Test_Sub_Category</t>
  </si>
  <si>
    <t>6</t>
  </si>
  <si>
    <t xml:space="preserve">Sub-category for MS_Test_Name. Sub-categories apply to only select laboratory tests. ‘DIRECT’ and ‘CALCULATED’ is only populated for MS_Test_Name = CHOL_LDL. ‘DDU’ and ‘FEU’ is only populated for MS_Test_Name = D_DIMER, Result_Type = N. ‘BHCG’ AND ‘HCG’ is only populated for MS_Test_Name = PG. </t>
  </si>
  <si>
    <t>6.1.LABRESULT.04</t>
  </si>
  <si>
    <t>Norm_Range_high</t>
  </si>
  <si>
    <t>char(8)</t>
  </si>
  <si>
    <t>Upper bound for the normal reference range</t>
  </si>
  <si>
    <t>6.1.LABRESULT.29</t>
  </si>
  <si>
    <t>Norm_Range_low</t>
  </si>
  <si>
    <t>Lower bound for the normal reference range</t>
  </si>
  <si>
    <t>6.1.LABRESULT.27</t>
  </si>
  <si>
    <t>Order_dept</t>
  </si>
  <si>
    <t>Local code for ordering provider department</t>
  </si>
  <si>
    <t>6.1.LABRESULT.32</t>
  </si>
  <si>
    <t>Order_dt</t>
  </si>
  <si>
    <t>Date that the test was ordered.</t>
  </si>
  <si>
    <t>6.1.LABRESULT.15</t>
  </si>
  <si>
    <t>Orig_Result</t>
  </si>
  <si>
    <t>Original result</t>
  </si>
  <si>
    <t>6.1.LABRESULT.20</t>
  </si>
  <si>
    <t>Orig_Result_unit</t>
  </si>
  <si>
    <t>char(20)</t>
  </si>
  <si>
    <t>Original units for the test result</t>
  </si>
  <si>
    <t>6.1.LABRESULT.24</t>
  </si>
  <si>
    <t>6.1.LABRESULT.01</t>
  </si>
  <si>
    <t>PK</t>
  </si>
  <si>
    <t>6.1.LABRESULT.13</t>
  </si>
  <si>
    <t>PK_CodeType</t>
  </si>
  <si>
    <t>6.1.LABRESULT.14</t>
  </si>
  <si>
    <t>Pt_Loc</t>
  </si>
  <si>
    <t>Patient location where the lab specimen was obtained.</t>
  </si>
  <si>
    <t>6.1.LABRESULT.09</t>
  </si>
  <si>
    <t>Result_dt</t>
  </si>
  <si>
    <t>Date that the laboratory test was resulted.</t>
  </si>
  <si>
    <t>6.1.LABRESULT.18</t>
  </si>
  <si>
    <t>Result_Loc</t>
  </si>
  <si>
    <t>Location of the test result.</t>
  </si>
  <si>
    <t>6.1.LABRESULT.10</t>
  </si>
  <si>
    <t>Result_tm</t>
  </si>
  <si>
    <t>Time that laboratory test was resulted.</t>
  </si>
  <si>
    <t>6.1.LABRESULT.19</t>
  </si>
  <si>
    <t>Result_Type</t>
  </si>
  <si>
    <t>Indicates whether the laboratory test result is numeric (e.g., 100 ug/mL, &lt;100 ug/mL, &gt;100 ug/mL) and MS_Result_N will be populated, or character (e.g., for character results such as:  +, POS, POSITIVE, and ranges, such as 50-100 mg/mL) and MS_Result_C will be populated, based on Data Partner’s source data.</t>
  </si>
  <si>
    <t>6.1.LABRESULT.03</t>
  </si>
  <si>
    <t>Specimen_Source</t>
  </si>
  <si>
    <t>Time associated with the vital signs record. This may be the time an actual blood pressure measurement was taken or it may be a check-in time from encounter.  SAS Time</t>
  </si>
  <si>
    <t xml:space="preserve">Position for orthostatic blood pressure. If unknown, leave blank. </t>
  </si>
  <si>
    <t xml:space="preserve">Weight (in lbs) </t>
  </si>
  <si>
    <t>Mapping</t>
  </si>
  <si>
    <t>PerformedAdministrativeActivity &gt; Subject.identifier(ID).identifier</t>
  </si>
  <si>
    <t>PerformedAdministrativeActivity.dateRange(IVL&lt;TS.DATETIME&gt;).low</t>
  </si>
  <si>
    <t>PerformedAdministrativeActivity.dateRange(IVL&lt;TS.DATETIME&gt;).high</t>
  </si>
  <si>
    <t>Person</t>
  </si>
  <si>
    <t>Person &gt; Subject.identifier(ID).identifier</t>
  </si>
  <si>
    <t>Person.birthDate</t>
  </si>
  <si>
    <t>Person.ethnicGroupCode</t>
  </si>
  <si>
    <t>Person.raceCode</t>
  </si>
  <si>
    <t>Person.postalAddress.item(AD).item(ADXP).value WHERE Person.postalAddress.item(AD).item(ADXP).partType = 'ZIP'</t>
  </si>
  <si>
    <t>Person.postalAddress(AD).useablePeriod(IVL_TS).low</t>
  </si>
  <si>
    <t>PerformedStudyAgentTransfer &gt; Subject.identifier(ID).identifier</t>
  </si>
  <si>
    <t>PerformedStudyAgentTransfer &gt; Drug.code</t>
  </si>
  <si>
    <t>PerformedStudyAgentTransfer.daysSupply</t>
  </si>
  <si>
    <t>PerformedStudyAgentTransfer.quantity</t>
  </si>
  <si>
    <t>PerformedEncounter WHERE PerformedEncounter &gt; DefinedSubjectActivityGroup.categoryCode = "Encounter"</t>
  </si>
  <si>
    <t>PerformedEncounter &gt; Subject.identifier(ID).identifier</t>
  </si>
  <si>
    <t>PerformedEncounter.dateRange(IVL&lt;TS.DATETIME&gt;).low</t>
  </si>
  <si>
    <t>PerformedEncounter.dateRange(IVL&lt;TS.DATETIME&gt;).high</t>
  </si>
  <si>
    <t>PerformedEncounter &gt; Place.physicalAddress(AD).item(ADXP).value WHERE PerformedActivity &gt; Place.physicalAddress(AD).item(ADXP).partType = 'ZIP'</t>
  </si>
  <si>
    <t>PerformedEncounter &gt; DefinedSubjectActivityGroup.nameCode</t>
  </si>
  <si>
    <t>PerformedDiagnosis</t>
  </si>
  <si>
    <t>PerformedDiagnosis &gt; PerformedObservation &gt; Subject.identifier.item(ID).identifier</t>
  </si>
  <si>
    <t>PerformedProcedure</t>
  </si>
  <si>
    <t>PerformedProcedure &gt; Subject.identifier(ID).identifier</t>
  </si>
  <si>
    <t>PerformedProcedure &gt; DefinedActivity.nameCode(CD).translation.item(CD).value</t>
  </si>
  <si>
    <t>AdverseEvent WHERE AdverseEvent &gt; PerformedObservation &gt; DefinedObservation.nameCode = "Death Information"</t>
  </si>
  <si>
    <t>AdverseEvent &gt; PerformedObservation &gt; Subject.identifier(ID).identifier</t>
  </si>
  <si>
    <t>AdverseEvent.occurrenceDateRange(IVL&lt;TS.DATETIME&gt;).low</t>
  </si>
  <si>
    <t>AdverseEvent.occurrenceDateRange(IVL&lt;TS.DATETIME&gt;).low(TS.DATETIME).precision</t>
  </si>
  <si>
    <t>AdverseEvent.uncertaintyCode</t>
  </si>
  <si>
    <t>PerformedObservationResult &gt; PerformedObservation &gt; Subject.identifier(ID).identifier</t>
  </si>
  <si>
    <t>PerformedClinicalResult</t>
  </si>
  <si>
    <t>PerformedClinicalResult &gt; PerformedObservation &gt; Subject &gt; Specimen &gt; PerformedSpecimenCollection &gt; Subject.identifier(ID).identifier</t>
  </si>
  <si>
    <t>PerformedClinicalResult.value(ANY=&gt; X) WHERE X = Result_Type</t>
  </si>
  <si>
    <t>PerformedClinicalResult &gt; PerformedObservation &gt; DefinedObservation.categoryCode</t>
  </si>
  <si>
    <t>PerformedClinicalResult &gt; PerformedObservation.fastingStatusIndicator</t>
  </si>
  <si>
    <t>PerformedClinicalResult &gt; PerformedObservation &gt; Subject &gt; Specimen &gt; PerformedSpecimenCollection.methodCode</t>
  </si>
  <si>
    <t>PerformedClinicalResult &gt; PerformedObservation &gt; DefinedActivity.nameCode(CD).code</t>
  </si>
  <si>
    <t>PerformedClinicalResult &gt; PerformedObservation.urgencyCode</t>
  </si>
  <si>
    <t>PerformedClinicalResult &gt; PerformedObservation &gt; Subject &gt; Specimen &gt; PerformedSpecimenCollection &gt; Place.typeCode</t>
  </si>
  <si>
    <t>PerformedClinicalResult &gt; PerformedObservation.orderDate</t>
  </si>
  <si>
    <t>PerformedClinicalResult &gt; PerformedObservation &gt; Subject &gt; Specimen &gt; PerformedSpecimenCollection.dateRange(IVL&lt;TS.DATETIME&gt;).low</t>
  </si>
  <si>
    <t>PerformedClincalResult &gt; PerformedObservation.dateRange(IVL&lt;TS.DATETIME&gt;).high</t>
  </si>
  <si>
    <t>PerformedClinicalResult &gt; PerformedClinicalResult.value (with the same data type rules as the MS_Result_X attributes)</t>
  </si>
  <si>
    <t>PerformedClinicalResult.value(ANY=&gt;ST)</t>
  </si>
  <si>
    <t>PerformedClinicalResult.value AND PerformedClinicalResult &gt; PerformedClinicalResult.value</t>
  </si>
  <si>
    <t>PerformedClinicalResult.normalRangeComparisonCode</t>
  </si>
  <si>
    <t>PerformedClinicalResult &gt; PerformedObservation &gt; Subject.identifier(ID).identifier</t>
  </si>
  <si>
    <t>PerformedClinicalResult &gt; PerformedObservation.dateRange(IVL&lt;TS.DATETIME&gt;).low</t>
  </si>
  <si>
    <t>PerformedClinicalResult.value(ANY=&gt;PQ).value WHERE PerformedClinicalResult.typeCode = "Diastolic" AND PerformedClinicalResult &gt; PerformedObservation &gt; DefinedObservation.nameCode = "Blood Pressure"</t>
  </si>
  <si>
    <t>PerformedClinicalResult.value(ANY=&gt;PQ).value WHERE PerformedClinicalResult.typeCode = "Systolic" AND PerformedClinicalResult &gt; PerformedObservation &gt; DefinedObservation.nameCode = "Blood Pressure"</t>
  </si>
  <si>
    <t>PerformedClinicalResult &gt; PerformedObservation.methodCode</t>
  </si>
  <si>
    <t>PerformedClinicalResult &gt; PerformedObservation.bodyPositionCode</t>
  </si>
  <si>
    <t>PerformedSubstanceAdministration</t>
  </si>
  <si>
    <t>PerformedSubstanceAdministration &gt; Subject.identifier(ID).identifier</t>
  </si>
  <si>
    <t>PerformedSubstanceAdministration.identifier(DSET&lt;ID&gt;).item(ID).identifier</t>
  </si>
  <si>
    <t>PerformedSubstanceAdministration.routeOfAdministrationCode</t>
  </si>
  <si>
    <t>PerformedSubstanceAdministration.productDose(PQ).value</t>
  </si>
  <si>
    <t>PerformedSubstanceAdministration.productDose(PQ).unit</t>
  </si>
  <si>
    <t>PerformedSubstanceAdministration &gt; Biologic.code(CD).code</t>
  </si>
  <si>
    <t>PerformedSubstanceAdministration &gt; Biologic.code(CD).codeSystem</t>
  </si>
  <si>
    <t>PerformedSubstanceAdministration &gt; Biologic.code(CD).originalText</t>
  </si>
  <si>
    <t>PerformedSubstanceAdministration &gt; Biologic.characteristicBehaviorCode</t>
  </si>
  <si>
    <t>PerformedSubstanceAdministration.dateRange(IVL&lt;TS.DATETIME&gt;).low</t>
  </si>
  <si>
    <t>PerformedSubstanceAdministration.dateRange(IVL&lt;TS.DATETIME&gt;).high</t>
  </si>
  <si>
    <t>Condition</t>
  </si>
  <si>
    <t>The CONDITION table contains one record per CONDITIONID.</t>
  </si>
  <si>
    <t>09.COND.0</t>
  </si>
  <si>
    <t>condition</t>
  </si>
  <si>
    <t>Condition code.</t>
  </si>
  <si>
    <t>09.COND.08</t>
  </si>
  <si>
    <t>conditionid</t>
  </si>
  <si>
    <t>Arbitrary identifier for each unique record.</t>
  </si>
  <si>
    <t>09.COND.01</t>
  </si>
  <si>
    <t>Condition status corresponding with REPORT_DATE.</t>
  </si>
  <si>
    <t>09.COND.07</t>
  </si>
  <si>
    <t>Condition code type.</t>
  </si>
  <si>
    <t>09.COND.09</t>
  </si>
  <si>
    <t>The “Patient-reported” category can include reporting by a proxy, such as patient’s family or guardian.</t>
  </si>
  <si>
    <t>09.COND.10</t>
  </si>
  <si>
    <t>encounterid</t>
  </si>
  <si>
    <t>Arbitrary encounter-level identifier used to link across tables</t>
  </si>
  <si>
    <t>09.COND.03</t>
  </si>
  <si>
    <t>SASdate</t>
  </si>
  <si>
    <t>The onset date concept here refers to "the date and time when problem</t>
  </si>
  <si>
    <t>09.COND.06</t>
  </si>
  <si>
    <t>patid</t>
  </si>
  <si>
    <t>Arbitrary person-level identifier.</t>
  </si>
  <si>
    <t>09.COND.02</t>
  </si>
  <si>
    <t>Date condition was noted, which may be the date when it was recorded by a provider or nurse, or the date on which the patient reported it.</t>
  </si>
  <si>
    <t>09.COND.04</t>
  </si>
  <si>
    <t>Date condition was resolved, if resolution of a transient condition has been achieved.</t>
  </si>
  <si>
    <t>09.COND.05</t>
  </si>
  <si>
    <t>Death</t>
  </si>
  <si>
    <t>The DEATH table contains one record per unique combination of PATID and DEATH_SOURCE</t>
  </si>
  <si>
    <t>13.DEATH.0</t>
  </si>
  <si>
    <t>13.DEATH.2</t>
  </si>
  <si>
    <t>When date of death is imputed, this field indicates which parts of the date were imputed.</t>
  </si>
  <si>
    <t>13.DEATH.3</t>
  </si>
  <si>
    <t>For situations where a probabilistic patient matching strategy is used, this field indicates the confidence that the patient drawn from external source data represents the actual patient.</t>
  </si>
  <si>
    <t>13.DEATH.5</t>
  </si>
  <si>
    <t>13.DEATH.4</t>
  </si>
  <si>
    <t>Arbitrary person-level identifier used to link across tables.</t>
  </si>
  <si>
    <t>13.DEATH.1</t>
  </si>
  <si>
    <t>The DEATH_CAUSE table contains one record per unique combination of PATID, DEATH_CAUSE, DEATH_CAUSE_CODE, DEATH_CAUSE_TYPE, and DEATH_CAUSE_SOURCE</t>
  </si>
  <si>
    <t>14.CAUSE.0</t>
  </si>
  <si>
    <t>14.CAUSE.5</t>
  </si>
  <si>
    <t>Cause of death code.</t>
  </si>
  <si>
    <t>14.CAUSE.2</t>
  </si>
  <si>
    <t>14.CAUSE.3</t>
  </si>
  <si>
    <t>14.CAUSE.6</t>
  </si>
  <si>
    <t>Cause of death type.</t>
  </si>
  <si>
    <t>14.CAUSE.4</t>
  </si>
  <si>
    <t>14.CAUSE.1</t>
  </si>
  <si>
    <t>Demographics</t>
  </si>
  <si>
    <t>Demographics information</t>
  </si>
  <si>
    <t>01.DM.0</t>
  </si>
  <si>
    <t>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
If no known biobanked specimens are available, this field should be marked “No”.</t>
  </si>
  <si>
    <t>01.DM.9</t>
  </si>
  <si>
    <t>Date of Birth</t>
  </si>
  <si>
    <t>01.DM.2</t>
  </si>
  <si>
    <t>SAStime</t>
  </si>
  <si>
    <t>Time of birth</t>
  </si>
  <si>
    <t>01.DM.3</t>
  </si>
  <si>
    <t>Currrent Gender identity</t>
  </si>
  <si>
    <t>01.DM.6</t>
  </si>
  <si>
    <t>hispanic</t>
  </si>
  <si>
    <t>A person Cuban, Mexican, Puetro Rican, South or Central American, or other Spanish culture or origin,regardless of race</t>
  </si>
  <si>
    <t>01.DM.7</t>
  </si>
  <si>
    <t>01.DM.1</t>
  </si>
  <si>
    <t>race</t>
  </si>
  <si>
    <t>American Indian or Alaska Native: A person having origins in any of the original peoples of North and South America (including Central America), and who maintains tribal affiliation or community attachment.
Asian: A person having origins in any of the original peoples of the Far East, Southeast Asia, or the Indian subcontinent including, for example, Cambodia, China, India, Japan, Korea, Malaysia, Pakistan, the Philippine Islands, Thailand, and Vietnam.
Black or African American: A person having origins in any of the black racial groups of Africa.
Native Hawaiian or Other Pacific Islander: A person having origins in any of the original peoples of Hawaii, Guam, Samoa, or other Pacific Islands.</t>
  </si>
  <si>
    <t>01.DM.8</t>
  </si>
  <si>
    <t>sex</t>
  </si>
  <si>
    <t>Sex assigned at birth</t>
  </si>
  <si>
    <t>01.DM.4</t>
  </si>
  <si>
    <t>Sexual Orientation</t>
  </si>
  <si>
    <t>01.DM.5</t>
  </si>
  <si>
    <t>Diagnosis</t>
  </si>
  <si>
    <t>The DIAGNOSIS table contains one record per DIAGNOISID.</t>
  </si>
  <si>
    <t>04.DIAG.0</t>
  </si>
  <si>
    <t>0.1</t>
  </si>
  <si>
    <t>This is a field replicated from the ENCOUNTER table. See the ENCOUNTER table for definitions.</t>
  </si>
  <si>
    <t>04.DIAG.05</t>
  </si>
  <si>
    <t>diagnosisid</t>
  </si>
  <si>
    <t>Arbitrary identifier for each unique record. Does not need to be persistent across refreshes, and may be created by methods such as sequence or GUID.</t>
  </si>
  <si>
    <t>04.DIAG.01</t>
  </si>
  <si>
    <t>dx</t>
  </si>
  <si>
    <t>04.DIAG.07</t>
  </si>
  <si>
    <t>Classification of diagnosis source.  OD=Order; BI=Billing; CL=Claim; NI=No information; UN=Unknown; OT=Other</t>
  </si>
  <si>
    <t>04.DIAG.10</t>
  </si>
  <si>
    <t xml:space="preserve">Source of the diagnosis information.  AD=Admitting; DI=Discharge; FI=Final; IN=Interim; NI=No information; UN=Unknown; OT=Other
</t>
  </si>
  <si>
    <t>04.DIAG.09</t>
  </si>
  <si>
    <t>Diagnosis code type</t>
  </si>
  <si>
    <t>04.DIAG.08</t>
  </si>
  <si>
    <t>Arbitrary encounter-level identifier. Used to link across tables.</t>
  </si>
  <si>
    <t>04.DIAG.03</t>
  </si>
  <si>
    <t>04.DIAG.04</t>
  </si>
  <si>
    <t>04.DIAG.02</t>
  </si>
  <si>
    <t>pdx</t>
  </si>
  <si>
    <t>Principal discharge diagnosis flag.</t>
  </si>
  <si>
    <t>04.DIAG.11</t>
  </si>
  <si>
    <t>providerid</t>
  </si>
  <si>
    <t>04.DIAG.06</t>
  </si>
  <si>
    <t>The DISPENSING table contains one record per DISPENSINGID.</t>
  </si>
  <si>
    <t>07.DISP.0</t>
  </si>
  <si>
    <t>Integer</t>
  </si>
  <si>
    <t>Number of units (pills, tablets, vials) dispensed.</t>
  </si>
  <si>
    <t>07.DISP.7</t>
  </si>
  <si>
    <t>Dispensing date</t>
  </si>
  <si>
    <t>07.DISP.4</t>
  </si>
  <si>
    <t>Days supply.</t>
  </si>
  <si>
    <t>07.DISP.6</t>
  </si>
  <si>
    <t>dispensingid</t>
  </si>
  <si>
    <t>07.DISP.1</t>
  </si>
  <si>
    <t>ndc</t>
  </si>
  <si>
    <t>National Drug Code in the 11-digit, no-dash, HIPAA format.</t>
  </si>
  <si>
    <t>07.DISP.5</t>
  </si>
  <si>
    <t>Arbitrary person-level identifier</t>
  </si>
  <si>
    <t>07.DISP.2</t>
  </si>
  <si>
    <t>prescribingid</t>
  </si>
  <si>
    <t>This is an optional relationship to the PRESCRIBING table, and may not be generally available</t>
  </si>
  <si>
    <t>07.DISP.3</t>
  </si>
  <si>
    <t>The ENCOUNTER table contains one record per unique encounter.</t>
  </si>
  <si>
    <t>02.ENC.0</t>
  </si>
  <si>
    <t>02.ENC.03</t>
  </si>
  <si>
    <t>Encounter or admission time.</t>
  </si>
  <si>
    <t>02.ENC.04</t>
  </si>
  <si>
    <t>Admitting source</t>
  </si>
  <si>
    <t>02.ENC.15</t>
  </si>
  <si>
    <t>Discharge date</t>
  </si>
  <si>
    <t>02.ENC.05</t>
  </si>
  <si>
    <t>Vital status at discharge</t>
  </si>
  <si>
    <t>02.ENC.11</t>
  </si>
  <si>
    <t>Discharge Status</t>
  </si>
  <si>
    <t>02.ENC.12</t>
  </si>
  <si>
    <t>Discharge time</t>
  </si>
  <si>
    <t>02.ENC.06</t>
  </si>
  <si>
    <t>drg</t>
  </si>
  <si>
    <t>3-digit Diagnosis Related Group (DRG).</t>
  </si>
  <si>
    <t>02.ENC.13</t>
  </si>
  <si>
    <t>DRG code version</t>
  </si>
  <si>
    <t>02.ENC.14</t>
  </si>
  <si>
    <t>Arbitrary encounter-level identifier. Used to link across tables, including the ENCOUNTER, DIAGNOSIS, and PROCEDURES tables.</t>
  </si>
  <si>
    <t>02.ENC.01</t>
  </si>
  <si>
    <t>Encounter type</t>
  </si>
  <si>
    <t>02.ENC.09</t>
  </si>
  <si>
    <t>facilityid</t>
  </si>
  <si>
    <t>Arbitrary local facility code that identifies the hospital or clinic. Used for chart abstraction and validation.</t>
  </si>
  <si>
    <t>02.ENC.10</t>
  </si>
  <si>
    <t>Geographic locations</t>
  </si>
  <si>
    <t>02.ENC.08</t>
  </si>
  <si>
    <t>02.ENC.02</t>
  </si>
  <si>
    <t>Provider code for the provider who is most responsible for this encounter. For encounters with multiple providers choose one so the encounter can be linked to the diagnosis and procedure tables. As with the PATID, the provider code is a pseudoidentifier with a consistent crosswalk to the real identifier.</t>
  </si>
  <si>
    <t>02.ENC.07</t>
  </si>
  <si>
    <t>The ENROLLMENT table contains one record per unique combination of PATID, ENR_START_DATE, and ENR_BASIS.</t>
  </si>
  <si>
    <t>03.ENR.0</t>
  </si>
  <si>
    <t>chart</t>
  </si>
  <si>
    <t>Chart abstraction flag is intended to answer the question, "Are you able to request (or review) charts for this person?" This flag does not address chart availability.</t>
  </si>
  <si>
    <t>03.ENR.4</t>
  </si>
  <si>
    <t>0..*</t>
  </si>
  <si>
    <t>ENR_BASIS is a property of the time period defined. A patient can have multiple entries in the table.</t>
  </si>
  <si>
    <t>03.ENR.5</t>
  </si>
  <si>
    <t>Date of the end of the enrollment period. If the exact date is unknown, use the last day of the month.</t>
  </si>
  <si>
    <t>03.ENR.3</t>
  </si>
  <si>
    <t>Date of the beginning of the enrollment period. If the exact date is unknown, use the first day of the month.</t>
  </si>
  <si>
    <t>03.ENR.2</t>
  </si>
  <si>
    <t>03.ENR.1</t>
  </si>
  <si>
    <t>The LAB_RESULT_CM table contains one record per LAB_RESULT_CM_ID</t>
  </si>
  <si>
    <t>08.LAB.0</t>
  </si>
  <si>
    <t>Abnormal result indicator.</t>
  </si>
  <si>
    <t>08.LAB.24</t>
  </si>
  <si>
    <t>08.LAB.03</t>
  </si>
  <si>
    <t>Logical Observation Identifiers, Names, and Codes (LOINC®) from the Regenstrief Institute.</t>
  </si>
  <si>
    <t>08.LAB.06</t>
  </si>
  <si>
    <t>Laboratory result common measure, a categorical identification for the type of test, which is harmonized across all contributing data partners.</t>
  </si>
  <si>
    <t>08.LAB.04</t>
  </si>
  <si>
    <t>Date test was ordered.</t>
  </si>
  <si>
    <t>08.LAB.11</t>
  </si>
  <si>
    <t>Optional variable for local and standard procedure codes, used to identify the originating order for the lab test</t>
  </si>
  <si>
    <t>08.LAB.09</t>
  </si>
  <si>
    <t>Procedure code type, if applicable.</t>
  </si>
  <si>
    <t>08.LAB.10</t>
  </si>
  <si>
    <t>Arbitrary identifier for each unique LAB_RESULT_CM record</t>
  </si>
  <si>
    <t>08.LAB.01</t>
  </si>
  <si>
    <t>Modifier for NORM_RANGE_HIGH values.</t>
  </si>
  <si>
    <t>08.LAB.23</t>
  </si>
  <si>
    <t>Modifier for NORM_RANGE_LOW values.</t>
  </si>
  <si>
    <t>08.LAB.21</t>
  </si>
  <si>
    <t>Upper bound of the normal range assigned by the laboratory.</t>
  </si>
  <si>
    <t>08.LAB.22</t>
  </si>
  <si>
    <t>Lower bound of the normal range assigned by the laboratory.</t>
  </si>
  <si>
    <t>08.LAB.20</t>
  </si>
  <si>
    <t>08.LAB.02</t>
  </si>
  <si>
    <t>priority</t>
  </si>
  <si>
    <t>08.LAB.07</t>
  </si>
  <si>
    <t>Result date</t>
  </si>
  <si>
    <t>08.LAB.14</t>
  </si>
  <si>
    <t>Location of the test result. Point of Care locations may include anticoagulation clinic, newborn nursery, finger stick in provider office, or home.</t>
  </si>
  <si>
    <t>08.LAB.08</t>
  </si>
  <si>
    <t>Modifier for result values.</t>
  </si>
  <si>
    <t>08.LAB.18</t>
  </si>
  <si>
    <t>Standardized/converted result for quantitative results.</t>
  </si>
  <si>
    <t>08.LAB.17</t>
  </si>
  <si>
    <t>Standardized result for qualitative results.</t>
  </si>
  <si>
    <t>08.LAB.16</t>
  </si>
  <si>
    <t>Result time</t>
  </si>
  <si>
    <t>08.LAB.15</t>
  </si>
  <si>
    <t>Converted/standardized units for the result</t>
  </si>
  <si>
    <t>08.LAB.19</t>
  </si>
  <si>
    <t>Date specimen was collected.</t>
  </si>
  <si>
    <t>08.LAB.12</t>
  </si>
  <si>
    <t>Specimen source</t>
  </si>
  <si>
    <t>08.LAB.05</t>
  </si>
  <si>
    <t>Time specimen was collected.</t>
  </si>
  <si>
    <t>08.LAB.13</t>
  </si>
  <si>
    <t>Prescribing</t>
  </si>
  <si>
    <t>The PRESCRIBING table contains one record per PRESCRIBINGID.</t>
  </si>
  <si>
    <t>11.RX.0</t>
  </si>
  <si>
    <t>Arbitrary encounter-level identifier</t>
  </si>
  <si>
    <t>11.RX.03</t>
  </si>
  <si>
    <t>11.RX.02</t>
  </si>
  <si>
    <t>Arbitrary identifier for each unique PRESCRIBING record.</t>
  </si>
  <si>
    <t>11.RX.01</t>
  </si>
  <si>
    <t>Basis of the medication order. The PRESCRIBING table can contain orders for many different activities, and this field is intended to connect the provider’s prescribing order with how the order was fulfilled (such as outpatient dispensing or administration by a healthcare professional). (Value set items updated and field definition expanded in v3.1.)  01=Order to Dispense; 02=Order to administer; NI=No information; UN=Unknown; OT=Other</t>
  </si>
  <si>
    <t>11.RX.14</t>
  </si>
  <si>
    <t>Number of days supply ordered, as specified by the prescription. Number precision and scale updated in v3.01.</t>
  </si>
  <si>
    <t>11.RX.12</t>
  </si>
  <si>
    <t>End date of order (if available).</t>
  </si>
  <si>
    <t>11.RX.08</t>
  </si>
  <si>
    <t>Specified frequency of medication.</t>
  </si>
  <si>
    <t>11.RX.13</t>
  </si>
  <si>
    <t>Where an RxNorm mapping exists for the source medication, this field contains the RxNorm concept identifier (CUI) at the highest possible specificity. v3.1 modification: field types changed to character because the National Library of Medicine specifies this variable as a character type.</t>
  </si>
  <si>
    <t>11.RX.15</t>
  </si>
  <si>
    <t>Order date of the prescription by the provider.</t>
  </si>
  <si>
    <t>11.RX.05</t>
  </si>
  <si>
    <t>Order time of the prescription by the provider.</t>
  </si>
  <si>
    <t>11.RX.06</t>
  </si>
  <si>
    <t>Provider code for the provider who prescribed the medication. The provider code is a pseudoidentifier with a consistent crosswalk to the real identifier.</t>
  </si>
  <si>
    <t>11.RX.04</t>
  </si>
  <si>
    <t>Quantity ordered. Number precision and scale updated in v3.01.</t>
  </si>
  <si>
    <t>11.RX.09</t>
  </si>
  <si>
    <t>The unit associated with the quantity prescribed. New field added in v3.01.</t>
  </si>
  <si>
    <t>11.RX.10</t>
  </si>
  <si>
    <t>Number of refills ordered (not including the original prescription). If no refills are ordered, the value should be zero. Number precision and scale updated in v3.01.</t>
  </si>
  <si>
    <t>11.RX.11</t>
  </si>
  <si>
    <t>Start date of order. This attribute may not be consistent with the date on which the patient actually begin taking the medication.</t>
  </si>
  <si>
    <t>11.RX.07</t>
  </si>
  <si>
    <t>Procedures</t>
  </si>
  <si>
    <t>The PROCEDURES table contains one record per PROCEDURESID.</t>
  </si>
  <si>
    <t>05.PROC.0</t>
  </si>
  <si>
    <t>05.PROC.05</t>
  </si>
  <si>
    <t>05.PROC.03</t>
  </si>
  <si>
    <t>This is a field replicated from the ENCOUNTER table. See ENCOUNTER table for definitions.</t>
  </si>
  <si>
    <t>05.PROC.04</t>
  </si>
  <si>
    <t>05.PROC.02</t>
  </si>
  <si>
    <t>proceduresid</t>
  </si>
  <si>
    <t>05.PROC.01</t>
  </si>
  <si>
    <t>Provider code for the provider who is most responsible for this encounter.</t>
  </si>
  <si>
    <t>05.PROC.06</t>
  </si>
  <si>
    <t>px</t>
  </si>
  <si>
    <t>Procedure Code</t>
  </si>
  <si>
    <t>05.PROC.08</t>
  </si>
  <si>
    <t>Date the procedure was performed.</t>
  </si>
  <si>
    <t>05.PROC.07</t>
  </si>
  <si>
    <t>Source of the procedure information.  OD=Order; BI=Billing; CL=Claim; NI=No information; UN=Unknown; OT=Other</t>
  </si>
  <si>
    <t>05.PROC.10</t>
  </si>
  <si>
    <t>05.PROC.09</t>
  </si>
  <si>
    <t>The PRO_RESPONSE table contains one record per PRO_CM_ID.</t>
  </si>
  <si>
    <t>10.PRO.0</t>
  </si>
  <si>
    <t>Arbitrary encounter-level identifier used to link across tables.</t>
  </si>
  <si>
    <t>10.PRO.03</t>
  </si>
  <si>
    <t>Arbitrary person-level identifier for the patient for whom the PRO response was captured.</t>
  </si>
  <si>
    <t>10.PRO.02</t>
  </si>
  <si>
    <t>Indicates whether Computer Adaptive Testing (CAT) was used to administer the survey or instrument that the item was part of.</t>
  </si>
  <si>
    <t>10.PRO.11</t>
  </si>
  <si>
    <t>Arbitrary identifier for each unique record</t>
  </si>
  <si>
    <t>10.PRO.01</t>
  </si>
  <si>
    <t>The date of the response.</t>
  </si>
  <si>
    <t>10.PRO.06</t>
  </si>
  <si>
    <t>PCORnet identifier for the specific Common Measure item.</t>
  </si>
  <si>
    <t>10.PRO.04</t>
  </si>
  <si>
    <t>LOINC® code for item context and stem</t>
  </si>
  <si>
    <t>10.PRO.05</t>
  </si>
  <si>
    <t>Method of administration</t>
  </si>
  <si>
    <t>10.PRO.09</t>
  </si>
  <si>
    <t>The person who responded on behalf of the patient for whom the response was captured</t>
  </si>
  <si>
    <t>10.PRO.10</t>
  </si>
  <si>
    <t>The numeric response recorded for the item</t>
  </si>
  <si>
    <t>10.PRO.08</t>
  </si>
  <si>
    <t>The time of the response.</t>
  </si>
  <si>
    <t>10.PRO.07</t>
  </si>
  <si>
    <t>Vital</t>
  </si>
  <si>
    <t>The VITAL table contains one record per VITALID.</t>
  </si>
  <si>
    <t>06.VITAL.0</t>
  </si>
  <si>
    <t>Position for orthostatic blood pressure.</t>
  </si>
  <si>
    <t>06.VITAL.12</t>
  </si>
  <si>
    <t>diastolic</t>
  </si>
  <si>
    <t>Diastolic blood pressure (in mmHg).</t>
  </si>
  <si>
    <t>06.VITAL.09</t>
  </si>
  <si>
    <t>Arbitrary encounter-level identifier.</t>
  </si>
  <si>
    <t>06.VITAL.03</t>
  </si>
  <si>
    <t>ht</t>
  </si>
  <si>
    <t>Height (in inches) measured by standing</t>
  </si>
  <si>
    <t>06.VITAL.07</t>
  </si>
  <si>
    <t>Date of vitals measure.</t>
  </si>
  <si>
    <t>06.VITAL.04</t>
  </si>
  <si>
    <t>Time of vitals measure.</t>
  </si>
  <si>
    <t>06.VITAL.05</t>
  </si>
  <si>
    <t>BMI if calculated in the source system</t>
  </si>
  <si>
    <t>06.VITAL.11</t>
  </si>
  <si>
    <t xml:space="preserve">Arbitrary person-level identifier. </t>
  </si>
  <si>
    <t>06.VITAL.02</t>
  </si>
  <si>
    <t>smoking</t>
  </si>
  <si>
    <t>Indicator for any form of tobacco that is smoked.</t>
  </si>
  <si>
    <t>06.VITAL.13</t>
  </si>
  <si>
    <t>systolic</t>
  </si>
  <si>
    <t>Systolic blood pressure (in mmHg).</t>
  </si>
  <si>
    <t>06.VITAL.10</t>
  </si>
  <si>
    <t>tobacco</t>
  </si>
  <si>
    <t>Indicator for any form of tobacco.</t>
  </si>
  <si>
    <t>06.VITAL.14</t>
  </si>
  <si>
    <t>Type(s) of tobacco used.</t>
  </si>
  <si>
    <t>06.VITAL.15</t>
  </si>
  <si>
    <t>vitalid</t>
  </si>
  <si>
    <t>Arbitrary identifier for each unique VITAL record</t>
  </si>
  <si>
    <t>06.VITAL.01</t>
  </si>
  <si>
    <t>The “Patient-reported” category can include reporting by patient’s family or guardian.  PR=Patient-reported; PD=Patient device direct feed; HC=Healthcare delivery setting; HD=Healthcare device direct feed; NI=No information; UN=Unknown; OT=Other</t>
  </si>
  <si>
    <t>06.VITAL.06</t>
  </si>
  <si>
    <t>wt</t>
  </si>
  <si>
    <t>Weight (in pounds).</t>
  </si>
  <si>
    <t>06.VITAL.08</t>
  </si>
  <si>
    <t>Mappings</t>
  </si>
  <si>
    <t>PerformedEncounter.identifier(DSET&lt;ID&gt;).item(ID).identifier</t>
  </si>
  <si>
    <t>PerformedDiagnosis &gt; PerformedObservation.timePointCode</t>
  </si>
  <si>
    <t>PerformedProcedure &gt; DefinedProcedure.nameCode</t>
  </si>
  <si>
    <t>PerformedClinicalResult &gt; PerformedObservation.identifier</t>
  </si>
  <si>
    <t>PerformedStudyAgentTransfer</t>
  </si>
  <si>
    <t>PerformedMedicalConditionResult</t>
  </si>
  <si>
    <t>PerformedMedicalConditionResult &gt; PerformedObservation.identifier</t>
  </si>
  <si>
    <t>PerformedMedicalConditionResult &gt; PerformedObservation &gt; Subject.identifier.item(ID).identifier</t>
  </si>
  <si>
    <t>PerformedMedicalConditionResult.reportedDate</t>
  </si>
  <si>
    <t>PerformedMedicalConditionResult.occurrenceDateRange(IVL&lt;TS.DATETIME).high</t>
  </si>
  <si>
    <t>PerformedMedicalConditionResult.occurrenceDateRange(IVL&lt;TS.DATETIME).low</t>
  </si>
  <si>
    <t>PerformedMedicalConditionResult.conditionStatusCode</t>
  </si>
  <si>
    <t>PerformedMedicalConditionResult.value(CD).code</t>
  </si>
  <si>
    <t>PerformedMedicalConditionResult.value(CD).codeSystem</t>
  </si>
  <si>
    <t>PerformedObservationResult</t>
  </si>
  <si>
    <t>PerformedObservationResult &gt; PerformedObservation &gt; DefinedActivity.nameCode(CD).code</t>
  </si>
  <si>
    <t>PerformedObservationResult.createdDate</t>
  </si>
  <si>
    <t>PerformedObservationResult.value(ST).value</t>
  </si>
  <si>
    <t>PerformedObservationResult &gt; PerformedObservation.methodCode</t>
  </si>
  <si>
    <t>PerformedSubstanceAdministration.identifier</t>
  </si>
  <si>
    <t>PerformedSubstanceAdministration.orderDate</t>
  </si>
  <si>
    <t>PerformedSubstanceAdministration &gt; PerformedCompositionRelationship &gt; PerformedStudyAgentTransfer.dateRange(IVL&lt;TS.DATETIME&gt;).low</t>
  </si>
  <si>
    <t>PerformedSubstanceAdministration &gt; PerformedCompositionRelationship &gt; PerformedStudyAgentTransfer.dateRange(IVL&lt;TS.DATETIME&gt;).high</t>
  </si>
  <si>
    <t>PerformedSubstanceAdministration &gt; PerformedCompositionRelationship &gt; PerformedStudyAgentTransfer.quantity(PQ).value</t>
  </si>
  <si>
    <t>PerformedSubstanceAdministration &gt; PerformedCompositionRelationship &gt; PerformedStudyAgentTransfer.quantity(PQ).unit</t>
  </si>
  <si>
    <t>PerformedSubstanceAdministration &gt; PerformedCompositionRelationship &gt; PerformedStudyAgentTransfer.daysSupply</t>
  </si>
  <si>
    <t>PerformedSubstanceAdministration.doseFrequencyCode</t>
  </si>
  <si>
    <t>SENTINEL ID</t>
  </si>
  <si>
    <t>PCORNet ID</t>
  </si>
  <si>
    <t>i2b2 ID</t>
  </si>
  <si>
    <t>OMOP ID</t>
  </si>
  <si>
    <t>SENTINEL ELEMENT</t>
  </si>
  <si>
    <t>PCORNet ELEMENT</t>
  </si>
  <si>
    <t>i2b2 ELEMENT</t>
  </si>
  <si>
    <t>OMOP ELEMENT</t>
  </si>
  <si>
    <t>SENTINEL MAPPING</t>
  </si>
  <si>
    <t>PCORNet MAPPING</t>
  </si>
  <si>
    <t>i2b2 MAPPING</t>
  </si>
  <si>
    <t>OMOP MAPPING</t>
  </si>
  <si>
    <t>ObPeriod.0</t>
  </si>
  <si>
    <t>ObPeriod.1</t>
  </si>
  <si>
    <t>ObPeriod.2</t>
  </si>
  <si>
    <t>ObPeriod.3</t>
  </si>
  <si>
    <t>ObPeriod.4</t>
  </si>
  <si>
    <t>ObPeriod.5</t>
  </si>
  <si>
    <t>DEM.0</t>
  </si>
  <si>
    <t>Person.0</t>
  </si>
  <si>
    <t>Person.1</t>
  </si>
  <si>
    <t>DEM.1</t>
  </si>
  <si>
    <t>Person.6</t>
  </si>
  <si>
    <t>Person.3</t>
  </si>
  <si>
    <t>Person.4</t>
  </si>
  <si>
    <t>Person.5</t>
  </si>
  <si>
    <t>DEM.5</t>
  </si>
  <si>
    <t>Person.2</t>
  </si>
  <si>
    <t>DEM.3</t>
  </si>
  <si>
    <t>DEM.4</t>
  </si>
  <si>
    <t>Person.7</t>
  </si>
  <si>
    <t>DEM.6</t>
  </si>
  <si>
    <t>Person.8</t>
  </si>
  <si>
    <t>Person.9</t>
  </si>
  <si>
    <t>Person.10</t>
  </si>
  <si>
    <t>VISIT.0</t>
  </si>
  <si>
    <t>VISIT_OCCURRENCE.0</t>
  </si>
  <si>
    <t>VISIT_OCCURRENCE.2</t>
  </si>
  <si>
    <t>VISIT_OCCURRENCE.1</t>
  </si>
  <si>
    <t>VISIT.1</t>
  </si>
  <si>
    <t>VISIT_OCCURRENCE.4</t>
  </si>
  <si>
    <t>VISIT_OCCURRENCE.5</t>
  </si>
  <si>
    <t>VISIT.2</t>
  </si>
  <si>
    <t>VISIT_OCCURRENCE.6</t>
  </si>
  <si>
    <t>VISIT_OCCURRENCE.7</t>
  </si>
  <si>
    <t>VISIT_OCCURRENCE.9</t>
  </si>
  <si>
    <t>VISIT.3</t>
  </si>
  <si>
    <t>VISIT_OCCURRENCE.3</t>
  </si>
  <si>
    <t>VISIT_OCCURRENCE.10</t>
  </si>
  <si>
    <t>VISIT_OCCURRENCE.15</t>
  </si>
  <si>
    <t>VISIT_OCCURRENCE.13</t>
  </si>
  <si>
    <t>VISIT_OCCURRENCE.8</t>
  </si>
  <si>
    <t>VISIT_OCCURRENCE.17</t>
  </si>
  <si>
    <t>DIAG.0</t>
  </si>
  <si>
    <t>DIAG.1</t>
  </si>
  <si>
    <t>DIAG.2</t>
  </si>
  <si>
    <t>DIAG.3</t>
  </si>
  <si>
    <t>DIAG.4</t>
  </si>
  <si>
    <t>DIAG.5</t>
  </si>
  <si>
    <t>DIAG.6</t>
  </si>
  <si>
    <t>PROC.0</t>
  </si>
  <si>
    <t>PROCEDURE_OCCURRENCE.0</t>
  </si>
  <si>
    <t>PROCEDURE_OCCURRENCE.1</t>
  </si>
  <si>
    <t>PROCEDURE_OCCURRENCE.2</t>
  </si>
  <si>
    <t>PROC.4</t>
  </si>
  <si>
    <t>PROCEDURE_OCCURRENCE.4</t>
  </si>
  <si>
    <t>PROC.2</t>
  </si>
  <si>
    <t>PROCEDURE_OCCURRENCE.3</t>
  </si>
  <si>
    <t>PROCEDURE_OCCURRENCE.5</t>
  </si>
  <si>
    <t>PROC.1</t>
  </si>
  <si>
    <t>PROC.3</t>
  </si>
  <si>
    <t>DEATH.0</t>
  </si>
  <si>
    <t>DEATH.1</t>
  </si>
  <si>
    <t>DEM.2</t>
  </si>
  <si>
    <t>DEATH.2</t>
  </si>
  <si>
    <t>DEATH.3</t>
  </si>
  <si>
    <t>DEATH.4</t>
  </si>
  <si>
    <t>DEATH.5</t>
  </si>
  <si>
    <t>LAB.0</t>
  </si>
  <si>
    <t>MEASUREMENT.0</t>
  </si>
  <si>
    <t>MEASUREMENT.1</t>
  </si>
  <si>
    <t>MEASUREMENT.2</t>
  </si>
  <si>
    <t>MEASUREMENT.14</t>
  </si>
  <si>
    <t>MEASUREMENT.13</t>
  </si>
  <si>
    <t>LAB.5</t>
  </si>
  <si>
    <t>MEASUREMENT.3</t>
  </si>
  <si>
    <t>LAB.2</t>
  </si>
  <si>
    <t>LAB.3</t>
  </si>
  <si>
    <t>LAB.4</t>
  </si>
  <si>
    <t>LAB.6</t>
  </si>
  <si>
    <t>LAB.17</t>
  </si>
  <si>
    <t>LAB.8</t>
  </si>
  <si>
    <t>MEASUREMENT.15</t>
  </si>
  <si>
    <t>LAB.14</t>
  </si>
  <si>
    <t>LAB.22</t>
  </si>
  <si>
    <t>MEASUREMENT.4</t>
  </si>
  <si>
    <t>MEASUREMENT.5</t>
  </si>
  <si>
    <t>LAB.19</t>
  </si>
  <si>
    <t>MEASUREMENT.9</t>
  </si>
  <si>
    <t>LAB.20</t>
  </si>
  <si>
    <t>MEASUREMENT.8</t>
  </si>
  <si>
    <t>LAB.18</t>
  </si>
  <si>
    <t>MEASUREMENT.7</t>
  </si>
  <si>
    <t>LAB.21</t>
  </si>
  <si>
    <t>MEASUREMENT.10</t>
  </si>
  <si>
    <t>LAB.12</t>
  </si>
  <si>
    <t>MEASUREMENT.11</t>
  </si>
  <si>
    <t>LAB.10</t>
  </si>
  <si>
    <t>LAB.11</t>
  </si>
  <si>
    <t>MEASUREMENT.12</t>
  </si>
  <si>
    <t>LAB.9</t>
  </si>
  <si>
    <t>LAB.1</t>
  </si>
  <si>
    <t>LAB.13</t>
  </si>
  <si>
    <t>LAB.7</t>
  </si>
  <si>
    <t>MEASUREMENT.6</t>
  </si>
  <si>
    <t>OBSERVATION.0</t>
  </si>
  <si>
    <t>OBSERVATION.1</t>
  </si>
  <si>
    <t>OBSERVATION.2</t>
  </si>
  <si>
    <t>OBSERVATION.3</t>
  </si>
  <si>
    <t>OBSERVATION.4</t>
  </si>
  <si>
    <t>OBSERVATION.5</t>
  </si>
  <si>
    <t>OBSERVATION.6</t>
  </si>
  <si>
    <t>OBSERVATION.7</t>
  </si>
  <si>
    <t>OBSERVATION.8</t>
  </si>
  <si>
    <t>OBSERVATION.9</t>
  </si>
  <si>
    <t>OBSERVATION.10</t>
  </si>
  <si>
    <t>OBSERVATION.11</t>
  </si>
  <si>
    <t>OBSERVATION.12</t>
  </si>
  <si>
    <t>OBSERVATION.13</t>
  </si>
  <si>
    <t>DRUG_EXPOSURE.0</t>
  </si>
  <si>
    <t>DRUG_EXPOSURE.2</t>
  </si>
  <si>
    <t>DRUG_EXPOSURE.17</t>
  </si>
  <si>
    <t>DRUG_EXPOSURE.18</t>
  </si>
  <si>
    <t>DRUG_EXPOSURE.3</t>
  </si>
  <si>
    <t>DRUG_EXPOSURE.19</t>
  </si>
  <si>
    <t>DRUG_EXPOSURE.15</t>
  </si>
  <si>
    <t>DRUG_EXPOSURE.1</t>
  </si>
  <si>
    <t>DRUG_EXPOSURE.4</t>
  </si>
  <si>
    <t>DRUG_EXPOSURE.5</t>
  </si>
  <si>
    <t>DRUG_EXPOSURE.6</t>
  </si>
  <si>
    <t>DRUG_EXPOSURE.7</t>
  </si>
  <si>
    <t>DRUG_EXPOSURE.8</t>
  </si>
  <si>
    <t>DRUG_EXPOSURE.16</t>
  </si>
  <si>
    <t>DRUG_EXPOSURE.12</t>
  </si>
  <si>
    <t>DRUG_EXPOSURE.9</t>
  </si>
  <si>
    <t>DRUG_EXPOSURE.10</t>
  </si>
  <si>
    <t>DRUG_EXPOSURE.11</t>
  </si>
  <si>
    <t>DRUG_EXPOSURE.13</t>
  </si>
  <si>
    <t>DRUG_EXPOSURE.14</t>
  </si>
  <si>
    <t>DEVICE_EXPOSURE.0</t>
  </si>
  <si>
    <t>DEVICE_EXPOSURE.2</t>
  </si>
  <si>
    <t>DEVICE_EXPOSURE.11</t>
  </si>
  <si>
    <t>DEVICE_EXPOSURE.12</t>
  </si>
  <si>
    <t>DEVICE_EXPOSURE.3</t>
  </si>
  <si>
    <t>DEVICE_EXPOSURE.9</t>
  </si>
  <si>
    <t>DEVICE_EXPOSURE.1</t>
  </si>
  <si>
    <t>DEVICE_EXPOSURE.4</t>
  </si>
  <si>
    <t>DEVICE_EXPOSURE.5</t>
  </si>
  <si>
    <t>DEVICE_EXPOSURE.6</t>
  </si>
  <si>
    <t>DEVICE_EXPOSURE.7</t>
  </si>
  <si>
    <t>DEVICE_EXPOSURE.8</t>
  </si>
  <si>
    <t>DEVICE_EXPOSURE.10</t>
  </si>
  <si>
    <t>CONDITION_OCCURRENCE.0</t>
  </si>
  <si>
    <t>CONDITION_OCCURRENCE.1</t>
  </si>
  <si>
    <t>CONDITION_OCCURRENCE.2</t>
  </si>
  <si>
    <t>CONDITION_OCCURRENCE.10</t>
  </si>
  <si>
    <t>CONDITION_OCCURRENCE.11</t>
  </si>
  <si>
    <t>CONDITION_OCCURRENCE.4</t>
  </si>
  <si>
    <t>CONDITION_OCCURRENCE.5</t>
  </si>
  <si>
    <t>CONDITION_OCCURRENCE.15</t>
  </si>
  <si>
    <t>CONDITION_OCCURRENCE.3</t>
  </si>
  <si>
    <t>CONDITION_OCCURRENCE.8</t>
  </si>
  <si>
    <t>CONDITION_OCCURRENCE.6</t>
  </si>
  <si>
    <t>CONDITION_OCCURRENCE.7</t>
  </si>
  <si>
    <t>CONDITION_OCCURRENCE.9</t>
  </si>
  <si>
    <t>MED.0</t>
  </si>
  <si>
    <t>MED.6</t>
  </si>
  <si>
    <t>MED.4</t>
  </si>
  <si>
    <t>MED.1</t>
  </si>
  <si>
    <t>MED.2</t>
  </si>
  <si>
    <t>MED.3</t>
  </si>
  <si>
    <t>MED.5</t>
  </si>
  <si>
    <t>MED.7</t>
  </si>
  <si>
    <t>MED.8</t>
  </si>
  <si>
    <t>MED.9</t>
  </si>
  <si>
    <t>MED.10</t>
  </si>
  <si>
    <t>MED.11</t>
  </si>
  <si>
    <t>MED.12</t>
  </si>
  <si>
    <t>NOTE.0</t>
  </si>
  <si>
    <t>NOTE.1</t>
  </si>
  <si>
    <t>NOTE.2</t>
  </si>
  <si>
    <t>NOTE.3</t>
  </si>
  <si>
    <t>NOTE.4</t>
  </si>
  <si>
    <t>NOTE.5</t>
  </si>
  <si>
    <t>NOTE.6</t>
  </si>
  <si>
    <t>NOTE.7</t>
  </si>
  <si>
    <t>NOTE.8</t>
  </si>
  <si>
    <t>NOTE.9</t>
  </si>
  <si>
    <t>NOTE.10</t>
  </si>
  <si>
    <t>NOTE.11</t>
  </si>
  <si>
    <t>NOTE.13</t>
  </si>
  <si>
    <t>CARE_SITE.0</t>
  </si>
  <si>
    <t>CARE_SITE.1</t>
  </si>
  <si>
    <t>CARE_SITE.2</t>
  </si>
  <si>
    <t>CARE_SITE.3</t>
  </si>
  <si>
    <t>CARE_SITE.4</t>
  </si>
  <si>
    <t>LOCATION.0</t>
  </si>
  <si>
    <t>LOCATION.1</t>
  </si>
  <si>
    <t>LOCATION.2</t>
  </si>
  <si>
    <t>LOCATION.3</t>
  </si>
  <si>
    <t>LOCATION.4</t>
  </si>
  <si>
    <t>LOCATION.5</t>
  </si>
  <si>
    <t>LOCATION.6</t>
  </si>
  <si>
    <t>LOCATION.7</t>
  </si>
  <si>
    <t>PROVIDER.0</t>
  </si>
  <si>
    <t>PROVIDER.1</t>
  </si>
  <si>
    <t>PROVIDER.2</t>
  </si>
  <si>
    <t>PROVIDER.3</t>
  </si>
  <si>
    <t>PROVIDER.4</t>
  </si>
  <si>
    <t>PROVIDER.5</t>
  </si>
  <si>
    <t>PROVIDER.6</t>
  </si>
  <si>
    <t>PROVIDER.7</t>
  </si>
  <si>
    <t>PROVIDER.8</t>
  </si>
  <si>
    <t>SPECIMEN.0</t>
  </si>
  <si>
    <t>SPECIMEN.1</t>
  </si>
  <si>
    <t>SPECIMEN.2</t>
  </si>
  <si>
    <t>SPECIMEN.3</t>
  </si>
  <si>
    <t>SPECIMEN.4</t>
  </si>
  <si>
    <t>SPECIMEN.5</t>
  </si>
  <si>
    <t>SPECIMEN.6</t>
  </si>
  <si>
    <t>SPECIMEN.7</t>
  </si>
  <si>
    <t>SPECIMEN.8</t>
  </si>
  <si>
    <t>SPECIMEN.9</t>
  </si>
  <si>
    <t>SPECIMEN.10</t>
  </si>
  <si>
    <t>birth_date</t>
  </si>
  <si>
    <t>datetime</t>
  </si>
  <si>
    <t>Date and time of birth.
Current age (at time of query) in the SHRINE ontology is calculated from this. If times don’t exist in the source data, set HH:MM:SS to 00:00:00.</t>
  </si>
  <si>
    <t>Death_date</t>
  </si>
  <si>
    <t>Date and time of death. Death date is not PHI. If times don’t exist in the source data, set HH:MM:SS to 00:00:00.</t>
  </si>
  <si>
    <t>Vital_status</t>
  </si>
  <si>
    <t>Vital status</t>
  </si>
  <si>
    <t>DIAGNOSIS_CODE</t>
  </si>
  <si>
    <t>Diagnosis concept in coding system</t>
  </si>
  <si>
    <t>DIAGNOSIS_CODING_SYSTEM</t>
  </si>
  <si>
    <t>FIXED PERMISSABLE VALUE SET</t>
  </si>
  <si>
    <t>Diagnosis coding system. ICD-9 is retained for older data.</t>
  </si>
  <si>
    <t>DIAGNOSIS_CODING_SYSTEM_VERSION</t>
  </si>
  <si>
    <t>Diagnosis coding system version.</t>
  </si>
  <si>
    <t>DIAGNOSIS_DATE</t>
  </si>
  <si>
    <t>Diagnosis date and time. If times don’t exist in the source data, set HH:MM:SS to 00:00:00.</t>
  </si>
  <si>
    <t>DIAGNOSIS_PRIORITY</t>
  </si>
  <si>
    <t>DIAGNOSIS_SOURCE</t>
  </si>
  <si>
    <t>Classification of diagnosis source. We include these categories to allow some flexibility in implementation. The context is to capture available diagnoses recorded during a specific encounter. It is not necessary to populate interim diagnoses unless readily available.</t>
  </si>
  <si>
    <t>Laboratory Test</t>
  </si>
  <si>
    <t>ABNORMAL_RESULT_INDICATOR</t>
  </si>
  <si>
    <t>Text</t>
  </si>
  <si>
    <t>Abnormal result indicator. This value comes from the source data; do not apply logic to create it.</t>
  </si>
  <si>
    <t>LAB_ CLASSIFICATION _SYSTEM_VERSION</t>
  </si>
  <si>
    <t>String</t>
  </si>
  <si>
    <t>Laboratory test classification system version.</t>
  </si>
  <si>
    <t>LAB_ CLASSIFICATION_SYSTEM</t>
  </si>
  <si>
    <t>Laboratory test classification system.</t>
  </si>
  <si>
    <t>LAB_ CODING_SYSTEM</t>
  </si>
  <si>
    <t>Laboratory test coding system.</t>
  </si>
  <si>
    <t>LAB_CODE</t>
  </si>
  <si>
    <t>Laboratory test concept in coding system.</t>
  </si>
  <si>
    <t>LAB_CODING_SYSTEM_VERSION</t>
  </si>
  <si>
    <t>Laboratory test coding system version.</t>
  </si>
  <si>
    <t>RAW_FACILITY_CODE</t>
  </si>
  <si>
    <t>Local facility code that identifies the hospital or clinic. Taken from facility claims.</t>
  </si>
  <si>
    <t>RAW_LAB_CODE</t>
  </si>
  <si>
    <t>RAW_MODIFIER_HIGH</t>
  </si>
  <si>
    <t>Modifier for RAW_NORMAL_RANGE_HIGH values.
For numeric results one of the following needs to be true:
1) Both RAW_MODIFIER_LOW and RAW_MODIFIER_HIGH contain EQ (e.g., normal values fall in the range 3-10)
2) RAW_MODIFIER_LOW contains GT or GE and MODIFIER_HIGH contains NO (e.g., normal values are &gt;3 with no upper boundary)
3) RAW_MODIFIER_HIGH contains LT or LE and MODIFIER_LOW contains NO (e.g., normal values are &lt;=10 with no lower boundary)</t>
  </si>
  <si>
    <t>RAW_MODIFIER_LOW</t>
  </si>
  <si>
    <t>Modifier for RAW_NORMAL_RANGE_LOW values.
For numeric results one of the following needs to be true:
1) Both RAW_MODIFIER_LOW and RAW_MODIFIER_HIGH contain EQ (e.g., normal values fall in the range 3-10)
2) RAW_MODIFIER_LOW contains GT or GE and RAW_MODIFIER_HIGH contains NO (e.g., normal values are &gt;3 with no upper boundary) 
3) RAW_MODIFIER_HIGH contains LT or LE and RAW_MODIFIER_LOW contains NO (e.g., normal values are &lt;=10 with no lower boundary)</t>
  </si>
  <si>
    <t>RAW_NORMAL_RANGE_HIGH</t>
  </si>
  <si>
    <t>Upper bound of the normal range assigned by the laboratory. Value should only contain the value of the upper bound. The symbols &gt;, &lt;, &gt;=, &lt;= should be removed. For example, if the normal range for a test is &gt;100 and &lt;300, then "300" should be entered.</t>
  </si>
  <si>
    <t>RAW_NORMAL_RANGE_LOW</t>
  </si>
  <si>
    <t>Lower bound of the normal range assigned by the laboratory. Value should only contain the value of the lower bound. The symbols &gt;, &lt;, &gt;=, &lt;= should be removed. For example, if the normal range for a test is &gt;100 and &lt;300, then "100" should be entered.</t>
  </si>
  <si>
    <t>RAW_ORDER_DEPT</t>
  </si>
  <si>
    <t>Local code for ordering provider department.</t>
  </si>
  <si>
    <t>RAW_PANEL</t>
  </si>
  <si>
    <t>RAW_RESULT</t>
  </si>
  <si>
    <t>The original test result value as seen in your source data. Values may include a decimal point, a sign or text (e.g., POSITIVE, NEGATIVE, DETECTED). The symbols &gt;, &lt;, &gt;=, &lt;= should be removed from the value and stored in the Modifier variable instead.</t>
  </si>
  <si>
    <t>RAW_UNIT</t>
  </si>
  <si>
    <t>Original units for the result in your source data.</t>
  </si>
  <si>
    <t>RESULT_LOCATION</t>
  </si>
  <si>
    <t>Location of the test result. Point of Care locations may include anticoagulation clinic, newborn nursery, finger stick in provider office, or home. The default value is ‘L’ unless the result is Point of Care. There should not be any missing values.</t>
  </si>
  <si>
    <t>RESULT_MODIFIER</t>
  </si>
  <si>
    <t>Modifier for result values. Any symbols in the RAW_RESULT value should be reflected in the RESULT_MODIFIER variable.</t>
  </si>
  <si>
    <t>RESULT_NUMERICAL</t>
  </si>
  <si>
    <t>Standardized/converted result for quantitative results. This variable should be left blank for qualitative results.</t>
  </si>
  <si>
    <t>RESULT_QUALITATIVE</t>
  </si>
  <si>
    <t>Standardized result for qualitative results. This variable should be NI for quantitative results. This filed will be sued for other permissible value sets e.g., color of urine.</t>
  </si>
  <si>
    <t>RESULT_UNIT</t>
  </si>
  <si>
    <t>Converted/standardized units for the result. Use Unified Code for Units of Measure (UCUM).</t>
  </si>
  <si>
    <t>SPECIMEN_DATE</t>
  </si>
  <si>
    <t>Date and time specimen was collected. If times don’t exist in the source data, set HH:MM:SS to 00:00:00.</t>
  </si>
  <si>
    <t>Medication</t>
  </si>
  <si>
    <t>MEDICATION_ CLASSIFICATION_SYSTEM</t>
  </si>
  <si>
    <t>Medication classification system.</t>
  </si>
  <si>
    <t>MEDICATION_ CODING_SYSTEM</t>
  </si>
  <si>
    <t>Medication coding system</t>
  </si>
  <si>
    <t>Medication classification system version.</t>
  </si>
  <si>
    <t>MEDICATION_CODE</t>
  </si>
  <si>
    <t>Medication concept in coding system.</t>
  </si>
  <si>
    <t>MEDICATION_CODING_SYSTEM_VERSION</t>
  </si>
  <si>
    <t>Medication coding system version</t>
  </si>
  <si>
    <t>ORDER_DATE</t>
  </si>
  <si>
    <t>Order date and time. If times don’t exist in the source data, set HH:MM:SS to 00:00:00.</t>
  </si>
  <si>
    <t>ORDER_TYPE</t>
  </si>
  <si>
    <t>Location where medication was ordered.</t>
  </si>
  <si>
    <t>RAW_ MEDICATION_CODE</t>
  </si>
  <si>
    <t>Optional field for originating local code related to a medication order.</t>
  </si>
  <si>
    <t>RAW_ MEDICATION_FORM</t>
  </si>
  <si>
    <t>Optional field for originating local medication form.</t>
  </si>
  <si>
    <t>RAW_ MEDICATION_NAME</t>
  </si>
  <si>
    <t>Optional field for originating local medication name.</t>
  </si>
  <si>
    <t>RAW_ MEDICATION_STRENGTH</t>
  </si>
  <si>
    <t>Optional field for originating local medication strength.</t>
  </si>
  <si>
    <t>RAW_MEDICATION_ROUTE</t>
  </si>
  <si>
    <t>Optional field for originating local medication route.</t>
  </si>
  <si>
    <t>PROCEDURE_ CODING_SYSTEM</t>
  </si>
  <si>
    <t>Procedure coding system. ICD-9-CM is retained for older data.</t>
  </si>
  <si>
    <t>PROCEDURE_CODE</t>
  </si>
  <si>
    <t>Procedure concept in coding system.</t>
  </si>
  <si>
    <t>PROCEDURE_CODING_SYSTEM_VERSION</t>
  </si>
  <si>
    <t>Procedure coding system version.</t>
  </si>
  <si>
    <t>PROCEDURE_DATE</t>
  </si>
  <si>
    <t>Procedure date and time. If times don’t exist in the source data, set HH:MM:SS to 00:00:00.</t>
  </si>
  <si>
    <t>Visit</t>
  </si>
  <si>
    <t>ADMIT_DATE</t>
  </si>
  <si>
    <t>Date and time of visit or admission. Age at visit field in SHRNE ontology is calculated from this. If times don’t exist in the source data, set HH:MM:SS to 00:00:00.</t>
  </si>
  <si>
    <t>DISCHARGE_DATE</t>
  </si>
  <si>
    <t>Date and time of discharge.
Length of stay in SHRINE ontology is calculated from this. If times don’t exist in the source data, set HH:MM:SS to 00:00:00.</t>
  </si>
  <si>
    <t>VISIT_TYPE</t>
  </si>
  <si>
    <t>Visit type</t>
  </si>
  <si>
    <t>N/A</t>
  </si>
  <si>
    <t>Person.ethnicGroupCode WHERE Person.ethnicGroupCode = "Hispanic"</t>
  </si>
  <si>
    <t>Person.deathIndicator</t>
  </si>
  <si>
    <t>PerformedDiagnosis.value(ANY=&gt;CD).code</t>
  </si>
  <si>
    <t>PerformedDiagnosis.value(ANY=&gt;CD).codeSystem</t>
  </si>
  <si>
    <t>PerformedDiagnosis.value(ANY=&gt;CD).codeSystemVersion</t>
  </si>
  <si>
    <t>PerformedDiagnosis.reportedDate</t>
  </si>
  <si>
    <t>PerformedClinicalResult &gt; PerformedObservation &gt; DefinedObservation.nameCode(CD).valueSet</t>
  </si>
  <si>
    <t>PerformedClinicalResult &gt; PerformedObservation &gt; DefinedObservation.nameCode(CD).codeSystem</t>
  </si>
  <si>
    <t>PerformedClinicalResult &gt; PerformedObservation &gt; DefinedObservation.nameCode(CD).code</t>
  </si>
  <si>
    <t>PerformedClinicalResult.value(ANY=&gt;CD).code</t>
  </si>
  <si>
    <t>PerformedClinicalResult.value(ANY=&gt;PQ).unit</t>
  </si>
  <si>
    <t>PerformedProcedure &gt; DefinedProcedure.nameCode(CD).codeSystemName</t>
  </si>
  <si>
    <t>LAB.15</t>
  </si>
  <si>
    <t>LAB.16</t>
  </si>
  <si>
    <t>CARE_SITE</t>
  </si>
  <si>
    <t>The CARE_SITE table contains a list of uniquely identified institutional (physical or organizational) units
where healthcare delivery is practiced (offices, wards, hospitals, clinics, etc.).</t>
  </si>
  <si>
    <t>care_site_id</t>
  </si>
  <si>
    <t>A unique identifier for each
Care Site.</t>
  </si>
  <si>
    <t>care_site_name</t>
  </si>
  <si>
    <t>varchar(255)</t>
  </si>
  <si>
    <t>The verbatim description or
name of the Care Site as in
data source</t>
  </si>
  <si>
    <t>location_id</t>
  </si>
  <si>
    <t>A foreign key to the
geographic Location in the
LOCATION table, where the
detailed address information
is stored.</t>
  </si>
  <si>
    <t>place_of_service_concept_id</t>
  </si>
  <si>
    <t>A foreign key that refers to a
Place of Service Concept ID
in the Standardized
Vocabularies.</t>
  </si>
  <si>
    <t>CONDITION_OCCURRENCE</t>
  </si>
  <si>
    <t>Conditions are records of a Person suggesting the presence of a disease or medical condition stated as a
diagnosis, a sign or a symptom, which is either observed by a Provider or reported by the patient. Conditions
are recorded in different sources and levels of standardization,</t>
  </si>
  <si>
    <t>condition_concept_id</t>
  </si>
  <si>
    <t>A foreign key that refers to a Standard Condition
Concept identifier in the Standardized
Vocabularies.</t>
  </si>
  <si>
    <t>condition_end_date</t>
  </si>
  <si>
    <t>Date</t>
  </si>
  <si>
    <t>The date when the instance of the Condition is
considered to have ended.</t>
  </si>
  <si>
    <t>condition_end_datetime</t>
  </si>
  <si>
    <t>Datetime</t>
  </si>
  <si>
    <t>The date when the instance of the Condition is considered to have ended.</t>
  </si>
  <si>
    <t>condition_occurrence_id</t>
  </si>
  <si>
    <t>A unique identifier for each Condition Occurrence
event.</t>
  </si>
  <si>
    <t>condition_start_date</t>
  </si>
  <si>
    <t>The date when the instance of the Condition is
recorded.</t>
  </si>
  <si>
    <t>condition_start_datetime</t>
  </si>
  <si>
    <t>The date and time when the instance of the
Condition is recorded.</t>
  </si>
  <si>
    <t>condition_status_concept_id</t>
  </si>
  <si>
    <t>A foreign key to the predefined concept in the
standard vocabulary reflecting the condition
status</t>
  </si>
  <si>
    <t>condition_type_concept_id</t>
  </si>
  <si>
    <t>A foreign key to the predefined Concept identifier
in the Standardized Vocabularies reflecting the
source data from which the condition was
recorded, the level of standardization, and the
type of occurrence.</t>
  </si>
  <si>
    <t>person_id</t>
  </si>
  <si>
    <t>A foreign key identifier to the Person who is
experiencing the condition. The demographic
details of that Person are stored in the PERSON
table.</t>
  </si>
  <si>
    <t>provider_id</t>
  </si>
  <si>
    <t>A foreign key to the Provider in the PROVIDER
table who was responsible for capturing
(diagnosing) the Condition.</t>
  </si>
  <si>
    <t>stop_reason</t>
  </si>
  <si>
    <t>varchar(20)</t>
  </si>
  <si>
    <t>The reason that the condition was no longer
present, as indicated in the source data.</t>
  </si>
  <si>
    <t>visit_occurrence_id</t>
  </si>
  <si>
    <t>A foreign key to the visit in the VISIT table
during which the Condition was determined
(diagnosed).</t>
  </si>
  <si>
    <t>DEATH</t>
  </si>
  <si>
    <t>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t>
  </si>
  <si>
    <t>Death.0</t>
  </si>
  <si>
    <t>cause_concept_id</t>
  </si>
  <si>
    <t>A foreign key referring to a standard concept
identifier in the Standardized Vocabularies for
conditions.</t>
  </si>
  <si>
    <t>Death.5</t>
  </si>
  <si>
    <t>death_date</t>
  </si>
  <si>
    <t>DateTime</t>
  </si>
  <si>
    <t>The date the person was deceased. If the precise
date including day or month is not known or not
allowed, December is used as the default month,
and the last day of the month the default day.</t>
  </si>
  <si>
    <t>Death.2</t>
  </si>
  <si>
    <t>death_datetime</t>
  </si>
  <si>
    <t>The date and time the person was deceased. If
the precise date including day or month is not
known or not allowed, December is used as the
default month, and the last day of the month the
default day.</t>
  </si>
  <si>
    <t>Death.3</t>
  </si>
  <si>
    <t>death_type_concept_id</t>
  </si>
  <si>
    <t>A foreign key referring to the predefined concept
identifier in the Standardized Vocabularies
reflecting how the death was represented in the
source data.</t>
  </si>
  <si>
    <t>Death.4</t>
  </si>
  <si>
    <t>A foreign key identifier to the deceased person.
The demographic details of that person are stored
in the person table.</t>
  </si>
  <si>
    <t>Death.1</t>
  </si>
  <si>
    <t>DEVICE_EXPOSURE</t>
  </si>
  <si>
    <t>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t>
  </si>
  <si>
    <t>device_concept_id</t>
  </si>
  <si>
    <t>A foreign key that refers to a Standard
Concept identifier in the Standardized
Vocabularies for the Device concept.</t>
  </si>
  <si>
    <t>device_exposure_end_date</t>
  </si>
  <si>
    <t>The date the Device or supply was
removed from use.</t>
  </si>
  <si>
    <t>device_exposure_end_datetime</t>
  </si>
  <si>
    <t>The date and time the Device or supply
was removed from use.</t>
  </si>
  <si>
    <t>device_exposure_id</t>
  </si>
  <si>
    <t>A system-generated unique identifier for
each Device Exposure.</t>
  </si>
  <si>
    <t>device_exposure_start_date</t>
  </si>
  <si>
    <t>The date the Device or supply was applied
or used.</t>
  </si>
  <si>
    <t>device_exposure_start_datetime</t>
  </si>
  <si>
    <t>The date and time the Device or supply
was applied or used.</t>
  </si>
  <si>
    <t>device_type_concept_id</t>
  </si>
  <si>
    <t>A foreign key to the predefined Concept
identifier in the Standardized Vocabularies
reflecting the type of Device Exposure
recorded. It indicates how the Device
Exposure was represented in the source
data.</t>
  </si>
  <si>
    <t>A foreign key identifier to the Person who
is subjected to the Device. The
demographic details of that person are
stored in the Person table.</t>
  </si>
  <si>
    <t>varchar(50)</t>
  </si>
  <si>
    <t>A foreign key to the provider in the
PROVIDER table who initiated of
administered the Device.</t>
  </si>
  <si>
    <t>quantity</t>
  </si>
  <si>
    <t>The number of individual Devices used for
the exposure.</t>
  </si>
  <si>
    <t>unique_device_id</t>
  </si>
  <si>
    <t>A UDI or equivalent identifying the
instance of the Device used in the Person.</t>
  </si>
  <si>
    <t>A foreign key to the visit in the VISIT
table during which the device was used.</t>
  </si>
  <si>
    <t>DRUG_EXPOSURE</t>
  </si>
  <si>
    <t>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t>
  </si>
  <si>
    <t>days_supply</t>
  </si>
  <si>
    <t>The number of days of supply of the
medication as recorded in the original
prescription or dispensing record.</t>
  </si>
  <si>
    <t>drug_concept_id</t>
  </si>
  <si>
    <t>A foreign key that refers to a Standard
Concept identifier in the Standardized
Vocabularies for the Drug concept.</t>
  </si>
  <si>
    <t>drug_exposure_end_date</t>
  </si>
  <si>
    <t>The end date for the current instance of Drug
utilization. It is not available from all sources.</t>
  </si>
  <si>
    <t>drug_exposure_end_datetime</t>
  </si>
  <si>
    <t>The end date and time for the current
instance of Drug utilization. It is not
available from all sources.</t>
  </si>
  <si>
    <t>drug_exposure_id</t>
  </si>
  <si>
    <t>A system-generated unique identifier for each
Drug utilization event.</t>
  </si>
  <si>
    <t>drug_exposure_start_date</t>
  </si>
  <si>
    <t>The start date for the current instance of
Drug utilization. Valid entries include a start
date of a prescription, the date a prescription
was filled, or the date on which a Drug
administration procedure was recorded.</t>
  </si>
  <si>
    <t>drug_exposure_start_datetime</t>
  </si>
  <si>
    <t>The start date and time for the current
instance of Drug utilization. Valid entries
include a start date of a prescription, the
date a prescription was filled, or the date on
which a D</t>
  </si>
  <si>
    <t>drug_source_value</t>
  </si>
  <si>
    <t>The source code for the Drug as it appears in
the source data. This code is mapped to a
Standard Drug concept in the Standardized
Vocabularies and the original code is, stored
here for reference.</t>
  </si>
  <si>
    <t>drug_type_concept_id</t>
  </si>
  <si>
    <t>A foreign key to the predefined Concept
identifier in the Standardized Vocabularies
reflecting the type of Drug Exposure</t>
  </si>
  <si>
    <t>lot_number</t>
  </si>
  <si>
    <t>An identifier assigned to a particular quantity
or lot of Drug product from the manufacturer.</t>
  </si>
  <si>
    <t>A foreign key identifier to the person who is
subjected to the Drug. The demographic
details of that person are stored in the person
table.</t>
  </si>
  <si>
    <t>A foreign key to the provider in the provider
table who initiated (prescribed or
administered) the Drug Exposure.</t>
  </si>
  <si>
    <t>Float</t>
  </si>
  <si>
    <t>The quantity of drug as recorded in the
original prescription or dispensing record.</t>
  </si>
  <si>
    <t>refills</t>
  </si>
  <si>
    <t>The number of refills after the initial
prescription. The initial prescription is not
counted, values start with 0.</t>
  </si>
  <si>
    <t>route_concept_id</t>
  </si>
  <si>
    <t>A foreign key to a predefined concept in the
Standardized Vocabularies reflecting the
route of administration.</t>
  </si>
  <si>
    <t>sig</t>
  </si>
  <si>
    <t>Clob</t>
  </si>
  <si>
    <t>The directions (“signetur”) on the Drug
prescription as recorded in the original
prescription (and printed on the container) or
dispensing record.</t>
  </si>
  <si>
    <t>varchar (20)</t>
  </si>
  <si>
    <t>The reason the Drug was stopped. Reasons
include regimen completed, changed,
removed, etc.</t>
  </si>
  <si>
    <t>verbatim_end_date</t>
  </si>
  <si>
    <t>The known end date of a drug_exposure as
provided by the source</t>
  </si>
  <si>
    <t>A foreign key to the visit in the visit table
during which the Drug Exposure was
initiated.</t>
  </si>
  <si>
    <t>FACT_RELATIONSHIP</t>
  </si>
  <si>
    <t>The FACT_RELATIONSHIP table contains records about the relationships between facts stored as records in
any table of the CDM. Relationships can be defined between facts from the same domain (table), or different
domains. Examples of Fact Relationships include: Person relationships (parent-child), care site relationships (hierarchical organizational structure of facilities within a health system), indication relationship (between
drug exposures and associated conditions), usage relationships (of devices during the course of an associated
procedure), or facts derived from one another (measurements derived from an associated specimen).</t>
  </si>
  <si>
    <t>FACT_RELATIONSHIP.0</t>
  </si>
  <si>
    <t>domain_concept_id_1</t>
  </si>
  <si>
    <t>The concept representing the domain of fact one,
from which the corresponding table can be inferred.</t>
  </si>
  <si>
    <t>FACT_RELATIONSHIP.1</t>
  </si>
  <si>
    <t>domain_concept_id_2</t>
  </si>
  <si>
    <t>The concept representing the domain of fact two,
from which the corresponding table can be inferred.</t>
  </si>
  <si>
    <t>FACT_RELATIONSHIP.3</t>
  </si>
  <si>
    <t>fact_id_1</t>
  </si>
  <si>
    <t>The unique identifier in the table corresponding to
the domain of fact one.</t>
  </si>
  <si>
    <t>FACT_RELATIONSHIP.2</t>
  </si>
  <si>
    <t>fact_id_2</t>
  </si>
  <si>
    <t>The unique identifier in the table corresponding to
the domain of fact two.</t>
  </si>
  <si>
    <t>FACT_RELATIONSHIP.4</t>
  </si>
  <si>
    <t>relationship_concept_id</t>
  </si>
  <si>
    <t>A foreign key to a Standard Concept ID of
relationship in the Standardized Vocabularies.</t>
  </si>
  <si>
    <t>FAC5T_RELATIONSHIP.5</t>
  </si>
  <si>
    <t>LOCATION</t>
  </si>
  <si>
    <t>The LOCATION table represents a generic way to capture physical location or address information of Persons
and Care Sites.</t>
  </si>
  <si>
    <t>address_1</t>
  </si>
  <si>
    <t>The address field 1, typically used for the
street address, as it appears in the source data.</t>
  </si>
  <si>
    <t>address_2</t>
  </si>
  <si>
    <t>The address field 2, typically used for
additional detail such as buildings, suites,
floors, as it appears in the source data.</t>
  </si>
  <si>
    <t>city</t>
  </si>
  <si>
    <t>The city field as it appears in the source data.</t>
  </si>
  <si>
    <t>county</t>
  </si>
  <si>
    <t>The county.</t>
  </si>
  <si>
    <t>A unique identifier for each geographic
location.</t>
  </si>
  <si>
    <t>state</t>
  </si>
  <si>
    <t>varchar(2)</t>
  </si>
  <si>
    <t>The state field as it appears in the source data.</t>
  </si>
  <si>
    <t>zip</t>
  </si>
  <si>
    <t>varchar(9)</t>
  </si>
  <si>
    <t>The zip or postal code.</t>
  </si>
  <si>
    <t>MEASUREMENT</t>
  </si>
  <si>
    <t>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t>
  </si>
  <si>
    <t>measurement_concept_id</t>
  </si>
  <si>
    <t>A foreign key to the standard measurement
concept identifier in the Standardized
Vocabularies.</t>
  </si>
  <si>
    <t>measurement_date</t>
  </si>
  <si>
    <t>The date of the Measurement.</t>
  </si>
  <si>
    <t>measurement_datetime</t>
  </si>
  <si>
    <t>The date and time of the Measurement.
Some database systems don’t have a
datatype of time. To accomodate all
temporal analyses, datatype datetime can
be used</t>
  </si>
  <si>
    <t>measurement_id</t>
  </si>
  <si>
    <t>A unique identifier for each Measurement.</t>
  </si>
  <si>
    <t>measurement_source_value</t>
  </si>
  <si>
    <t>The Measurement name as it appears in
the source data. This code is mapped to a
Standard Concept in the Standardized
Vocabularies and the original code is stored
here for reference.</t>
  </si>
  <si>
    <t>measurement_type_concept_id</t>
  </si>
  <si>
    <t>A foreign key to the predefined Concept in
the Standardized Vocabularies reflecting
the provenance from where the
Measurement record was recorded.</t>
  </si>
  <si>
    <t>operator_concept_id</t>
  </si>
  <si>
    <t>A foreign key identifier to the predefined
Concept in the Standardized Vocabularies
reflecting the mathematical operator that is
applied to the value_as_number.
Operators are &lt;, &lt;=, =, &gt;=, &gt;.</t>
  </si>
  <si>
    <t>A foreign key identifier to the Person about
whom the measurement was recorded. The
demographic details of that Person are
stored in the PERSON table.</t>
  </si>
  <si>
    <t>A foreign key to the provider in the
PROVIDER table who was responsible for
initiating or obtaining the measurement.</t>
  </si>
  <si>
    <t>range_high</t>
  </si>
  <si>
    <t>The upper limit of the normal range of the
Measurement. The upper range is assumed
to be of the same unit of measure as the
Measurement value.</t>
  </si>
  <si>
    <t>range_low</t>
  </si>
  <si>
    <t>The lower limit of the normal range of the
Measurement result. The lower range is
assumed to be of the same unit of measure
as the Measurement value.</t>
  </si>
  <si>
    <t>unit_concept_id</t>
  </si>
  <si>
    <t>A foreign key to a Standard Concept ID of
Measurement Units in the Standardized
Vocabularies.</t>
  </si>
  <si>
    <t>value_as_concept_id</t>
  </si>
  <si>
    <t>A foreign key to a Measurement result
represented as a Concept from the
Standardized Vocabularies (e.g.,
positive/negative, present/absent, low/high,
etc.).</t>
  </si>
  <si>
    <t>value_as_number</t>
  </si>
  <si>
    <t>A Measurement result where the result is
expressed as a numeric value.</t>
  </si>
  <si>
    <t>A foreign key to the Visit in the
VISIT_OCCURRENCE table during
which the Measurement was recorded.</t>
  </si>
  <si>
    <t>NOTE</t>
  </si>
  <si>
    <t>The NOTE table captures unstructured information that was recorded by a provider about a patient in free
text notes on a given date.</t>
  </si>
  <si>
    <t>encoding_concept_id</t>
  </si>
  <si>
    <t>A foreign key to the predefined Concept in the
Standardized Vocabularies reflecting the note
character encoding type</t>
  </si>
  <si>
    <t>language_concept_id</t>
  </si>
  <si>
    <t>A foreign key to the predefined Concept in the
Standardized Vocabularies reflecting the language of
the note</t>
  </si>
  <si>
    <t>note_class_concept_id</t>
  </si>
  <si>
    <t>A foreign key to the predefined Concept in the
Standardized Vocabularies reflecting the HL7 LOINC
Document Type Vocabulary classification of the note.</t>
  </si>
  <si>
    <t>note_date</t>
  </si>
  <si>
    <t>The date the note was recorded.</t>
  </si>
  <si>
    <t>note_datetime</t>
  </si>
  <si>
    <t>The date and time the note was recorded.</t>
  </si>
  <si>
    <t>note_id</t>
  </si>
  <si>
    <t>A unique identifier for each note.</t>
  </si>
  <si>
    <t>note_text</t>
  </si>
  <si>
    <t>The content of the Note.  (The data type: RBDMS dependent text)</t>
  </si>
  <si>
    <t>note_title</t>
  </si>
  <si>
    <t>varchar(250)</t>
  </si>
  <si>
    <t>The title of the Note as it appears in the source.</t>
  </si>
  <si>
    <t>note_type_concept_id</t>
  </si>
  <si>
    <t>A foreign key to the predefined Concept in the
Standardized Vocabularies reflecting the type, origin
or provenance of the Note.</t>
  </si>
  <si>
    <t>A foreign key identifier to the Person about whom
the Note was recorded. The demographic details of
that Person are stored in the PERSON table.</t>
  </si>
  <si>
    <t>A foreign key to the Provider in the PROVIDER
table who took the Note.</t>
  </si>
  <si>
    <t>Foreign key to the Visit in the
VISIT_OCCURRENCE table when the Note was
taken.</t>
  </si>
  <si>
    <t>OBSERVATION</t>
  </si>
  <si>
    <t>The OBSERVATION table captures clinical facts about a Person obtained in the context of examination,
questioning or a procedure. Any data that cannot be represented by any other domains, such as social and
lifestyle facts, medical history, family history, etc. are recorded here.</t>
  </si>
  <si>
    <t>observation_concept_id</t>
  </si>
  <si>
    <t>A foreign key to the standard
observation concept identifier in the
Standardized Vocabularies.</t>
  </si>
  <si>
    <t>observation_date</t>
  </si>
  <si>
    <t>The date of the observation.</t>
  </si>
  <si>
    <t>observation_datetime</t>
  </si>
  <si>
    <t>The date and time of the
observation.</t>
  </si>
  <si>
    <t>observation_id</t>
  </si>
  <si>
    <t>A unique identifier for each
observation.</t>
  </si>
  <si>
    <t>observation_type_concept_id</t>
  </si>
  <si>
    <t>A foreign key to the predefined
concept identifier in the
Standardized Vocabularies reflecting
the type of the observation.</t>
  </si>
  <si>
    <t>A foreign key identifier to the Person about whom the observation was recorded. The demographic details of that Person are stored in the PERSON table.</t>
  </si>
  <si>
    <t>A foreign key to the provider in the
PROVIDER table who was
responsible for making the
observation.</t>
  </si>
  <si>
    <t>qualifier_concept_id</t>
  </si>
  <si>
    <t>A foreign key to a Standard Concept
ID for a qualifier (e.g., severity of
drug-drug interaction alert)</t>
  </si>
  <si>
    <t>A foreign key to a Standard Concept
ID of measurement units in the
Standardized Vocabularies.</t>
  </si>
  <si>
    <t>A foreign key to an observation
result stored as a Concept ID. This
is applicable to observations where
the result can be expressed as a
Standard Concept from the
Standardized Vocabularies (e.g.,
positive/negative, present/absent,
low/high, etc.).</t>
  </si>
  <si>
    <t>The observation result stored as a
number. This is applicable to
observations where the result is
expressed as a numeric value.</t>
  </si>
  <si>
    <t>value_as_string</t>
  </si>
  <si>
    <t>varchar(60)</t>
  </si>
  <si>
    <t>The observation result stored as a
string. This is applicable to
observations where the result is
expressed as verbatim text.</t>
  </si>
  <si>
    <t>A foreign key to the visit in the
VISIT_OCCURRENCE table
during which the observation was
recorded.</t>
  </si>
  <si>
    <t>OBSERVATION_PERIOD</t>
  </si>
  <si>
    <t>Observation_Period contains records which uniquely define the spans of time for which a Person is at-risk to have clinical events recorded within the source systems, even if no events in fact are recorded (healthy patient with no healthcare interactions).</t>
  </si>
  <si>
    <t>ObPerid.0</t>
  </si>
  <si>
    <t>observation_period_end_date</t>
  </si>
  <si>
    <t>The end date of the observation period for which data are available from the data source</t>
  </si>
  <si>
    <t>observation_period_id</t>
  </si>
  <si>
    <t>A unique identifier for each observation period</t>
  </si>
  <si>
    <t>observation_period_start_date</t>
  </si>
  <si>
    <t>The start date of the observation period for which data are available from the data source</t>
  </si>
  <si>
    <t>period_type_concept_id</t>
  </si>
  <si>
    <t>A foreign key identifier to the predefined concept in the Standardized Vocabularies reflecting the source of the observation period information</t>
  </si>
  <si>
    <t>A foreign key identifier to the person for whom the observation period is defined. The
demographic details of that person are stored in the person table</t>
  </si>
  <si>
    <t>PERSON</t>
  </si>
  <si>
    <t>Person Table contains records that uniquely identify each patient in the source data who is time at-risk to have clinical observations recorded within the source systems</t>
  </si>
  <si>
    <t>birth_datetime</t>
  </si>
  <si>
    <t>The date and time of birth of the person</t>
  </si>
  <si>
    <t>A foreign key to the site of primary care in the care_site table, where the details of the care site are stored</t>
  </si>
  <si>
    <t>Person.11</t>
  </si>
  <si>
    <t>day_of_birth</t>
  </si>
  <si>
    <t>The day of the month of birth of the person. For data sources that provide the precise date of birth, the day is extracted and stored in this field</t>
  </si>
  <si>
    <t>ethnicity_concept_id</t>
  </si>
  <si>
    <t>A foreign key that refers to the standard concept identifier in the Standardized Vocabularies for the ethnicity of the person</t>
  </si>
  <si>
    <t>gender_concept_id</t>
  </si>
  <si>
    <t>A foreign key that refers to an identifier in the
CONCEPT table for the unique gender of the person</t>
  </si>
  <si>
    <t>A foreign key to the place of residency for the person in the location table, where the detailed address information is stored</t>
  </si>
  <si>
    <t>month_of_birth</t>
  </si>
  <si>
    <t>The month of birth of the person. For data sources that provide the precise date of birth, the month is extracted and stored in this field</t>
  </si>
  <si>
    <t>A unique identifier for each person</t>
  </si>
  <si>
    <t>A foreign key to the primary care provider the person is seeing in the provider table</t>
  </si>
  <si>
    <t>race_concept_id</t>
  </si>
  <si>
    <t>foreign key that refers to an identifier in the CONCEPT table for the unique race of the person</t>
  </si>
  <si>
    <t>year_of_birth</t>
  </si>
  <si>
    <t>The year of birth of the person. For data sources with date of birth, the year is extracted. For data sources where the year of birth is not available, the approximate year of
birth is derived based on any age group categorization available</t>
  </si>
  <si>
    <t>PROCEDURE_OCCURRENCE</t>
  </si>
  <si>
    <t>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t>
  </si>
  <si>
    <t>modifier_concept_id</t>
  </si>
  <si>
    <t>A foreign key to a Standard Concept
identifier for a modifier to the Procedure
(e.g. bilateral)</t>
  </si>
  <si>
    <t>PROCEDURE_OCCURRENCE.7</t>
  </si>
  <si>
    <t>A foreign key identifier to the Person who
is subjected to the Procedure. The
demographic details of that Person are
stored in the PERSON table.</t>
  </si>
  <si>
    <t>procedure_concept_id</t>
  </si>
  <si>
    <t>A foreign key that refers to a standard
procedure Concept identifier in the
Standardized Vocabularies.</t>
  </si>
  <si>
    <t>procedure_date</t>
  </si>
  <si>
    <t>The date on which the Procedure was
performed.</t>
  </si>
  <si>
    <t>procedure_datetime</t>
  </si>
  <si>
    <t>The date and time on which the Procedure
was performed.</t>
  </si>
  <si>
    <t>procedure_occurrence_id</t>
  </si>
  <si>
    <t>A system-generated unique identifier for
each Procedure Occurrence.</t>
  </si>
  <si>
    <t>procedure_type_concept_id</t>
  </si>
  <si>
    <t>A foreign key to the predefined Concept
identifier in the Standardized Vocabularies
reflecting the type of source data from
which the procedure record is derived.</t>
  </si>
  <si>
    <t>PROCEDURE_OCCURRENCE.6</t>
  </si>
  <si>
    <t>A foreign key to the provider in the
provider table who was responsible for
carrying out the procedure.</t>
  </si>
  <si>
    <t>PROCEDURE_OCCURRENCE.9</t>
  </si>
  <si>
    <t>The quantity of procedures ordered or
administered.</t>
  </si>
  <si>
    <t>PROCEDURE_OCCURRENCE.8</t>
  </si>
  <si>
    <t>A foreign key to the visit in the visit table
during which the Procedure was carried
out.</t>
  </si>
  <si>
    <t>PROCEDURE_OCCURRENCE.10</t>
  </si>
  <si>
    <t>PROVIDER</t>
  </si>
  <si>
    <t>The PROVIDER table contains a list of uniquely identified healthcare providers. These are individuals
providing hands-on healthcare to patients, such as physicians, nurses, midwives, physical therapists etc.</t>
  </si>
  <si>
    <t>A foreign key to the main Care Site
where the provider is practicing.</t>
  </si>
  <si>
    <t>dea</t>
  </si>
  <si>
    <t>The Drug Enforcement Administration
(DEA) number of the provider.</t>
  </si>
  <si>
    <t>The gender of the Provider.</t>
  </si>
  <si>
    <t>npi</t>
  </si>
  <si>
    <t>The National Provider Identifier (NPI) of
the provider.</t>
  </si>
  <si>
    <t>A unique identifier for each Provider.</t>
  </si>
  <si>
    <t>provider_name</t>
  </si>
  <si>
    <t>A description of the Provider.</t>
  </si>
  <si>
    <t>specialty_concept_id</t>
  </si>
  <si>
    <t>A foreign key to a Standard Specialty
Concept ID in the Standardized
Vocabularies.</t>
  </si>
  <si>
    <t>The year of birth of the Provider.</t>
  </si>
  <si>
    <t>SPECIMEN</t>
  </si>
  <si>
    <t>The specimen domain contains the records identifying biological samples from a person.</t>
  </si>
  <si>
    <t>anatomic_site_concept_id</t>
  </si>
  <si>
    <t>A foreign key to a Standard Concept identifier
for the anatomic location of specimen collection.</t>
  </si>
  <si>
    <t>disease_status_concept_id</t>
  </si>
  <si>
    <t>A foreign key to a Standard Concept identifier
for the Disease Status of specimen collection.</t>
  </si>
  <si>
    <t>A foreign key identifier to the Person for whom
the Specimen is recorded.</t>
  </si>
  <si>
    <t>float</t>
  </si>
  <si>
    <t>The amount of specimen collection from the
person during the sampling procedure.</t>
  </si>
  <si>
    <t>specimen_concept_id</t>
  </si>
  <si>
    <t>A foreign key referring to a Standard Concept
identifier in the Standardized Vocabularies for
the Specimen.</t>
  </si>
  <si>
    <t>specimen_date</t>
  </si>
  <si>
    <t>The date the specimen was obtained from the
Person.</t>
  </si>
  <si>
    <t>specimen_datetime</t>
  </si>
  <si>
    <t>The date and time on the date when the
Specimen was obtained from the person.</t>
  </si>
  <si>
    <t>specimen_id</t>
  </si>
  <si>
    <t>A unique identifier for each specimen.</t>
  </si>
  <si>
    <t>specimen_type_concept_id</t>
  </si>
  <si>
    <t>A foreign key referring to the Concept identifier
in the Standardized Vocabularies reflecting the
system of record from which the Specimen was
represented in the source data.</t>
  </si>
  <si>
    <t>A foreign key to a Standard Concept identifier
for the Unit associated with the numeric
quantity of the Specimen collection.</t>
  </si>
  <si>
    <t>VISIT_OCCURRENCE</t>
  </si>
  <si>
    <t>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t>
  </si>
  <si>
    <t>admitting_source_concept_id</t>
  </si>
  <si>
    <t>A foreign key that refers to the code for admission? (there was no description in the OMOP CDM document)</t>
  </si>
  <si>
    <t>A foreign key to the care site in the care site table
that was visited.</t>
  </si>
  <si>
    <t>discharge_to_concept_id</t>
  </si>
  <si>
    <t>A foreign key to the predefined concept in the Place
of Service Vocabulary reflecting the discharge
disposition for a visit.</t>
  </si>
  <si>
    <t>A foreign key identifier to the Person for whom the
visit is recorded. The demographic details of that
Person are stored in the PERSON table.</t>
  </si>
  <si>
    <t>preceding_visit_occurrence</t>
  </si>
  <si>
    <t>A foreign key to the VISIT_OCCURRENC</t>
  </si>
  <si>
    <t>A foreign key to the provider in the provider table
who was associated with the visit.</t>
  </si>
  <si>
    <t>visit_concept_id</t>
  </si>
  <si>
    <t>A foreign key that refers to a visit Concept identifier
in the Standardized Vocabularies.</t>
  </si>
  <si>
    <t>visit_end_date</t>
  </si>
  <si>
    <t>The end date of the visit. If this is a one-day visit
the end date should match the start date.</t>
  </si>
  <si>
    <t>visit_end_datetime</t>
  </si>
  <si>
    <t>The date and time of the visit end.</t>
  </si>
  <si>
    <t>A unique identifier for each Person’s visit or
encounter at a healthcare provider.</t>
  </si>
  <si>
    <t>visit_start_date</t>
  </si>
  <si>
    <t>The start date of the visit.</t>
  </si>
  <si>
    <t>visit_start_datetime</t>
  </si>
  <si>
    <t>The date and time of the visit started.</t>
  </si>
  <si>
    <t>visit_type_concept_id</t>
  </si>
  <si>
    <t>A foreign key to the predefined Concept identifier in
the Standardized Vocabularies reflecting the type of
source data from which the visit record is derived.</t>
  </si>
  <si>
    <t>HealthcareFacility</t>
  </si>
  <si>
    <t>HealthcareFacility &gt; Organization.name</t>
  </si>
  <si>
    <t>HealthcareFacility &gt; Organization.typeCode</t>
  </si>
  <si>
    <t>HealthcareFacility.postalAddress</t>
  </si>
  <si>
    <t>PerformedMedicationConditionResult.occurrenceDateRange(IVL&lt;TS.DATETIME&gt;).low</t>
  </si>
  <si>
    <t>PerformedMedicationConditionResult.occurrenceDateRange(IVL&lt;TS.DATETIME&gt;).high</t>
  </si>
  <si>
    <t>PerformedSubstanceAdministration &gt; Subject.identifier</t>
  </si>
  <si>
    <t>PerformedSubstanceAdministration &gt; Device.code</t>
  </si>
  <si>
    <t>PerformedSubstanceAdministration &gt; Device.identifier</t>
  </si>
  <si>
    <t>PerformedSubstanceAdministration.productDose</t>
  </si>
  <si>
    <t>PerformedSubstanceAdministration.productDoseDescription</t>
  </si>
  <si>
    <t>PerformedSubstanceAdministration &gt; Drug.lotNumberText</t>
  </si>
  <si>
    <t>PerformedSubstanceAdministration &gt; Drug.code(CD).originalText</t>
  </si>
  <si>
    <t>Place</t>
  </si>
  <si>
    <t>PerformedClinicalResult &gt; ReferenceResult.value(ANY=&gt;IVL&lt;PQ&gt;).low</t>
  </si>
  <si>
    <t>PerformedClinicalResult &gt; ReferenceResult.value(ANY=&gt;IVL&lt;PQ&gt;).high</t>
  </si>
  <si>
    <t>PerformedClinicalResult &gt; PerformedObservation &gt; DefinedObservation.nameCode(CD).originalText</t>
  </si>
  <si>
    <t>PerformedClinicalResult &gt; ResultClassification.code</t>
  </si>
  <si>
    <t>PerformedClinicalResult &gt; PerformedObservation &gt; DefinedObservation.nameCode</t>
  </si>
  <si>
    <t>PerformedClinicalResult &gt; PerformedActivity.dateRange(IVL&lt;TS.DATETIME&gt;).high</t>
  </si>
  <si>
    <t>PerformedClinicalResult.value(ANY=&gt;REAL) OR PerformedClinicalResult.value(ANY=&gt;PQ).value</t>
  </si>
  <si>
    <t>PerformedClinicalResult.value(ANY=&gt;CD)</t>
  </si>
  <si>
    <t>Person.postalAddress</t>
  </si>
  <si>
    <t>PerformedProcedure.dateRange(IVL&lt;TS.DATETIME&gt;).high</t>
  </si>
  <si>
    <t>HealthcareProvider</t>
  </si>
  <si>
    <t>HealthcareProvider.roleCode</t>
  </si>
  <si>
    <t>HealthcareProvider &gt; Person.birthDate</t>
  </si>
  <si>
    <t>HealthcareProvider &gt; Person.administrativeGenderCode</t>
  </si>
  <si>
    <t>Specimen</t>
  </si>
  <si>
    <t>Specimen &gt; PerformedSpecimenCollection &gt; Subject.identifier</t>
  </si>
  <si>
    <t>Specimen &gt; Material.code</t>
  </si>
  <si>
    <t>Specimen &gt; PerformedSpecimenCollection.quantity(PQ).value</t>
  </si>
  <si>
    <t>Specimen &gt; PerformedSpecimenCollection.quantity(PQ).unit</t>
  </si>
  <si>
    <t>Specimen &gt; PerformedSpecimenCollection.targetAnatomicSiteCode</t>
  </si>
  <si>
    <t>PerformedEncounter</t>
  </si>
  <si>
    <t>SENTINEL ELEMENT DESCRIPTION</t>
  </si>
  <si>
    <t>PCORNet ELEMENT DESCRIPTION</t>
  </si>
  <si>
    <t>i2b2 ELEMENT DESCRIPTION</t>
  </si>
  <si>
    <t>OMOP ELEMENT DESCRIPTION</t>
  </si>
  <si>
    <t>01.DM.10</t>
  </si>
  <si>
    <t>Preferred spoken language of communication as expressed by the patient.</t>
  </si>
  <si>
    <t>01.DM.01</t>
  </si>
  <si>
    <t>01.DM.02</t>
  </si>
  <si>
    <t>01.DM.03</t>
  </si>
  <si>
    <t>01.DM.04</t>
  </si>
  <si>
    <t>01.DM.05</t>
  </si>
  <si>
    <t>01.DM.06</t>
  </si>
  <si>
    <t>01.DM.07</t>
  </si>
  <si>
    <t>01.DM.08</t>
  </si>
  <si>
    <t>01.DM.09</t>
  </si>
  <si>
    <t>02.ENC.16</t>
  </si>
  <si>
    <t>02.ENC.17</t>
  </si>
  <si>
    <t>02.ENC.18</t>
  </si>
  <si>
    <t>Categorization of payer type for primary payer associated with the encounter</t>
  </si>
  <si>
    <t>Categorization of payer type for secondary payer associated with the encounter</t>
  </si>
  <si>
    <t>Description of the facility where the encounter occurred.</t>
  </si>
  <si>
    <t>PerformedEncounter &gt; Place.typeCode</t>
  </si>
  <si>
    <t>04.DIAG.12</t>
  </si>
  <si>
    <t>Flag to denote whether diagnosis was present on inpatient admission.</t>
  </si>
  <si>
    <t>05.PROC.11</t>
  </si>
  <si>
    <t>ppx</t>
  </si>
  <si>
    <t>Principal procedure flag.</t>
  </si>
  <si>
    <t>PerformedProcedure.priorityCode</t>
  </si>
  <si>
    <t>07.DISP.10</t>
  </si>
  <si>
    <t>07.DISP.01</t>
  </si>
  <si>
    <t>07.DISP.02</t>
  </si>
  <si>
    <t>07.DISP.03</t>
  </si>
  <si>
    <t>07.DISP.04</t>
  </si>
  <si>
    <t>07.DISP.05</t>
  </si>
  <si>
    <t>07.DISP.06</t>
  </si>
  <si>
    <t>07.DISP.07</t>
  </si>
  <si>
    <t>07.DISP.08</t>
  </si>
  <si>
    <t>07.DISP.09</t>
  </si>
  <si>
    <t>Dose of a given medication, as dispensed</t>
  </si>
  <si>
    <t>Units of measure associated with the dose of the medication as dispensed</t>
  </si>
  <si>
    <t>Route of delivery</t>
  </si>
  <si>
    <t>PerformedStudyAgentTransfer &gt; PerformedCompositionRelationship &gt; PerformedSubstanceAdministration.productDose(PQ).value</t>
  </si>
  <si>
    <t>PerformedStudyAgentTransfer &gt; PerformedCompositionRelationship &gt; PerformedSubstanceAdministration.productDose(PQ).unit</t>
  </si>
  <si>
    <t>PerformedStudyAgentTransfer &gt; PerformedCompositionRelationship &gt; PerformedSubstanceAdministration.routeOfAdministrationCode</t>
  </si>
  <si>
    <t>If the qualitative result has been mapped to SNOMED CT, the corresponding SNOMED code can be placed here.</t>
  </si>
  <si>
    <t>raw_result</t>
  </si>
  <si>
    <t>The original test result value as seen in your source data.  Values may include a decimal point, a sign or text (e.g., POSITIVE, NEGATIVE, DETECTED).</t>
  </si>
  <si>
    <t>08.LAB.25</t>
  </si>
  <si>
    <t>08.LAB.26</t>
  </si>
  <si>
    <t>Terminology / vocabulary used to describe the PRO item.</t>
  </si>
  <si>
    <t>Short name or code of the PRO item in the vocabulary/terminology specified in PRO_TYPE.</t>
  </si>
  <si>
    <t>PerformedClinicalResult.value(ANY=&gt;CD).translation(DSET&lt;CD&gt;).item(CD).code WHERE translation(DSET&lt;CD&gt;).item(CD).codeSystem = "SNOMED"</t>
  </si>
  <si>
    <t>PerformedClinicalResult.value(ANY=&gt;CD).code WHERE value(ANY=&gt;CD).codeSystem = "LOINC"</t>
  </si>
  <si>
    <t>Text version of the response record for the item</t>
  </si>
  <si>
    <t>10.PRO.12</t>
  </si>
  <si>
    <t>10.PRO.13</t>
  </si>
  <si>
    <t>10.PRO.14</t>
  </si>
  <si>
    <t>10.PRO.15</t>
  </si>
  <si>
    <t>10.PRO.16</t>
  </si>
  <si>
    <t>10.PRO.17</t>
  </si>
  <si>
    <t>10.PRO.18</t>
  </si>
  <si>
    <t>10.PRO.19</t>
  </si>
  <si>
    <t>10.PRO.20</t>
  </si>
  <si>
    <t>10.PRO.21</t>
  </si>
  <si>
    <t>10.PRO.22</t>
  </si>
  <si>
    <t>10.PRO.23</t>
  </si>
  <si>
    <t>10.PRO.24</t>
  </si>
  <si>
    <t>10.PRO.25</t>
  </si>
  <si>
    <t>10.PRO.26</t>
  </si>
  <si>
    <t>Full name of the PRO item</t>
  </si>
  <si>
    <t>Text of the PRO item question</t>
  </si>
  <si>
    <t>Version of the measure</t>
  </si>
  <si>
    <t>LOINC® code for the PRO item, if available</t>
  </si>
  <si>
    <t>Number of PRO item responses that were involved in the scoring of the measure.</t>
  </si>
  <si>
    <t>Possible range of the actual final score based on the scaled T-score.  Only applies to items that are administered as part of a measure.</t>
  </si>
  <si>
    <t>Standardized score based on the total raw score for the instrument.  Only applies to items that are administered as part of a measure.</t>
  </si>
  <si>
    <t>The value of theta reported from the CAT PROMIS results.  Only applies to items that are administered as part of a measure.</t>
  </si>
  <si>
    <t>Overall raw score for the PRO measure.</t>
  </si>
  <si>
    <t>Arbitrary ID/sequence number used to link PRO item responses that are associated with the same measure/form.</t>
  </si>
  <si>
    <t>Version of the item/question.</t>
  </si>
  <si>
    <t>Short name or code of the PRO measure/form that item belongs to, if item is being administered as part of a measure.</t>
  </si>
  <si>
    <t>Numeric</t>
  </si>
  <si>
    <t>Char</t>
  </si>
  <si>
    <t>Dose of a given medication, as ordered by the provider</t>
  </si>
  <si>
    <t>Units of measure associated with the dose of the medication as ordered by the provider</t>
  </si>
  <si>
    <t>Route of medication delivery</t>
  </si>
  <si>
    <t>Flag to indicate that all or part of medication frequency instructions includes "as needed".</t>
  </si>
  <si>
    <t>11.RX.17</t>
  </si>
  <si>
    <t>11.RX.18</t>
  </si>
  <si>
    <t>11.RX.16</t>
  </si>
  <si>
    <t>11.RX.19</t>
  </si>
  <si>
    <t>Source of the prescribing information</t>
  </si>
  <si>
    <t>Flag to indicate whether the provider indicated that the medication order was to be dispensed as written.</t>
  </si>
  <si>
    <t>11.RX.20</t>
  </si>
  <si>
    <t>11.RX.21</t>
  </si>
  <si>
    <t>Person.sexGenotypeCode</t>
  </si>
  <si>
    <t>PerformedStudyAgentTransfer &gt; {is the component of} &gt; PerformedCompositionRelationship &gt; {is the parent of} &gt; PerformedSubstanceAdministration.identifier</t>
  </si>
  <si>
    <t>PerformedEncounter &gt; PerformedEncounter</t>
  </si>
  <si>
    <t>PerformedDiagnosis.value(ANY=&gt;CD).translation(CD).value</t>
  </si>
  <si>
    <t>PCORNet v4 ID</t>
  </si>
  <si>
    <t>PCORNet v4 ELEMENT</t>
  </si>
  <si>
    <t>PCORNet v4 ELEMENT DESCRIPTION</t>
  </si>
  <si>
    <t>PCORNet v4 MAPPING</t>
  </si>
  <si>
    <t>18.PROVIDER.0</t>
  </si>
  <si>
    <t xml:space="preserve">Data about the providers who are involved in the care processes documented in the CDM. </t>
  </si>
  <si>
    <t>18.PROVIDER.1</t>
  </si>
  <si>
    <t>18.PROVIDER.2</t>
  </si>
  <si>
    <t>18.PROVIDER.3</t>
  </si>
  <si>
    <t>18.PROVIDER.4</t>
  </si>
  <si>
    <t>18.PROVIDER.5</t>
  </si>
  <si>
    <t>number</t>
  </si>
  <si>
    <t>Primary specialty of the provider</t>
  </si>
  <si>
    <t>National Provider Identifier (NPI) of the provider</t>
  </si>
  <si>
    <t>Flag to indicate whether partner has access to the National Provider Identifier (NPI) of the provider.</t>
  </si>
  <si>
    <t>PerformedProcedure.identifier(DSET&lt;ID&gt;).item(ID).identifier</t>
  </si>
  <si>
    <t>PerformedProcedure &gt; PerformedCompositionRelationship &gt; PerformedEncounter.identifier.item(ID).identifier</t>
  </si>
  <si>
    <t>PerformedProcedure &gt; PerformedCompositionRelationship &gt; PerformedEncounter.dateRange(IVL&lt;TS.DATETIME&gt;).low</t>
  </si>
  <si>
    <t>PerformedProcedure &gt; PerformedCompositionRelationship &gt; PerformedEncounter &gt; DefinedSubjectActivityGroup.nameCode</t>
  </si>
  <si>
    <t>PerformedProcedure &gt; DefinedProcedure.nameCode(CD).codeSystemVersion</t>
  </si>
  <si>
    <t>PerformedDiagnosis &gt; PerformedObservation &gt; PerformedCompositionRelationship &gt; PerformedEncounter.identifier.item(ID).identifier</t>
  </si>
  <si>
    <t>PerformedDiagnosis &gt; PerformedObservation &gt; PerformedCompositionRelationship &gt; PerformedEncounter.dateRange(IVL&lt;TS.DATETIME&gt;).low</t>
  </si>
  <si>
    <t>PerformedDiagnosis &gt; PerformedObservation &gt; PerformedCompositionRelationship &gt; PerformedEncounter &gt; DefinedSubjectActivityGroup.nameCode</t>
  </si>
  <si>
    <t>AdverseEvent &gt; CausalAssessment &gt; EvaluatedResultRelationship &gt; PerformedObservationResult WHERE PerformedObservationResult &gt; PerformedObservation &gt; DefinedObservation.nameCode = "Cause of Death Information"</t>
  </si>
  <si>
    <t>AdverseEvent &gt; CausalAssessment &gt; EvaluatedResultRelationship &gt; PerformedObservationResult &gt; PerformedObservation &gt; Subject.identifier(ID).identifier</t>
  </si>
  <si>
    <t>AdverseEvent &gt; CausalAssessment &gt; EvaluatedResultRelationship &gt; PerformedObservationResult.value(CD)</t>
  </si>
  <si>
    <t>AdverseEvent &gt; CausalAssessment &gt; EvaluatedResultRelationship &gt; PerformedObservationResult.value(ANY=&gt;CD).codeSystem</t>
  </si>
  <si>
    <t>AdverseEvent &gt; CausalAssessment &gt; EvaluatedResultRelationship &gt; EvaluatedResultRelationship.probabilityCode</t>
  </si>
  <si>
    <t>AdverseEvent &gt; CausalAssessment &gt; EvaluatedResultRelationship &gt; PerformedObservationResult.uncertaintyCode</t>
  </si>
  <si>
    <t>08.LAB.27</t>
  </si>
  <si>
    <t>raw_lab_name</t>
  </si>
  <si>
    <t>Local name related to an individual lab test.</t>
  </si>
  <si>
    <t>PerformedClinicalResult &gt; PerformedObservation &gt; DefinedObservation.nameCode(CD).valueSetVersion</t>
  </si>
  <si>
    <t>PerformedClinicalResult &gt; PerformedObservation &gt; DefinedObservation.nameCode(CD).translation(DSET&lt;CD&gt;).item</t>
  </si>
  <si>
    <t>PerformedClinicalResult &gt; PerformedObservation &gt; DefinedObservation.nameCode(CD).translation(DSET&lt;CD&gt;).item(CD).code</t>
  </si>
  <si>
    <t>PerformedClinicalResult &gt; PerformedObservation &gt; DefinedObservation.nameCode(CD).translation(DSET&lt;CD&gt;).item(CD).codeSystem</t>
  </si>
  <si>
    <t>PerformedClinicalResult &gt; PerformedClincalResult.value(ANY=&gt;PQ).originalText</t>
  </si>
  <si>
    <t>PerformedClinicalResult &gt; PerformedClinicalResult.value(ANY=&gt;PQ).unit</t>
  </si>
  <si>
    <t>IF Unit AND Modifier are present, PerformedClinicalResult.value(ANY=&gt;URG&lt;PQ&gt;) ELSE IF Unit present, PerformedClinicalResult.value(ANY=&gt;PQ).value, ELSE IF Modifier present, PerformedClinicalResult.value(ANY=&gt;URG&lt;REAL&gt;), ELSE PerformedClinicalResult.value(ANY=&gt;REAL).value</t>
  </si>
  <si>
    <t>PerformedClinicalResult &gt; PerformedObservation &gt; PerformedCompositionRelationship &gt; PerformedEncounter.identifier(DSET&lt;ID&gt;).item(ID).identifier</t>
  </si>
  <si>
    <t>PerformedClinicalResult.value(ANY=&gt;PQ).value WHERE PerformedClinicalResult &gt; PerformedObservation &gt; DefinedObservation.nameCode = "Height"</t>
  </si>
  <si>
    <t>PerformedClinicalResult.value(ANY=&gt;PQ).value WHERE PerformedClinicalResult &gt; PerformedObservation &gt; DefinedObservation.nameCode = "Weight"</t>
  </si>
  <si>
    <t>PerformedClinicalResult.value(ANY=&gt;PQ).value WHERE PerformedClinicalResult &gt; PerformedObservation &gt; DefinedObservation.nameCode = "BMI"</t>
  </si>
  <si>
    <t>PerformedClinicalResult.value(ANY=&gt;CD).value WHERE PerformedClinicalResult &gt; PerformedObservation &gt; DefinedObservation.nameCode = "Smoking"</t>
  </si>
  <si>
    <t>PerformedClinicalResult.value(ANY=&gt;CD).value WHERE PerformedClinicalResult &gt; PerformedObservation &gt; DefinedObservation.nameCode = "Tobacco use"</t>
  </si>
  <si>
    <t>PerformedClinicalResult.typeCode WHERE PerformedClinicalResult &gt; PerformedObservation &gt; DefinedObservation.nameCode = "Tobacco use"</t>
  </si>
  <si>
    <t>PerformedSubstanceAdministration.changeReason</t>
  </si>
  <si>
    <t>PerformedSubstanceAdministration &gt; PerformedCompositionRelationship &gt; PerformedEncounter.identifier.item(ID).identifier</t>
  </si>
  <si>
    <t>PerformedSubstanceAdministration &gt; PerformedCompositionRelationship &gt; PerformedEncounter &gt; DefinedSubjectActivityGroup.nameCode</t>
  </si>
  <si>
    <t>PerformedMedicalConditionResult &gt; PerformedObservation &gt; PerformedCompositionRelationship &gt; PerformedEncounter.identifier.item(ID).identifier</t>
  </si>
  <si>
    <t>PerformedSubstanceAdministration &gt; Drug.code(CD).valueSet</t>
  </si>
  <si>
    <t>PerformedSubstanceAdministration &gt; Drug.code(CD).code</t>
  </si>
  <si>
    <t>PerformedSubstanceAdministration &gt; Drug.code(CD).codeSystemName</t>
  </si>
  <si>
    <t>PerformedSubstanceAdministration &gt; Drug.code(CD).CodeSystemVersion</t>
  </si>
  <si>
    <t>PerformedSubstanceAdministration &gt; Drug.code(CD).valueSetVersion</t>
  </si>
  <si>
    <t>PerformedPatientNote WHERE PerformedPatientNote &gt; PerformedObservation &gt; DefinedObservation.categoryCode = "Patient Note"</t>
  </si>
  <si>
    <t>PerformedPatientNote &gt; PerformedObservation.dateRange(IVL&lt;TS.DATETIME&gt;).high</t>
  </si>
  <si>
    <t>PerformedPatientNote.title</t>
  </si>
  <si>
    <t>PerformedPatientNote.value(ANY=&gt;ED).value</t>
  </si>
  <si>
    <t>PerformedPatientNote.value(ANY=&gt;ED).charset</t>
  </si>
  <si>
    <t>N/A - linked to the specific BRIDG address field as required</t>
  </si>
  <si>
    <t>Specimen &gt; Subject &gt; PerformedObservation &gt; PerformedDiagnosis.diseaseStatusCode</t>
  </si>
  <si>
    <t>Specimen &gt; PerformedSpecimenCollection.dateRange(IVL&lt;TS.DATETIME&gt;).high</t>
  </si>
  <si>
    <t>Specimen &gt; Material.identifier</t>
  </si>
  <si>
    <t>N/A - mapping varies based on actual code</t>
  </si>
  <si>
    <t>PerformedProcedure.quantity</t>
  </si>
  <si>
    <t>Records of medications administered to patients by healthcare providers.  These administrations may take place in any setting, including inpatient, outpatient or home health encounters.</t>
  </si>
  <si>
    <t>17.ADMIN.0</t>
  </si>
  <si>
    <t>medadminid</t>
  </si>
  <si>
    <t>date</t>
  </si>
  <si>
    <t>time</t>
  </si>
  <si>
    <t>17.ADMIN.1</t>
  </si>
  <si>
    <t>17.ADMIN.2</t>
  </si>
  <si>
    <t>17.ADMIN.3</t>
  </si>
  <si>
    <t>17.ADMIN.4</t>
  </si>
  <si>
    <t>17.ADMIN.5</t>
  </si>
  <si>
    <t>17.ADMIN.6</t>
  </si>
  <si>
    <t>17.ADMIN.7</t>
  </si>
  <si>
    <t>17.ADMIN.8</t>
  </si>
  <si>
    <t>17.ADMIN.9</t>
  </si>
  <si>
    <t>17.ADMIN.10</t>
  </si>
  <si>
    <t>17.ADMIN.11</t>
  </si>
  <si>
    <t>17.ADMIN.12</t>
  </si>
  <si>
    <t>17.ADMIN.13</t>
  </si>
  <si>
    <t>17.ADMIN.14</t>
  </si>
  <si>
    <t>17.ADMIN.15</t>
  </si>
  <si>
    <t>Arbitrary identifier for each unique MED_ADMIN record.</t>
  </si>
  <si>
    <t>Arbitrary encounter-level identifier.  The ENCOUNTERID should be present.</t>
  </si>
  <si>
    <t>This is an optional relationship to the PRESCRIBING table, and may not be generally available.  One prescribing order may generate multiple adminstration records.</t>
  </si>
  <si>
    <t>Date medication administration started/occurred</t>
  </si>
  <si>
    <t>Date medication administration ended</t>
  </si>
  <si>
    <t>Time medication administration ended</t>
  </si>
  <si>
    <t>Time medication administration started/occurred</t>
  </si>
  <si>
    <t>Medication code type</t>
  </si>
  <si>
    <t>Medication code</t>
  </si>
  <si>
    <t>PerformedSubstanceAdministration &gt; Drug.code(CD).codeSystem</t>
  </si>
  <si>
    <t>Dose of a given medication, as administered by the provider</t>
  </si>
  <si>
    <t>Units of measure associated with the dose of the medication as administered by the provider</t>
  </si>
  <si>
    <t>Souce of the medication administration record</t>
  </si>
  <si>
    <t>19.OBSCLIN.0</t>
  </si>
  <si>
    <t>Standardized qualitative and quantitative clinical observations about a patient.</t>
  </si>
  <si>
    <t>19.OBSCLIN.1</t>
  </si>
  <si>
    <t>19.OBSCLIN.2</t>
  </si>
  <si>
    <t>19.OBSCLIN.3</t>
  </si>
  <si>
    <t>19.OBSCLIN.4</t>
  </si>
  <si>
    <t>19.OBSCLIN.5</t>
  </si>
  <si>
    <t>19.OBSCLIN.6</t>
  </si>
  <si>
    <t>19.OBSCLIN.7</t>
  </si>
  <si>
    <t>19.OBSCLIN.8</t>
  </si>
  <si>
    <t>19.OBSCLIN.9</t>
  </si>
  <si>
    <t>19.OBSCLIN.10</t>
  </si>
  <si>
    <t>19.OBSCLIN.11</t>
  </si>
  <si>
    <t>19.OBSCLIN.12</t>
  </si>
  <si>
    <t>19.OBSCLIN.13</t>
  </si>
  <si>
    <t>19.OBSCLIN.14</t>
  </si>
  <si>
    <t>obsclinid</t>
  </si>
  <si>
    <t>Arbitrary identifier for each unique OBS_CLIN record</t>
  </si>
  <si>
    <t>Provider code for the provider who ordered the observation. The provider code is a pseudoidentifier with a consistent crosswalk to the real identifier.</t>
  </si>
  <si>
    <t>Date of observation/measurement</t>
  </si>
  <si>
    <t>Time of observation/measurement</t>
  </si>
  <si>
    <t>Terminology / vocabulary used to describe the clinical observation</t>
  </si>
  <si>
    <t>Code of the clinical observation in the vocabulary/terminology specified in OBSCLIN_TYPE.</t>
  </si>
  <si>
    <t>Standardized result for qualitative results.  This variable should be NI for quantitative results.</t>
  </si>
  <si>
    <t>Narrative/textual clinical observations</t>
  </si>
  <si>
    <t>PerformedClinicalResult &gt; PerformedObservation &gt; DefinedActivity.nameCode(CD).codeSystem</t>
  </si>
  <si>
    <t>PerformedClinicalResult.value(ANY=&gt;PQ).value</t>
  </si>
  <si>
    <t>PerformedClinicalResult.value(ANY=&gt;URG&lt;PQ&gt;).lowClosed OR PerformedClinicalResult.value(ANY=&gt;URG&lt;PQ&gt;).highClosed</t>
  </si>
  <si>
    <t>20.OBSGEN.0</t>
  </si>
  <si>
    <t>Table to store everything else</t>
  </si>
  <si>
    <t>20.OBSGEN.1</t>
  </si>
  <si>
    <t>20.OBSGEN.2</t>
  </si>
  <si>
    <t>20.OBSGEN.3</t>
  </si>
  <si>
    <t>20.OBSGEN.4</t>
  </si>
  <si>
    <t>20.OBSGEN.5</t>
  </si>
  <si>
    <t>20.OBSGEN.6</t>
  </si>
  <si>
    <t>20.OBSGEN.7</t>
  </si>
  <si>
    <t>20.OBSGEN.8</t>
  </si>
  <si>
    <t>20.OBSGEN.9</t>
  </si>
  <si>
    <t>20.OBSGEN.10</t>
  </si>
  <si>
    <t>20.OBSGEN.11</t>
  </si>
  <si>
    <t>20.OBSGEN.12</t>
  </si>
  <si>
    <t>20.OBSGEN.13</t>
  </si>
  <si>
    <t>20.OBSGEN.14</t>
  </si>
  <si>
    <t>obsgenid</t>
  </si>
  <si>
    <t xml:space="preserve">Table name when observation describes attributes of an existing record in the CDM. </t>
  </si>
  <si>
    <t>Arbitrary identifier for each unique OBS_GEN record</t>
  </si>
  <si>
    <t>Arbitrary encounter-level identifier used to link across tables.  This field should be populated if the observation was recorded as part of a healthcare encounter.</t>
  </si>
  <si>
    <t>Code of the clinical observation in the vocabulary/terminology specified in OBSGEN_TYPE.</t>
  </si>
  <si>
    <t>N/A - indicates which object that the observation is about</t>
  </si>
  <si>
    <t>PerformedObservationResult.value(REAL).value</t>
  </si>
  <si>
    <t>PerformedObservationResult &gt; AssessedResultRelationship &gt; PerformedObservation &gt; PerformedClinicalInterpretation.value(ANY=&gt;REAL).value</t>
  </si>
  <si>
    <t>PerformedObservationResult &gt; AssessedResultRelationship &gt; PerformedObservation &gt; PerformedClinicalInterpretation &gt; PerformedObservationResult.value(ANY=&gt;REAL).value WHERE PerformedClinicalInterpretation &gt; PerformedObservationResult &gt; PerformedObservation &gt; DefinedObservation.nameCode = "MEASURE THETA"</t>
  </si>
  <si>
    <t>PerformedObservationResult &gt; AssessedResultRelationship &gt; PerformedObservation &gt; PerformedClinicalInterpretation &gt; PerformedObservationResult.value(ANY=&gt;REAL).value WHERE PerformedClinicalInterpretation &gt; PerformedObservationResult &gt; PerformedObservation &gt; DefinedObservation.nameCode = "SCALED TSCORE"</t>
  </si>
  <si>
    <t>PerformedObservationResult &gt; AssessedResultRelationship &gt; PerformedObservation &gt; PerformedClinicalInterpretation &gt; PerformedObservationResult.value(ANY=&gt;REAL).value WHERE PerformedClinicalInterpretation &gt; PerformedObservationResult &gt; PerformedObservation &gt; DefinedObservation.nameCode = "STANDARD ERROR"</t>
  </si>
  <si>
    <t>PerformedObservationResult &gt; AssessedResultRelationship &gt; PerformedObservation &gt; PerformedClinicalInterpretation &gt; PerformedObservationResult.value(ANY=&gt;REAL).value WHERE PerformedClinicalInterpretation &gt; PerformedObservationResult &gt; PerformedObservation &gt; DefinedObservation.nameCode = "NUMBER RESPONSES SCORED"</t>
  </si>
  <si>
    <t>PerformedObservationResult &gt; AssessedResultRelationship &gt; PerformedObservation &gt; DefinedObservation.nameCode(CD).translation(DSET&lt;CD&gt;).item(CD).code WHERE translation.item.codeSystem = "LOINC"</t>
  </si>
  <si>
    <t>PerformedObservationResult &gt; PerformedObservation &gt; DefinedObservation.nameCode(CD).translation(DSET&lt;CD&gt;).item(CD).code WHERE translation.item.codeSystem = "LOINC"</t>
  </si>
  <si>
    <t>PerformedObservationResult &gt; PerformedObservation &gt; PerformedObservation &gt; PerformedObservationResult.value(CD) WHERE PerformedObservationResult &gt; PerformedObservation &gt; PerformedObservation &gt; DefinedObservation.nameCode(CD) = "ResponseMode"</t>
  </si>
  <si>
    <t>PerformedObservationResult &gt; PerformedObservation &gt; DefinedObservation.nameCode(CD).codeSystem</t>
  </si>
  <si>
    <t>PerformedObservationResult &gt; PerformedObservation &gt; DefinedObservation.nameCode(CD).displayName</t>
  </si>
  <si>
    <t>PerformedObservationResult &gt; PerformedObservation &gt; DefinedObservation.nameCode(CD).originalText</t>
  </si>
  <si>
    <t>PerformedObservationResult &gt; AssessedResultRelationship &gt; PerformedObservation &gt; DefinedObservation.nameCode(CD).displayName</t>
  </si>
  <si>
    <t>PerformedEncounter &gt; Place &gt; ServiceDeliveryLocation &gt; Organization &gt; HealthcareFacility.identifier(DSET&lt;ID&gt;).item(ID).identifier</t>
  </si>
  <si>
    <t>PerformedClinicalResult WHERE PerformedClinicalResult &gt; PerformedObservation &gt; DefinedObservation.categoryCode = "Vital Signs"</t>
  </si>
  <si>
    <t>PerformedClinicalResult WHERE PerformedClinicalResult &gt; PerformedObservation &gt; DefinedObservation.categoryCode = "Clinical Observation"</t>
  </si>
  <si>
    <t>PerformedObservationResult WHERE PerformedObservationResult &gt; PerformedObservation &gt; DefinedObservation.categoryCode = "Patient-Reported Outcome Item"</t>
  </si>
  <si>
    <t>PerformedObservationResult &gt; AssessedResultRelationship &gt; PerformedObservation &gt; DefinedObservation.nameCode(CD).code WHERE AssessedResultRelationship.typeCode = "COMPONENT" AND AssessedResultRelationship &gt; PerformedObservation &gt; DefinedObservation.categoryCode = "Patient-Reported Outcome Measure"</t>
  </si>
  <si>
    <t>PerformedPatientNote &gt; PerformedObservation &gt; DefinedObservation.subCategoryCode</t>
  </si>
  <si>
    <t>PerformedPatientNote &gt; PerformedObservation &gt; DefinedObservation.nameCode</t>
  </si>
  <si>
    <t>PerformedClinicalResult WHERE PerformedClinicalResult &gt; PerformedObservation &gt; DefinedObservation.categoryCode = "General Observation"</t>
  </si>
  <si>
    <t>PerformedClinicalResult &gt; PerformedObservation &gt; Place.typeCode</t>
  </si>
  <si>
    <t>PerformedObservationResult &gt; PerformedObservation.repetitionNumber</t>
  </si>
  <si>
    <t>PerformedPatientNote.value(ANY=&gt;ED).language</t>
  </si>
  <si>
    <t>CDMH CONCEPTUAL MAPPING</t>
  </si>
  <si>
    <t>CDMH LOGICAL MAPPING</t>
  </si>
  <si>
    <t>ObservationPeriod</t>
  </si>
  <si>
    <t>ObservationPeriod.identifier</t>
  </si>
  <si>
    <t>ObservationPeriod &gt; Patient.identifier</t>
  </si>
  <si>
    <t>ObservationPeriod.startDate</t>
  </si>
  <si>
    <t>ObservationPeriod.endDate</t>
  </si>
  <si>
    <t>ObservationPeriod.informationSourceTypeCode</t>
  </si>
  <si>
    <t>PerformedAdministrativeActivity.informationSourceTypeCode</t>
  </si>
  <si>
    <t>Person.genderIdentityCode</t>
  </si>
  <si>
    <t>Dispense</t>
  </si>
  <si>
    <t>Dispense.identifier</t>
  </si>
  <si>
    <t>Dispense &gt; Drug.code</t>
  </si>
  <si>
    <t>Dispense.daysSupply</t>
  </si>
  <si>
    <t>Dispense.quantity</t>
  </si>
  <si>
    <t>Dispense.routeOfAdministrationCode</t>
  </si>
  <si>
    <t>Dispense.dispensedDose</t>
  </si>
  <si>
    <t>Encounter.identifier</t>
  </si>
  <si>
    <t>Encounter.startDate</t>
  </si>
  <si>
    <t>PerformedEncounter &gt; departs for &gt; Place.typeCode</t>
  </si>
  <si>
    <t>PerformedEncounter &gt; PerformedObservation &gt; PerformedObservationResult.value(ANY=&gt;CD) WHERE PerformedObservation &gt; DefinedObservation.nameCode = "SubjectStatusAtDischarge"</t>
  </si>
  <si>
    <t>Encounter.subjectStatusAtDischarge</t>
  </si>
  <si>
    <t>Encounter.classificationCode.codeSystem</t>
  </si>
  <si>
    <t>Encounter.classificationCode.code</t>
  </si>
  <si>
    <t>PerformedEncounter.classificationCode(CD).code</t>
  </si>
  <si>
    <t>PerformedEncounter.classificationCode(CD).codeSystem</t>
  </si>
  <si>
    <t>Encounter &gt; arrives from &gt; Place.typeCode</t>
  </si>
  <si>
    <t>PerformedEncounter &gt; arrives from &gt; Place.typeCode</t>
  </si>
  <si>
    <t>Encounter &gt; Encounter</t>
  </si>
  <si>
    <t>Encounter.informationSourceTypeCode</t>
  </si>
  <si>
    <t>PerformedEncounter.informationSourceTypeCode</t>
  </si>
  <si>
    <t>Procedure.identifier</t>
  </si>
  <si>
    <t>Procedure &gt; Encounter.identifier</t>
  </si>
  <si>
    <t>Procedure &gt; Encounter.startDate</t>
  </si>
  <si>
    <t>Procedure &gt; Encounter.typeCode</t>
  </si>
  <si>
    <t>Procedure.typeCode(CD).code</t>
  </si>
  <si>
    <t>Procedure.typeCode(CD).codeSystem</t>
  </si>
  <si>
    <t>Procedure.typeCode(CD).codeSystemVersion</t>
  </si>
  <si>
    <t>Procedure.originalTypeCode</t>
  </si>
  <si>
    <t>Procedure.informationSourceTypeCode</t>
  </si>
  <si>
    <t>Procedure.priorityCode</t>
  </si>
  <si>
    <t>Procedure.quantity</t>
  </si>
  <si>
    <t>Dispense.dispenseDate</t>
  </si>
  <si>
    <t>PerformedStudyAgentTransfer.dateRange(IVL&lt;TS_DATETIME&gt;).high</t>
  </si>
  <si>
    <t>Encounter.typeCode</t>
  </si>
  <si>
    <t>Encounter &gt; takes place in &gt; Place.typeCode</t>
  </si>
  <si>
    <t>DrugAdministration</t>
  </si>
  <si>
    <t>DrugAdministration &gt; Encounter.identifier</t>
  </si>
  <si>
    <t>DrugAdministration &gt; Drug.lotNumberText</t>
  </si>
  <si>
    <t>DrugAdministration.identifier</t>
  </si>
  <si>
    <t>DrugAdministration.startDate</t>
  </si>
  <si>
    <t>DrugAdministration.stopDate</t>
  </si>
  <si>
    <t>DrugAdministration.routeOfAdministrationCode</t>
  </si>
  <si>
    <t>DrugAdministration.informationSourceTypeCode</t>
  </si>
  <si>
    <t>PerformedSubstanceAdministration.informationSourceTypeCode</t>
  </si>
  <si>
    <t>DrugAdministration.administrationInstructions</t>
  </si>
  <si>
    <t>DrugAdministration.stopReason</t>
  </si>
  <si>
    <t>DeviceAdministration</t>
  </si>
  <si>
    <t>DeviceAdministration &gt; Encounter.identifier</t>
  </si>
  <si>
    <t>DeviceAdministration &gt; Device.identifier</t>
  </si>
  <si>
    <t>DeviceAdministration.identifier</t>
  </si>
  <si>
    <t>DeviceAdministration.startDate</t>
  </si>
  <si>
    <t>DeviceAdministration.stopDate</t>
  </si>
  <si>
    <t>DeviceAdministration.informationSourceTypeCode</t>
  </si>
  <si>
    <t>DeviceAdministration.quantity</t>
  </si>
  <si>
    <t>Transfusion</t>
  </si>
  <si>
    <t>Transfusion &gt; Encounter.identifier</t>
  </si>
  <si>
    <t>Transfusion.identifier</t>
  </si>
  <si>
    <t>Transfusion &gt; Encounter.typeCode</t>
  </si>
  <si>
    <t>Prescription</t>
  </si>
  <si>
    <t>Prescription &gt; Encounter.identifier</t>
  </si>
  <si>
    <t>HealthcareProvider.name</t>
  </si>
  <si>
    <t>HealthcareProvider.birthDate</t>
  </si>
  <si>
    <t>HealthcareProvider.administrativeGenderCode</t>
  </si>
  <si>
    <t>Specimen.identifier</t>
  </si>
  <si>
    <t>Specimen &gt; SpecimenCollection.informationSourceTypeCode</t>
  </si>
  <si>
    <t>Specimen &gt; SpecimenCollection.collectionDate</t>
  </si>
  <si>
    <t>Specimen &gt; SpecimenCollection.targetAnatomicSiteCode</t>
  </si>
  <si>
    <t>Specimen.diseaseStatusCode</t>
  </si>
  <si>
    <t>Specimen &gt; PerformedSpecimenCollection.informationSourceTypeCode</t>
  </si>
  <si>
    <t>Specimen &gt; SpecimenCollection &gt; Patient.identifier</t>
  </si>
  <si>
    <t>Patient</t>
  </si>
  <si>
    <t>Patient.identifier</t>
  </si>
  <si>
    <t>Patient.birthDate</t>
  </si>
  <si>
    <t>Patient.genderIdentityCode</t>
  </si>
  <si>
    <t>Patient.sexGenotypeCode</t>
  </si>
  <si>
    <t>Patient.sexualOrientationCode</t>
  </si>
  <si>
    <t>Patient.ethnicGroupCode</t>
  </si>
  <si>
    <t>Patient.raceCode</t>
  </si>
  <si>
    <t>Patient.postalAddress</t>
  </si>
  <si>
    <t>Patient.deathIndicator</t>
  </si>
  <si>
    <t>Dispense &gt; Patient.identifier</t>
  </si>
  <si>
    <t>Encounter &gt; Patient.identifier</t>
  </si>
  <si>
    <t>Procedure &gt; Patient.identifier</t>
  </si>
  <si>
    <t>DrugAdministration &gt; Patient.identifier</t>
  </si>
  <si>
    <t>DeviceAdministration &gt; Patient.identifier</t>
  </si>
  <si>
    <t>Transfusion &gt; Patient.identifier</t>
  </si>
  <si>
    <t>Prescription &gt; Patient.identifier</t>
  </si>
  <si>
    <t>Diagnosis.identifier</t>
  </si>
  <si>
    <t>Diagnosis &gt; Patient.identifier</t>
  </si>
  <si>
    <t>Diagnosis &gt; Encounter.identifier</t>
  </si>
  <si>
    <t>Diagnosis &gt; Encounter.startDate</t>
  </si>
  <si>
    <t>Diagnosis &gt; Encounter.typeCode</t>
  </si>
  <si>
    <t>Diagnosis.reportedDate</t>
  </si>
  <si>
    <t>Diagnosis.originalDiagnosisCode</t>
  </si>
  <si>
    <t>Diagnosis.informationSourceTypeCode</t>
  </si>
  <si>
    <t>Diagnosis.presentAtAdmission</t>
  </si>
  <si>
    <t>DeathInformation</t>
  </si>
  <si>
    <t>DeathInformation &gt; Patient.identifier</t>
  </si>
  <si>
    <t>DeathInformation.deathDate</t>
  </si>
  <si>
    <t>DeathInformation.informationSourceTypeCode</t>
  </si>
  <si>
    <t>AdverseEvent &gt; PerformedObservation.informationSourceTypeCode</t>
  </si>
  <si>
    <t>DeathInformation.uncertaintyCode</t>
  </si>
  <si>
    <t>CauseOfDeathInformation</t>
  </si>
  <si>
    <t>CauseOfDeathInformation.cause(CD).code</t>
  </si>
  <si>
    <t>CauseOfDeathInformation.cause(CD).codeSystem</t>
  </si>
  <si>
    <t>CauseOfDeathInformation.probabilityCode</t>
  </si>
  <si>
    <t>CauseOfDeathInformation.informationSourceTypeCode</t>
  </si>
  <si>
    <t>CauseOfDeathInformation.uncertaintyCode</t>
  </si>
  <si>
    <t>CauseOfDeathInformation &gt; Patient.identifier</t>
  </si>
  <si>
    <t>ClinicalResult</t>
  </si>
  <si>
    <t>ClinicalResult.identifier</t>
  </si>
  <si>
    <t>ClinicalResult &gt; Patient.identifier</t>
  </si>
  <si>
    <t>ClinicalResult &gt; Encounter.identifier</t>
  </si>
  <si>
    <t>ClinicalResult.resultTypeCode</t>
  </si>
  <si>
    <t>ClinicalResult.categoryCode</t>
  </si>
  <si>
    <t>ClinicalResult.fastingStatusIndicator</t>
  </si>
  <si>
    <t>ClinicalResult.specimenCollectionMethodCode</t>
  </si>
  <si>
    <t>ClinicalResult.testCode(CD).code</t>
  </si>
  <si>
    <t>ClinicalResult.testCode(CD).codeSystem</t>
  </si>
  <si>
    <t>ClinicalResult.testCode(CD).valueSet</t>
  </si>
  <si>
    <t>ClinicalResult.testCode(CD).valueSetVersion</t>
  </si>
  <si>
    <t>ClinicalResult.urgencyCode</t>
  </si>
  <si>
    <t>ClinicalResult &gt; patient location &gt; Place.typeCode</t>
  </si>
  <si>
    <t>ClinicalResult &gt; result location &gt; Place.typeCode</t>
  </si>
  <si>
    <t>ClinicalResult.originalTestCode(CD).code</t>
  </si>
  <si>
    <t>ClinicalResult.panelCode(CD).code</t>
  </si>
  <si>
    <t>ClinicalResult.orderProcedureCode(CD).code</t>
  </si>
  <si>
    <t>ClinicalResult.orderProcedureCode(CD).codeSystem</t>
  </si>
  <si>
    <t>ClinicalResult.orderDate</t>
  </si>
  <si>
    <t>ClinicalResult.specimenCollectionDate</t>
  </si>
  <si>
    <t>ClinicalResult.resultDate</t>
  </si>
  <si>
    <t>ClinicalResult.originalResult</t>
  </si>
  <si>
    <t>ClinicalResult.codedResult</t>
  </si>
  <si>
    <t>ClinicalResult.standardizedCodedResult</t>
  </si>
  <si>
    <t>ClinicalResult.snomedCodedResult</t>
  </si>
  <si>
    <t>ClinicalResult.normalRangeComparisonCode</t>
  </si>
  <si>
    <t>ClinicalResult.numericalResultModifier</t>
  </si>
  <si>
    <t>ClinicalResult.referenceLowValue</t>
  </si>
  <si>
    <t>ClinicalResult.referenceHighValue</t>
  </si>
  <si>
    <t>ClinicalResult.referenceHighValueModifier</t>
  </si>
  <si>
    <t>ClinicalResult.referenceLowValueModifier</t>
  </si>
  <si>
    <t>ClinicalResult.informationSourceTypeCode</t>
  </si>
  <si>
    <t>PerformedClinicalResult &gt; PerformedObservation.informationSourceTypeCode</t>
  </si>
  <si>
    <t>VitalSigns</t>
  </si>
  <si>
    <t>VitalSigns &gt; Patient.identifier</t>
  </si>
  <si>
    <t>VitalSigns &gt; Encounter.identifier</t>
  </si>
  <si>
    <t>ClinicalObservation</t>
  </si>
  <si>
    <t>ClinicalObservation.identifier</t>
  </si>
  <si>
    <t>ClinicalObservation &gt; Patient.identifier</t>
  </si>
  <si>
    <t>ClinicalObservation.typeCode(CD).code</t>
  </si>
  <si>
    <t>ClinicalObservation.typeCode(CD).codeSystem</t>
  </si>
  <si>
    <t>ClinicalObservation.informationSourceTypeCode</t>
  </si>
  <si>
    <t>ClinicalObservation.reportDate</t>
  </si>
  <si>
    <t>ClinicalObservation.stringValue</t>
  </si>
  <si>
    <t>ClinicalObservation.codedValue</t>
  </si>
  <si>
    <t>ClinicalObservation.snomedCodedValue</t>
  </si>
  <si>
    <t>ClinicalObservation.valueModifier</t>
  </si>
  <si>
    <t>ClinicalObservation &gt; Encounter.identifier</t>
  </si>
  <si>
    <t>Condition &gt; Patient.identifier</t>
  </si>
  <si>
    <t>Condition &gt; HealthcareProvider.identifier</t>
  </si>
  <si>
    <t>Condition &gt; Encounter.identifier</t>
  </si>
  <si>
    <t>PerformedMedicalConditionResult &gt; PerformedObservation.informationSourceTypeCode</t>
  </si>
  <si>
    <t>GeneralObservation</t>
  </si>
  <si>
    <t>GeneralObservation.identifier</t>
  </si>
  <si>
    <t>GeneralObservation &gt; Patient.identifier</t>
  </si>
  <si>
    <t>GeneralObservation &gt; Encounter.identifier</t>
  </si>
  <si>
    <t>GeneralObservation.reportDate</t>
  </si>
  <si>
    <t>GeneralObseration.typeCode(CD).code</t>
  </si>
  <si>
    <t>GeneralObseration.typeCode(CD).codeSystem</t>
  </si>
  <si>
    <t>GeneralObservation.codedResult</t>
  </si>
  <si>
    <t>GeneralObservation.stringResult</t>
  </si>
  <si>
    <t>GeneralObservation.valueModifier</t>
  </si>
  <si>
    <t>GeneralObservation &gt; Activity</t>
  </si>
  <si>
    <t>PatientNote</t>
  </si>
  <si>
    <t>PatientNote &gt; Patient.identifier</t>
  </si>
  <si>
    <t>PatientNote &gt; Encounter.identifier</t>
  </si>
  <si>
    <t>PerformedAdministrativeActivity.identifier(DSET&lt;ID&gt;).item(ID).identifier</t>
  </si>
  <si>
    <t>Person &gt; HealthcareProvider.identifier(DSET&lt;ID&gt;).item(ID).identifier</t>
  </si>
  <si>
    <t>Person &gt; HealthcareFacility.identifier(DSET&lt;ID&gt;).item(ID).identifier</t>
  </si>
  <si>
    <t>PerformedStudyAgentTransfer.identifier(DSET&lt;ID&gt;).item(ID).identifier</t>
  </si>
  <si>
    <t>PerformedEncounter &gt; Performer &gt; HealthcareProvider.identifier(DSET&lt;ID&gt;).item(ID).identifier</t>
  </si>
  <si>
    <t>PerformedDiagnosis &gt; PerformedObservation.identifier(DSET&lt;ID&gt;).item(ID).identifier</t>
  </si>
  <si>
    <t>PerformedDiagnosis &gt; PerformedObservation &gt; Performer &gt; HealthcareProvider.identifier(DSET&lt;ID&gt;).item(ID).identifier</t>
  </si>
  <si>
    <t>PerformedDiagnosis &gt; PerformedObservation.informationSourceTypeCode</t>
  </si>
  <si>
    <t>PerformedDiagnosis.presentAtAdmissionCode</t>
  </si>
  <si>
    <t>PerformedProcedure &gt; Performer &gt; HealthcareProvider.identifier(DSET&lt;ID&gt;).item(ID).identifier</t>
  </si>
  <si>
    <t>PerformedProcedure.informationSourceTypeCode</t>
  </si>
  <si>
    <t>AdverseEvent &gt; CausalAssessment &gt; EvaluatedResultRelationship &gt; PerformedObservationResult &gt; PerformedObservation.informationSourceTypeCode</t>
  </si>
  <si>
    <t>PerformedClinicalResult &gt; PerformedObservation.identifier(DSET&lt;ID&gt;).item(ID).identifier</t>
  </si>
  <si>
    <t>PerformedClinicalResult &gt; PerformedObservation &gt; Performer &gt; HealthcareProvider.identifier(DSET&lt;ID&gt;).item(ID).identifier</t>
  </si>
  <si>
    <t>PerformedSubstanceAdministration &gt; PerformedCompositionRelationship &gt; PerformedEncounter.identifier(DSET&lt;ID&gt;).item(ID).identifier</t>
  </si>
  <si>
    <t>PerformedSubstanceAdministration &gt; Performer &gt; HealthcareProvider.identifier(DSET&lt;ID&gt;).item(ID).identifier</t>
  </si>
  <si>
    <t>PerformedSubstanceAdministration &gt; PerformedCompositionRelationship &gt; PerformedStudyAgentTransfer.orderedNumberOfRepeats</t>
  </si>
  <si>
    <t>PerformedMedicalConditionResult &gt; PerformedObservation &gt; Performer &gt; HealthcareProvider.identifier(DSET&lt;ID&gt;).item(ID).identifier</t>
  </si>
  <si>
    <t>PerformedMedicalConditionResult.conditionStatusChangeReason</t>
  </si>
  <si>
    <t>PerformedObservationResult &gt; PerformedObservation.identifier(DSET&lt;ID&gt;).item(ID).identifier</t>
  </si>
  <si>
    <t>PerformedObservationResult &gt; PerformedObservation &gt; PerformedCompositionRelationship &gt; PerformedEncounter.identifier(DSET&lt;ID&gt;).item(ID).identifier</t>
  </si>
  <si>
    <t>PerformedSubstanceAdministration.orderCareSettingTypeCode</t>
  </si>
  <si>
    <t>PerformedPatientNote &gt; PerformedObservation.identifier(DSET&lt;ID&gt;).item(ID).identifier</t>
  </si>
  <si>
    <t>PerformedPatientNote &gt; PerformedObservation &gt; Subject.identifier(ID).identifier</t>
  </si>
  <si>
    <t>PerformedPatientNote &gt; PerformedObservation &gt; Performer &gt; HealthcareProvider.identifier(DSET&lt;ID&gt;).item(ID).identifier</t>
  </si>
  <si>
    <t>PerformedPatientNote &gt; PerformedObservation &gt; PerformedCompositionRelationship &gt; PerformedEncounter.identifier(DSET&lt;ID&gt;).item(ID).identifier</t>
  </si>
  <si>
    <t>HealthcareFacility.identifier(DSET&lt;ID&gt;).item(ID).identifier</t>
  </si>
  <si>
    <t>HealthcareProvider.identifier(DSET&lt;ID&gt;).item(ID).identifier</t>
  </si>
  <si>
    <t>HealthcareProvider &gt; Person.name(DSET&lt;EN&gt;).item(EN)</t>
  </si>
  <si>
    <t>HealthcareProvider.identifier(DSET&lt;ID&gt;).item(ID).identifier WHERE identifier(DSET&lt;ID&gt;).item(ID).typeCode="NPI"</t>
  </si>
  <si>
    <t>HealthcareProvider.identifier(DSET&lt;ID&gt;).item(ID).identifier WHERE identifier(DSET&lt;ID&gt;).item(ID).typeCode="DEA Number"</t>
  </si>
  <si>
    <t>HealthcareProvider &gt; HealthcareFacility.identifier(DSET&lt;ID&gt;).item(ID).identifier</t>
  </si>
  <si>
    <t>PerformedClinicalResult &gt; PerformedObservation &gt; Performer &gt; HealthcareProvider.identifier(DSET&lt;ID&gt;).item(ID).identifier WHERE Performer.typeCode = "Ordering Provider"</t>
  </si>
  <si>
    <t>Tagged BRIDG Class Name</t>
  </si>
  <si>
    <t>Tagged BRIDG Attribute Name</t>
  </si>
  <si>
    <t>CDMH PHYSICAL MAPPING</t>
  </si>
  <si>
    <t>PerformedActivity</t>
  </si>
  <si>
    <t>dateRange</t>
  </si>
  <si>
    <t>informationSourceTypeCode</t>
  </si>
  <si>
    <t>Subject</t>
  </si>
  <si>
    <t>identifier</t>
  </si>
  <si>
    <t>BiologicEntity</t>
  </si>
  <si>
    <t>birthDate</t>
  </si>
  <si>
    <t>sexGenotypeCode</t>
  </si>
  <si>
    <t>sexualOrientationCode</t>
  </si>
  <si>
    <t>ethnicGroupCode</t>
  </si>
  <si>
    <t>raceCode</t>
  </si>
  <si>
    <t>postalAddress</t>
  </si>
  <si>
    <t>deathIndicator</t>
  </si>
  <si>
    <t>DefinedActivity</t>
  </si>
  <si>
    <t>nameCode</t>
  </si>
  <si>
    <t>Activity</t>
  </si>
  <si>
    <t>Material</t>
  </si>
  <si>
    <t>code</t>
  </si>
  <si>
    <t>productDose</t>
  </si>
  <si>
    <t>routeOfAdministrationCode</t>
  </si>
  <si>
    <t>categoryCode</t>
  </si>
  <si>
    <t>physicalAddress</t>
  </si>
  <si>
    <t>typeCode</t>
  </si>
  <si>
    <t>value</t>
  </si>
  <si>
    <t>classificationCode</t>
  </si>
  <si>
    <t>reportedDate</t>
  </si>
  <si>
    <t>priorityAtDischargeCode</t>
  </si>
  <si>
    <t>PerformedObservation</t>
  </si>
  <si>
    <t>timePointCode</t>
  </si>
  <si>
    <t>presentAtAdmissionCode</t>
  </si>
  <si>
    <t>priorityCode</t>
  </si>
  <si>
    <t>AdverseEvent</t>
  </si>
  <si>
    <t>occurrenceDateRange</t>
  </si>
  <si>
    <t>uncertaintyCode</t>
  </si>
  <si>
    <t>EvaluatedResultRelationship</t>
  </si>
  <si>
    <t>probabilityCode</t>
  </si>
  <si>
    <t>methodCode</t>
  </si>
  <si>
    <t>orderUrgencyCode</t>
  </si>
  <si>
    <t>orderDate</t>
  </si>
  <si>
    <t>normalRangeComparisonCode</t>
  </si>
  <si>
    <t>bodyPositionCode</t>
  </si>
  <si>
    <t>ResultClassification</t>
  </si>
  <si>
    <t>Product</t>
  </si>
  <si>
    <t>lotNumberText</t>
  </si>
  <si>
    <t>changeReason</t>
  </si>
  <si>
    <t>orderedNumberOfRepeats</t>
  </si>
  <si>
    <t>daysSupply</t>
  </si>
  <si>
    <t>productDoseDescription</t>
  </si>
  <si>
    <t>characteristicBehaviorCode</t>
  </si>
  <si>
    <t>conditionStatusCode</t>
  </si>
  <si>
    <t>conditionStatusChangeReason</t>
  </si>
  <si>
    <t>createdDate</t>
  </si>
  <si>
    <t>repetitionNumber</t>
  </si>
  <si>
    <t>doseFrequencyCode</t>
  </si>
  <si>
    <t>orderCareSettingTypeCode</t>
  </si>
  <si>
    <t>subCategoryCode</t>
  </si>
  <si>
    <t>PerformedPatientNote</t>
  </si>
  <si>
    <t>title</t>
  </si>
  <si>
    <t>Organization</t>
  </si>
  <si>
    <t>name</t>
  </si>
  <si>
    <t>roleCode</t>
  </si>
  <si>
    <t>administrativeGenderCode</t>
  </si>
  <si>
    <t>targetAnatomicSiteCode</t>
  </si>
  <si>
    <t>diseaseStatusCode</t>
  </si>
  <si>
    <t>PerformedAdministrativeActivity</t>
  </si>
  <si>
    <t>genderIdentityCode</t>
  </si>
  <si>
    <t>Person.sexualOrientationCode</t>
  </si>
  <si>
    <t>Patient &gt; PatientAddress.zipCode</t>
  </si>
  <si>
    <t>Patient &gt; PatientAddress.zipCodeValidityTime</t>
  </si>
  <si>
    <t>DrugAdministration.administeredDose</t>
  </si>
  <si>
    <t>DrugAdministration.administeredDoseUnit</t>
  </si>
  <si>
    <t>ClinicalObservation.numericalValueUnit</t>
  </si>
  <si>
    <t>ClinicalObservation.numericalValue</t>
  </si>
  <si>
    <t>ClinicalResult.numericalResultUnit</t>
  </si>
  <si>
    <t>ClinicalResult.numericalResult</t>
  </si>
  <si>
    <t>Dispense.dispensedDoseUnit</t>
  </si>
  <si>
    <t>Specimen &gt; SpecimenCollection.quantity</t>
  </si>
  <si>
    <t>Specimen &gt; SpecimenCollection.quantityUnit</t>
  </si>
  <si>
    <t>GeneralObservation.numericalValue</t>
  </si>
  <si>
    <t>GeneralObservation.numericalValueUnit</t>
  </si>
  <si>
    <t>HealthcareProvider &gt; HealthcareProviderID.identifier WHERE HealthcareProviderID.typeCode="NPI"</t>
  </si>
  <si>
    <t>HealthcareProvider &gt; HealthcareProviderID.identifier WHERE HealthcareProviderID.typeCode="DEA Number"</t>
  </si>
  <si>
    <t>Patient &gt; HealthcareProvider &gt; HealthcareProviderID.identifier</t>
  </si>
  <si>
    <t>Encounter &gt; HealthcareProvider &gt; HealthcareProviderID.identifier</t>
  </si>
  <si>
    <t>Diagnosis &gt; HealthcareProvider &gt; HealthcareProviderID.identifier</t>
  </si>
  <si>
    <t>Procedure &gt; Performer &gt; HealthcareProvider &gt; HealthcareProviderID.identifier</t>
  </si>
  <si>
    <t>ClinicalResult &gt; HealthcareProvider &gt; HealthcareProviderID.identifier</t>
  </si>
  <si>
    <t>ClinicalObservation &gt; HealthcareProvider &gt; HealthcareProviderID.identifier</t>
  </si>
  <si>
    <t>DrugAdministration &gt; Performer &gt; HealthcareProvider &gt; HealthcareProviderID.identifier</t>
  </si>
  <si>
    <t>DeviceAdministration &gt; Performer &gt; HealthcareProvider &gt; HealthcareProviderID.identifier</t>
  </si>
  <si>
    <t>Prescription &gt; Performer &gt; HealthcareProvider &gt; HealthcareProviderID.identifier</t>
  </si>
  <si>
    <t>PatientNote &gt; HealthcareProvider &gt; HealthcareProviderID.identifier</t>
  </si>
  <si>
    <t>GeneralObservation &gt; HealthcareProvider &gt; HealthcareProviderID.identifier</t>
  </si>
  <si>
    <t>PerformedAdministrativeActivity WHERE PerformedAdministrativeActivity &gt; DefinedSubjectActivityGroup.categoryCode = "ObservationPeriod"</t>
  </si>
  <si>
    <t>PerformedStudyAgentTransfer WHERE PerformedStudyAgentTransfer &gt; DefinedStudyAgentTransfer.nameCode = "Dispensing"</t>
  </si>
  <si>
    <t>ClinicalResult.testName</t>
  </si>
  <si>
    <t>Transfusion &gt; Biologic.biologicName</t>
  </si>
  <si>
    <t>Transfusion &gt; Biologic.biologicCode(CD).code</t>
  </si>
  <si>
    <t>Transfusion &gt; Biologic.biologicCode(CD).codeSystem</t>
  </si>
  <si>
    <t>Transfusion &gt; Biologic.characteristicCode</t>
  </si>
  <si>
    <t>DrugAdministration &gt; Drug.drugCode(CD).code</t>
  </si>
  <si>
    <t>DrugAdministration &gt; Drug.drugCode(CD).codeSystem</t>
  </si>
  <si>
    <t>DrugAdministration &gt; Drug.drugName</t>
  </si>
  <si>
    <t>PerformedSubstanceAdministration &gt; PerformedCompositionRelationship &gt; PerformedSubstanceAdministration.identifier(DSET&lt;ID&gt;).item(ID).identifier</t>
  </si>
  <si>
    <t>PerformedClinicalResult &gt; PerformedObservation &gt; DefinedObservation.nameCode(CD).codeSystemVersion</t>
  </si>
  <si>
    <t>ClinicalResult.testCode(CD).codeSystemVersion</t>
  </si>
  <si>
    <t>Encounter &gt; takes place in &gt; Place.locationZip</t>
  </si>
  <si>
    <t>Encounter &gt; depart To &gt; Place.typeCode</t>
  </si>
  <si>
    <t>Diagnosis.timePointCode</t>
  </si>
  <si>
    <t>PerformedDiagnosis.priorityAtDischargeCode</t>
  </si>
  <si>
    <t>Diagnosis.priorityAtDischargeCode</t>
  </si>
  <si>
    <t>DeviceAdministration &gt; Device.deviceCode</t>
  </si>
  <si>
    <t>HealthcareProvider &gt; HealthcareProviderID.identifier WHERE HealthcareProviderID.typeCode="Source Identifier"</t>
  </si>
  <si>
    <t>Specimen.specimenCode</t>
  </si>
  <si>
    <t>v1.0</t>
  </si>
  <si>
    <t>Initial Release</t>
  </si>
  <si>
    <t>v1.1</t>
  </si>
  <si>
    <t>Added CDMH Views as separate tabs</t>
  </si>
  <si>
    <t>Added Mapping to CDMH Physical Model</t>
  </si>
  <si>
    <t>Fixed Conceptual mappings to use new BRIDG attributes</t>
  </si>
  <si>
    <t>Copied mappings to each CDMH model tab</t>
  </si>
  <si>
    <t>Added Logical Query View tab</t>
  </si>
  <si>
    <t>v1.1.1</t>
  </si>
  <si>
    <t>v1.1.2</t>
  </si>
  <si>
    <t>Fixed sexGenotypeCode mappings</t>
  </si>
  <si>
    <t>fastingStatusIndicator</t>
  </si>
  <si>
    <t>ReferenceResult</t>
  </si>
  <si>
    <t>Updated Conceptual view</t>
  </si>
  <si>
    <t>Performer</t>
  </si>
  <si>
    <t>Performed Activity</t>
  </si>
  <si>
    <t>PerformedCompositionRelationship</t>
  </si>
  <si>
    <t>Drug</t>
  </si>
  <si>
    <t>Biologic</t>
  </si>
  <si>
    <t>Device</t>
  </si>
  <si>
    <t>PerformedSpecimenCollection</t>
  </si>
  <si>
    <t>CausalAssessment</t>
  </si>
  <si>
    <t>PerformedClinicalInterpretation</t>
  </si>
  <si>
    <t>subcategoryCode</t>
  </si>
  <si>
    <t>createdCode</t>
  </si>
  <si>
    <t>occurenceDateRange</t>
  </si>
  <si>
    <t>Any individual living (or previously living) being.</t>
  </si>
  <si>
    <t>A coded value specifying the physical or societal properties by which male is distinguished from female.</t>
  </si>
  <si>
    <t>The date (and time) on which the biologic entity is born.</t>
  </si>
  <si>
    <t>Specifies whether the biologic entity is dead.</t>
  </si>
  <si>
    <t>A non-unique textual identifier for the biologic entity.</t>
  </si>
  <si>
    <t>A coded value specifying the sex of a biologic entity based upon the characterization of the biologic entity's genes.</t>
  </si>
  <si>
    <t>A contact point used to send physical forms of communication to the person.</t>
  </si>
  <si>
    <t>A coded value specifying a self-declared racial origination, independent of ethnic origination.</t>
  </si>
  <si>
    <t>A coded value specifying the self-declared ethnic origination, independent of racial origination.</t>
  </si>
  <si>
    <t>A human being.</t>
  </si>
  <si>
    <t>An entity of interest, either biological or otherwise.</t>
  </si>
  <si>
    <t>A unique symbol that establishes identity of the subject.</t>
  </si>
  <si>
    <t>A person licensed, certified or otherwise authorized or permitted by law to administer healthcare in the ordinary course of business or practice of a profession.</t>
  </si>
  <si>
    <t>A unique symbol that establishes identity of the healthcare provider.</t>
  </si>
  <si>
    <t>A coded value specifying the function) of the person in the context of this organization.</t>
  </si>
  <si>
    <t xml:space="preserve">An organization that devotes some or all of its resources (people, places, things) to the delivery of healthcare services (including the financial and administrative management of those resources). </t>
  </si>
  <si>
    <t>A unique symbol that establishes identity of the healthcare facility.</t>
  </si>
  <si>
    <t>A contact point used to send physical forms of communication to the healthcare facility.</t>
  </si>
  <si>
    <t>A formalized group of persons or other organizations collected together for a common purpose (such as administrative, legal, political) and the infrastructure to carry out that purpose.</t>
  </si>
  <si>
    <t>A non-unique textual identifier for the organization.</t>
  </si>
  <si>
    <t>A coded value specifying the kind of organization.</t>
  </si>
  <si>
    <t>A bounded physical location which may contain structures.</t>
  </si>
  <si>
    <t>A representation of the location of the place.</t>
  </si>
  <si>
    <t>A coded value specifying the kind of place.</t>
  </si>
  <si>
    <t>The person, organization, or device that executes or accomplishes an activity.</t>
  </si>
  <si>
    <t xml:space="preserve">Any action that can, in the context of a study, experiment, post-marketing investigation, or disease registry, be defined, planned, scheduled or performed. </t>
  </si>
  <si>
    <t>A unique symbol that establishes identity of an activity.</t>
  </si>
  <si>
    <t>An activity that frequently occurs in studies (e.g. more than one time in more than one arm) and/or experiments and therefore is called out as a reusable template in a global library of activities outside the context of any particular study or experiment, and may be used in the composition of a defined subject activity group. A defined activity is a "kind of" activity rather than an "instance of" an activity.</t>
  </si>
  <si>
    <t>A coded value specifying the non-unique textual identifier for the activity.</t>
  </si>
  <si>
    <t>A coded value specifying a classification of activities.</t>
  </si>
  <si>
    <t>A coded value specifying a subdivision within a larger category of activities.</t>
  </si>
  <si>
    <t>An activity that is successfully or unsuccessfully completed.</t>
  </si>
  <si>
    <t>An integer that identifies the particular occurrence of a repeating activity. The first repetition is defined as '1'.</t>
  </si>
  <si>
    <t>The date and time span when this activity began and ended.</t>
  </si>
  <si>
    <t>Specifies whether the participant had been abstaining from eating when the activity was performed.</t>
  </si>
  <si>
    <t>A relationship between a composite activity and a component activity that comprises it, i.e. parent and child activities where all activities have occurred in the context of a particular study or experiment.</t>
  </si>
  <si>
    <t>The completed action within the context of a given study or experiment that is not directly related to the overarching hypothesis evaluation or testing, but is nonetheless essential to the efficient and/or effective coordination and execution of the study or experiment.</t>
  </si>
  <si>
    <t>The completed action in which an authorized party at a designated study site dispenses or receives a study agent to/from a study subject.</t>
  </si>
  <si>
    <t>The amount and unit of study agent transferred in standard or canonical units.</t>
  </si>
  <si>
    <t>The completed action whose immediate and primary intention is the alteration of the physical or mental condition of the subject, study subject or experimental unit.</t>
  </si>
  <si>
    <t>A coded value specifying the technique that is used to perform the procedure.</t>
  </si>
  <si>
    <t>The completed action of applying, introducing or otherwise giving medications or other substances to the subject or experimental unit.</t>
  </si>
  <si>
    <t>The quantity of a substance or medication used in a substance administration.</t>
  </si>
  <si>
    <t>The textual representation of dosing amounts or a range of dosing information used in a substance administration.</t>
  </si>
  <si>
    <t>A coded value specifying how often doses are administered.</t>
  </si>
  <si>
    <t>A coded value specifying the physiological path or method of introducing the substance into or onto the subject.</t>
  </si>
  <si>
    <t>The rationale for changing the substance administration in relation to the previous substance administration.</t>
  </si>
  <si>
    <t>A physical substance or system.</t>
  </si>
  <si>
    <t>A unique symbol that establishes identity of the material.</t>
  </si>
  <si>
    <t>A coded value specifying the non-unique textual identifier for the material.</t>
  </si>
  <si>
    <t>A coded value specifying the essential traits of the material that result from the chemical and physical composition and properties of the entity.</t>
  </si>
  <si>
    <t>A material produced by or resulting from a process.</t>
  </si>
  <si>
    <t>An alphanumeric string used to identify a particular batch of the product.</t>
  </si>
  <si>
    <t>An article other than food intended for use in the diagnosis, cure, mitigation, treatment, or prevention of disease; or intended to affect the structure or any function of the body.</t>
  </si>
  <si>
    <t>A substance made from a living organism or thing it produces.</t>
  </si>
  <si>
    <t>An object intended for use whether alone or in combination for diagnostic, prevention, monitoring, therapeutic, scientific, and/or experimental purposes.</t>
  </si>
  <si>
    <t>The completed action of gathering samples that may be used for subsequent analysis.</t>
  </si>
  <si>
    <t>A substance or portion of material originally obtained from an entity for use in testing, examination, or study.</t>
  </si>
  <si>
    <t>The completed action of observing, monitoring, measuring or otherwise qualitatively or quantitatively gathering data or information about one or more aspects of a subject.</t>
  </si>
  <si>
    <t>A coded value specifying the technique used to perform the observation.</t>
  </si>
  <si>
    <t>A coded value specifying the 3-dimensional spatial orientation of a subject during a particular observation.</t>
  </si>
  <si>
    <t>The judgment of relatedness between an adverse event and an activity or observation result.</t>
  </si>
  <si>
    <t>The data or finding obtained by observing, monitoring, measuring or otherwise qualitatively or quantitatively recording one or more aspects of a subject, experimental unit, system, or process.</t>
  </si>
  <si>
    <t>Data or information that is determined by an act of observation.</t>
  </si>
  <si>
    <t>A coded value specifying whether and to what degree this evaluation or observation has been asserted to be in doubt in any way.</t>
  </si>
  <si>
    <t>The date (and time) on which the result is created.</t>
  </si>
  <si>
    <t>The date (and time) on which the result is reported.</t>
  </si>
  <si>
    <t>A coded value specifying the kind of observation result.</t>
  </si>
  <si>
    <t>A category describing the result as distinguished by anatomical or physiological system, etiology, or purpose.</t>
  </si>
  <si>
    <t>A coded value specifying the category of the result as distinguished by anatomical or physiological system, etiology, or purpose</t>
  </si>
  <si>
    <t>The possible or expected results that can be obtained by observing, monitoring, measuring or otherwise qualitatively or quantitatively recording one or more aspects of physiologic or psychologic processes.</t>
  </si>
  <si>
    <t>A reference for some measurement that a physician or other health professional can use to interpret a set of results for a particular experimental unit.</t>
  </si>
  <si>
    <t>Any unfavorable and unintended sign, symptom, disease, or other medical occurrence with a temporal association with the use of a medical product, procedure or other therapy, or in conjunction with a research study, regardless of causal relationship.</t>
  </si>
  <si>
    <t>The date and time span in which the adverse event began and ended.</t>
  </si>
  <si>
    <t>Specifies the link between an adverse event causal assessment and the observation result evaluated as a possible cause.</t>
  </si>
  <si>
    <t>A coded value specifying the likelihood of the identified cause of an adverse event.</t>
  </si>
  <si>
    <t>A result of a clinical observation, i.e. from an examination, test or direct observation performed on the experimental unit.</t>
  </si>
  <si>
    <t>Any sign, symptom, disease, or other medical occurrence.</t>
  </si>
  <si>
    <t>The date and time span in which the medical condition began and ended.</t>
  </si>
  <si>
    <t>An assessment which involves determining the meaning of one or more other observation results.</t>
  </si>
  <si>
    <t>The identification of a disease or illness by examining the signs and symptoms.</t>
  </si>
  <si>
    <t>A coded value specifying the amount of disease present in a subject.</t>
  </si>
  <si>
    <t>A coded value specifying the inclination of an individual with respect to heterosexual, homosexual, and bisexual behavior.</t>
  </si>
  <si>
    <t>A coded value specifying the kind of system or data collection from which the record of the activity was derived.</t>
  </si>
  <si>
    <t>A coded value specifying the level of healthcare (care setting) the patient was in when the order was given.</t>
  </si>
  <si>
    <t>The date (and time) on which the activity was ordered.</t>
  </si>
  <si>
    <t>The number of times an activity can recur again.</t>
  </si>
  <si>
    <t>A coded value specifying the immediacy of the order.</t>
  </si>
  <si>
    <t>Any physical or virtual contact between a patient (or trial subject) and healthcare provider at which an assessment or activity takes place.</t>
  </si>
  <si>
    <t>A category describing the encounter as distinguished by any number of clinical aspects or purpose.</t>
  </si>
  <si>
    <t>The number of days that the transferred agent supports based on the number of doses.</t>
  </si>
  <si>
    <t>A coded value specifying the relative importance of this procedure in the context of an encompassing encounter.</t>
  </si>
  <si>
    <t>An integer representing the number of times this procedure was performed.</t>
  </si>
  <si>
    <t>A coded value specifying the anatomic location that is the focus of a procedure.</t>
  </si>
  <si>
    <t>A coded value specifying the occasion when the observation was performed.</t>
  </si>
  <si>
    <t>A coded value specifying the relationship of a value to a normal range or reference range of values.</t>
  </si>
  <si>
    <t>Unstructured Information that was recorded by a provider about a patient in free text notes on a given date.</t>
  </si>
  <si>
    <t>The descriptive name, heading or other appellation for this note.</t>
  </si>
  <si>
    <t>The text and/or code that describes why a condition was no longer present.</t>
  </si>
  <si>
    <t>A coded value specifying the state of the condition.</t>
  </si>
  <si>
    <t>A coded value specifying whether the diagnosis is indicative of a condition present at admission.</t>
  </si>
  <si>
    <t>A coded value specifying the degree to which this condition is established to be chiefly responsible for occasioning the admission of the patient. (Adapted from UHDDS definition of principal discharge diagnosis)</t>
  </si>
  <si>
    <t>Added a CDMH tab with definitions of the CDMH Conceptual classes and Attributes</t>
  </si>
  <si>
    <t>birth_time</t>
  </si>
  <si>
    <t>sexual_orientation</t>
  </si>
  <si>
    <t>gender_identity</t>
  </si>
  <si>
    <t>biobank_flag</t>
  </si>
  <si>
    <t>pat_pref_language_spoken</t>
  </si>
  <si>
    <t>admit_date</t>
  </si>
  <si>
    <t>admit_time</t>
  </si>
  <si>
    <t>discharge_date</t>
  </si>
  <si>
    <t>discharge_time</t>
  </si>
  <si>
    <t>facility_location</t>
  </si>
  <si>
    <t>enc_type</t>
  </si>
  <si>
    <t>discharge_disposition</t>
  </si>
  <si>
    <t>discharge_status</t>
  </si>
  <si>
    <t>drug_type</t>
  </si>
  <si>
    <t>admitting_source</t>
  </si>
  <si>
    <t>payer_type_primary</t>
  </si>
  <si>
    <t>payer_type_secondary</t>
  </si>
  <si>
    <t>facility_type</t>
  </si>
  <si>
    <t>enr_start_date</t>
  </si>
  <si>
    <t>enr_end_date</t>
  </si>
  <si>
    <t>enr_basis</t>
  </si>
  <si>
    <t>dx_type</t>
  </si>
  <si>
    <t>dx_source</t>
  </si>
  <si>
    <t>dx_origin</t>
  </si>
  <si>
    <t>dx_poa</t>
  </si>
  <si>
    <t>px_date</t>
  </si>
  <si>
    <t>px_type</t>
  </si>
  <si>
    <t>px_source</t>
  </si>
  <si>
    <t>measure_date</t>
  </si>
  <si>
    <t>measure_time</t>
  </si>
  <si>
    <t>vital_source</t>
  </si>
  <si>
    <t>original_bmi</t>
  </si>
  <si>
    <t>bp_position</t>
  </si>
  <si>
    <t>tobacco_type</t>
  </si>
  <si>
    <t>dispense_date</t>
  </si>
  <si>
    <t>dispense_sup</t>
  </si>
  <si>
    <t>dispense_amt</t>
  </si>
  <si>
    <t>dispense_dose_disp</t>
  </si>
  <si>
    <t>dispense_dose_disp_unit</t>
  </si>
  <si>
    <t>dispense_route</t>
  </si>
  <si>
    <t>specimen_source</t>
  </si>
  <si>
    <t>lab_loinc</t>
  </si>
  <si>
    <t>result_loc</t>
  </si>
  <si>
    <t>lab_px</t>
  </si>
  <si>
    <t>lab_px_type</t>
  </si>
  <si>
    <t>lab_order_date</t>
  </si>
  <si>
    <t>specimen_time</t>
  </si>
  <si>
    <t>result_date</t>
  </si>
  <si>
    <t>result_time</t>
  </si>
  <si>
    <t>result_qual</t>
  </si>
  <si>
    <t>result_num</t>
  </si>
  <si>
    <t>result_modifier</t>
  </si>
  <si>
    <t>result_unit</t>
  </si>
  <si>
    <t>norm_range_low</t>
  </si>
  <si>
    <t>norm_modifier_low</t>
  </si>
  <si>
    <t>norm_range_high</t>
  </si>
  <si>
    <t>norm_modifier_high</t>
  </si>
  <si>
    <t>abn_ind</t>
  </si>
  <si>
    <t>result_snomed</t>
  </si>
  <si>
    <t>report_date</t>
  </si>
  <si>
    <t>resolve_date</t>
  </si>
  <si>
    <t>onset_date</t>
  </si>
  <si>
    <t>condition_status</t>
  </si>
  <si>
    <t>condition_type</t>
  </si>
  <si>
    <t>condition_source</t>
  </si>
  <si>
    <t>pro_cm_id</t>
  </si>
  <si>
    <t>pro_date</t>
  </si>
  <si>
    <t>pro_time</t>
  </si>
  <si>
    <t>pro_type</t>
  </si>
  <si>
    <t>pro_item_name</t>
  </si>
  <si>
    <t>pro_item_loinc</t>
  </si>
  <si>
    <t>pro_response_text</t>
  </si>
  <si>
    <t>pro_response_num</t>
  </si>
  <si>
    <t>pro_method</t>
  </si>
  <si>
    <t>pro_mode</t>
  </si>
  <si>
    <t>pro_cat</t>
  </si>
  <si>
    <t>pro_item_version</t>
  </si>
  <si>
    <t>pro_measure_name</t>
  </si>
  <si>
    <t>pro_measure_seq</t>
  </si>
  <si>
    <t>pro_measure_core</t>
  </si>
  <si>
    <t>pro_measure_theta</t>
  </si>
  <si>
    <t>pro_measure_scaled_tscore</t>
  </si>
  <si>
    <t>pro_measure_standard_error</t>
  </si>
  <si>
    <t>pro_measure_count_scored</t>
  </si>
  <si>
    <t>pro_measure_loinc</t>
  </si>
  <si>
    <t>pro_measure_version</t>
  </si>
  <si>
    <t>pro_item_fullname</t>
  </si>
  <si>
    <t>pro_item_text</t>
  </si>
  <si>
    <t>pro_measure_fullname</t>
  </si>
  <si>
    <t>rx_providerid</t>
  </si>
  <si>
    <t>rx_order_date</t>
  </si>
  <si>
    <t>rx_order_time</t>
  </si>
  <si>
    <t>rx_start_date</t>
  </si>
  <si>
    <t>rx_end_date</t>
  </si>
  <si>
    <t>rx_quantity</t>
  </si>
  <si>
    <t>rx_dose_form</t>
  </si>
  <si>
    <t>rx_refills</t>
  </si>
  <si>
    <t>rx_days_supply</t>
  </si>
  <si>
    <t>rx_frequency</t>
  </si>
  <si>
    <t>rx_basis</t>
  </si>
  <si>
    <t>rxnorm_cui</t>
  </si>
  <si>
    <t>rx_dose_ordered</t>
  </si>
  <si>
    <t>rx_dose_ordered_unit</t>
  </si>
  <si>
    <t>rx_prn_flag</t>
  </si>
  <si>
    <t>rx_route</t>
  </si>
  <si>
    <t>rx_dispense_as_written</t>
  </si>
  <si>
    <t>rx_source</t>
  </si>
  <si>
    <t>death_date_impute</t>
  </si>
  <si>
    <t>death_source</t>
  </si>
  <si>
    <t>death_match_confidence</t>
  </si>
  <si>
    <t>death_cause</t>
  </si>
  <si>
    <t>death_cause_code</t>
  </si>
  <si>
    <t>death_cause_type</t>
  </si>
  <si>
    <t>death_cause_source</t>
  </si>
  <si>
    <t>death_cause_confidence</t>
  </si>
  <si>
    <t>medamin_type</t>
  </si>
  <si>
    <t>medadmin_code</t>
  </si>
  <si>
    <t>medadmin_dose_admin</t>
  </si>
  <si>
    <t>medadmin_dose_admin_unit</t>
  </si>
  <si>
    <t>medadmin_route</t>
  </si>
  <si>
    <t>medadmin_source</t>
  </si>
  <si>
    <t>medadmin_providerid</t>
  </si>
  <si>
    <t>medadmin_start_date</t>
  </si>
  <si>
    <t>medadmin_start_time</t>
  </si>
  <si>
    <t>medadmin_stop_date</t>
  </si>
  <si>
    <t>medadmin_stop_time</t>
  </si>
  <si>
    <t>provider_sex</t>
  </si>
  <si>
    <t>provider_specialty_primary</t>
  </si>
  <si>
    <t>provider_npi</t>
  </si>
  <si>
    <t>provider_npi_flag</t>
  </si>
  <si>
    <t>obsclin_providerid</t>
  </si>
  <si>
    <t>obsclin_date</t>
  </si>
  <si>
    <t>obsclin_time</t>
  </si>
  <si>
    <t>obsclin_type</t>
  </si>
  <si>
    <t>obsclin_result_text</t>
  </si>
  <si>
    <t>obsclin_result_snomed</t>
  </si>
  <si>
    <t>obsclin_result_num</t>
  </si>
  <si>
    <t>obsclin_result_modifier</t>
  </si>
  <si>
    <t>obsclin_result_unit</t>
  </si>
  <si>
    <t>obbsclin_code</t>
  </si>
  <si>
    <t>obsclin_result_qual</t>
  </si>
  <si>
    <t>obsgen_result_text</t>
  </si>
  <si>
    <t>obsgen_result_num</t>
  </si>
  <si>
    <t>obsgen_result_modifier</t>
  </si>
  <si>
    <t>obsgen_result_unit</t>
  </si>
  <si>
    <t>obsgen_table_modified</t>
  </si>
  <si>
    <t>obsgen_providerid</t>
  </si>
  <si>
    <t>obsgen_date</t>
  </si>
  <si>
    <t>obsgen_time</t>
  </si>
  <si>
    <t>obsgen_type</t>
  </si>
  <si>
    <t>obsgen_code</t>
  </si>
  <si>
    <t>obsgen_result_qual</t>
  </si>
  <si>
    <t>drg_type</t>
  </si>
  <si>
    <t>lab_result_cm_id</t>
  </si>
  <si>
    <t>lab_name</t>
  </si>
  <si>
    <t>pro_item</t>
  </si>
  <si>
    <t>pro_loinc</t>
  </si>
  <si>
    <t>pro_response</t>
  </si>
  <si>
    <t>rx_quantity_unit</t>
  </si>
  <si>
    <t>Lab_Result_CM</t>
  </si>
  <si>
    <t>Pro_CM</t>
  </si>
  <si>
    <t>Death_Cause</t>
  </si>
  <si>
    <t>Med_Admin</t>
  </si>
  <si>
    <t>Obs_Clin</t>
  </si>
  <si>
    <t>Obs_Gen</t>
  </si>
  <si>
    <t>v1.1.3</t>
  </si>
  <si>
    <t>Updated PCORNet and PCORNet v4 table and attribute names to reflect proper names from specification</t>
  </si>
  <si>
    <t>obs_period</t>
  </si>
  <si>
    <t>obs_period.identifier</t>
  </si>
  <si>
    <t>obs_period.patient_id</t>
  </si>
  <si>
    <t>obs_period.start_date</t>
  </si>
  <si>
    <t>obs_period.end_date</t>
  </si>
  <si>
    <t>obs_period.info_src_type_code</t>
  </si>
  <si>
    <t>patient</t>
  </si>
  <si>
    <t>patient.identifier</t>
  </si>
  <si>
    <t>patient.birth_date</t>
  </si>
  <si>
    <t>patient.gender_ident_code</t>
  </si>
  <si>
    <t>patient.sex_genotype_code</t>
  </si>
  <si>
    <t>patient.sex_orient_code</t>
  </si>
  <si>
    <t>patient.ethnic_group_code</t>
  </si>
  <si>
    <t>patient.race_code</t>
  </si>
  <si>
    <t>patient &gt; patient_addr.zip_code</t>
  </si>
  <si>
    <t>patient &gt; patient_addr.zip_code_validity_time</t>
  </si>
  <si>
    <t>patient.death_indicator</t>
  </si>
  <si>
    <t>patient &gt; patient_addr</t>
  </si>
  <si>
    <t>patient.provider_id</t>
  </si>
  <si>
    <t>patient.facility_id</t>
  </si>
  <si>
    <t>dispense</t>
  </si>
  <si>
    <t>dispense.identifier</t>
  </si>
  <si>
    <t>dispense.patient_id</t>
  </si>
  <si>
    <t>dispense.prescription_id</t>
  </si>
  <si>
    <t>dispense.dispense_date</t>
  </si>
  <si>
    <t>dispense &gt; drug.drug_code</t>
  </si>
  <si>
    <t>dispense.days_supply</t>
  </si>
  <si>
    <t>dispense.quantity</t>
  </si>
  <si>
    <t>dispense.dispensed_dose</t>
  </si>
  <si>
    <t>dispense.disp_dose_unit</t>
  </si>
  <si>
    <t>dispense.route_admin_code</t>
  </si>
  <si>
    <t>encounter</t>
  </si>
  <si>
    <t>encounter.patient_id</t>
  </si>
  <si>
    <t>encounter.identifier</t>
  </si>
  <si>
    <t>encounter.start_date</t>
  </si>
  <si>
    <t>encounter.end_date</t>
  </si>
  <si>
    <t>encounter.provider_id</t>
  </si>
  <si>
    <t>encounter &gt; {takes_place_in} &gt; place.location_zip</t>
  </si>
  <si>
    <t>encounter.type_code</t>
  </si>
  <si>
    <t>encounter &gt; {takes_place_in} &gt; place.facility_id</t>
  </si>
  <si>
    <t>encounter &gt; {takes_place_in} &gt; place.type_code</t>
  </si>
  <si>
    <t>encounter &gt; {depart_to} &gt; place.type_code</t>
  </si>
  <si>
    <t>encounter.sbj_stat_disc_code</t>
  </si>
  <si>
    <t>encounter.class_code</t>
  </si>
  <si>
    <t>encounter &gt; {arrive_from} &gt; place.type_code</t>
  </si>
  <si>
    <t>encounter.info_src_type_code</t>
  </si>
  <si>
    <t>encounter.previous_enc</t>
  </si>
  <si>
    <t>diagnosis</t>
  </si>
  <si>
    <t>diagnosis.identifier</t>
  </si>
  <si>
    <t>diagnosis.patient_id</t>
  </si>
  <si>
    <t>diagnosis.encounter_id</t>
  </si>
  <si>
    <t>diagnosis.provider_id</t>
  </si>
  <si>
    <t>diagnosis.diagnosis_code</t>
  </si>
  <si>
    <t>diagnosis.reported_date</t>
  </si>
  <si>
    <t>diagnosis.orig_diag_code</t>
  </si>
  <si>
    <t>diagnosis.prty_at_disc_code</t>
  </si>
  <si>
    <t>diagnosis.time_point_code</t>
  </si>
  <si>
    <t>diagnosis.info_src_type_code</t>
  </si>
  <si>
    <t>diagnosis.present_at_admission</t>
  </si>
  <si>
    <t>procedure</t>
  </si>
  <si>
    <t>procedure.identifier</t>
  </si>
  <si>
    <t>procedure.patient_id</t>
  </si>
  <si>
    <t>procedure.encounter_id</t>
  </si>
  <si>
    <t>procedure.provider_id</t>
  </si>
  <si>
    <t>procedure.procedure_date</t>
  </si>
  <si>
    <t>procedure.typecode</t>
  </si>
  <si>
    <t>procedure.type_code</t>
  </si>
  <si>
    <t>procedure.orig_type_code</t>
  </si>
  <si>
    <t>procedure.info_src_type_code</t>
  </si>
  <si>
    <t>procedure.priority_code</t>
  </si>
  <si>
    <t>procedure.quantity</t>
  </si>
  <si>
    <t>death_info</t>
  </si>
  <si>
    <t>death_info.patient_id</t>
  </si>
  <si>
    <t>death_info.death_date</t>
  </si>
  <si>
    <t>death_info.info_src_type_code</t>
  </si>
  <si>
    <t>death_info.uncertainty_code</t>
  </si>
  <si>
    <t>cause_of_death</t>
  </si>
  <si>
    <t>cause_of_death.patient_id</t>
  </si>
  <si>
    <t>cause_of_death.cause_code</t>
  </si>
  <si>
    <t>cause_of_death.probability_code</t>
  </si>
  <si>
    <t>cause_of_death.info_src_type_code</t>
  </si>
  <si>
    <t>cause_of_death.uncertainty_code</t>
  </si>
  <si>
    <t>clinical_rslt</t>
  </si>
  <si>
    <t>clinical_rslt.identifier</t>
  </si>
  <si>
    <t>clinical_rslt.patient_id</t>
  </si>
  <si>
    <t>clinical_rslt.provider_id</t>
  </si>
  <si>
    <t>clinical_rslt.encounter_id</t>
  </si>
  <si>
    <t>clinical_rslt.test_name</t>
  </si>
  <si>
    <t>clinical_rslt.result_type_code</t>
  </si>
  <si>
    <t>clinical_rslt.category_code</t>
  </si>
  <si>
    <t>clinical_rslt.fasting_status_indicator</t>
  </si>
  <si>
    <t>clinical_rslt.coll_method_code</t>
  </si>
  <si>
    <t>clinical_rslt.test_code</t>
  </si>
  <si>
    <t>clinical_rslt.urgency_code</t>
  </si>
  <si>
    <t>clinical_rslt &gt; {patient_loc} &gt; place.type_code</t>
  </si>
  <si>
    <t>clinical_rslt &gt; {result_loc} &gt; place.type_code</t>
  </si>
  <si>
    <t>clinicalrslt.orig_test_code</t>
  </si>
  <si>
    <t>clinical_rslt.panel_code</t>
  </si>
  <si>
    <t>clinical_rslt.order_proc_code</t>
  </si>
  <si>
    <t>clinical_rslt.specimen_collection_date</t>
  </si>
  <si>
    <t>clinical_rslt.order_date</t>
  </si>
  <si>
    <t>clinical_rslt.result_date</t>
  </si>
  <si>
    <t>clinical_rslt.original_result</t>
  </si>
  <si>
    <t>clinical_rslt.std_code_result_code</t>
  </si>
  <si>
    <t>clinical_rslt.coded_result_code</t>
  </si>
  <si>
    <t>clinical_rslt.snomed_result_code</t>
  </si>
  <si>
    <t>clinical_rslt.numerical_result</t>
  </si>
  <si>
    <t>clinical_rslt.numerical_result_modifier</t>
  </si>
  <si>
    <t>clinical_rslt.num_result_unit</t>
  </si>
  <si>
    <t>clinical_rslt.reference_low_value</t>
  </si>
  <si>
    <t>clinical_rslt.reference_low_value_modifier</t>
  </si>
  <si>
    <t>clinical_rslt.reference_high_value</t>
  </si>
  <si>
    <t>clinical_rslt.reference_high_value_modifier</t>
  </si>
  <si>
    <t>clinical_rslt.normal_range_code</t>
  </si>
  <si>
    <t>clinical_rslt.info_src_type_code</t>
  </si>
  <si>
    <t>vital_signs</t>
  </si>
  <si>
    <t>vital_signs.identifier</t>
  </si>
  <si>
    <t>vital_signs.height</t>
  </si>
  <si>
    <t>vital_signs.weight</t>
  </si>
  <si>
    <t>vital_signs.bmi</t>
  </si>
  <si>
    <t>vital_signs.tobaccoUseCode</t>
  </si>
  <si>
    <t>vital_signs.patient_id</t>
  </si>
  <si>
    <t>vital_signs.encounter_id</t>
  </si>
  <si>
    <t>vital_signs.report_date</t>
  </si>
  <si>
    <t>vital_signs.method_code</t>
  </si>
  <si>
    <t>vital_signs.diastolic_pressure</t>
  </si>
  <si>
    <t>vital_signs.systolic_pressure</t>
  </si>
  <si>
    <t>vital_signs.bld_pres_type_code</t>
  </si>
  <si>
    <t>vital_signs.body_pos_type_code</t>
  </si>
  <si>
    <t>vital_signs.smoking_code</t>
  </si>
  <si>
    <t>vital_signs.tobacco_use_code</t>
  </si>
  <si>
    <t>vital_signs.tobacco_type_code</t>
  </si>
  <si>
    <t>clinical_obs</t>
  </si>
  <si>
    <t>clinical_obs.identifier</t>
  </si>
  <si>
    <t>clinical_obs.patient_id</t>
  </si>
  <si>
    <t>clinical_obs.type_code</t>
  </si>
  <si>
    <t>clinical_obs.report_date</t>
  </si>
  <si>
    <t>clinical_obs.info_src_type_code</t>
  </si>
  <si>
    <t>clinical_obs.numerical_value</t>
  </si>
  <si>
    <t>clinical_obs.string_value</t>
  </si>
  <si>
    <t>clinical_obs.coded_value_code</t>
  </si>
  <si>
    <t>clinical_obs.snomed_value_code</t>
  </si>
  <si>
    <t>clinical_obs.value_modifier</t>
  </si>
  <si>
    <t>clinical_obs.num_value_init</t>
  </si>
  <si>
    <t>clinical_obs.provider_id</t>
  </si>
  <si>
    <t>clinical_obs.encounter_id</t>
  </si>
  <si>
    <t>drug_admin</t>
  </si>
  <si>
    <t>drug_admin.identifier</t>
  </si>
  <si>
    <t>drug_admin.patient</t>
  </si>
  <si>
    <t>drug_admin.provider_id</t>
  </si>
  <si>
    <t>drug_admin.encounter_id</t>
  </si>
  <si>
    <t>drug_admin &gt; drug.drug_code</t>
  </si>
  <si>
    <t>drug_admin &gt; drug.drug_name</t>
  </si>
  <si>
    <t>drug_admin &gt; drug.lot_number_text</t>
  </si>
  <si>
    <t>drug_admin.start_date</t>
  </si>
  <si>
    <t>drug_admin.stop_date</t>
  </si>
  <si>
    <t>drug_admin.route_admin_code</t>
  </si>
  <si>
    <t>drug_admin.administered_dose</t>
  </si>
  <si>
    <t>drug_admin.admin_dose_unit</t>
  </si>
  <si>
    <t>drug_admin.info_src_type_code</t>
  </si>
  <si>
    <t>drug_admin.stop_reason_code</t>
  </si>
  <si>
    <t>drug_admin &gt; prescription.refills</t>
  </si>
  <si>
    <t>drug_admin &gt; prescription.ordered_days_supply</t>
  </si>
  <si>
    <t>drug_admin.administered_instructions</t>
  </si>
  <si>
    <t>drug_admin.prescription_id</t>
  </si>
  <si>
    <t>device_admin</t>
  </si>
  <si>
    <t>device_admin.patient_id</t>
  </si>
  <si>
    <t>device_admin.provider_id</t>
  </si>
  <si>
    <t>device_admin.encounter_id</t>
  </si>
  <si>
    <t>device_admin &gt; device.device_code</t>
  </si>
  <si>
    <t>device_admin &gt; device.identifier</t>
  </si>
  <si>
    <t>device_admin.identifier</t>
  </si>
  <si>
    <t>device_admin.start_date</t>
  </si>
  <si>
    <t>_device_admin.start_date</t>
  </si>
  <si>
    <t>device_admin.stop_date</t>
  </si>
  <si>
    <t>device_admin.info_src_type_code</t>
  </si>
  <si>
    <t>device_admin.quantity</t>
  </si>
  <si>
    <t>transfusion</t>
  </si>
  <si>
    <t>transfusion.patient_id</t>
  </si>
  <si>
    <t>transfusion.encounter_id</t>
  </si>
  <si>
    <t>transfusion.identifier</t>
  </si>
  <si>
    <t>transfusion &gt; biologic.biologic_code</t>
  </si>
  <si>
    <t>transfusion &gt; biologic.biologic_name</t>
  </si>
  <si>
    <t>transfusion &gt; biologic.character_code</t>
  </si>
  <si>
    <t>transfustion.start_date</t>
  </si>
  <si>
    <t>transfustion.stop_date</t>
  </si>
  <si>
    <t>condition.identifier</t>
  </si>
  <si>
    <t>condition.patient_id</t>
  </si>
  <si>
    <t>condition.provider_id</t>
  </si>
  <si>
    <t>condition.encounter_id</t>
  </si>
  <si>
    <t>condition.reported_date</t>
  </si>
  <si>
    <t>condition.resolved_date</t>
  </si>
  <si>
    <t>condition.onset_date</t>
  </si>
  <si>
    <t>condition.condition_code</t>
  </si>
  <si>
    <t>condition.status_code</t>
  </si>
  <si>
    <t>condition.info_src_type_code</t>
  </si>
  <si>
    <t>condition.status_change_reason</t>
  </si>
  <si>
    <t>prescription</t>
  </si>
  <si>
    <t>prescription.identifier</t>
  </si>
  <si>
    <t>prescription.refills</t>
  </si>
  <si>
    <t>Dispense &gt; prescription.identifier</t>
  </si>
  <si>
    <t>DrugAdministration &gt; prescription.refills</t>
  </si>
  <si>
    <t>DrugAdministration &gt; prescription.orderedDaysSupply</t>
  </si>
  <si>
    <t>DrugAdministration &gt; prescription.identifier</t>
  </si>
  <si>
    <t>prescription.patient_id</t>
  </si>
  <si>
    <t>prescription.encounter_id</t>
  </si>
  <si>
    <t>prescription.provider_id</t>
  </si>
  <si>
    <t>prescription.order_date</t>
  </si>
  <si>
    <t>prescription.effective_start_date</t>
  </si>
  <si>
    <t>prescription.effective_end_date</t>
  </si>
  <si>
    <t>prescription.order_quantity</t>
  </si>
  <si>
    <t>prescription.order_quantity_unit</t>
  </si>
  <si>
    <t>prescription.ordered_days_supply</t>
  </si>
  <si>
    <t>prescription.dose_freq_code</t>
  </si>
  <si>
    <t>prescription &gt; drug.drug_code</t>
  </si>
  <si>
    <t>prescription.type_code</t>
  </si>
  <si>
    <t>prescription.ordered_dose</t>
  </si>
  <si>
    <t>prescription.ordered_dose_unit</t>
  </si>
  <si>
    <t>prescription.route_admin_code</t>
  </si>
  <si>
    <t>patient_note</t>
  </si>
  <si>
    <t>patient_note.title</t>
  </si>
  <si>
    <t>patient_note.text</t>
  </si>
  <si>
    <t>Performedpatient_note.title</t>
  </si>
  <si>
    <t>Performedpatient_note.value(ANY=&gt;ED).value</t>
  </si>
  <si>
    <t>Performedpatient_note.value(ANY=&gt;ED).charset</t>
  </si>
  <si>
    <t>Performedpatient_note.value(ANY=&gt;ED).language</t>
  </si>
  <si>
    <t>patient_note.identifier</t>
  </si>
  <si>
    <t>patient_note.patient_id</t>
  </si>
  <si>
    <t>patient_note.report_date</t>
  </si>
  <si>
    <t>patient_note.category_code</t>
  </si>
  <si>
    <t>patient_note.type_code</t>
  </si>
  <si>
    <t>patient_note.encoding_Code</t>
  </si>
  <si>
    <t>patient_note.language_code</t>
  </si>
  <si>
    <t>patient_note.provider_id</t>
  </si>
  <si>
    <t>patient_note.encounter_id</t>
  </si>
  <si>
    <t>facility</t>
  </si>
  <si>
    <t>facility.identifier</t>
  </si>
  <si>
    <t>facility.name</t>
  </si>
  <si>
    <t>Person &gt; Healthcarefacility.identifier(DSET&lt;ID&gt;).item(ID).identifier</t>
  </si>
  <si>
    <t>PerformedEncounter &gt; Place &gt; ServiceDeliveryLocation &gt; Organization &gt; Healthcarefacility.identifier(DSET&lt;ID&gt;).item(ID).identifier</t>
  </si>
  <si>
    <t>Healthcarefacility.identifier(DSET&lt;ID&gt;).item(ID).identifier</t>
  </si>
  <si>
    <t>Healthcarefacility.postalAddress</t>
  </si>
  <si>
    <t>HealthcareProvider &gt; Healthcarefacility.identifier(DSET&lt;ID&gt;).item(ID).identifier</t>
  </si>
  <si>
    <t>Patient &gt; Healthcarefacility.identifier</t>
  </si>
  <si>
    <t>Encounter &gt; takes place in &gt; Place &gt; Healthcarefacility.identifier</t>
  </si>
  <si>
    <t>HealthcareProvider &gt; Healthcarefacility.identifier</t>
  </si>
  <si>
    <t>facility.type_code</t>
  </si>
  <si>
    <t>facility &gt; facility_addr</t>
  </si>
  <si>
    <t>patient_addr or facility_addr</t>
  </si>
  <si>
    <t>x.x_id</t>
  </si>
  <si>
    <t>x.address_line1</t>
  </si>
  <si>
    <t>x.address_line2</t>
  </si>
  <si>
    <t>x.city</t>
  </si>
  <si>
    <t>x.state_code</t>
  </si>
  <si>
    <t>x.zip_code</t>
  </si>
  <si>
    <t>x.county</t>
  </si>
  <si>
    <t>provider</t>
  </si>
  <si>
    <t>provider &gt; provider_id.identifier WHERE provider_id.type_code = "Source Identifier"</t>
  </si>
  <si>
    <t>provider.name</t>
  </si>
  <si>
    <t>provider &gt; Provider_id.identifier WHERE Provider_id.type_code = "NPI"</t>
  </si>
  <si>
    <t>provider &gt; provider_id.identifier WHERE provider_id.type_code = "DEA Number"</t>
  </si>
  <si>
    <t>provider.role_code</t>
  </si>
  <si>
    <t>provider.facility_id</t>
  </si>
  <si>
    <t>provider.birth_date</t>
  </si>
  <si>
    <t>provider.gender_code</t>
  </si>
  <si>
    <t>specimen</t>
  </si>
  <si>
    <t>specimen.identifier</t>
  </si>
  <si>
    <t>specimen &gt; specimen_coll.patient_id</t>
  </si>
  <si>
    <t>specimen.specimen_code</t>
  </si>
  <si>
    <t>specimen &gt; specimen_coll.info_src_type_code</t>
  </si>
  <si>
    <t>specimen &gt; specimen_coll.collection_date</t>
  </si>
  <si>
    <t>specimen &gt; specimen_coll.quantity</t>
  </si>
  <si>
    <t>specimen &gt; specimen_coll.quantity_unit</t>
  </si>
  <si>
    <t>specimen &gt; specimen_coll.tgt_anat_site_code</t>
  </si>
  <si>
    <t>specimen.disease_status_code</t>
  </si>
  <si>
    <t>general_obs</t>
  </si>
  <si>
    <t>general_obs.identifier</t>
  </si>
  <si>
    <t>general_obs.patient_id</t>
  </si>
  <si>
    <t>general_obs.encounter_id</t>
  </si>
  <si>
    <t>general_obs.provider_id</t>
  </si>
  <si>
    <t>general_obs.report_date</t>
  </si>
  <si>
    <t>general_obs.type_code</t>
  </si>
  <si>
    <t>general_obs.coded_value_code</t>
  </si>
  <si>
    <t>general_obs.string_value</t>
  </si>
  <si>
    <t>general_obs.numerical_value</t>
  </si>
  <si>
    <t>general_obs.value_modifier</t>
  </si>
  <si>
    <t>general_obs.num_value_unit</t>
  </si>
  <si>
    <t>general_obs.record_identifier WHERE general_obs.record_type_code = the specific table where the record is found</t>
  </si>
  <si>
    <t>Encounter.endDate</t>
  </si>
  <si>
    <t>Diagnosis.diagnosisCode(CD).code</t>
  </si>
  <si>
    <t>Diagnosis.diagnosisCode(CD).codeSystem</t>
  </si>
  <si>
    <t>Diagnosis.diagnosisCode(CD).codeSystemVersion</t>
  </si>
  <si>
    <t>Procedure.procedureDate</t>
  </si>
  <si>
    <t>VitalSigns.identifier</t>
  </si>
  <si>
    <t>VitalSigns.reportDate</t>
  </si>
  <si>
    <t>VitalSigns.methodCode</t>
  </si>
  <si>
    <t>VitalSigns.height</t>
  </si>
  <si>
    <t>VitalSigns.weight</t>
  </si>
  <si>
    <t>VitalSigns.diastolicPressure</t>
  </si>
  <si>
    <t>VitalSigns.systolicPressure</t>
  </si>
  <si>
    <t>VitalSigns.bloodPressureTypeCode</t>
  </si>
  <si>
    <t>VitalSigns.bodyPositionTypeCode</t>
  </si>
  <si>
    <t>VitalSigns.bmi</t>
  </si>
  <si>
    <t>VitalSigns.smokingCode</t>
  </si>
  <si>
    <t>VitalSigns.tobaccoTypeCode</t>
  </si>
  <si>
    <t>transfustion.startDate</t>
  </si>
  <si>
    <t>transfustion.stopDate</t>
  </si>
  <si>
    <t>Condition.identifier</t>
  </si>
  <si>
    <t>Condition.reportedDate</t>
  </si>
  <si>
    <t>Condition.resolvedDate</t>
  </si>
  <si>
    <t>Condition.onsetDate</t>
  </si>
  <si>
    <t>Condition.statusCode</t>
  </si>
  <si>
    <t>Condition.conditionCode(CD).code</t>
  </si>
  <si>
    <t>Condition.conditionCode(CD).codeSystem</t>
  </si>
  <si>
    <t>Condition.informationSourceTypeCode</t>
  </si>
  <si>
    <t>Condition.statusChangeReason</t>
  </si>
  <si>
    <t>Prescription.identifier</t>
  </si>
  <si>
    <t>Prescription.orderDate</t>
  </si>
  <si>
    <t>Prescription.effectiveStartDate</t>
  </si>
  <si>
    <t>Prescription.effectiveEndDate</t>
  </si>
  <si>
    <t>Prescription.orderQuantity</t>
  </si>
  <si>
    <t>Prescription.orderQuantityUnit</t>
  </si>
  <si>
    <t>Prescription.refills</t>
  </si>
  <si>
    <t>Prescription.orderedDaysSupply</t>
  </si>
  <si>
    <t>Prescription.doseFrequencyCode</t>
  </si>
  <si>
    <t>Prescription &gt; Drug.drugCode(CD).code</t>
  </si>
  <si>
    <t>Prescription &gt; Drug.drugCode(CD).valueSet</t>
  </si>
  <si>
    <t>Prescription &gt; Drug.drugCode(CD).codeSystemName</t>
  </si>
  <si>
    <t>Prescription &gt; Drug.drugCode(CD).valueSetVersion</t>
  </si>
  <si>
    <t>Prescription &gt; Drug.drugCode(CD).codeSystemVersion</t>
  </si>
  <si>
    <t>Prescription.typeCode</t>
  </si>
  <si>
    <t>Prescription.orderedDose</t>
  </si>
  <si>
    <t>Prescription.orderedDoseUnit</t>
  </si>
  <si>
    <t>Prescription.routeOfAdministrationCode</t>
  </si>
  <si>
    <t>PatientNote.identifier</t>
  </si>
  <si>
    <t>PatientNote.reportDate</t>
  </si>
  <si>
    <t>PatientNote.noteCategoryCode</t>
  </si>
  <si>
    <t>PatientNote.noteTypeCode</t>
  </si>
  <si>
    <t>PatientNote.title</t>
  </si>
  <si>
    <t>PatientNote.text</t>
  </si>
  <si>
    <t>PatientNote.encodingCode</t>
  </si>
  <si>
    <t>PatientNote.languageCode</t>
  </si>
  <si>
    <t>HealthcareFacility.identifier</t>
  </si>
  <si>
    <t>HealthcareFacility.name</t>
  </si>
  <si>
    <t>HealthcareFacility.typeCode</t>
  </si>
  <si>
    <t>v1.2</t>
  </si>
  <si>
    <t>Change Physical mappings to use lowercase and '_' for naming convention</t>
  </si>
  <si>
    <t>Updated the logical views with the extra vocabulary and query tables</t>
  </si>
  <si>
    <t>MEDICATION_ CLASSIFICATION_SYSTEM_VERSION</t>
  </si>
  <si>
    <t>Fixed a typo in i2b2 sheet.</t>
  </si>
  <si>
    <t>SDTM 3.2 Domain/Variable</t>
  </si>
  <si>
    <t>SDTM Variable Description</t>
  </si>
  <si>
    <t>SDTM Mapping Comments</t>
  </si>
  <si>
    <t>This could be considered as derived data that could be calculated based on start date and end dates of various Intervention, Events and Finding domains of SDTM</t>
  </si>
  <si>
    <t>NA</t>
  </si>
  <si>
    <t>GAP</t>
  </si>
  <si>
    <t>USUBJID
SUBJID ??</t>
  </si>
  <si>
    <t xml:space="preserve">Unique Subject Identifier
</t>
  </si>
  <si>
    <t xml:space="preserve">Not a perfect map, but supports the idea </t>
  </si>
  <si>
    <t>DM.BRTHDTC</t>
  </si>
  <si>
    <t>Demographics.Date/Time of Birth</t>
  </si>
  <si>
    <t>DM.SEX</t>
  </si>
  <si>
    <t>DM.ETHNIC</t>
  </si>
  <si>
    <t>Ethnicity</t>
  </si>
  <si>
    <t>DM.RACE</t>
  </si>
  <si>
    <t>DM.DTHFL</t>
  </si>
  <si>
    <t>Death Flag</t>
  </si>
  <si>
    <t>The concept of Drug Dispensing is not directly supported in SDTM</t>
  </si>
  <si>
    <t>The concept of dispensing of drug or device is not directly supported in SDTM. See slide</t>
  </si>
  <si>
    <t>SDTM 3.2 - HO
SV</t>
  </si>
  <si>
    <t>HealthCare Encounter
Subject Visit</t>
  </si>
  <si>
    <t>Need to talk to CDISC whether this would be HO or SV</t>
  </si>
  <si>
    <t>HOSTDTC</t>
  </si>
  <si>
    <t>Start Date/Time of Healthcare Encounter</t>
  </si>
  <si>
    <t>HOENDTC</t>
  </si>
  <si>
    <t>End Date/Time of Healthcare Encounter</t>
  </si>
  <si>
    <t>HOTERM??</t>
  </si>
  <si>
    <t>Need to talk to CDISC</t>
  </si>
  <si>
    <t xml:space="preserve">HealthCare Encounter
</t>
  </si>
  <si>
    <t>The HO domain in SDTM 3.2 is the closet match for clinical care encounters.  No direct map for discharge status element at present</t>
  </si>
  <si>
    <t>HOTERM
SV.VISIT</t>
  </si>
  <si>
    <t>HO.Reported term for healthcare encounter</t>
  </si>
  <si>
    <t xml:space="preserve">HOTERM examples in SDTM IG indicate values such as inpatient, outpatient -- similar to the OMOP values.  </t>
  </si>
  <si>
    <t>MHCAT
MHTERM</t>
  </si>
  <si>
    <t>Medical History. Category for Medical History
Medical History.Reported term for Medical History</t>
  </si>
  <si>
    <t xml:space="preserve">Medical History. </t>
  </si>
  <si>
    <t xml:space="preserve">Could be MHDECOD. Not a good map since SDTM is asking in this if </t>
  </si>
  <si>
    <t>MHDTC</t>
  </si>
  <si>
    <t>Medical History. Date/Time of history collection</t>
  </si>
  <si>
    <t>could be slightly different semantic in reported vs collected</t>
  </si>
  <si>
    <t>No exact map, but potential new variable in MH domain</t>
  </si>
  <si>
    <t>No exact map. Although the date of when diagnosis was collected could be mapped to MHDTC, the event associated with the date does not appear to be supported</t>
  </si>
  <si>
    <t>PR</t>
  </si>
  <si>
    <t>Procedure (PO) domain captures details about subject's therapeutic and diagnostic procedures</t>
  </si>
  <si>
    <t>PRSTDTC</t>
  </si>
  <si>
    <t>Start Date/Time of the Procedure</t>
  </si>
  <si>
    <t>PRTRT</t>
  </si>
  <si>
    <t>Reported Name of Procedure</t>
  </si>
  <si>
    <t>PRDECOD</t>
  </si>
  <si>
    <t>Standardized Procedure Name</t>
  </si>
  <si>
    <t>??</t>
  </si>
  <si>
    <t>AE</t>
  </si>
  <si>
    <t>Adverse Event</t>
  </si>
  <si>
    <t>If we assume that the death was an outcome of an adverse event to the drug, the SDTM mapping would be to the AE domain and related variables
Can also map to the Death Details (DD) domain. Talk to CDISC</t>
  </si>
  <si>
    <t>AEOUT, AESDTH, AESTDTC</t>
  </si>
  <si>
    <t>AEOUT-Outcome of AE
AESDTH - Results in Death?
AESTDTC - Start Date/time of AE</t>
  </si>
  <si>
    <t>AEOUT-Outcome of AE
AESDTH - Results in Death?
AESTDTC - End Date/time of AE</t>
  </si>
  <si>
    <t>DD</t>
  </si>
  <si>
    <t>Death Details</t>
  </si>
  <si>
    <t>DDTESTCD
DDTEST
DDORRES</t>
  </si>
  <si>
    <t>Death Detail Assessment Short Name
Death Detail Assessment Name
Result or Finding as Collected</t>
  </si>
  <si>
    <t xml:space="preserve">DDTESTCD
DDTEST
</t>
  </si>
  <si>
    <t xml:space="preserve">Death Detail Assessment Short Name
Death Detail Assessment Name
</t>
  </si>
  <si>
    <t>LB</t>
  </si>
  <si>
    <t>Lab Test Result</t>
  </si>
  <si>
    <t>SDTM does not have unique arbitrary identifier or sponsor defined identifier for each lab result.  This appears to be a DB generated id in the CDMs</t>
  </si>
  <si>
    <t>LBTEST</t>
  </si>
  <si>
    <t>Lab Test or Examination Name</t>
  </si>
  <si>
    <t>Lab Test Result domain</t>
  </si>
  <si>
    <t>SDTM does not ha ve a variable to specify the result type to support numeric vs qualitative results. Instead SDTM has different variables to captures the various types of results.  The business rules for this are documented in the SDTM 3.2 IG</t>
  </si>
  <si>
    <t>LBCAT or LBSCAT</t>
  </si>
  <si>
    <t>Category for Lab Test
Sub-ctageory for Lab Test</t>
  </si>
  <si>
    <t>LBCAT values -- Haematology, Chemistry, etc.
LBSCAT values - Differential, Liver Functions, etc.</t>
  </si>
  <si>
    <t>LBFAST</t>
  </si>
  <si>
    <t>Fasting Status</t>
  </si>
  <si>
    <t>In SDTM, values of -- Y, N, U or Null</t>
  </si>
  <si>
    <t>Ask Jean?</t>
  </si>
  <si>
    <t>LBLOINC</t>
  </si>
  <si>
    <t>LOINC Code</t>
  </si>
  <si>
    <t>I2B2 has an example for LOINC for this and next set of elements</t>
  </si>
  <si>
    <t>Lab test urgency is property of ordering of Lab, SDTM dataset is about tests performed as per the protocol, therefore this is  not supported</t>
  </si>
  <si>
    <t>LBCAT</t>
  </si>
  <si>
    <t xml:space="preserve">Category for Lab Test
</t>
  </si>
  <si>
    <t>GAP - Ask Julie?</t>
  </si>
  <si>
    <t>LBDTC</t>
  </si>
  <si>
    <t>Date/Time of Specimen Collection</t>
  </si>
  <si>
    <t>LBORRES</t>
  </si>
  <si>
    <t>Result or Finding in Original Units</t>
  </si>
  <si>
    <t>LBLOINC??</t>
  </si>
  <si>
    <t>May not be a perfect map. Since in SDTM LBLOINC is providing the LOINC name for the test code</t>
  </si>
  <si>
    <t>LBSTRESC</t>
  </si>
  <si>
    <t>Character Result/Finding in Std. Format</t>
  </si>
  <si>
    <t>GAP? - Ask Julie</t>
  </si>
  <si>
    <t>LBSTRESN</t>
  </si>
  <si>
    <t>Numeric Results/Findings in Standard Units</t>
  </si>
  <si>
    <t>GAP - Ask Julie</t>
  </si>
  <si>
    <t>LBSTRESU</t>
  </si>
  <si>
    <t>Standard Units</t>
  </si>
  <si>
    <t>SDTM captures units for both qualitative and numeric result s in this variable</t>
  </si>
  <si>
    <t>LBORNRLO</t>
  </si>
  <si>
    <t>Reference Range Low Limit in Org Units</t>
  </si>
  <si>
    <t>LBORNRHI</t>
  </si>
  <si>
    <t>Reference Range High Limit in Org Units</t>
  </si>
  <si>
    <t>LBNRIND</t>
  </si>
  <si>
    <t>Reference Range Indicator</t>
  </si>
  <si>
    <t>VS</t>
  </si>
  <si>
    <t>In SDTM, this Vital Signs (VS) domain captures measurements such as BP, BMI, weight, etc.</t>
  </si>
  <si>
    <t>VSSPID</t>
  </si>
  <si>
    <t>Vitals Signs. Sponsor Defined Identifier</t>
  </si>
  <si>
    <t>VSDTC</t>
  </si>
  <si>
    <t>Date/Time of Measurements</t>
  </si>
  <si>
    <t>VSTESTCD; VSTEST</t>
  </si>
  <si>
    <t>Vital Signs (VS).Test Short Name; Vital Signs (VS).Test Name</t>
  </si>
  <si>
    <t>E.g., VSTESTCD=Height; VSTEST=Height</t>
  </si>
  <si>
    <t>E.g., VSTESTCD=Weight; VSTEST=Weight</t>
  </si>
  <si>
    <t>E.g., VSTESTCD=DIABP; VSTEST=Diastolic Blood Pressure</t>
  </si>
  <si>
    <t>E.g., VSTESTCD=SYSBP; VSTEST=Systolic Blood Pressure</t>
  </si>
  <si>
    <t>VSCAT, VSSCAT??</t>
  </si>
  <si>
    <t>VSPOS</t>
  </si>
  <si>
    <t>Vital Signs (VS).Position of Subject</t>
  </si>
  <si>
    <t>E.g., Standing, Supine, Sitting, etc.</t>
  </si>
  <si>
    <t>E.g., VSTESTCD=BMI; VSTEST=Body Mass Index</t>
  </si>
  <si>
    <t>SUCAT</t>
  </si>
  <si>
    <t>Substance Use (SU). Category for Substance Use</t>
  </si>
  <si>
    <t>e.g., tobacco, alcohol or caffeine</t>
  </si>
  <si>
    <t>appears to be the same as SUCAT</t>
  </si>
  <si>
    <t>SUSCAT</t>
  </si>
  <si>
    <t>Substance Use (SU). Sub Category for Substance Use</t>
  </si>
  <si>
    <t>E.g., if category is Tobacco, then sub category could be -- cigars, cigarettes, etc.</t>
  </si>
  <si>
    <t xml:space="preserve">Clinical Observation in CDMH could be either SDTM Clinical Events or Physical Examination.  Will need to see the data to determine and talk to CDISC. Mapping to both domains for now. </t>
  </si>
  <si>
    <t>CESPID
PESPID</t>
  </si>
  <si>
    <t>Sponsor-Defined Identifier</t>
  </si>
  <si>
    <t>CETERM
PETESTCD</t>
  </si>
  <si>
    <t>Reported Term for Clinical Event
Physical Exam Test Code</t>
  </si>
  <si>
    <t>PE domain may not be a good mapping</t>
  </si>
  <si>
    <t>CEDECOD</t>
  </si>
  <si>
    <t>Dictionaary-derived term</t>
  </si>
  <si>
    <t>CEDTC
PEDTC</t>
  </si>
  <si>
    <t>Date/Time fo Event collection
Date/Time of Examination</t>
  </si>
  <si>
    <t>PEORRES ?? - Ask Julie</t>
  </si>
  <si>
    <t>Verbatim Examination Finding</t>
  </si>
  <si>
    <t>PESTRESC</t>
  </si>
  <si>
    <t>Character Result/Finding in Standard FOrmat</t>
  </si>
  <si>
    <t>PEORRESU</t>
  </si>
  <si>
    <t>Original Units</t>
  </si>
  <si>
    <t>USUBJID</t>
  </si>
  <si>
    <t>Unique Subject Identifier</t>
  </si>
  <si>
    <t>VISITNUM</t>
  </si>
  <si>
    <t>Visit Number</t>
  </si>
  <si>
    <t>if this is the coding system like NDC than not represented in SDTM</t>
  </si>
  <si>
    <t>Lot Number</t>
  </si>
  <si>
    <t>Start Date/Time of Treatment</t>
  </si>
  <si>
    <t>End Date/Time of Treatment</t>
  </si>
  <si>
    <t>IN SDTM, this is the dosing information collected in textual form Since OMOP indicates prescription, adding dose form and frequency also</t>
  </si>
  <si>
    <t>Device Exposure</t>
  </si>
  <si>
    <t>this domain is in the Medical Devices IG</t>
  </si>
  <si>
    <t>DXTRT</t>
  </si>
  <si>
    <t>Device Exposure (DX). Name of the device exposure or output</t>
  </si>
  <si>
    <t>Assuming this is the Device Name. This is from the Medical Device IG</t>
  </si>
  <si>
    <t>SPDEVID</t>
  </si>
  <si>
    <t>Sponsor Device Identifier</t>
  </si>
  <si>
    <t xml:space="preserve">This is from the Medical Devices IG </t>
  </si>
  <si>
    <t>DXSTDTC</t>
  </si>
  <si>
    <t>Start Date/Time of Device Exposure</t>
  </si>
  <si>
    <t>DXENDTC</t>
  </si>
  <si>
    <t>End Date/Time of Device Exposure</t>
  </si>
  <si>
    <t>DXDOSE  ??</t>
  </si>
  <si>
    <t>DX.Exposure per Administration</t>
  </si>
  <si>
    <t>CEDTC</t>
  </si>
  <si>
    <t>Date/Time fo Event Collection</t>
  </si>
  <si>
    <t>CEENDTC</t>
  </si>
  <si>
    <t>End Date/Time of Clinical Event</t>
  </si>
  <si>
    <t>Not sure if end date of event should be interpreted as date resolved.  Will need to talk to CDM owners</t>
  </si>
  <si>
    <t>CESTDTC</t>
  </si>
  <si>
    <t>Start Date/Time fo Clinical Event</t>
  </si>
  <si>
    <t>GAP - Ask Jean?</t>
  </si>
  <si>
    <t>Need to see status values</t>
  </si>
  <si>
    <t>CETERM</t>
  </si>
  <si>
    <t>Reported Term of the Clinical Event</t>
  </si>
  <si>
    <t>SDTM does not appear to capture the concept of source of information</t>
  </si>
  <si>
    <t>The concept of prescribing of drug or device is not directly supported in SDTM. See slide</t>
  </si>
  <si>
    <t>CM</t>
  </si>
  <si>
    <t>CODTC</t>
  </si>
  <si>
    <t>Date/Time of Comment</t>
  </si>
  <si>
    <t>Maybe COREF?</t>
  </si>
  <si>
    <t>Maybe IDVAR?</t>
  </si>
  <si>
    <t>COVAL</t>
  </si>
  <si>
    <t>Comment</t>
  </si>
  <si>
    <t>Since SDTM is for clinical trial data -- SDTM has SITEID variable in DM domain.  The name of the site or type of Site is not part of the standard</t>
  </si>
  <si>
    <t>In Healthcare Encounter (HO) domain, the facility type could be HOTERM.  Needs clarification from CDISC</t>
  </si>
  <si>
    <t>Care facility details are not part of SDTM.  There is only the Site id, but no name or address</t>
  </si>
  <si>
    <t>There is a Site Investigator Name in the DM domain, but this is not the same as the provider who gave care</t>
  </si>
  <si>
    <t>DM.SITEID??</t>
  </si>
  <si>
    <t>Specimen concept is in SDTM is multiple domains in relation to tests -- LB, MI, MB. Provided mapping to LB domain only</t>
  </si>
  <si>
    <t>LB.LBREFID; MBREFID</t>
  </si>
  <si>
    <t>Specimen ID</t>
  </si>
  <si>
    <t>PCREFID if Pharmacokinetics</t>
  </si>
  <si>
    <t>What is this in OMOP - need more information</t>
  </si>
  <si>
    <t>LBDTC
MBDTC
MIDTC</t>
  </si>
  <si>
    <t>MBLOC ??
MILOC</t>
  </si>
  <si>
    <t>Specimen Collection Location</t>
  </si>
  <si>
    <t>Assuming the general observation was about a Procedure.  It could be about any other observation, clinical result, vital signs</t>
  </si>
  <si>
    <t>Reported Name of Procedure
Name of Treatment
Lab Test or Examination Name</t>
  </si>
  <si>
    <t xml:space="preserve">  </t>
  </si>
  <si>
    <t>v1.3</t>
  </si>
  <si>
    <t>Added CDMH to SDTM Mappings to the 'Mapping' sheet, columns S, T, U</t>
  </si>
  <si>
    <t>v1.4</t>
  </si>
  <si>
    <t>PATIENT_DIMENSION.BIRTH_DATE</t>
  </si>
  <si>
    <t>PATIENT_DIMENSION.DEATH_DATE</t>
  </si>
  <si>
    <t>PATIENT_DIMENSION.RACE_CD</t>
  </si>
  <si>
    <t>PATIENT_DIMENSION.VITAL_STATUS_CD</t>
  </si>
  <si>
    <t>PATIENT_DIMENSION.SEX_CD</t>
  </si>
  <si>
    <t>Mapping does not exist</t>
  </si>
  <si>
    <t>OBSERVATION_FACT.START_DATE
where CONCEPT_CD like 'ICD9%' or CONCEPT_CD like 'ICD10%'</t>
  </si>
  <si>
    <t>OBSERVATION_FACT.NVAL_CHAR 
where CONCEPT_CD like 'LOINC%'</t>
  </si>
  <si>
    <t>OBSERVATION_FACT.UNITS_CD
where CONCEPT_CD like 'LOINC%'</t>
  </si>
  <si>
    <t xml:space="preserve">OBSERVATION_FACT.CONCEPT_CD
where CONCEPT_CD like 'LOINC%'
Note: lab code is embedded in CONCEPT_CD field. Example values of CONCEPT_CD for labs:
 - LOINC:68961-2
 - LOINC:LP40983-6
</t>
  </si>
  <si>
    <t>I2B2 ACT Ontology only uses RXNORM for medications</t>
  </si>
  <si>
    <t>I2B2 ACT Ontology only uses LOINC for labs</t>
  </si>
  <si>
    <t>OBSERVATION_FACT.START_DATE
where CONCEPT_CD like 'RXNORM%'</t>
  </si>
  <si>
    <t>I2B2 ACT Ontology only uses ICD9 for procedures</t>
  </si>
  <si>
    <r>
      <t xml:space="preserve">OBSERVATION_FACT.CONCEPT_CD
where CONCEPT_CD like 'ICD9:NN.%' </t>
    </r>
    <r>
      <rPr>
        <i/>
        <sz val="12"/>
        <color theme="1"/>
        <rFont val="Calibri"/>
        <family val="2"/>
        <scheme val="minor"/>
      </rPr>
      <t>(NN is 2-digit number with values from 00 to 99)</t>
    </r>
    <r>
      <rPr>
        <sz val="12"/>
        <color theme="1"/>
        <rFont val="Calibri"/>
        <family val="2"/>
        <scheme val="minor"/>
      </rPr>
      <t xml:space="preserve">
Note: procedure code is embedded in CONCEPT_CD field. Example values of CONCEPT_CD for procedures:
 - ICD9:99.03
 - ICD9:52.8
</t>
    </r>
  </si>
  <si>
    <t>OBSERVATION_FACT.START_DATE
where CONCEPT_CD like 'ICD9:NN.%' (NN is 2-digit number with values from 00 to 99)</t>
  </si>
  <si>
    <t>VISIT_DIMENSION.INOUT_CD</t>
  </si>
  <si>
    <t>VISIT_DIMENSION.START_DATE</t>
  </si>
  <si>
    <t>VISIT_DIMENSION.END_DATE</t>
  </si>
  <si>
    <t>VISIT_DIMENSION.LOCATION_CD</t>
  </si>
  <si>
    <t>Mapping to I2B2 Star Schema (ACT Ontology)</t>
  </si>
  <si>
    <t>OBSERVATION_FACT.TVAL_CHAR 
where CONCEPT_CD like 'DEM|HISP%'</t>
  </si>
  <si>
    <t xml:space="preserve">OBSERVATION_FACT.CONCEPT_CD
where CONCEPT_CD like 'ICD9:%' or CONCEPT_CD like 'ICD10%'
Note: diagnosis code is embedded in CONCEPT_CD field. Example values of CONCEPT_CD for diagnosis:
 - ICD9:200.1
 - ICD9:332.0
 - ICD10:C69.90
 - ICD10:D3A.025
</t>
  </si>
  <si>
    <t>I2B2 ACT Ontology uses ICD9 and ICD10 for diagnosis</t>
  </si>
  <si>
    <t>Mapping does not exist - The modifier concept is not used in I2B2 ACT, and is being phased out.</t>
  </si>
  <si>
    <t xml:space="preserve">OBSERVATION_FACT.CONCEPT_CD
where CONCEPT_CD like 'RXNORM%'
Note: medication code is embedded in CONCEPT_CD field. Example values of CONCEPT_CD for medications:
 - RXNORM:863850
 - RXNORM:1042838
</t>
  </si>
  <si>
    <t>Added mapping of the provided I2B2 model to the I2B2 star schema that uses the ACT Ontology. See tab [i2b2]</t>
  </si>
  <si>
    <t>v1.5</t>
  </si>
  <si>
    <t>CMDOSE</t>
  </si>
  <si>
    <t>CMROUTE</t>
  </si>
  <si>
    <t>Amount of CMTRT taken. Not populated when CMDOSTXT is populated.</t>
  </si>
  <si>
    <t>Route of administration for CMTRT. Examples: ORAL, INTRAVENOUS.</t>
  </si>
  <si>
    <t>Concomitant Medications</t>
  </si>
  <si>
    <t>CMTRT</t>
  </si>
  <si>
    <t>Verbatim medication name that is either pre-printed or collected on a CRF.</t>
  </si>
  <si>
    <t>Lot information is relevant when capturing information about a 'study' drug.</t>
  </si>
  <si>
    <t>CMSTDTC</t>
  </si>
  <si>
    <t>CMENDTC</t>
  </si>
  <si>
    <t>CMDOSTXT
CMDOSFRM
CMDOSFRQ</t>
  </si>
  <si>
    <r>
      <rPr>
        <b/>
        <sz val="12"/>
        <color theme="1"/>
        <rFont val="Calibri"/>
        <family val="2"/>
        <scheme val="minor"/>
      </rPr>
      <t xml:space="preserve">CMDOSTXT: </t>
    </r>
    <r>
      <rPr>
        <sz val="12"/>
        <color theme="1"/>
        <rFont val="Calibri"/>
        <family val="2"/>
        <scheme val="minor"/>
      </rPr>
      <t xml:space="preserve">Dosing amounts or a range of dosing information collected in text form. Units may be stored in CMDOSU. Example: 200-400, 15-20. Not populated when CMDOSE is populated.
</t>
    </r>
    <r>
      <rPr>
        <b/>
        <sz val="12"/>
        <color theme="1"/>
        <rFont val="Calibri"/>
        <family val="2"/>
        <scheme val="minor"/>
      </rPr>
      <t xml:space="preserve">
CMDOSFRM:</t>
    </r>
    <r>
      <rPr>
        <sz val="12"/>
        <color theme="1"/>
        <rFont val="Calibri"/>
        <family val="2"/>
        <scheme val="minor"/>
      </rPr>
      <t xml:space="preserve"> Dose form for CMTRT. Examples: TABLET, LOTION.
</t>
    </r>
    <r>
      <rPr>
        <b/>
        <sz val="12"/>
        <color theme="1"/>
        <rFont val="Calibri"/>
        <family val="2"/>
        <scheme val="minor"/>
      </rPr>
      <t xml:space="preserve">CMDOSFRQ: </t>
    </r>
    <r>
      <rPr>
        <sz val="12"/>
        <color theme="1"/>
        <rFont val="Calibri"/>
        <family val="2"/>
        <scheme val="minor"/>
      </rPr>
      <t>Usually expressed as the number of repeated administrations of CMDOSE within a specific time period. Examples: BID (twice daily), Q12H (every 12 hours).</t>
    </r>
  </si>
  <si>
    <t>PRTRT
CMTRT
LBTEST</t>
  </si>
  <si>
    <t>Updated  mappings of drug administration data elements, originally mapped to the EX domain, to the CM domain. [Mapping] tab, columns S, T, U.</t>
  </si>
  <si>
    <t>Since SDTM is about subjects on clinical trials -- the concept of Patient is mapped to Subject</t>
  </si>
  <si>
    <t>In SDTM HO domain, an assumption is specified that says that Start date should be the admission date</t>
  </si>
  <si>
    <t>In SDTM HO domain, an assumption is specified that says that End date should be the discharge date</t>
  </si>
  <si>
    <t>In SDTM Primary Diagnosis is captured as part of Medical History domain.  This is diagnosis before start of the trial. Making an assumption here since CDMH data set is not about clinical trial</t>
  </si>
  <si>
    <t>This could also be MHTERM, if we assume that diagnosis at beginning of a trial (assign SDTM) is same as the diagnosis being present at admission. The indicator could be derived</t>
  </si>
  <si>
    <t>This appears to be whether the death date is for a given patient rather than uncertainty about the AE</t>
  </si>
  <si>
    <t>The DD domain in SDTM 3.2 is for capturing additional information about Death</t>
  </si>
  <si>
    <t>Examples in SDTM 3.2 for these variables are:
DDTESTCD="PRCDTH"
DDTEST="Primary Cause of Death"
DDORRES="Sudden Cardiac Death"</t>
  </si>
  <si>
    <t>Since SDTM 3.2 IG says that DD can be used to capture any additional information about Death, assuming that DDTESTCD could be a list of values to identify the confidence in the patient death information</t>
  </si>
  <si>
    <t>what is this?  Source of specimen -- organ? Sentinel value set -- biopsy, nasal wash, blood, serum Appears to be a combination of Specimen Type, and Procedure on how the specimen was retrieved</t>
  </si>
  <si>
    <t>Not a perfect map, but the concept is covered in SDTM. In SDTM, this variable leverages the value of the lab result; values in the high and low and provides whether the value is Normal, Abnormal, High, Low, etc.</t>
  </si>
  <si>
    <t>Would this be a Supplemental Qualifier -- cannot find a direct match with a variable in VS domain</t>
  </si>
  <si>
    <t>interpreting this to be the code system that was used to code the term -- will need to confirm after seeing the data from CDMs</t>
  </si>
  <si>
    <t>CE domain does not appear to have a way to capture the results of the findings.  Need to talk to CDISC</t>
  </si>
  <si>
    <t>The CM domain is a closer match than the Exposure (EX) domain in this case since the Exposure domain captures the subject's exposure to "study" drug(s).</t>
  </si>
  <si>
    <t>In SDTM this is the unique identifier of the subject on a given trial.  Not the same as a patient identifier in an HER, but since this the only (patient) identifier in SDTM -- mapping here</t>
  </si>
  <si>
    <t>Assuming that in CDMs this is identifying both treatment drug administration route as well as for concomitant drugs</t>
  </si>
  <si>
    <t xml:space="preserve">GAP - OMOP is asking for how many devices?  </t>
  </si>
  <si>
    <t>Not sure how transfusion would be supported in SDTM.  Question for CDISC on slide</t>
  </si>
  <si>
    <t>In SDTM a Condition could be a condition as recorded prior to the study start -- in which case it would be a Medical History (MH); the Findings About domain could also be considered as well as Clinical Events to capture Condition</t>
  </si>
  <si>
    <t>This is defining the type of the code -- SNOMED, LOINC etc.</t>
  </si>
  <si>
    <t>The definition of OMOP element reflects better as end date of condition</t>
  </si>
  <si>
    <t>SDTM has a Comment domain (CM) which may be a good map for Patient Note. Will need to confirm with CDISC. In SDTM, the CM domain allows additional free-text information about any given variable in domain</t>
  </si>
  <si>
    <t>PI for trial or evaluator of test results are part of SDTM, but no details of the provider who gave care</t>
  </si>
  <si>
    <t>SDTM example -- Arm, Foot, Vein, etc.??  Will need to see examples from CDM to verify mapping</t>
  </si>
  <si>
    <t>General Observation sounds similar to SDTM Comment (CO) domain.  CO domain allows collecting comments that are referenced to specific domain and variables or unrelated to specific variables. The business rules in the IG document which variable can be used in different scenarios.</t>
  </si>
  <si>
    <t>This could map to many different interventions, Events and Findings.  Provided a few examples from different domains</t>
  </si>
  <si>
    <t>v1.6</t>
  </si>
  <si>
    <t>Added Point of Contact information on top of this tab</t>
  </si>
  <si>
    <t>The analysis and mappings presented in this spreadsheet were done for FDA's CDMH Phase I Project by the IBM/Samvit Solutions team. For questions about this spreasheet please contact:
     - Mitra Roca [FDA] Mitra.Rocca@fda.hhs.gov, or,
     - Charles Yaghmour [Samvit Solutions] Hisham.Yaghmour@fda.hhs.gov
                                       or cyaghmour@samvit-solutions.com</t>
  </si>
  <si>
    <t>v1.7</t>
  </si>
  <si>
    <t>Updated document properties and removed external links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</si>
</sst>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0"/>
      <color indexed="8"/>
      <name val="Arial"/>
      <family val="2"/>
    </font>
    <font>
      <b/>
      <sz val="10"/>
      <color theme="0"/>
      <name val="Arial"/>
      <family val="2"/>
    </font>
    <font>
      <sz val="10"/>
      <color indexed="9"/>
      <name val="Arial"/>
      <family val="2"/>
    </font>
    <font>
      <b/>
      <sz val="12"/>
      <color theme="1"/>
      <name val="Calibri"/>
      <family val="2"/>
      <scheme val="minor"/>
    </font>
    <font>
      <b/>
      <sz val="12"/>
      <color rgb="FFFF0000"/>
      <name val="Calibri"/>
      <family val="2"/>
      <scheme val="minor"/>
    </font>
    <font>
      <b/>
      <sz val="12"/>
      <name val="Calibri"/>
      <family val="2"/>
      <scheme val="minor"/>
    </font>
    <font>
      <b/>
      <sz val="10"/>
      <name val="Arial"/>
      <family val="2"/>
    </font>
    <font>
      <i/>
      <sz val="12"/>
      <color theme="1"/>
      <name val="Calibri"/>
      <family val="2"/>
      <scheme val="minor"/>
    </font>
    <font>
      <sz val="12"/>
      <name val="Calibri"/>
      <family val="2"/>
      <scheme val="minor"/>
    </font>
    <font>
      <sz val="12"/>
      <color rgb="FFFF0000"/>
      <name val="Calibri"/>
      <family val="2"/>
      <scheme val="minor"/>
    </font>
    <font>
      <sz val="12"/>
      <color rgb="FF0000FF"/>
      <name val="Calibri"/>
      <family val="2"/>
      <scheme val="minor"/>
    </font>
  </fonts>
  <fills count="14">
    <fill>
      <patternFill patternType="none"/>
    </fill>
    <fill>
      <patternFill patternType="gray125"/>
    </fill>
    <fill>
      <patternFill patternType="solid">
        <fgColor theme="8" tint="-0.249977111117893"/>
        <bgColor indexed="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CCFF"/>
        <bgColor indexed="64"/>
      </patternFill>
    </fill>
    <fill>
      <patternFill patternType="solid">
        <fgColor theme="0" tint="-4.9989318521683403E-2"/>
        <bgColor indexed="64"/>
      </patternFill>
    </fill>
    <fill>
      <patternFill patternType="solid">
        <fgColor theme="0"/>
        <bgColor indexed="64"/>
      </patternFill>
    </fill>
    <fill>
      <patternFill patternType="solid">
        <fgColor theme="5" tint="0.39997558519241921"/>
        <bgColor indexed="0"/>
      </patternFill>
    </fill>
  </fills>
  <borders count="5">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 fillId="0" borderId="0"/>
  </cellStyleXfs>
  <cellXfs count="60">
    <xf numFmtId="0" fontId="0" fillId="0" borderId="0" xfId="0"/>
    <xf numFmtId="0" fontId="2" fillId="2" borderId="1" xfId="1" applyFont="1" applyFill="1" applyBorder="1" applyAlignment="1">
      <alignment horizontal="left" vertical="top" wrapText="1"/>
    </xf>
    <xf numFmtId="0" fontId="2" fillId="2" borderId="2" xfId="1" applyFont="1" applyFill="1" applyBorder="1" applyAlignment="1">
      <alignment horizontal="left" vertical="top" wrapText="1"/>
    </xf>
    <xf numFmtId="49" fontId="0" fillId="3" borderId="3" xfId="0" applyNumberFormat="1" applyFill="1" applyBorder="1" applyAlignment="1" applyProtection="1">
      <alignment horizontal="left" vertical="top" wrapText="1"/>
      <protection locked="0"/>
    </xf>
    <xf numFmtId="0" fontId="0" fillId="3" borderId="3" xfId="0" applyNumberFormat="1" applyFill="1" applyBorder="1" applyAlignment="1" applyProtection="1">
      <alignment horizontal="left" vertical="top" wrapText="1"/>
      <protection locked="0"/>
    </xf>
    <xf numFmtId="0" fontId="0" fillId="3" borderId="2" xfId="0" applyNumberFormat="1" applyFill="1" applyBorder="1" applyAlignment="1" applyProtection="1">
      <alignment horizontal="left" vertical="top" wrapText="1"/>
      <protection locked="0"/>
    </xf>
    <xf numFmtId="0" fontId="0" fillId="0" borderId="0" xfId="0" applyAlignment="1">
      <alignment wrapText="1"/>
    </xf>
    <xf numFmtId="0" fontId="2" fillId="2" borderId="4" xfId="1" applyFont="1" applyFill="1" applyBorder="1" applyAlignment="1">
      <alignment horizontal="left" vertical="top" wrapText="1"/>
    </xf>
    <xf numFmtId="0" fontId="4" fillId="4" borderId="2" xfId="0" applyFont="1" applyFill="1" applyBorder="1"/>
    <xf numFmtId="0" fontId="4" fillId="5" borderId="2" xfId="0" applyFont="1" applyFill="1" applyBorder="1"/>
    <xf numFmtId="0" fontId="4" fillId="6" borderId="2" xfId="0" applyFont="1" applyFill="1" applyBorder="1"/>
    <xf numFmtId="0" fontId="4" fillId="8" borderId="2" xfId="0" applyFont="1" applyFill="1" applyBorder="1"/>
    <xf numFmtId="0" fontId="4" fillId="7" borderId="2" xfId="0" applyFont="1" applyFill="1" applyBorder="1"/>
    <xf numFmtId="0" fontId="0" fillId="4" borderId="2" xfId="0" applyFill="1" applyBorder="1" applyAlignment="1">
      <alignment wrapText="1"/>
    </xf>
    <xf numFmtId="0" fontId="0" fillId="5" borderId="2" xfId="0" applyFill="1" applyBorder="1" applyAlignment="1">
      <alignment wrapText="1"/>
    </xf>
    <xf numFmtId="0" fontId="0" fillId="6" borderId="2" xfId="0" applyFill="1" applyBorder="1" applyAlignment="1">
      <alignment wrapText="1"/>
    </xf>
    <xf numFmtId="0" fontId="0" fillId="8" borderId="2" xfId="0" applyFill="1" applyBorder="1" applyAlignment="1">
      <alignment wrapText="1"/>
    </xf>
    <xf numFmtId="0" fontId="0" fillId="7" borderId="2" xfId="0" applyFill="1" applyBorder="1" applyAlignment="1">
      <alignment wrapText="1"/>
    </xf>
    <xf numFmtId="0" fontId="0" fillId="4" borderId="2" xfId="0" applyFill="1" applyBorder="1"/>
    <xf numFmtId="0" fontId="0" fillId="5" borderId="2" xfId="0" applyFill="1" applyBorder="1"/>
    <xf numFmtId="0" fontId="0" fillId="6" borderId="2" xfId="0" applyFill="1" applyBorder="1"/>
    <xf numFmtId="0" fontId="0" fillId="8" borderId="2" xfId="0" applyFill="1" applyBorder="1"/>
    <xf numFmtId="0" fontId="0" fillId="7" borderId="2" xfId="0" applyFill="1" applyBorder="1"/>
    <xf numFmtId="0" fontId="0" fillId="6" borderId="2" xfId="0" applyFont="1" applyFill="1" applyBorder="1" applyAlignment="1">
      <alignment wrapText="1"/>
    </xf>
    <xf numFmtId="0" fontId="0" fillId="4" borderId="2" xfId="0" applyFont="1" applyFill="1" applyBorder="1" applyAlignment="1">
      <alignment wrapText="1"/>
    </xf>
    <xf numFmtId="0" fontId="4" fillId="0" borderId="2" xfId="0" applyFont="1" applyBorder="1" applyAlignment="1">
      <alignment vertical="top" wrapText="1"/>
    </xf>
    <xf numFmtId="0" fontId="4" fillId="0" borderId="2" xfId="0" applyFont="1" applyFill="1" applyBorder="1" applyAlignment="1">
      <alignment vertical="top" wrapText="1"/>
    </xf>
    <xf numFmtId="0" fontId="5" fillId="0" borderId="2" xfId="0" applyFont="1" applyFill="1" applyBorder="1" applyAlignment="1">
      <alignment vertical="top" wrapText="1"/>
    </xf>
    <xf numFmtId="0" fontId="6" fillId="0" borderId="2" xfId="0" applyFont="1" applyBorder="1" applyAlignment="1">
      <alignment vertical="top" wrapText="1"/>
    </xf>
    <xf numFmtId="0" fontId="4" fillId="0" borderId="2" xfId="0" applyFont="1" applyBorder="1" applyAlignment="1">
      <alignment vertical="top"/>
    </xf>
    <xf numFmtId="0" fontId="4" fillId="0" borderId="2" xfId="0" applyFont="1" applyFill="1" applyBorder="1" applyAlignment="1">
      <alignment vertical="top"/>
    </xf>
    <xf numFmtId="0" fontId="4" fillId="4" borderId="2" xfId="0" applyFont="1" applyFill="1" applyBorder="1" applyAlignment="1">
      <alignment vertical="top" wrapText="1"/>
    </xf>
    <xf numFmtId="0" fontId="4" fillId="5" borderId="2" xfId="0" applyFont="1" applyFill="1" applyBorder="1" applyAlignment="1">
      <alignment vertical="top" wrapText="1"/>
    </xf>
    <xf numFmtId="0" fontId="4" fillId="6" borderId="2" xfId="0" applyFont="1" applyFill="1" applyBorder="1" applyAlignment="1">
      <alignment vertical="top" wrapText="1"/>
    </xf>
    <xf numFmtId="0" fontId="4" fillId="8" borderId="2" xfId="0" applyFont="1" applyFill="1" applyBorder="1" applyAlignment="1">
      <alignment vertical="top" wrapText="1"/>
    </xf>
    <xf numFmtId="0" fontId="4" fillId="7" borderId="2" xfId="0" applyFont="1" applyFill="1" applyBorder="1" applyAlignment="1">
      <alignment vertical="top" wrapText="1"/>
    </xf>
    <xf numFmtId="0" fontId="0" fillId="4" borderId="2" xfId="0" applyFill="1" applyBorder="1" applyAlignment="1">
      <alignment vertical="top" wrapText="1"/>
    </xf>
    <xf numFmtId="0" fontId="0" fillId="5" borderId="2" xfId="0" applyFill="1" applyBorder="1" applyAlignment="1">
      <alignment vertical="top" wrapText="1"/>
    </xf>
    <xf numFmtId="0" fontId="0" fillId="6" borderId="2" xfId="0" applyFill="1" applyBorder="1" applyAlignment="1">
      <alignment vertical="top" wrapText="1"/>
    </xf>
    <xf numFmtId="0" fontId="0" fillId="8" borderId="2" xfId="0" applyFill="1" applyBorder="1" applyAlignment="1">
      <alignment vertical="top" wrapText="1"/>
    </xf>
    <xf numFmtId="0" fontId="0" fillId="7" borderId="2" xfId="0" applyFill="1" applyBorder="1" applyAlignment="1">
      <alignment vertical="top" wrapText="1"/>
    </xf>
    <xf numFmtId="0" fontId="0" fillId="9" borderId="2" xfId="0" applyNumberFormat="1" applyFill="1" applyBorder="1" applyAlignment="1" applyProtection="1">
      <alignment horizontal="left" vertical="top" wrapText="1"/>
      <protection locked="0"/>
    </xf>
    <xf numFmtId="49" fontId="0" fillId="9" borderId="3" xfId="0" applyNumberFormat="1" applyFill="1" applyBorder="1" applyAlignment="1" applyProtection="1">
      <alignment horizontal="left" vertical="top" wrapText="1"/>
      <protection locked="0"/>
    </xf>
    <xf numFmtId="0" fontId="4" fillId="10" borderId="2" xfId="0" applyFont="1" applyFill="1" applyBorder="1" applyAlignment="1">
      <alignment vertical="top"/>
    </xf>
    <xf numFmtId="0" fontId="4" fillId="0" borderId="0" xfId="0" applyFont="1" applyAlignment="1">
      <alignment vertical="top"/>
    </xf>
    <xf numFmtId="0" fontId="0" fillId="0" borderId="0" xfId="0" applyAlignment="1">
      <alignment vertical="top" wrapText="1"/>
    </xf>
    <xf numFmtId="0" fontId="0" fillId="0" borderId="0" xfId="0" applyAlignment="1">
      <alignment vertical="top"/>
    </xf>
    <xf numFmtId="0" fontId="7" fillId="13" borderId="4" xfId="1" applyFont="1" applyFill="1" applyBorder="1" applyAlignment="1">
      <alignment horizontal="left" vertical="top" wrapText="1"/>
    </xf>
    <xf numFmtId="0" fontId="0" fillId="8" borderId="2" xfId="0" applyFill="1" applyBorder="1" applyAlignment="1">
      <alignment vertical="top"/>
    </xf>
    <xf numFmtId="0" fontId="0" fillId="10" borderId="2" xfId="0" applyFont="1" applyFill="1" applyBorder="1" applyAlignment="1">
      <alignment vertical="top"/>
    </xf>
    <xf numFmtId="0" fontId="0" fillId="0" borderId="2" xfId="0" applyFont="1" applyBorder="1" applyAlignment="1">
      <alignment vertical="top" wrapText="1"/>
    </xf>
    <xf numFmtId="0" fontId="0" fillId="11" borderId="2" xfId="0" applyFont="1" applyFill="1" applyBorder="1" applyAlignment="1">
      <alignment vertical="top" wrapText="1"/>
    </xf>
    <xf numFmtId="0" fontId="0" fillId="0" borderId="2" xfId="0" applyFont="1" applyFill="1" applyBorder="1" applyAlignment="1">
      <alignment vertical="top" wrapText="1"/>
    </xf>
    <xf numFmtId="0" fontId="9" fillId="0" borderId="2" xfId="0" applyFont="1" applyBorder="1" applyAlignment="1">
      <alignment vertical="top" wrapText="1"/>
    </xf>
    <xf numFmtId="0" fontId="10" fillId="0" borderId="2" xfId="0" applyFont="1" applyBorder="1" applyAlignment="1">
      <alignment vertical="top" wrapText="1"/>
    </xf>
    <xf numFmtId="0" fontId="0" fillId="12" borderId="2" xfId="0" applyFont="1" applyFill="1" applyBorder="1" applyAlignment="1">
      <alignment vertical="top" wrapText="1"/>
    </xf>
    <xf numFmtId="0" fontId="0" fillId="0" borderId="0" xfId="0" applyFont="1" applyAlignment="1">
      <alignment vertical="top" wrapText="1"/>
    </xf>
    <xf numFmtId="0" fontId="0" fillId="0" borderId="0" xfId="0" applyFont="1" applyAlignment="1">
      <alignment wrapText="1"/>
    </xf>
    <xf numFmtId="0" fontId="0" fillId="12" borderId="2" xfId="0" applyFont="1" applyFill="1" applyBorder="1" applyAlignment="1">
      <alignment vertical="top"/>
    </xf>
    <xf numFmtId="0" fontId="11" fillId="0" borderId="0" xfId="0" applyFont="1" applyAlignment="1">
      <alignment horizontal="left" vertical="top" wrapText="1"/>
    </xf>
  </cellXfs>
  <cellStyles count="2">
    <cellStyle name="Normal" xfId="0" builtinId="0"/>
    <cellStyle name="Normal_Sheet1" xfId="1" xr:uid="{00000000-0005-0000-0000-000001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25400</xdr:rowOff>
    </xdr:from>
    <xdr:to>
      <xdr:col>29</xdr:col>
      <xdr:colOff>106928</xdr:colOff>
      <xdr:row>63</xdr:row>
      <xdr:rowOff>76200</xdr:rowOff>
    </xdr:to>
    <xdr:pic>
      <xdr:nvPicPr>
        <xdr:cNvPr id="3" name="Picture 2">
          <a:extLst>
            <a:ext uri="{FF2B5EF4-FFF2-40B4-BE49-F238E27FC236}">
              <a16:creationId xmlns:a16="http://schemas.microsoft.com/office/drawing/2014/main" id="{EBE5ED38-4C3D-EF4E-8B90-4CF2AF72FDDE}"/>
            </a:ext>
          </a:extLst>
        </xdr:cNvPr>
        <xdr:cNvPicPr>
          <a:picLocks noChangeAspect="1"/>
        </xdr:cNvPicPr>
      </xdr:nvPicPr>
      <xdr:blipFill>
        <a:blip xmlns:r="http://schemas.openxmlformats.org/officeDocument/2006/relationships" r:embed="rId1"/>
        <a:stretch>
          <a:fillRect/>
        </a:stretch>
      </xdr:blipFill>
      <xdr:spPr>
        <a:xfrm>
          <a:off x="0" y="25400"/>
          <a:ext cx="24046428" cy="12852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774700</xdr:colOff>
      <xdr:row>57</xdr:row>
      <xdr:rowOff>87614</xdr:rowOff>
    </xdr:to>
    <xdr:pic>
      <xdr:nvPicPr>
        <xdr:cNvPr id="3" name="Picture 2">
          <a:extLst>
            <a:ext uri="{FF2B5EF4-FFF2-40B4-BE49-F238E27FC236}">
              <a16:creationId xmlns:a16="http://schemas.microsoft.com/office/drawing/2014/main" id="{50FC0BC6-EE28-734E-9D26-E474501B1BE6}"/>
            </a:ext>
          </a:extLst>
        </xdr:cNvPr>
        <xdr:cNvPicPr>
          <a:picLocks noChangeAspect="1"/>
        </xdr:cNvPicPr>
      </xdr:nvPicPr>
      <xdr:blipFill>
        <a:blip xmlns:r="http://schemas.openxmlformats.org/officeDocument/2006/relationships" r:embed="rId1"/>
        <a:stretch>
          <a:fillRect/>
        </a:stretch>
      </xdr:blipFill>
      <xdr:spPr>
        <a:xfrm>
          <a:off x="0" y="0"/>
          <a:ext cx="15862300" cy="116700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12700</xdr:rowOff>
    </xdr:from>
    <xdr:to>
      <xdr:col>28</xdr:col>
      <xdr:colOff>0</xdr:colOff>
      <xdr:row>80</xdr:row>
      <xdr:rowOff>76200</xdr:rowOff>
    </xdr:to>
    <xdr:pic>
      <xdr:nvPicPr>
        <xdr:cNvPr id="2" name="Picture 1">
          <a:extLst>
            <a:ext uri="{FF2B5EF4-FFF2-40B4-BE49-F238E27FC236}">
              <a16:creationId xmlns:a16="http://schemas.microsoft.com/office/drawing/2014/main" id="{8A61FB93-65F7-EC49-9C91-5182E3CD33FE}"/>
            </a:ext>
          </a:extLst>
        </xdr:cNvPr>
        <xdr:cNvPicPr>
          <a:picLocks noChangeAspect="1"/>
        </xdr:cNvPicPr>
      </xdr:nvPicPr>
      <xdr:blipFill>
        <a:blip xmlns:r="http://schemas.openxmlformats.org/officeDocument/2006/relationships" r:embed="rId1"/>
        <a:stretch>
          <a:fillRect/>
        </a:stretch>
      </xdr:blipFill>
      <xdr:spPr>
        <a:xfrm>
          <a:off x="0" y="12700"/>
          <a:ext cx="23114000" cy="163195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27</xdr:col>
      <xdr:colOff>800100</xdr:colOff>
      <xdr:row>80</xdr:row>
      <xdr:rowOff>63500</xdr:rowOff>
    </xdr:to>
    <xdr:pic>
      <xdr:nvPicPr>
        <xdr:cNvPr id="2" name="Picture 1">
          <a:extLst>
            <a:ext uri="{FF2B5EF4-FFF2-40B4-BE49-F238E27FC236}">
              <a16:creationId xmlns:a16="http://schemas.microsoft.com/office/drawing/2014/main" id="{0130F9A0-2236-724E-BE4C-4F124140E3A9}"/>
            </a:ext>
          </a:extLst>
        </xdr:cNvPr>
        <xdr:cNvPicPr>
          <a:picLocks noChangeAspect="1"/>
        </xdr:cNvPicPr>
      </xdr:nvPicPr>
      <xdr:blipFill>
        <a:blip xmlns:r="http://schemas.openxmlformats.org/officeDocument/2006/relationships" r:embed="rId1"/>
        <a:stretch>
          <a:fillRect/>
        </a:stretch>
      </xdr:blipFill>
      <xdr:spPr>
        <a:xfrm>
          <a:off x="0" y="0"/>
          <a:ext cx="23088600" cy="163195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58</xdr:col>
      <xdr:colOff>25400</xdr:colOff>
      <xdr:row>234</xdr:row>
      <xdr:rowOff>35996</xdr:rowOff>
    </xdr:to>
    <xdr:pic>
      <xdr:nvPicPr>
        <xdr:cNvPr id="3" name="Picture 2">
          <a:extLst>
            <a:ext uri="{FF2B5EF4-FFF2-40B4-BE49-F238E27FC236}">
              <a16:creationId xmlns:a16="http://schemas.microsoft.com/office/drawing/2014/main" id="{1C1C89E9-876E-0C43-8F9C-5B19CC7A1497}"/>
            </a:ext>
          </a:extLst>
        </xdr:cNvPr>
        <xdr:cNvPicPr>
          <a:picLocks noChangeAspect="1"/>
        </xdr:cNvPicPr>
      </xdr:nvPicPr>
      <xdr:blipFill>
        <a:blip xmlns:r="http://schemas.openxmlformats.org/officeDocument/2006/relationships" r:embed="rId1"/>
        <a:stretch>
          <a:fillRect/>
        </a:stretch>
      </xdr:blipFill>
      <xdr:spPr>
        <a:xfrm>
          <a:off x="0" y="0"/>
          <a:ext cx="48641000" cy="475847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9"/>
  <sheetViews>
    <sheetView tabSelected="1" workbookViewId="0">
      <pane ySplit="1" topLeftCell="A2" activePane="bottomLeft" state="frozen"/>
      <selection pane="bottomLeft" activeCell="A2" sqref="A2:XFD2"/>
    </sheetView>
  </sheetViews>
  <sheetFormatPr defaultColWidth="11" defaultRowHeight="15.6" x14ac:dyDescent="0.3"/>
  <cols>
    <col min="1" max="1" width="11" style="46"/>
    <col min="2" max="2" width="74.69921875" style="45" customWidth="1"/>
    <col min="3" max="16384" width="11" style="46"/>
  </cols>
  <sheetData>
    <row r="1" spans="1:2" ht="79.2" customHeight="1" x14ac:dyDescent="0.3">
      <c r="A1" s="59" t="s">
        <v>3085</v>
      </c>
      <c r="B1" s="59"/>
    </row>
    <row r="2" spans="1:2" x14ac:dyDescent="0.3">
      <c r="A2" s="44" t="s">
        <v>2161</v>
      </c>
      <c r="B2" s="45" t="s">
        <v>2162</v>
      </c>
    </row>
    <row r="3" spans="1:2" x14ac:dyDescent="0.3">
      <c r="A3" s="44" t="s">
        <v>2163</v>
      </c>
      <c r="B3" s="45" t="s">
        <v>2164</v>
      </c>
    </row>
    <row r="4" spans="1:2" x14ac:dyDescent="0.3">
      <c r="B4" s="45" t="s">
        <v>2165</v>
      </c>
    </row>
    <row r="5" spans="1:2" x14ac:dyDescent="0.3">
      <c r="B5" s="45" t="s">
        <v>2166</v>
      </c>
    </row>
    <row r="6" spans="1:2" x14ac:dyDescent="0.3">
      <c r="B6" s="45" t="s">
        <v>2167</v>
      </c>
    </row>
    <row r="7" spans="1:2" x14ac:dyDescent="0.3">
      <c r="A7" s="44" t="s">
        <v>2169</v>
      </c>
      <c r="B7" s="45" t="s">
        <v>2168</v>
      </c>
    </row>
    <row r="8" spans="1:2" x14ac:dyDescent="0.3">
      <c r="A8" s="44" t="s">
        <v>2170</v>
      </c>
      <c r="B8" s="45" t="s">
        <v>2171</v>
      </c>
    </row>
    <row r="9" spans="1:2" x14ac:dyDescent="0.3">
      <c r="B9" s="45" t="s">
        <v>2174</v>
      </c>
    </row>
    <row r="10" spans="1:2" x14ac:dyDescent="0.3">
      <c r="B10" s="45" t="s">
        <v>2289</v>
      </c>
    </row>
    <row r="11" spans="1:2" ht="31.2" x14ac:dyDescent="0.3">
      <c r="A11" s="44" t="s">
        <v>2455</v>
      </c>
      <c r="B11" s="45" t="s">
        <v>2456</v>
      </c>
    </row>
    <row r="12" spans="1:2" x14ac:dyDescent="0.3">
      <c r="A12" s="44" t="s">
        <v>2802</v>
      </c>
      <c r="B12" s="45" t="s">
        <v>2803</v>
      </c>
    </row>
    <row r="13" spans="1:2" x14ac:dyDescent="0.3">
      <c r="B13" s="45" t="s">
        <v>2804</v>
      </c>
    </row>
    <row r="14" spans="1:2" x14ac:dyDescent="0.3">
      <c r="B14" s="45" t="s">
        <v>2806</v>
      </c>
    </row>
    <row r="15" spans="1:2" x14ac:dyDescent="0.3">
      <c r="A15" s="44" t="s">
        <v>3011</v>
      </c>
      <c r="B15" s="45" t="s">
        <v>3012</v>
      </c>
    </row>
    <row r="16" spans="1:2" ht="31.2" x14ac:dyDescent="0.3">
      <c r="A16" s="44" t="s">
        <v>3013</v>
      </c>
      <c r="B16" s="45" t="s">
        <v>3040</v>
      </c>
    </row>
    <row r="17" spans="1:2" ht="31.2" x14ac:dyDescent="0.3">
      <c r="A17" s="44" t="s">
        <v>3041</v>
      </c>
      <c r="B17" s="45" t="s">
        <v>3055</v>
      </c>
    </row>
    <row r="18" spans="1:2" x14ac:dyDescent="0.3">
      <c r="A18" s="44" t="s">
        <v>3083</v>
      </c>
      <c r="B18" s="45" t="s">
        <v>3084</v>
      </c>
    </row>
    <row r="19" spans="1:2" x14ac:dyDescent="0.3">
      <c r="A19" s="44" t="s">
        <v>3086</v>
      </c>
      <c r="B19" s="45" t="s">
        <v>3087</v>
      </c>
    </row>
  </sheetData>
  <mergeCells count="1">
    <mergeCell ref="A1:B1"/>
  </mergeCell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topLeftCell="A4" workbookViewId="0">
      <selection activeCell="T41" sqref="T41"/>
    </sheetView>
  </sheetViews>
  <sheetFormatPr defaultColWidth="11" defaultRowHeight="15.6" x14ac:dyDescent="0.3"/>
  <sheetData/>
  <pageMargins left="0.7" right="0.7" top="0.75" bottom="0.75" header="0.3" footer="0.3"/>
  <pageSetup orientation="portrait" horizontalDpi="90" verticalDpi="9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ColWidth="11" defaultRowHeight="15.6" x14ac:dyDescent="0.3"/>
  <sheetData/>
  <pageMargins left="0.7" right="0.7" top="0.75" bottom="0.75" header="0.3" footer="0.3"/>
  <pageSetup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ColWidth="11" defaultRowHeight="15.6" x14ac:dyDescent="0.3"/>
  <sheetData/>
  <pageMargins left="0.7" right="0.7" top="0.75" bottom="0.75" header="0.3" footer="0.3"/>
  <pageSetup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zoomScale="400" zoomScaleNormal="400" workbookViewId="0"/>
  </sheetViews>
  <sheetFormatPr defaultColWidth="11" defaultRowHeight="15.6" x14ac:dyDescent="0.3"/>
  <sheetData/>
  <pageMargins left="0.7" right="0.7" top="0.75" bottom="0.75" header="0.3" footer="0.3"/>
  <pageSetup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669"/>
  <sheetViews>
    <sheetView zoomScale="60" zoomScaleNormal="60" workbookViewId="0">
      <pane ySplit="1" topLeftCell="A2" activePane="bottomLeft" state="frozen"/>
      <selection pane="bottomLeft" activeCell="A2" sqref="A2"/>
    </sheetView>
  </sheetViews>
  <sheetFormatPr defaultColWidth="11" defaultRowHeight="15.6" x14ac:dyDescent="0.3"/>
  <cols>
    <col min="1" max="1" width="11.796875" style="18" customWidth="1"/>
    <col min="2" max="2" width="11.796875" style="19" customWidth="1"/>
    <col min="3" max="3" width="11.796875" style="20" customWidth="1"/>
    <col min="4" max="4" width="11.796875" style="21" customWidth="1"/>
    <col min="5" max="5" width="11.796875" style="22" customWidth="1"/>
    <col min="6" max="7" width="35.796875" style="18" customWidth="1"/>
    <col min="8" max="9" width="35.796875" style="19" customWidth="1"/>
    <col min="10" max="11" width="35.796875" style="20" customWidth="1"/>
    <col min="12" max="13" width="35.796875" style="21" customWidth="1"/>
    <col min="14" max="15" width="35.796875" style="22" customWidth="1"/>
    <col min="16" max="16" width="60.296875" style="29" customWidth="1"/>
    <col min="17" max="17" width="23.19921875" style="29" customWidth="1"/>
    <col min="18" max="18" width="27" style="29" bestFit="1" customWidth="1"/>
    <col min="19" max="19" width="27" style="49" customWidth="1"/>
    <col min="20" max="20" width="35.19921875" style="49" customWidth="1"/>
    <col min="21" max="21" width="27" style="49" customWidth="1"/>
    <col min="22" max="23" width="60.296875" style="30" customWidth="1"/>
    <col min="24" max="24" width="60.796875" style="36" customWidth="1"/>
    <col min="25" max="25" width="60.796875" style="37" customWidth="1"/>
    <col min="26" max="26" width="60.796875" style="38" customWidth="1"/>
    <col min="27" max="27" width="60.796875" style="39" customWidth="1"/>
    <col min="28" max="28" width="60.796875" style="40" customWidth="1"/>
  </cols>
  <sheetData>
    <row r="1" spans="1:28" x14ac:dyDescent="0.3">
      <c r="A1" s="8" t="s">
        <v>820</v>
      </c>
      <c r="B1" s="9" t="s">
        <v>821</v>
      </c>
      <c r="C1" s="10" t="s">
        <v>1651</v>
      </c>
      <c r="D1" s="11" t="s">
        <v>822</v>
      </c>
      <c r="E1" s="12" t="s">
        <v>823</v>
      </c>
      <c r="F1" s="8" t="s">
        <v>824</v>
      </c>
      <c r="G1" s="8" t="s">
        <v>1552</v>
      </c>
      <c r="H1" s="9" t="s">
        <v>825</v>
      </c>
      <c r="I1" s="9" t="s">
        <v>1553</v>
      </c>
      <c r="J1" s="10" t="s">
        <v>1652</v>
      </c>
      <c r="K1" s="10" t="s">
        <v>1653</v>
      </c>
      <c r="L1" s="11" t="s">
        <v>826</v>
      </c>
      <c r="M1" s="11" t="s">
        <v>1554</v>
      </c>
      <c r="N1" s="12" t="s">
        <v>827</v>
      </c>
      <c r="O1" s="12" t="s">
        <v>1555</v>
      </c>
      <c r="P1" s="29" t="s">
        <v>1824</v>
      </c>
      <c r="Q1" s="29" t="s">
        <v>2044</v>
      </c>
      <c r="R1" s="29" t="s">
        <v>2045</v>
      </c>
      <c r="S1" s="43" t="s">
        <v>2807</v>
      </c>
      <c r="T1" s="43" t="s">
        <v>2808</v>
      </c>
      <c r="U1" s="43" t="s">
        <v>2809</v>
      </c>
      <c r="V1" s="30" t="s">
        <v>1825</v>
      </c>
      <c r="W1" s="30" t="s">
        <v>2046</v>
      </c>
      <c r="X1" s="31" t="s">
        <v>828</v>
      </c>
      <c r="Y1" s="32" t="s">
        <v>829</v>
      </c>
      <c r="Z1" s="33" t="s">
        <v>1654</v>
      </c>
      <c r="AA1" s="34" t="s">
        <v>830</v>
      </c>
      <c r="AB1" s="35" t="s">
        <v>831</v>
      </c>
    </row>
    <row r="2" spans="1:28" s="6" customFormat="1" ht="109.2" x14ac:dyDescent="0.3">
      <c r="A2" s="13" t="s">
        <v>223</v>
      </c>
      <c r="B2" s="14" t="s">
        <v>616</v>
      </c>
      <c r="C2" s="15" t="s">
        <v>616</v>
      </c>
      <c r="D2" s="16"/>
      <c r="E2" s="17" t="s">
        <v>832</v>
      </c>
      <c r="F2" s="13" t="str">
        <f>IF(ISBLANK(A2),"",VLOOKUP(A2, Sentinel!$A$2:$F$139,2)&amp;"."&amp;VLOOKUP(A2, Sentinel!$A$2:$F$139,3))</f>
        <v>Enrollment.</v>
      </c>
      <c r="G2" s="13" t="str">
        <f>IF(ISBLANK(A2),"",VLOOKUP(A2, Sentinel!$A$2:$H$139,7))</f>
        <v>Enrollment Table in Sentinel CDM</v>
      </c>
      <c r="H2" s="14" t="str">
        <f>IF(ISBLANK(B2),"",VLOOKUP(B2, PCORNet!$A$2:$F$157,2)&amp;"."&amp;VLOOKUP(B2, PCORNet!$A$2:$F$157,3))</f>
        <v>Enrollment.</v>
      </c>
      <c r="I2" s="14" t="str">
        <f>IF(ISBLANK(B2),"",VLOOKUP(B2, PCORNet!$A$2:$H$157,7))</f>
        <v>The ENROLLMENT table contains one record per unique combination of PATID, ENR_START_DATE, and ENR_BASIS.</v>
      </c>
      <c r="J2" s="15" t="str">
        <f>IF(ISBLANK(C2),"",VLOOKUP(C2, 'PCORNet v4'!$A$2:$F$249,2)&amp;"."&amp;VLOOKUP(C2, 'PCORNet v4'!$A$2:$F$249,3))</f>
        <v>Enrollment.</v>
      </c>
      <c r="K2" s="15" t="str">
        <f>IF(ISBLANK(C2),"",VLOOKUP(C2, 'PCORNet v4'!$A$2:$H$249,7))</f>
        <v>The ENROLLMENT table contains one record per unique combination of PATID, ENR_START_DATE, and ENR_BASIS.</v>
      </c>
      <c r="L2" s="16" t="str">
        <f>IF(ISBLANK(D2),"",VLOOKUP(D2,i2b2!$A$2:$H$60,2)&amp;"."&amp;VLOOKUP(D2,i2b2!$A$2:$H$60,3))</f>
        <v/>
      </c>
      <c r="M2" s="16" t="str">
        <f>IF(ISBLANK(D2),"",VLOOKUP(D2,i2b2!$A$2:$H$60,7))</f>
        <v/>
      </c>
      <c r="N2" s="17" t="str">
        <f>IF(ISBLANK(E2),"",VLOOKUP(E2, OMOP!$A$2:$G$178,2)&amp;"."&amp;VLOOKUP(E2,OMOP!$A$2:$G$178,3))</f>
        <v>OBSERVATION_PERIOD.</v>
      </c>
      <c r="O2" s="17" t="str">
        <f>IF(ISBLANK(E2),"",VLOOKUP(E2, OMOP!$A$2:$H$178,7))</f>
        <v>Observation_Period contains records which uniquely define the spans of time for which a Person is at-risk to have clinical events recorded within the source systems, even if no events in fact are recorded (healthy patient with no healthcare interactions).</v>
      </c>
      <c r="P2" s="25" t="s">
        <v>2140</v>
      </c>
      <c r="Q2" s="26" t="s">
        <v>2111</v>
      </c>
      <c r="R2" s="26"/>
      <c r="S2" s="50"/>
      <c r="T2" s="50"/>
      <c r="U2" s="50" t="s">
        <v>2810</v>
      </c>
      <c r="V2" s="26" t="s">
        <v>1826</v>
      </c>
      <c r="W2" s="26" t="s">
        <v>2457</v>
      </c>
      <c r="X2" s="36" t="str">
        <f>IF(ISBLANK($A2),"",IF(ISBLANK(VLOOKUP($A2, Sentinel!$A$2:$H$180,8)),"N/A",VLOOKUP($A2, Sentinel!$A$2:$H$180,8)))</f>
        <v>PerformedAdministrativeActivity WHERE PerformedAdministrativeActivity &gt; DefinedSubjectActivityGroup.categoryCode = "ObservationPeriod"</v>
      </c>
      <c r="Y2" s="37" t="str">
        <f>IF(ISBLANK(B2),"",IF(ISBLANK(VLOOKUP(B2,PCORNet!$A$2:$H$200,8)), "N/A",VLOOKUP(B2,PCORNet!$A$2:$H$200,8)))</f>
        <v>PerformedAdministrativeActivity WHERE PerformedAdministrativeActivity &gt; DefinedSubjectActivityGroup.categoryCode = "ObservationPeriod"</v>
      </c>
      <c r="Z2" s="38" t="str">
        <f>IF(ISBLANK(C2),"",IF(ISBLANK(VLOOKUP(C2,'PCORNet v4'!$A$2:$H$296,8)), "N/A",VLOOKUP(C2,'PCORNet v4'!$A$2:$H$296,8)))</f>
        <v>PerformedAdministrativeActivity WHERE PerformedAdministrativeActivity &gt; DefinedSubjectActivityGroup.categoryCode = "ObservationPeriod"</v>
      </c>
      <c r="AA2" s="39" t="str">
        <f>IF(ISBLANK(D2),"",IF(ISBLANK(VLOOKUP(D2,i2b2!$A$2:$H$180,8)),"N/A",VLOOKUP(D2,i2b2!$A$2:$H$180,8)))</f>
        <v/>
      </c>
      <c r="AB2" s="40" t="str">
        <f>IF(ISBLANK(E2),"",IF(ISBLANK(VLOOKUP(E2,OMOP!$A$2:$H$180,8)),"N/A", VLOOKUP(E2,OMOP!$A$2:$H$180,8)))</f>
        <v>PerformedAdministrativeActivity WHERE PerformedAdministrativeActivity &gt; DefinedSubjectActivityGroup.categoryCode = "ObservationPeriod"</v>
      </c>
    </row>
    <row r="3" spans="1:28" s="6" customFormat="1" ht="31.2" x14ac:dyDescent="0.3">
      <c r="A3" s="13"/>
      <c r="B3" s="14"/>
      <c r="C3" s="15"/>
      <c r="D3" s="16"/>
      <c r="E3" s="17" t="s">
        <v>833</v>
      </c>
      <c r="F3" s="13" t="str">
        <f>IF(ISBLANK(A3),"",VLOOKUP(A3, Sentinel!$A$2:$F$139,2)&amp;"."&amp;VLOOKUP(A3, Sentinel!$A$2:$F$139,3))</f>
        <v/>
      </c>
      <c r="G3" s="13" t="str">
        <f>IF(ISBLANK(A3),"",VLOOKUP(A3, Sentinel!$A$2:$H$139,7))</f>
        <v/>
      </c>
      <c r="H3" s="14" t="str">
        <f>IF(ISBLANK(B3),"",VLOOKUP(B3, PCORNet!$A$2:$F$157,2)&amp;"."&amp;VLOOKUP(B3, PCORNet!$A$2:$F$157,3))</f>
        <v/>
      </c>
      <c r="I3" s="14" t="str">
        <f>IF(ISBLANK(B3),"",VLOOKUP(B3, PCORNet!$A$2:$H$157,7))</f>
        <v/>
      </c>
      <c r="J3" s="15" t="str">
        <f>IF(ISBLANK(C3),"",VLOOKUP(C3, 'PCORNet v4'!$A$2:$F$249,2)&amp;"."&amp;VLOOKUP(C3, 'PCORNet v4'!$A$2:$F$249,3))</f>
        <v/>
      </c>
      <c r="K3" s="15" t="str">
        <f>IF(ISBLANK(C3),"",VLOOKUP(C3, 'PCORNet v4'!$A$2:$H$249,7))</f>
        <v/>
      </c>
      <c r="L3" s="16" t="str">
        <f>IF(ISBLANK(D3),"",VLOOKUP(D3,i2b2!$A$2:$H$60,2)&amp;"."&amp;VLOOKUP(D3,i2b2!$A$2:$H$60,3))</f>
        <v/>
      </c>
      <c r="M3" s="16" t="str">
        <f>IF(ISBLANK(D3),"",VLOOKUP(D3,i2b2!$A$2:$H$60,7))</f>
        <v/>
      </c>
      <c r="N3" s="17" t="str">
        <f>IF(ISBLANK(E3),"",VLOOKUP(E3, OMOP!$A$2:$G$178,2)&amp;"."&amp;VLOOKUP(E3,OMOP!$A$2:$G$178,3))</f>
        <v>OBSERVATION_PERIOD.observation_period_id</v>
      </c>
      <c r="O3" s="17" t="str">
        <f>IF(ISBLANK(E3),"",VLOOKUP(E3, OMOP!$A$2:$H$178,7))</f>
        <v>A unique identifier for each observation period</v>
      </c>
      <c r="P3" s="25" t="s">
        <v>2011</v>
      </c>
      <c r="Q3" s="25" t="s">
        <v>2062</v>
      </c>
      <c r="R3" s="25" t="s">
        <v>2051</v>
      </c>
      <c r="S3" s="51"/>
      <c r="T3" s="51"/>
      <c r="U3" s="51"/>
      <c r="V3" s="26" t="s">
        <v>1827</v>
      </c>
      <c r="W3" s="26" t="s">
        <v>2458</v>
      </c>
      <c r="X3" s="36" t="str">
        <f>IF(ISBLANK($A3),"",IF(ISBLANK(VLOOKUP($A3, Sentinel!$A$2:$H$180,8)),"N/A",VLOOKUP($A3, Sentinel!$A$2:$H$180,8)))</f>
        <v/>
      </c>
      <c r="Y3" s="37" t="str">
        <f>IF(ISBLANK(B3),"",IF(ISBLANK(VLOOKUP(B3,PCORNet!$A$2:$H$180,8)), "N/A",VLOOKUP(B3,PCORNet!$A$2:$H$180,8)))</f>
        <v/>
      </c>
      <c r="Z3" s="38" t="str">
        <f>IF(ISBLANK(C3),"",IF(ISBLANK(VLOOKUP(C3,'PCORNet v4'!$A$2:$H$296,8)), "N/A",VLOOKUP(C3,'PCORNet v4'!$A$2:$H$296,8)))</f>
        <v/>
      </c>
      <c r="AA3" s="39" t="str">
        <f>IF(ISBLANK(D3),"",IF(ISBLANK(VLOOKUP(D3,i2b2!$A$2:$H$180,8)),"N/A",VLOOKUP(D3,i2b2!$A$2:$H$180,8)))</f>
        <v/>
      </c>
      <c r="AB3" s="40" t="str">
        <f>IF(ISBLANK(E3),"",IF(ISBLANK(VLOOKUP(E3,OMOP!$A$2:$H$180,8)),"N/A", VLOOKUP(E3,OMOP!$A$2:$H$180,8)))</f>
        <v>PerformedAdministrativeActivity.identifier(DSET&lt;ID&gt;).item(ID).identifier</v>
      </c>
    </row>
    <row r="4" spans="1:28" s="6" customFormat="1" ht="78" x14ac:dyDescent="0.3">
      <c r="A4" s="13" t="s">
        <v>240</v>
      </c>
      <c r="B4" s="14" t="s">
        <v>627</v>
      </c>
      <c r="C4" s="15" t="s">
        <v>627</v>
      </c>
      <c r="D4" s="16"/>
      <c r="E4" s="17" t="s">
        <v>834</v>
      </c>
      <c r="F4" s="13" t="str">
        <f>IF(ISBLANK(A4),"",VLOOKUP(A4, Sentinel!$A$2:$F$139,2)&amp;"."&amp;VLOOKUP(A4, Sentinel!$A$2:$F$139,3))</f>
        <v>Enrollment.PatID</v>
      </c>
      <c r="G4" s="13" t="str">
        <f>IF(ISBLANK(A4),"",VLOOKUP(A4, Sentinel!$A$2:$H$139,7))</f>
        <v>Arbitrary person-level identifier. Used to link across tables. A new enrollment period generates a new record, but the same person should have the same PatID on subsequent records.</v>
      </c>
      <c r="H4" s="14" t="str">
        <f>IF(ISBLANK(B4),"",VLOOKUP(B4, PCORNet!$A$2:$F$157,2)&amp;"."&amp;VLOOKUP(B4, PCORNet!$A$2:$F$157,3))</f>
        <v>Enrollment.patid</v>
      </c>
      <c r="I4" s="14" t="str">
        <f>IF(ISBLANK(B4),"",VLOOKUP(B4, PCORNet!$A$2:$H$157,7))</f>
        <v>Arbitrary person-level identifier used to link across tables.</v>
      </c>
      <c r="J4" s="15" t="str">
        <f>IF(ISBLANK(C4),"",VLOOKUP(C4, 'PCORNet v4'!$A$2:$F$249,2)&amp;"."&amp;VLOOKUP(C4, 'PCORNet v4'!$A$2:$F$249,3))</f>
        <v>Enrollment.patid</v>
      </c>
      <c r="K4" s="15" t="str">
        <f>IF(ISBLANK(C4),"",VLOOKUP(C4, 'PCORNet v4'!$A$2:$H$249,7))</f>
        <v>Arbitrary person-level identifier used to link across tables.</v>
      </c>
      <c r="L4" s="16" t="str">
        <f>IF(ISBLANK(D4),"",VLOOKUP(D4,i2b2!$A$2:$H$60,2)&amp;"."&amp;VLOOKUP(D4,i2b2!$A$2:$H$60,3))</f>
        <v/>
      </c>
      <c r="M4" s="16" t="str">
        <f>IF(ISBLANK(D4),"",VLOOKUP(D4,i2b2!$A$2:$H$60,7))</f>
        <v/>
      </c>
      <c r="N4" s="17" t="str">
        <f>IF(ISBLANK(E4),"",VLOOKUP(E4, OMOP!$A$2:$G$178,2)&amp;"."&amp;VLOOKUP(E4,OMOP!$A$2:$G$178,3))</f>
        <v>OBSERVATION_PERIOD.person_id</v>
      </c>
      <c r="O4" s="17" t="str">
        <f>IF(ISBLANK(E4),"",VLOOKUP(E4, OMOP!$A$2:$H$178,7))</f>
        <v>A foreign key identifier to the person for whom the observation period is defined. The
demographic details of that person are stored in the person table</v>
      </c>
      <c r="P4" s="25" t="s">
        <v>400</v>
      </c>
      <c r="Q4" s="25" t="s">
        <v>2050</v>
      </c>
      <c r="R4" s="25" t="s">
        <v>2051</v>
      </c>
      <c r="S4" s="51"/>
      <c r="T4" s="51"/>
      <c r="U4" s="51"/>
      <c r="V4" s="26" t="s">
        <v>1828</v>
      </c>
      <c r="W4" s="26" t="s">
        <v>2459</v>
      </c>
      <c r="X4" s="36" t="str">
        <f>IF(ISBLANK($A4),"",IF(ISBLANK(VLOOKUP($A4, Sentinel!$A$2:$H$180,8)),"N/A",VLOOKUP($A4, Sentinel!$A$2:$H$180,8)))</f>
        <v>PerformedAdministrativeActivity &gt; Subject.identifier(ID).identifier</v>
      </c>
      <c r="Y4" s="37" t="str">
        <f>IF(ISBLANK(B4),"",IF(ISBLANK(VLOOKUP(B4,PCORNet!$A$2:$H$180,8)), "N/A",VLOOKUP(B4,PCORNet!$A$2:$H$180,8)))</f>
        <v>PerformedAdministrativeActivity &gt; Subject.identifier(ID).identifier</v>
      </c>
      <c r="Z4" s="38" t="str">
        <f>IF(ISBLANK(C4),"",IF(ISBLANK(VLOOKUP(C4,'PCORNet v4'!$A$2:$H$296,8)), "N/A",VLOOKUP(C4,'PCORNet v4'!$A$2:$H$296,8)))</f>
        <v>PerformedAdministrativeActivity &gt; Subject.identifier(ID).identifier</v>
      </c>
      <c r="AA4" s="39" t="str">
        <f>IF(ISBLANK(D4),"",IF(ISBLANK(VLOOKUP(D4,i2b2!$A$2:$H$180,8)),"N/A",VLOOKUP(D4,i2b2!$A$2:$H$180,8)))</f>
        <v/>
      </c>
      <c r="AB4" s="40" t="str">
        <f>IF(ISBLANK(E4),"",IF(ISBLANK(VLOOKUP(E4,OMOP!$A$2:$H$180,8)),"N/A", VLOOKUP(E4,OMOP!$A$2:$H$180,8)))</f>
        <v>PerformedAdministrativeActivity &gt; Subject.identifier(ID).identifier</v>
      </c>
    </row>
    <row r="5" spans="1:28" s="6" customFormat="1" ht="62.4" x14ac:dyDescent="0.3">
      <c r="A5" s="13" t="s">
        <v>235</v>
      </c>
      <c r="B5" s="14" t="s">
        <v>626</v>
      </c>
      <c r="C5" s="15" t="s">
        <v>626</v>
      </c>
      <c r="D5" s="16"/>
      <c r="E5" s="17" t="s">
        <v>835</v>
      </c>
      <c r="F5" s="13" t="str">
        <f>IF(ISBLANK(A5),"",VLOOKUP(A5, Sentinel!$A$2:$F$139,2)&amp;"."&amp;VLOOKUP(A5, Sentinel!$A$2:$F$139,3))</f>
        <v>Enrollment.Enr_Start</v>
      </c>
      <c r="G5" s="13" t="str">
        <f>IF(ISBLANK(A5),"",VLOOKUP(A5, Sentinel!$A$2:$H$139,7))</f>
        <v>Date of the beginning of the enrollment period. If the exact date is unknown, use the first day of the month. Enr_Start should not be before January 1, 2000.</v>
      </c>
      <c r="H5" s="14" t="str">
        <f>IF(ISBLANK(B5),"",VLOOKUP(B5, PCORNet!$A$2:$F$157,2)&amp;"."&amp;VLOOKUP(B5, PCORNet!$A$2:$F$157,3))</f>
        <v>Enrollment.enr_start_date</v>
      </c>
      <c r="I5" s="14" t="str">
        <f>IF(ISBLANK(B5),"",VLOOKUP(B5, PCORNet!$A$2:$H$157,7))</f>
        <v>Date of the beginning of the enrollment period. If the exact date is unknown, use the first day of the month.</v>
      </c>
      <c r="J5" s="15" t="str">
        <f>IF(ISBLANK(C5),"",VLOOKUP(C5, 'PCORNet v4'!$A$2:$F$249,2)&amp;"."&amp;VLOOKUP(C5, 'PCORNet v4'!$A$2:$F$249,3))</f>
        <v>Enrollment.enr_start_date</v>
      </c>
      <c r="K5" s="15" t="str">
        <f>IF(ISBLANK(C5),"",VLOOKUP(C5, 'PCORNet v4'!$A$2:$H$249,7))</f>
        <v>Date of the beginning of the enrollment period. If the exact date is unknown, use the first day of the month.</v>
      </c>
      <c r="L5" s="16" t="str">
        <f>IF(ISBLANK(D5),"",VLOOKUP(D5,i2b2!$A$2:$H$60,2)&amp;"."&amp;VLOOKUP(D5,i2b2!$A$2:$H$60,3))</f>
        <v/>
      </c>
      <c r="M5" s="16" t="str">
        <f>IF(ISBLANK(D5),"",VLOOKUP(D5,i2b2!$A$2:$H$60,7))</f>
        <v/>
      </c>
      <c r="N5" s="17" t="str">
        <f>IF(ISBLANK(E5),"",VLOOKUP(E5, OMOP!$A$2:$G$178,2)&amp;"."&amp;VLOOKUP(E5,OMOP!$A$2:$G$178,3))</f>
        <v>OBSERVATION_PERIOD.observation_period_start_date</v>
      </c>
      <c r="O5" s="17" t="str">
        <f>IF(ISBLANK(E5),"",VLOOKUP(E5, OMOP!$A$2:$H$178,7))</f>
        <v>The start date of the observation period for which data are available from the data source</v>
      </c>
      <c r="P5" s="25" t="s">
        <v>401</v>
      </c>
      <c r="Q5" s="25" t="s">
        <v>2047</v>
      </c>
      <c r="R5" s="25" t="s">
        <v>2048</v>
      </c>
      <c r="S5" s="50" t="s">
        <v>2811</v>
      </c>
      <c r="T5" s="50"/>
      <c r="U5" s="50"/>
      <c r="V5" s="26" t="s">
        <v>1829</v>
      </c>
      <c r="W5" s="26" t="s">
        <v>2460</v>
      </c>
      <c r="X5" s="36" t="str">
        <f>IF(ISBLANK($A5),"",IF(ISBLANK(VLOOKUP($A5, Sentinel!$A$2:$H$180,8)),"N/A",VLOOKUP($A5, Sentinel!$A$2:$H$180,8)))</f>
        <v>PerformedAdministrativeActivity.dateRange(IVL&lt;TS.DATETIME&gt;).low</v>
      </c>
      <c r="Y5" s="37" t="str">
        <f>IF(ISBLANK(B5),"",IF(ISBLANK(VLOOKUP(B5,PCORNet!$A$2:$H$180,8)), "N/A",VLOOKUP(B5,PCORNet!$A$2:$H$180,8)))</f>
        <v>PerformedAdministrativeActivity.dateRange(IVL&lt;TS.DATETIME&gt;).low</v>
      </c>
      <c r="Z5" s="38" t="str">
        <f>IF(ISBLANK(C5),"",IF(ISBLANK(VLOOKUP(C5,'PCORNet v4'!$A$2:$H$296,8)), "N/A",VLOOKUP(C5,'PCORNet v4'!$A$2:$H$296,8)))</f>
        <v>PerformedAdministrativeActivity.dateRange(IVL&lt;TS.DATETIME&gt;).low</v>
      </c>
      <c r="AA5" s="39" t="str">
        <f>IF(ISBLANK(D5),"",IF(ISBLANK(VLOOKUP(D5,i2b2!$A$2:$H$180,8)),"N/A",VLOOKUP(D5,i2b2!$A$2:$H$180,8)))</f>
        <v/>
      </c>
      <c r="AB5" s="40" t="str">
        <f>IF(ISBLANK(E5),"",IF(ISBLANK(VLOOKUP(E5,OMOP!$A$2:$H$180,8)),"N/A", VLOOKUP(E5,OMOP!$A$2:$H$180,8)))</f>
        <v>PerformedAdministrativeActivity.dateRange(IVL&lt;TS.DATETIME&gt;).low</v>
      </c>
    </row>
    <row r="6" spans="1:28" s="6" customFormat="1" ht="46.8" x14ac:dyDescent="0.3">
      <c r="A6" s="13" t="s">
        <v>232</v>
      </c>
      <c r="B6" s="14" t="s">
        <v>624</v>
      </c>
      <c r="C6" s="15" t="s">
        <v>624</v>
      </c>
      <c r="D6" s="16"/>
      <c r="E6" s="17" t="s">
        <v>836</v>
      </c>
      <c r="F6" s="13" t="str">
        <f>IF(ISBLANK(A6),"",VLOOKUP(A6, Sentinel!$A$2:$F$139,2)&amp;"."&amp;VLOOKUP(A6, Sentinel!$A$2:$F$139,3))</f>
        <v>Enrollment.Enr_End</v>
      </c>
      <c r="G6" s="13" t="str">
        <f>IF(ISBLANK(A6),"",VLOOKUP(A6, Sentinel!$A$2:$H$139,7))</f>
        <v xml:space="preserve">Date of the end of the enrollment period. If the exact date is unknown, use the last day of the month. </v>
      </c>
      <c r="H6" s="14" t="str">
        <f>IF(ISBLANK(B6),"",VLOOKUP(B6, PCORNet!$A$2:$F$157,2)&amp;"."&amp;VLOOKUP(B6, PCORNet!$A$2:$F$157,3))</f>
        <v>Enrollment.enr_end_date</v>
      </c>
      <c r="I6" s="14" t="str">
        <f>IF(ISBLANK(B6),"",VLOOKUP(B6, PCORNet!$A$2:$H$157,7))</f>
        <v>Date of the end of the enrollment period. If the exact date is unknown, use the last day of the month.</v>
      </c>
      <c r="J6" s="15" t="str">
        <f>IF(ISBLANK(C6),"",VLOOKUP(C6, 'PCORNet v4'!$A$2:$F$249,2)&amp;"."&amp;VLOOKUP(C6, 'PCORNet v4'!$A$2:$F$249,3))</f>
        <v>Enrollment.enr_end_date</v>
      </c>
      <c r="K6" s="15" t="str">
        <f>IF(ISBLANK(C6),"",VLOOKUP(C6, 'PCORNet v4'!$A$2:$H$249,7))</f>
        <v>Date of the end of the enrollment period. If the exact date is unknown, use the last day of the month.</v>
      </c>
      <c r="L6" s="16" t="str">
        <f>IF(ISBLANK(D6),"",VLOOKUP(D6,i2b2!$A$2:$H$60,2)&amp;"."&amp;VLOOKUP(D6,i2b2!$A$2:$H$60,3))</f>
        <v/>
      </c>
      <c r="M6" s="16" t="str">
        <f>IF(ISBLANK(D6),"",VLOOKUP(D6,i2b2!$A$2:$H$60,7))</f>
        <v/>
      </c>
      <c r="N6" s="17" t="str">
        <f>IF(ISBLANK(E6),"",VLOOKUP(E6, OMOP!$A$2:$G$178,2)&amp;"."&amp;VLOOKUP(E6,OMOP!$A$2:$G$178,3))</f>
        <v>OBSERVATION_PERIOD.observation_period_end_date</v>
      </c>
      <c r="O6" s="17" t="str">
        <f>IF(ISBLANK(E6),"",VLOOKUP(E6, OMOP!$A$2:$H$178,7))</f>
        <v>The end date of the observation period for which data are available from the data source</v>
      </c>
      <c r="P6" s="25" t="s">
        <v>402</v>
      </c>
      <c r="Q6" s="25" t="s">
        <v>2047</v>
      </c>
      <c r="R6" s="25" t="s">
        <v>2048</v>
      </c>
      <c r="S6" s="50" t="s">
        <v>2811</v>
      </c>
      <c r="T6" s="50"/>
      <c r="U6" s="50"/>
      <c r="V6" s="26" t="s">
        <v>1830</v>
      </c>
      <c r="W6" s="26" t="s">
        <v>2461</v>
      </c>
      <c r="X6" s="36" t="str">
        <f>IF(ISBLANK($A6),"",IF(ISBLANK(VLOOKUP($A6, Sentinel!$A$2:$H$180,8)),"N/A",VLOOKUP($A6, Sentinel!$A$2:$H$180,8)))</f>
        <v>PerformedAdministrativeActivity.dateRange(IVL&lt;TS.DATETIME&gt;).high</v>
      </c>
      <c r="Y6" s="37" t="str">
        <f>IF(ISBLANK(B6),"",IF(ISBLANK(VLOOKUP(B6,PCORNet!$A$2:$H$180,8)), "N/A",VLOOKUP(B6,PCORNet!$A$2:$H$180,8)))</f>
        <v>PerformedAdministrativeActivity.dateRange(IVL&lt;TS.DATETIME&gt;).high</v>
      </c>
      <c r="Z6" s="38" t="str">
        <f>IF(ISBLANK(C6),"",IF(ISBLANK(VLOOKUP(C6,'PCORNet v4'!$A$2:$H$296,8)), "N/A",VLOOKUP(C6,'PCORNet v4'!$A$2:$H$296,8)))</f>
        <v>PerformedAdministrativeActivity.dateRange(IVL&lt;TS.DATETIME&gt;).high</v>
      </c>
      <c r="AA6" s="39" t="str">
        <f>IF(ISBLANK(D6),"",IF(ISBLANK(VLOOKUP(D6,i2b2!$A$2:$H$180,8)),"N/A",VLOOKUP(D6,i2b2!$A$2:$H$180,8)))</f>
        <v/>
      </c>
      <c r="AB6" s="40" t="str">
        <f>IF(ISBLANK(E6),"",IF(ISBLANK(VLOOKUP(E6,OMOP!$A$2:$H$180,8)),"N/A", VLOOKUP(E6,OMOP!$A$2:$H$180,8)))</f>
        <v>PerformedAdministrativeActivity.dateRange(IVL&lt;TS.DATETIME&gt;).high</v>
      </c>
    </row>
    <row r="7" spans="1:28" s="6" customFormat="1" ht="93.6" x14ac:dyDescent="0.3">
      <c r="A7" s="13" t="s">
        <v>238</v>
      </c>
      <c r="B7" s="14"/>
      <c r="C7" s="15"/>
      <c r="D7" s="16"/>
      <c r="E7" s="17"/>
      <c r="F7" s="13" t="str">
        <f>IF(ISBLANK(A7),"",VLOOKUP(A7, Sentinel!$A$2:$F$139,2)&amp;"."&amp;VLOOKUP(A7, Sentinel!$A$2:$F$139,3))</f>
        <v>Enrollment.MedCov</v>
      </c>
      <c r="G7" s="13" t="str">
        <f>IF(ISBLANK(A7),"",VLOOKUP(A7, Sentinel!$A$2:$H$139,7))</f>
        <v>Mark as "Y" if the health plan has any responsibility for covering medical care for the member during this enrollment period (i.e., if you expect to observe medical care provided to this member during the enrollment period).</v>
      </c>
      <c r="H7" s="14" t="str">
        <f>IF(ISBLANK(B7),"",VLOOKUP(B7, PCORNet!$A$2:$F$157,2)&amp;"."&amp;VLOOKUP(B7, PCORNet!$A$2:$F$157,3))</f>
        <v/>
      </c>
      <c r="I7" s="14" t="str">
        <f>IF(ISBLANK(B7),"",VLOOKUP(B7, PCORNet!$A$2:$H$157,7))</f>
        <v/>
      </c>
      <c r="J7" s="15" t="str">
        <f>IF(ISBLANK(C7),"",VLOOKUP(C7, 'PCORNet v4'!$A$2:$F$249,2)&amp;"."&amp;VLOOKUP(C7, 'PCORNet v4'!$A$2:$F$249,3))</f>
        <v/>
      </c>
      <c r="K7" s="15" t="str">
        <f>IF(ISBLANK(C7),"",VLOOKUP(C7, 'PCORNet v4'!$A$2:$H$249,7))</f>
        <v/>
      </c>
      <c r="L7" s="16" t="str">
        <f>IF(ISBLANK(D7),"",VLOOKUP(D7,i2b2!$A$2:$H$60,2)&amp;"."&amp;VLOOKUP(D7,i2b2!$A$2:$H$60,3))</f>
        <v/>
      </c>
      <c r="M7" s="16" t="str">
        <f>IF(ISBLANK(D7),"",VLOOKUP(D7,i2b2!$A$2:$H$60,7))</f>
        <v/>
      </c>
      <c r="N7" s="17" t="str">
        <f>IF(ISBLANK(E7),"",VLOOKUP(E7, OMOP!$A$2:$G$178,2)&amp;"."&amp;VLOOKUP(E7,OMOP!$A$2:$G$178,3))</f>
        <v/>
      </c>
      <c r="O7" s="17" t="str">
        <f>IF(ISBLANK(E7),"",VLOOKUP(E7, OMOP!$A$2:$H$178,7))</f>
        <v/>
      </c>
      <c r="P7" s="25" t="s">
        <v>1157</v>
      </c>
      <c r="Q7" s="25"/>
      <c r="R7" s="25"/>
      <c r="S7" s="51"/>
      <c r="T7" s="51"/>
      <c r="U7" s="51"/>
      <c r="V7" s="26"/>
      <c r="W7" s="26"/>
      <c r="X7" s="36" t="str">
        <f>IF(ISBLANK($A7),"",IF(ISBLANK(VLOOKUP($A7, Sentinel!$A$2:$H$180,8)),"N/A",VLOOKUP($A7, Sentinel!$A$2:$H$180,8)))</f>
        <v>N/A</v>
      </c>
      <c r="Y7" s="37" t="str">
        <f>IF(ISBLANK(B7),"",IF(ISBLANK(VLOOKUP(B7,PCORNet!$A$2:$H$180,8)), "N/A",VLOOKUP(B7,PCORNet!$A$2:$H$180,8)))</f>
        <v/>
      </c>
      <c r="Z7" s="38" t="str">
        <f>IF(ISBLANK(C7),"",IF(ISBLANK(VLOOKUP(C7,'PCORNet v4'!$A$2:$H$296,8)), "N/A",VLOOKUP(C7,'PCORNet v4'!$A$2:$H$296,8)))</f>
        <v/>
      </c>
      <c r="AA7" s="39" t="str">
        <f>IF(ISBLANK(D7),"",IF(ISBLANK(VLOOKUP(D7,i2b2!$A$2:$H$180,8)),"N/A",VLOOKUP(D7,i2b2!$A$2:$H$180,8)))</f>
        <v/>
      </c>
      <c r="AB7" s="40" t="str">
        <f>IF(ISBLANK(E7),"",IF(ISBLANK(VLOOKUP(E7,OMOP!$A$2:$H$180,8)),"N/A", VLOOKUP(E7,OMOP!$A$2:$H$180,8)))</f>
        <v/>
      </c>
    </row>
    <row r="8" spans="1:28" s="6" customFormat="1" ht="109.2" x14ac:dyDescent="0.3">
      <c r="A8" s="13" t="s">
        <v>229</v>
      </c>
      <c r="B8" s="14"/>
      <c r="C8" s="15"/>
      <c r="D8" s="16"/>
      <c r="E8" s="17"/>
      <c r="F8" s="13" t="str">
        <f>IF(ISBLANK(A8),"",VLOOKUP(A8, Sentinel!$A$2:$F$139,2)&amp;"."&amp;VLOOKUP(A8, Sentinel!$A$2:$F$139,3))</f>
        <v>Enrollment.DrugCov</v>
      </c>
      <c r="G8" s="13" t="str">
        <f>IF(ISBLANK(A8),"",VLOOKUP(A8, Sentinel!$A$2:$H$139,7))</f>
        <v xml:space="preserve">Mark as "Y" if the health plan has any responsibility for covering outpatient prescription drugs for the member during this enrollment period (i.e., if you expect to observe outpatient pharmacy dispensings for this member during this enrollment period). </v>
      </c>
      <c r="H8" s="14" t="str">
        <f>IF(ISBLANK(B8),"",VLOOKUP(B8, PCORNet!$A$2:$F$157,2)&amp;"."&amp;VLOOKUP(B8, PCORNet!$A$2:$F$157,3))</f>
        <v/>
      </c>
      <c r="I8" s="14" t="str">
        <f>IF(ISBLANK(B8),"",VLOOKUP(B8, PCORNet!$A$2:$H$157,7))</f>
        <v/>
      </c>
      <c r="J8" s="15" t="str">
        <f>IF(ISBLANK(C8),"",VLOOKUP(C8, 'PCORNet v4'!$A$2:$F$249,2)&amp;"."&amp;VLOOKUP(C8, 'PCORNet v4'!$A$2:$F$249,3))</f>
        <v/>
      </c>
      <c r="K8" s="15" t="str">
        <f>IF(ISBLANK(C8),"",VLOOKUP(C8, 'PCORNet v4'!$A$2:$H$249,7))</f>
        <v/>
      </c>
      <c r="L8" s="16" t="str">
        <f>IF(ISBLANK(D8),"",VLOOKUP(D8,i2b2!$A$2:$H$60,2)&amp;"."&amp;VLOOKUP(D8,i2b2!$A$2:$H$60,3))</f>
        <v/>
      </c>
      <c r="M8" s="16" t="str">
        <f>IF(ISBLANK(D8),"",VLOOKUP(D8,i2b2!$A$2:$H$60,7))</f>
        <v/>
      </c>
      <c r="N8" s="17" t="str">
        <f>IF(ISBLANK(E8),"",VLOOKUP(E8, OMOP!$A$2:$G$178,2)&amp;"."&amp;VLOOKUP(E8,OMOP!$A$2:$G$178,3))</f>
        <v/>
      </c>
      <c r="O8" s="17" t="str">
        <f>IF(ISBLANK(E8),"",VLOOKUP(E8, OMOP!$A$2:$H$178,7))</f>
        <v/>
      </c>
      <c r="P8" s="25" t="s">
        <v>1157</v>
      </c>
      <c r="Q8" s="25"/>
      <c r="R8" s="25"/>
      <c r="S8" s="51"/>
      <c r="T8" s="51"/>
      <c r="U8" s="51"/>
      <c r="V8" s="26"/>
      <c r="W8" s="26"/>
      <c r="X8" s="36" t="str">
        <f>IF(ISBLANK($A8),"",IF(ISBLANK(VLOOKUP($A8, Sentinel!$A$2:$H$180,8)),"N/A",VLOOKUP($A8, Sentinel!$A$2:$H$180,8)))</f>
        <v>N/A</v>
      </c>
      <c r="Y8" s="37" t="str">
        <f>IF(ISBLANK(B8),"",IF(ISBLANK(VLOOKUP(B8,PCORNet!$A$2:$H$180,8)), "N/A",VLOOKUP(B8,PCORNet!$A$2:$H$180,8)))</f>
        <v/>
      </c>
      <c r="Z8" s="38" t="str">
        <f>IF(ISBLANK(C8),"",IF(ISBLANK(VLOOKUP(C8,'PCORNet v4'!$A$2:$H$296,8)), "N/A",VLOOKUP(C8,'PCORNet v4'!$A$2:$H$296,8)))</f>
        <v/>
      </c>
      <c r="AA8" s="39" t="str">
        <f>IF(ISBLANK(D8),"",IF(ISBLANK(VLOOKUP(D8,i2b2!$A$2:$H$180,8)),"N/A",VLOOKUP(D8,i2b2!$A$2:$H$180,8)))</f>
        <v/>
      </c>
      <c r="AB8" s="40" t="str">
        <f>IF(ISBLANK(E8),"",IF(ISBLANK(VLOOKUP(E8,OMOP!$A$2:$H$180,8)),"N/A", VLOOKUP(E8,OMOP!$A$2:$H$180,8)))</f>
        <v/>
      </c>
    </row>
    <row r="9" spans="1:28" s="6" customFormat="1" ht="62.4" x14ac:dyDescent="0.3">
      <c r="A9" s="13"/>
      <c r="B9" s="14" t="s">
        <v>622</v>
      </c>
      <c r="C9" s="15" t="s">
        <v>622</v>
      </c>
      <c r="D9" s="16"/>
      <c r="E9" s="17" t="s">
        <v>837</v>
      </c>
      <c r="F9" s="13" t="str">
        <f>IF(ISBLANK(A9),"",VLOOKUP(A9, Sentinel!$A$2:$F$139,2)&amp;"."&amp;VLOOKUP(A9, Sentinel!$A$2:$F$139,3))</f>
        <v/>
      </c>
      <c r="G9" s="13" t="str">
        <f>IF(ISBLANK(A9),"",VLOOKUP(A9, Sentinel!$A$2:$H$139,7))</f>
        <v/>
      </c>
      <c r="H9" s="14" t="str">
        <f>IF(ISBLANK(B9),"",VLOOKUP(B9, PCORNet!$A$2:$F$157,2)&amp;"."&amp;VLOOKUP(B9, PCORNet!$A$2:$F$157,3))</f>
        <v>Enrollment.enr_basis</v>
      </c>
      <c r="I9" s="14" t="str">
        <f>IF(ISBLANK(B9),"",VLOOKUP(B9, PCORNet!$A$2:$H$157,7))</f>
        <v>ENR_BASIS is a property of the time period defined. A patient can have multiple entries in the table.</v>
      </c>
      <c r="J9" s="15" t="str">
        <f>IF(ISBLANK(C9),"",VLOOKUP(C9, 'PCORNet v4'!$A$2:$F$249,2)&amp;"."&amp;VLOOKUP(C9, 'PCORNet v4'!$A$2:$F$249,3))</f>
        <v>Enrollment.enr_basis</v>
      </c>
      <c r="K9" s="15" t="str">
        <f>IF(ISBLANK(C9),"",VLOOKUP(C9, 'PCORNet v4'!$A$2:$H$249,7))</f>
        <v>ENR_BASIS is a property of the time period defined. A patient can have multiple entries in the table.</v>
      </c>
      <c r="L9" s="16" t="str">
        <f>IF(ISBLANK(D9),"",VLOOKUP(D9,i2b2!$A$2:$H$60,2)&amp;"."&amp;VLOOKUP(D9,i2b2!$A$2:$H$60,3))</f>
        <v/>
      </c>
      <c r="M9" s="16" t="str">
        <f>IF(ISBLANK(D9),"",VLOOKUP(D9,i2b2!$A$2:$H$60,7))</f>
        <v/>
      </c>
      <c r="N9" s="17" t="str">
        <f>IF(ISBLANK(E9),"",VLOOKUP(E9, OMOP!$A$2:$G$178,2)&amp;"."&amp;VLOOKUP(E9,OMOP!$A$2:$G$178,3))</f>
        <v>OBSERVATION_PERIOD.period_type_concept_id</v>
      </c>
      <c r="O9" s="17" t="str">
        <f>IF(ISBLANK(E9),"",VLOOKUP(E9, OMOP!$A$2:$H$178,7))</f>
        <v>A foreign key identifier to the predefined concept in the Standardized Vocabularies reflecting the source of the observation period information</v>
      </c>
      <c r="P9" s="26" t="s">
        <v>1832</v>
      </c>
      <c r="Q9" s="26" t="s">
        <v>2047</v>
      </c>
      <c r="R9" s="26" t="s">
        <v>2049</v>
      </c>
      <c r="S9" s="52" t="s">
        <v>2812</v>
      </c>
      <c r="T9" s="52"/>
      <c r="U9" s="52"/>
      <c r="V9" s="26" t="s">
        <v>1831</v>
      </c>
      <c r="W9" s="26" t="s">
        <v>2462</v>
      </c>
      <c r="X9" s="36" t="str">
        <f>IF(ISBLANK($A9),"",IF(ISBLANK(VLOOKUP($A9, Sentinel!$A$2:$H$180,8)),"N/A",VLOOKUP($A9, Sentinel!$A$2:$H$180,8)))</f>
        <v/>
      </c>
      <c r="Y9" s="37" t="str">
        <f>IF(ISBLANK(B9),"",IF(ISBLANK(VLOOKUP(B9,PCORNet!$A$2:$H$180,8)), "N/A",VLOOKUP(B9,PCORNet!$A$2:$H$180,8)))</f>
        <v>PerformedAdministrativeActivity.informationSourceTypeCode</v>
      </c>
      <c r="Z9" s="38" t="str">
        <f>IF(ISBLANK(C9),"",IF(ISBLANK(VLOOKUP(C9,'PCORNet v4'!$A$2:$H$296,8)), "N/A",VLOOKUP(C9,'PCORNet v4'!$A$2:$H$296,8)))</f>
        <v>PerformedAdministrativeActivity.informationSourceTypeCode</v>
      </c>
      <c r="AA9" s="39" t="str">
        <f>IF(ISBLANK(D9),"",IF(ISBLANK(VLOOKUP(D9,i2b2!$A$2:$H$180,8)),"N/A",VLOOKUP(D9,i2b2!$A$2:$H$180,8)))</f>
        <v/>
      </c>
      <c r="AB9" s="40" t="str">
        <f>IF(ISBLANK(E9),"",IF(ISBLANK(VLOOKUP(E9,OMOP!$A$2:$H$180,8)),"N/A", VLOOKUP(E9,OMOP!$A$2:$H$180,8)))</f>
        <v>PerformedAdministrativeActivity.informationSourceTypeCode</v>
      </c>
    </row>
    <row r="10" spans="1:28" s="6" customFormat="1" ht="140.4" x14ac:dyDescent="0.3">
      <c r="A10" s="13" t="s">
        <v>226</v>
      </c>
      <c r="B10" s="14" t="s">
        <v>619</v>
      </c>
      <c r="C10" s="15" t="s">
        <v>619</v>
      </c>
      <c r="D10" s="16"/>
      <c r="E10" s="17"/>
      <c r="F10" s="13" t="str">
        <f>IF(ISBLANK(A10),"",VLOOKUP(A10, Sentinel!$A$2:$F$139,2)&amp;"."&amp;VLOOKUP(A10, Sentinel!$A$2:$F$139,3))</f>
        <v>Enrollment.Chart</v>
      </c>
      <c r="G10" s="13" t="str">
        <f>IF(ISBLANK(A10),"",VLOOKUP(A10, Sentinel!$A$2:$H$139,7))</f>
        <v>Chart abstraction flag to answer the question, "Are you able to request charts for this member?" This flag does not address chart availability. Mark as "Y" if there are no contractual restrictions between you and the member (or sponsor) that would prohibit you from requesting any chart for this member.</v>
      </c>
      <c r="H10" s="14" t="str">
        <f>IF(ISBLANK(B10),"",VLOOKUP(B10, PCORNet!$A$2:$F$157,2)&amp;"."&amp;VLOOKUP(B10, PCORNet!$A$2:$F$157,3))</f>
        <v>Enrollment.chart</v>
      </c>
      <c r="I10" s="14" t="str">
        <f>IF(ISBLANK(B10),"",VLOOKUP(B10, PCORNet!$A$2:$H$157,7))</f>
        <v>Chart abstraction flag is intended to answer the question, "Are you able to request (or review) charts for this person?" This flag does not address chart availability.</v>
      </c>
      <c r="J10" s="15" t="str">
        <f>IF(ISBLANK(C10),"",VLOOKUP(C10, 'PCORNet v4'!$A$2:$F$249,2)&amp;"."&amp;VLOOKUP(C10, 'PCORNet v4'!$A$2:$F$249,3))</f>
        <v>Enrollment.chart</v>
      </c>
      <c r="K10" s="15" t="str">
        <f>IF(ISBLANK(C10),"",VLOOKUP(C10, 'PCORNet v4'!$A$2:$H$249,7))</f>
        <v>Chart abstraction flag is intended to answer the question, "Are you able to request (or review) charts for this person?" This flag does not address chart availability.</v>
      </c>
      <c r="L10" s="16" t="str">
        <f>IF(ISBLANK(D10),"",VLOOKUP(D10,i2b2!$A$2:$H$60,2)&amp;"."&amp;VLOOKUP(D10,i2b2!$A$2:$H$60,3))</f>
        <v/>
      </c>
      <c r="M10" s="16" t="str">
        <f>IF(ISBLANK(D10),"",VLOOKUP(D10,i2b2!$A$2:$H$60,7))</f>
        <v/>
      </c>
      <c r="N10" s="17" t="str">
        <f>IF(ISBLANK(E10),"",VLOOKUP(E10, OMOP!$A$2:$G$178,2)&amp;"."&amp;VLOOKUP(E10,OMOP!$A$2:$G$178,3))</f>
        <v/>
      </c>
      <c r="O10" s="17" t="str">
        <f>IF(ISBLANK(E10),"",VLOOKUP(E10, OMOP!$A$2:$H$178,7))</f>
        <v/>
      </c>
      <c r="P10" s="25" t="s">
        <v>1157</v>
      </c>
      <c r="Q10" s="25"/>
      <c r="R10" s="25"/>
      <c r="S10" s="51"/>
      <c r="T10" s="51"/>
      <c r="U10" s="51"/>
      <c r="V10" s="26"/>
      <c r="W10" s="26"/>
      <c r="X10" s="36" t="str">
        <f>IF(ISBLANK($A10),"",IF(ISBLANK(VLOOKUP($A10, Sentinel!$A$2:$H$180,8)),"N/A",VLOOKUP($A10, Sentinel!$A$2:$H$180,8)))</f>
        <v>N/A</v>
      </c>
      <c r="Y10" s="37" t="str">
        <f>IF(ISBLANK(B10),"",IF(ISBLANK(VLOOKUP(B10,PCORNet!$A$2:$H$180,8)), "N/A",VLOOKUP(B10,PCORNet!$A$2:$H$180,8)))</f>
        <v>N/A</v>
      </c>
      <c r="Z10" s="38" t="str">
        <f>IF(ISBLANK(C10),"",IF(ISBLANK(VLOOKUP(C10,'PCORNet v4'!$A$2:$H$296,8)), "N/A",VLOOKUP(C10,'PCORNet v4'!$A$2:$H$296,8)))</f>
        <v>N/A</v>
      </c>
      <c r="AA10" s="39" t="str">
        <f>IF(ISBLANK(D10),"",IF(ISBLANK(VLOOKUP(D10,i2b2!$A$2:$H$180,8)),"N/A",VLOOKUP(D10,i2b2!$A$2:$H$180,8)))</f>
        <v/>
      </c>
      <c r="AB10" s="40" t="str">
        <f>IF(ISBLANK(E10),"",IF(ISBLANK(VLOOKUP(E10,OMOP!$A$2:$H$180,8)),"N/A", VLOOKUP(E10,OMOP!$A$2:$H$180,8)))</f>
        <v/>
      </c>
    </row>
    <row r="11" spans="1:28" s="6" customFormat="1" x14ac:dyDescent="0.3">
      <c r="A11" s="13"/>
      <c r="B11" s="14"/>
      <c r="C11" s="15"/>
      <c r="D11" s="16"/>
      <c r="E11" s="17"/>
      <c r="F11" s="13" t="str">
        <f>IF(ISBLANK(A11),"",VLOOKUP(A11, Sentinel!$A$2:$F$139,2)&amp;"."&amp;VLOOKUP(A11, Sentinel!$A$2:$F$139,3))</f>
        <v/>
      </c>
      <c r="G11" s="13" t="str">
        <f>IF(ISBLANK(A11),"",VLOOKUP(A11, Sentinel!$A$2:$H$139,7))</f>
        <v/>
      </c>
      <c r="H11" s="14" t="str">
        <f>IF(ISBLANK(B11),"",VLOOKUP(B11, PCORNet!$A$2:$F$157,2)&amp;"."&amp;VLOOKUP(B11, PCORNet!$A$2:$F$157,3))</f>
        <v/>
      </c>
      <c r="I11" s="14" t="str">
        <f>IF(ISBLANK(B11),"",VLOOKUP(B11, PCORNet!$A$2:$H$157,7))</f>
        <v/>
      </c>
      <c r="J11" s="15" t="str">
        <f>IF(ISBLANK(C11),"",VLOOKUP(C11, 'PCORNet v4'!$A$2:$F$249,2)&amp;"."&amp;VLOOKUP(C11, 'PCORNet v4'!$A$2:$F$249,3))</f>
        <v/>
      </c>
      <c r="K11" s="15" t="str">
        <f>IF(ISBLANK(C11),"",VLOOKUP(C11, 'PCORNet v4'!$A$2:$H$249,7))</f>
        <v/>
      </c>
      <c r="L11" s="16" t="str">
        <f>IF(ISBLANK(D11),"",VLOOKUP(D11,i2b2!$A$2:$H$60,2)&amp;"."&amp;VLOOKUP(D11,i2b2!$A$2:$H$60,3))</f>
        <v/>
      </c>
      <c r="M11" s="16" t="str">
        <f>IF(ISBLANK(D11),"",VLOOKUP(D11,i2b2!$A$2:$H$60,7))</f>
        <v/>
      </c>
      <c r="N11" s="17" t="str">
        <f>IF(ISBLANK(E11),"",VLOOKUP(E11, OMOP!$A$2:$G$178,2)&amp;"."&amp;VLOOKUP(E11,OMOP!$A$2:$G$178,3))</f>
        <v/>
      </c>
      <c r="O11" s="17" t="str">
        <f>IF(ISBLANK(E11),"",VLOOKUP(E11, OMOP!$A$2:$H$178,7))</f>
        <v/>
      </c>
      <c r="P11" s="25"/>
      <c r="Q11" s="25"/>
      <c r="R11" s="25"/>
      <c r="S11" s="50"/>
      <c r="T11" s="50"/>
      <c r="U11" s="50"/>
      <c r="V11" s="26"/>
      <c r="W11" s="26"/>
      <c r="X11" s="36" t="str">
        <f>IF(ISBLANK($A11),"",IF(ISBLANK(VLOOKUP($A11, Sentinel!$A$2:$H$180,8)),"N/A",VLOOKUP($A11, Sentinel!$A$2:$H$180,8)))</f>
        <v/>
      </c>
      <c r="Y11" s="37" t="str">
        <f>IF(ISBLANK(B11),"",IF(ISBLANK(VLOOKUP(B11,PCORNet!$A$2:$H$180,8)), "N/A",VLOOKUP(B11,PCORNet!$A$2:$H$180,8)))</f>
        <v/>
      </c>
      <c r="Z11" s="38" t="str">
        <f>IF(ISBLANK(C11),"",IF(ISBLANK(VLOOKUP(C11,'PCORNet v4'!$A$2:$H$296,8)), "N/A",VLOOKUP(C11,'PCORNet v4'!$A$2:$H$296,8)))</f>
        <v/>
      </c>
      <c r="AA11" s="39" t="str">
        <f>IF(ISBLANK(D11),"",IF(ISBLANK(VLOOKUP(D11,i2b2!$A$2:$H$180,8)),"N/A",VLOOKUP(D11,i2b2!$A$2:$H$180,8)))</f>
        <v/>
      </c>
      <c r="AB11" s="40" t="str">
        <f>IF(ISBLANK(E11),"",IF(ISBLANK(VLOOKUP(E11,OMOP!$A$2:$H$180,8)),"N/A", VLOOKUP(E11,OMOP!$A$2:$H$180,8)))</f>
        <v/>
      </c>
    </row>
    <row r="12" spans="1:28" s="6" customFormat="1" ht="78" x14ac:dyDescent="0.3">
      <c r="A12" s="13" t="s">
        <v>123</v>
      </c>
      <c r="B12" s="14" t="s">
        <v>516</v>
      </c>
      <c r="C12" s="15" t="s">
        <v>516</v>
      </c>
      <c r="D12" s="16" t="s">
        <v>838</v>
      </c>
      <c r="E12" s="17" t="s">
        <v>839</v>
      </c>
      <c r="F12" s="13" t="str">
        <f>IF(ISBLANK(A12),"",VLOOKUP(A12, Sentinel!$A$2:$F$139,2)&amp;"."&amp;VLOOKUP(A12, Sentinel!$A$2:$F$139,3))</f>
        <v>Demographic.</v>
      </c>
      <c r="G12" s="13" t="str">
        <f>IF(ISBLANK(A12),"",VLOOKUP(A12, Sentinel!$A$2:$H$139,7))</f>
        <v>Demography Table in Sentinel CDM</v>
      </c>
      <c r="H12" s="14" t="str">
        <f>IF(ISBLANK(B12),"",VLOOKUP(B12, PCORNet!$A$2:$F$157,2)&amp;"."&amp;VLOOKUP(B12, PCORNet!$A$2:$F$157,3))</f>
        <v>Demographics.</v>
      </c>
      <c r="I12" s="14" t="str">
        <f>IF(ISBLANK(B12),"",VLOOKUP(B12, PCORNet!$A$2:$H$157,7))</f>
        <v>Demographics information</v>
      </c>
      <c r="J12" s="15" t="str">
        <f>IF(ISBLANK(C12),"",VLOOKUP(C12, 'PCORNet v4'!$A$2:$F$249,2)&amp;"."&amp;VLOOKUP(C12, 'PCORNet v4'!$A$2:$F$249,3))</f>
        <v>Demographics.</v>
      </c>
      <c r="K12" s="15" t="str">
        <f>IF(ISBLANK(C12),"",VLOOKUP(C12, 'PCORNet v4'!$A$2:$H$249,7))</f>
        <v>Demographics information</v>
      </c>
      <c r="L12" s="16" t="str">
        <f>IF(ISBLANK(D12),"",VLOOKUP(D12,i2b2!$A$2:$H$60,2)&amp;"."&amp;VLOOKUP(D12,i2b2!$A$2:$H$60,3))</f>
        <v>Demographics.</v>
      </c>
      <c r="M12" s="16">
        <f>IF(ISBLANK(D12),"",VLOOKUP(D12,i2b2!$A$2:$H$60,7))</f>
        <v>0</v>
      </c>
      <c r="N12" s="17" t="str">
        <f>IF(ISBLANK(E12),"",VLOOKUP(E12, OMOP!$A$2:$G$178,2)&amp;"."&amp;VLOOKUP(E12,OMOP!$A$2:$G$178,3))</f>
        <v>PERSON.</v>
      </c>
      <c r="O12" s="17" t="str">
        <f>IF(ISBLANK(E12),"",VLOOKUP(E12, OMOP!$A$2:$H$178,7))</f>
        <v>Person Table contains records that uniquely identify each patient in the source data who is time at-risk to have clinical observations recorded within the source systems</v>
      </c>
      <c r="P12" s="25" t="s">
        <v>403</v>
      </c>
      <c r="Q12" s="25" t="s">
        <v>403</v>
      </c>
      <c r="R12" s="25"/>
      <c r="S12" s="51"/>
      <c r="T12" s="51"/>
      <c r="U12" s="50" t="s">
        <v>3056</v>
      </c>
      <c r="V12" s="26" t="s">
        <v>1905</v>
      </c>
      <c r="W12" s="26" t="s">
        <v>2463</v>
      </c>
      <c r="X12" s="36" t="str">
        <f>IF(ISBLANK($A12),"",IF(ISBLANK(VLOOKUP($A12, Sentinel!$A$2:$H$180,8)),"N/A",VLOOKUP($A12, Sentinel!$A$2:$H$180,8)))</f>
        <v>Person</v>
      </c>
      <c r="Y12" s="37" t="str">
        <f>IF(ISBLANK(B12),"",IF(ISBLANK(VLOOKUP(B12,PCORNet!$A$2:$H$180,8)), "N/A",VLOOKUP(B12,PCORNet!$A$2:$H$180,8)))</f>
        <v>Person</v>
      </c>
      <c r="Z12" s="38" t="str">
        <f>IF(ISBLANK(C12),"",IF(ISBLANK(VLOOKUP(C12,'PCORNet v4'!$A$2:$H$296,8)), "N/A",VLOOKUP(C12,'PCORNet v4'!$A$2:$H$296,8)))</f>
        <v>Person</v>
      </c>
      <c r="AA12" s="39" t="str">
        <f>IF(ISBLANK(D12),"",IF(ISBLANK(VLOOKUP(D12,i2b2!$A$2:$H$180,8)),"N/A",VLOOKUP(D12,i2b2!$A$2:$H$180,8)))</f>
        <v>Person</v>
      </c>
      <c r="AB12" s="40" t="str">
        <f>IF(ISBLANK(E12),"",IF(ISBLANK(VLOOKUP(E12,OMOP!$A$2:$H$180,8)),"N/A", VLOOKUP(E12,OMOP!$A$2:$H$180,8)))</f>
        <v>Person</v>
      </c>
    </row>
    <row r="13" spans="1:28" s="6" customFormat="1" ht="31.2" x14ac:dyDescent="0.3">
      <c r="A13" s="13" t="s">
        <v>130</v>
      </c>
      <c r="B13" s="14" t="s">
        <v>529</v>
      </c>
      <c r="C13" s="15" t="s">
        <v>1558</v>
      </c>
      <c r="D13" s="16"/>
      <c r="E13" s="17" t="s">
        <v>840</v>
      </c>
      <c r="F13" s="13" t="str">
        <f>IF(ISBLANK(A13),"",VLOOKUP(A13, Sentinel!$A$2:$F$139,2)&amp;"."&amp;VLOOKUP(A13, Sentinel!$A$2:$F$139,3))</f>
        <v>Demographic.PatID</v>
      </c>
      <c r="G13" s="13" t="str">
        <f>IF(ISBLANK(A13),"",VLOOKUP(A13, Sentinel!$A$2:$H$139,7))</f>
        <v xml:space="preserve">Arbitrary person-level identifier. Used to link across tables. </v>
      </c>
      <c r="H13" s="14" t="str">
        <f>IF(ISBLANK(B13),"",VLOOKUP(B13, PCORNet!$A$2:$F$157,2)&amp;"."&amp;VLOOKUP(B13, PCORNet!$A$2:$F$157,3))</f>
        <v>Demographics.patid</v>
      </c>
      <c r="I13" s="14" t="str">
        <f>IF(ISBLANK(B13),"",VLOOKUP(B13, PCORNet!$A$2:$H$157,7))</f>
        <v>Arbitrary person-level identifier used to link across tables.</v>
      </c>
      <c r="J13" s="15" t="str">
        <f>IF(ISBLANK(C13),"",VLOOKUP(C13, 'PCORNet v4'!$A$2:$F$249,2)&amp;"."&amp;VLOOKUP(C13, 'PCORNet v4'!$A$2:$F$249,3))</f>
        <v>Demographics.patid</v>
      </c>
      <c r="K13" s="15" t="str">
        <f>IF(ISBLANK(C13),"",VLOOKUP(C13, 'PCORNet v4'!$A$2:$H$249,7))</f>
        <v>Arbitrary person-level identifier used to link across tables.</v>
      </c>
      <c r="L13" s="16" t="str">
        <f>IF(ISBLANK(D13),"",VLOOKUP(D13,i2b2!$A$2:$H$60,2)&amp;"."&amp;VLOOKUP(D13,i2b2!$A$2:$H$60,3))</f>
        <v/>
      </c>
      <c r="M13" s="16" t="str">
        <f>IF(ISBLANK(D13),"",VLOOKUP(D13,i2b2!$A$2:$H$60,7))</f>
        <v/>
      </c>
      <c r="N13" s="17" t="str">
        <f>IF(ISBLANK(E13),"",VLOOKUP(E13, OMOP!$A$2:$G$178,2)&amp;"."&amp;VLOOKUP(E13,OMOP!$A$2:$G$178,3))</f>
        <v>PERSON.person_id</v>
      </c>
      <c r="O13" s="17" t="str">
        <f>IF(ISBLANK(E13),"",VLOOKUP(E13, OMOP!$A$2:$H$178,7))</f>
        <v>A unique identifier for each person</v>
      </c>
      <c r="P13" s="25" t="s">
        <v>404</v>
      </c>
      <c r="Q13" s="25" t="s">
        <v>2050</v>
      </c>
      <c r="R13" s="25" t="s">
        <v>2051</v>
      </c>
      <c r="S13" s="50" t="s">
        <v>2813</v>
      </c>
      <c r="T13" s="50" t="s">
        <v>2814</v>
      </c>
      <c r="U13" s="50" t="s">
        <v>2815</v>
      </c>
      <c r="V13" s="26" t="s">
        <v>1906</v>
      </c>
      <c r="W13" s="26" t="s">
        <v>2464</v>
      </c>
      <c r="X13" s="36" t="str">
        <f>IF(ISBLANK($A13),"",IF(ISBLANK(VLOOKUP($A13, Sentinel!$A$2:$H$180,8)),"N/A",VLOOKUP($A13, Sentinel!$A$2:$H$180,8)))</f>
        <v>Person &gt; Subject.identifier(ID).identifier</v>
      </c>
      <c r="Y13" s="37" t="str">
        <f>IF(ISBLANK(B13),"",IF(ISBLANK(VLOOKUP(B13,PCORNet!$A$2:$H$180,8)), "N/A",VLOOKUP(B13,PCORNet!$A$2:$H$180,8)))</f>
        <v>Person &gt; Subject.identifier(ID).identifier</v>
      </c>
      <c r="Z13" s="38" t="str">
        <f>IF(ISBLANK(C13),"",IF(ISBLANK(VLOOKUP(C13,'PCORNet v4'!$A$2:$H$296,8)), "N/A",VLOOKUP(C13,'PCORNet v4'!$A$2:$H$296,8)))</f>
        <v>Person &gt; Subject.identifier(ID).identifier</v>
      </c>
      <c r="AA13" s="39" t="str">
        <f>IF(ISBLANK(D13),"",IF(ISBLANK(VLOOKUP(D13,i2b2!$A$2:$H$180,8)),"N/A",VLOOKUP(D13,i2b2!$A$2:$H$180,8)))</f>
        <v/>
      </c>
      <c r="AB13" s="40" t="str">
        <f>IF(ISBLANK(E13),"",IF(ISBLANK(VLOOKUP(E13,OMOP!$A$2:$H$180,8)),"N/A", VLOOKUP(E13,OMOP!$A$2:$H$180,8)))</f>
        <v>Person &gt; Subject.identifier(ID).identifier</v>
      </c>
    </row>
    <row r="14" spans="1:28" s="6" customFormat="1" ht="78" x14ac:dyDescent="0.3">
      <c r="A14" s="13" t="s">
        <v>126</v>
      </c>
      <c r="B14" s="14" t="s">
        <v>520</v>
      </c>
      <c r="C14" s="15" t="s">
        <v>1559</v>
      </c>
      <c r="D14" s="16" t="s">
        <v>841</v>
      </c>
      <c r="E14" s="17"/>
      <c r="F14" s="13" t="str">
        <f>IF(ISBLANK(A14),"",VLOOKUP(A14, Sentinel!$A$2:$F$139,2)&amp;"."&amp;VLOOKUP(A14, Sentinel!$A$2:$F$139,3))</f>
        <v>Demographic.Birth-Date</v>
      </c>
      <c r="G14" s="13" t="str">
        <f>IF(ISBLANK(A14),"",VLOOKUP(A14, Sentinel!$A$2:$H$139,7))</f>
        <v>Date of birth.  SAS Date</v>
      </c>
      <c r="H14" s="14" t="str">
        <f>IF(ISBLANK(B14),"",VLOOKUP(B14, PCORNet!$A$2:$F$157,2)&amp;"."&amp;VLOOKUP(B14, PCORNet!$A$2:$F$157,3))</f>
        <v>Demographics.birth_date</v>
      </c>
      <c r="I14" s="14" t="str">
        <f>IF(ISBLANK(B14),"",VLOOKUP(B14, PCORNet!$A$2:$H$157,7))</f>
        <v>Date of Birth</v>
      </c>
      <c r="J14" s="15" t="str">
        <f>IF(ISBLANK(C14),"",VLOOKUP(C14, 'PCORNet v4'!$A$2:$F$249,2)&amp;"."&amp;VLOOKUP(C14, 'PCORNet v4'!$A$2:$F$249,3))</f>
        <v>Demographics.birth_date</v>
      </c>
      <c r="K14" s="15" t="str">
        <f>IF(ISBLANK(C14),"",VLOOKUP(C14, 'PCORNet v4'!$A$2:$H$249,7))</f>
        <v>Date of Birth</v>
      </c>
      <c r="L14" s="16" t="str">
        <f>IF(ISBLANK(D14),"",VLOOKUP(D14,i2b2!$A$2:$H$60,2)&amp;"."&amp;VLOOKUP(D14,i2b2!$A$2:$H$60,3))</f>
        <v>Demographics.birth_date</v>
      </c>
      <c r="M14" s="16" t="str">
        <f>IF(ISBLANK(D14),"",VLOOKUP(D14,i2b2!$A$2:$H$60,7))</f>
        <v>Date and time of birth.
Current age (at time of query) in the SHRINE ontology is calculated from this. If times don’t exist in the source data, set HH:MM:SS to 00:00:00.</v>
      </c>
      <c r="N14" s="17" t="str">
        <f>IF(ISBLANK(E14),"",VLOOKUP(E14, OMOP!$A$2:$G$178,2)&amp;"."&amp;VLOOKUP(E14,OMOP!$A$2:$G$178,3))</f>
        <v/>
      </c>
      <c r="O14" s="17" t="str">
        <f>IF(ISBLANK(E14),"",VLOOKUP(E14, OMOP!$A$2:$H$178,7))</f>
        <v/>
      </c>
      <c r="P14" s="25" t="s">
        <v>405</v>
      </c>
      <c r="Q14" s="25" t="s">
        <v>2052</v>
      </c>
      <c r="R14" s="25" t="s">
        <v>2053</v>
      </c>
      <c r="S14" s="50" t="s">
        <v>2816</v>
      </c>
      <c r="T14" s="50" t="s">
        <v>2817</v>
      </c>
      <c r="U14" s="50"/>
      <c r="V14" s="26" t="s">
        <v>1907</v>
      </c>
      <c r="W14" s="26" t="s">
        <v>2465</v>
      </c>
      <c r="X14" s="36" t="str">
        <f>IF(ISBLANK($A14),"",IF(ISBLANK(VLOOKUP($A14, Sentinel!$A$2:$H$180,8)),"N/A",VLOOKUP($A14, Sentinel!$A$2:$H$180,8)))</f>
        <v>Person.birthDate</v>
      </c>
      <c r="Y14" s="37" t="str">
        <f>IF(ISBLANK(B14),"",IF(ISBLANK(VLOOKUP(B14,PCORNet!$A$2:$H$180,8)), "N/A",VLOOKUP(B14,PCORNet!$A$2:$H$180,8)))</f>
        <v>Person.birthDate</v>
      </c>
      <c r="Z14" s="38" t="str">
        <f>IF(ISBLANK(C14),"",IF(ISBLANK(VLOOKUP(C14,'PCORNet v4'!$A$2:$H$296,8)), "N/A",VLOOKUP(C14,'PCORNet v4'!$A$2:$H$296,8)))</f>
        <v>Person.birthDate</v>
      </c>
      <c r="AA14" s="39" t="str">
        <f>IF(ISBLANK(D14),"",IF(ISBLANK(VLOOKUP(D14,i2b2!$A$2:$H$180,8)),"N/A",VLOOKUP(D14,i2b2!$A$2:$H$180,8)))</f>
        <v>Person.birthDate</v>
      </c>
      <c r="AB14" s="40" t="str">
        <f>IF(ISBLANK(E14),"",IF(ISBLANK(VLOOKUP(E14,OMOP!$A$2:$H$180,8)),"N/A", VLOOKUP(E14,OMOP!$A$2:$H$180,8)))</f>
        <v/>
      </c>
    </row>
    <row r="15" spans="1:28" s="6" customFormat="1" ht="109.2" x14ac:dyDescent="0.3">
      <c r="A15" s="13"/>
      <c r="B15" s="14"/>
      <c r="C15" s="15"/>
      <c r="D15" s="16"/>
      <c r="E15" s="17" t="s">
        <v>843</v>
      </c>
      <c r="F15" s="13" t="str">
        <f>IF(ISBLANK(A15),"",VLOOKUP(A15, Sentinel!$A$2:$F$139,2)&amp;"."&amp;VLOOKUP(A15, Sentinel!$A$2:$F$139,3))</f>
        <v/>
      </c>
      <c r="G15" s="13" t="str">
        <f>IF(ISBLANK(A15),"",VLOOKUP(A15, Sentinel!$A$2:$H$139,7))</f>
        <v/>
      </c>
      <c r="H15" s="14" t="str">
        <f>IF(ISBLANK(B15),"",VLOOKUP(B15, PCORNet!$A$2:$F$157,2)&amp;"."&amp;VLOOKUP(B15, PCORNet!$A$2:$F$157,3))</f>
        <v/>
      </c>
      <c r="I15" s="14" t="str">
        <f>IF(ISBLANK(B15),"",VLOOKUP(B15, PCORNet!$A$2:$H$157,7))</f>
        <v/>
      </c>
      <c r="J15" s="15" t="str">
        <f>IF(ISBLANK(C15),"",VLOOKUP(C15, 'PCORNet v4'!$A$2:$F$249,2)&amp;"."&amp;VLOOKUP(C15, 'PCORNet v4'!$A$2:$F$249,3))</f>
        <v/>
      </c>
      <c r="K15" s="15" t="str">
        <f>IF(ISBLANK(C15),"",VLOOKUP(C15, 'PCORNet v4'!$A$2:$H$249,7))</f>
        <v/>
      </c>
      <c r="L15" s="16" t="str">
        <f>IF(ISBLANK(D15),"",VLOOKUP(D15,i2b2!$A$2:$H$60,2)&amp;"."&amp;VLOOKUP(D15,i2b2!$A$2:$H$60,3))</f>
        <v/>
      </c>
      <c r="M15" s="16" t="str">
        <f>IF(ISBLANK(D15),"",VLOOKUP(D15,i2b2!$A$2:$H$60,7))</f>
        <v/>
      </c>
      <c r="N15" s="17" t="str">
        <f>IF(ISBLANK(E15),"",VLOOKUP(E15, OMOP!$A$2:$G$178,2)&amp;"."&amp;VLOOKUP(E15,OMOP!$A$2:$G$178,3))</f>
        <v>PERSON.year_of_birth</v>
      </c>
      <c r="O15" s="17" t="str">
        <f>IF(ISBLANK(E15),"",VLOOKUP(E15, OMOP!$A$2:$H$178,7))</f>
        <v>The year of birth of the person. For data sources with date of birth, the year is extracted. For data sources where the year of birth is not available, the approximate year of
birth is derived based on any age group categorization available</v>
      </c>
      <c r="P15" s="25" t="s">
        <v>405</v>
      </c>
      <c r="Q15" s="25" t="s">
        <v>2052</v>
      </c>
      <c r="R15" s="25" t="s">
        <v>2053</v>
      </c>
      <c r="S15" s="50" t="s">
        <v>2816</v>
      </c>
      <c r="T15" s="50" t="s">
        <v>2817</v>
      </c>
      <c r="U15" s="50"/>
      <c r="V15" s="26" t="s">
        <v>1907</v>
      </c>
      <c r="W15" s="26" t="s">
        <v>2465</v>
      </c>
      <c r="X15" s="36" t="str">
        <f>IF(ISBLANK($A15),"",IF(ISBLANK(VLOOKUP($A15, Sentinel!$A$2:$H$180,8)),"N/A",VLOOKUP($A15, Sentinel!$A$2:$H$180,8)))</f>
        <v/>
      </c>
      <c r="Y15" s="37" t="str">
        <f>IF(ISBLANK(B15),"",IF(ISBLANK(VLOOKUP(B15,PCORNet!$A$2:$H$180,8)), "N/A",VLOOKUP(B15,PCORNet!$A$2:$H$180,8)))</f>
        <v/>
      </c>
      <c r="Z15" s="38" t="str">
        <f>IF(ISBLANK(C15),"",IF(ISBLANK(VLOOKUP(C15,'PCORNet v4'!$A$2:$H$296,8)), "N/A",VLOOKUP(C15,'PCORNet v4'!$A$2:$H$296,8)))</f>
        <v/>
      </c>
      <c r="AA15" s="39" t="str">
        <f>IF(ISBLANK(D15),"",IF(ISBLANK(VLOOKUP(D15,i2b2!$A$2:$H$180,8)),"N/A",VLOOKUP(D15,i2b2!$A$2:$H$180,8)))</f>
        <v/>
      </c>
      <c r="AB15" s="40" t="str">
        <f>IF(ISBLANK(E15),"",IF(ISBLANK(VLOOKUP(E15,OMOP!$A$2:$H$180,8)),"N/A", VLOOKUP(E15,OMOP!$A$2:$H$180,8)))</f>
        <v>Person.birthDate</v>
      </c>
    </row>
    <row r="16" spans="1:28" s="6" customFormat="1" ht="62.4" x14ac:dyDescent="0.3">
      <c r="A16" s="13"/>
      <c r="B16" s="14"/>
      <c r="C16" s="15"/>
      <c r="D16" s="16"/>
      <c r="E16" s="17" t="s">
        <v>844</v>
      </c>
      <c r="F16" s="13" t="str">
        <f>IF(ISBLANK(A16),"",VLOOKUP(A16, Sentinel!$A$2:$F$139,2)&amp;"."&amp;VLOOKUP(A16, Sentinel!$A$2:$F$139,3))</f>
        <v/>
      </c>
      <c r="G16" s="13" t="str">
        <f>IF(ISBLANK(A16),"",VLOOKUP(A16, Sentinel!$A$2:$H$139,7))</f>
        <v/>
      </c>
      <c r="H16" s="14" t="str">
        <f>IF(ISBLANK(B16),"",VLOOKUP(B16, PCORNet!$A$2:$F$157,2)&amp;"."&amp;VLOOKUP(B16, PCORNet!$A$2:$F$157,3))</f>
        <v/>
      </c>
      <c r="I16" s="14" t="str">
        <f>IF(ISBLANK(B16),"",VLOOKUP(B16, PCORNet!$A$2:$H$157,7))</f>
        <v/>
      </c>
      <c r="J16" s="15" t="str">
        <f>IF(ISBLANK(C16),"",VLOOKUP(C16, 'PCORNet v4'!$A$2:$F$249,2)&amp;"."&amp;VLOOKUP(C16, 'PCORNet v4'!$A$2:$F$249,3))</f>
        <v/>
      </c>
      <c r="K16" s="15" t="str">
        <f>IF(ISBLANK(C16),"",VLOOKUP(C16, 'PCORNet v4'!$A$2:$H$249,7))</f>
        <v/>
      </c>
      <c r="L16" s="16" t="str">
        <f>IF(ISBLANK(D16),"",VLOOKUP(D16,i2b2!$A$2:$H$60,2)&amp;"."&amp;VLOOKUP(D16,i2b2!$A$2:$H$60,3))</f>
        <v/>
      </c>
      <c r="M16" s="16" t="str">
        <f>IF(ISBLANK(D16),"",VLOOKUP(D16,i2b2!$A$2:$H$60,7))</f>
        <v/>
      </c>
      <c r="N16" s="17" t="str">
        <f>IF(ISBLANK(E16),"",VLOOKUP(E16, OMOP!$A$2:$G$178,2)&amp;"."&amp;VLOOKUP(E16,OMOP!$A$2:$G$178,3))</f>
        <v>PERSON.month_of_birth</v>
      </c>
      <c r="O16" s="17" t="str">
        <f>IF(ISBLANK(E16),"",VLOOKUP(E16, OMOP!$A$2:$H$178,7))</f>
        <v>The month of birth of the person. For data sources that provide the precise date of birth, the month is extracted and stored in this field</v>
      </c>
      <c r="P16" s="25" t="s">
        <v>405</v>
      </c>
      <c r="Q16" s="25" t="s">
        <v>2052</v>
      </c>
      <c r="R16" s="25" t="s">
        <v>2053</v>
      </c>
      <c r="S16" s="50" t="s">
        <v>2816</v>
      </c>
      <c r="T16" s="50" t="s">
        <v>2817</v>
      </c>
      <c r="U16" s="50"/>
      <c r="V16" s="26" t="s">
        <v>1907</v>
      </c>
      <c r="W16" s="26" t="s">
        <v>2465</v>
      </c>
      <c r="X16" s="36" t="str">
        <f>IF(ISBLANK($A16),"",IF(ISBLANK(VLOOKUP($A16, Sentinel!$A$2:$H$180,8)),"N/A",VLOOKUP($A16, Sentinel!$A$2:$H$180,8)))</f>
        <v/>
      </c>
      <c r="Y16" s="37" t="str">
        <f>IF(ISBLANK(B16),"",IF(ISBLANK(VLOOKUP(B16,PCORNet!$A$2:$H$180,8)), "N/A",VLOOKUP(B16,PCORNet!$A$2:$H$180,8)))</f>
        <v/>
      </c>
      <c r="Z16" s="38" t="str">
        <f>IF(ISBLANK(C16),"",IF(ISBLANK(VLOOKUP(C16,'PCORNet v4'!$A$2:$H$296,8)), "N/A",VLOOKUP(C16,'PCORNet v4'!$A$2:$H$296,8)))</f>
        <v/>
      </c>
      <c r="AA16" s="39" t="str">
        <f>IF(ISBLANK(D16),"",IF(ISBLANK(VLOOKUP(D16,i2b2!$A$2:$H$180,8)),"N/A",VLOOKUP(D16,i2b2!$A$2:$H$180,8)))</f>
        <v/>
      </c>
      <c r="AB16" s="40" t="str">
        <f>IF(ISBLANK(E16),"",IF(ISBLANK(VLOOKUP(E16,OMOP!$A$2:$H$180,8)),"N/A", VLOOKUP(E16,OMOP!$A$2:$H$180,8)))</f>
        <v>Person.birthDate</v>
      </c>
    </row>
    <row r="17" spans="1:28" s="6" customFormat="1" ht="62.4" x14ac:dyDescent="0.3">
      <c r="A17" s="13"/>
      <c r="B17" s="14"/>
      <c r="C17" s="15"/>
      <c r="D17" s="16"/>
      <c r="E17" s="17" t="s">
        <v>845</v>
      </c>
      <c r="F17" s="13" t="str">
        <f>IF(ISBLANK(A17),"",VLOOKUP(A17, Sentinel!$A$2:$F$139,2)&amp;"."&amp;VLOOKUP(A17, Sentinel!$A$2:$F$139,3))</f>
        <v/>
      </c>
      <c r="G17" s="13" t="str">
        <f>IF(ISBLANK(A17),"",VLOOKUP(A17, Sentinel!$A$2:$H$139,7))</f>
        <v/>
      </c>
      <c r="H17" s="14" t="str">
        <f>IF(ISBLANK(B17),"",VLOOKUP(B17, PCORNet!$A$2:$F$157,2)&amp;"."&amp;VLOOKUP(B17, PCORNet!$A$2:$F$157,3))</f>
        <v/>
      </c>
      <c r="I17" s="14" t="str">
        <f>IF(ISBLANK(B17),"",VLOOKUP(B17, PCORNet!$A$2:$H$157,7))</f>
        <v/>
      </c>
      <c r="J17" s="15" t="str">
        <f>IF(ISBLANK(C17),"",VLOOKUP(C17, 'PCORNet v4'!$A$2:$F$249,2)&amp;"."&amp;VLOOKUP(C17, 'PCORNet v4'!$A$2:$F$249,3))</f>
        <v/>
      </c>
      <c r="K17" s="15" t="str">
        <f>IF(ISBLANK(C17),"",VLOOKUP(C17, 'PCORNet v4'!$A$2:$H$249,7))</f>
        <v/>
      </c>
      <c r="L17" s="16" t="str">
        <f>IF(ISBLANK(D17),"",VLOOKUP(D17,i2b2!$A$2:$H$60,2)&amp;"."&amp;VLOOKUP(D17,i2b2!$A$2:$H$60,3))</f>
        <v/>
      </c>
      <c r="M17" s="16" t="str">
        <f>IF(ISBLANK(D17),"",VLOOKUP(D17,i2b2!$A$2:$H$60,7))</f>
        <v/>
      </c>
      <c r="N17" s="17" t="str">
        <f>IF(ISBLANK(E17),"",VLOOKUP(E17, OMOP!$A$2:$G$178,2)&amp;"."&amp;VLOOKUP(E17,OMOP!$A$2:$G$178,3))</f>
        <v>PERSON.day_of_birth</v>
      </c>
      <c r="O17" s="17" t="str">
        <f>IF(ISBLANK(E17),"",VLOOKUP(E17, OMOP!$A$2:$H$178,7))</f>
        <v>The day of the month of birth of the person. For data sources that provide the precise date of birth, the day is extracted and stored in this field</v>
      </c>
      <c r="P17" s="25" t="s">
        <v>405</v>
      </c>
      <c r="Q17" s="25" t="s">
        <v>2052</v>
      </c>
      <c r="R17" s="25" t="s">
        <v>2053</v>
      </c>
      <c r="S17" s="50" t="s">
        <v>2816</v>
      </c>
      <c r="T17" s="50" t="s">
        <v>2817</v>
      </c>
      <c r="U17" s="50"/>
      <c r="V17" s="26" t="s">
        <v>1907</v>
      </c>
      <c r="W17" s="26" t="s">
        <v>2465</v>
      </c>
      <c r="X17" s="36" t="str">
        <f>IF(ISBLANK($A17),"",IF(ISBLANK(VLOOKUP($A17, Sentinel!$A$2:$H$180,8)),"N/A",VLOOKUP($A17, Sentinel!$A$2:$H$180,8)))</f>
        <v/>
      </c>
      <c r="Y17" s="37" t="str">
        <f>IF(ISBLANK(B17),"",IF(ISBLANK(VLOOKUP(B17,PCORNet!$A$2:$H$180,8)), "N/A",VLOOKUP(B17,PCORNet!$A$2:$H$180,8)))</f>
        <v/>
      </c>
      <c r="Z17" s="38" t="str">
        <f>IF(ISBLANK(C17),"",IF(ISBLANK(VLOOKUP(C17,'PCORNet v4'!$A$2:$H$296,8)), "N/A",VLOOKUP(C17,'PCORNet v4'!$A$2:$H$296,8)))</f>
        <v/>
      </c>
      <c r="AA17" s="39" t="str">
        <f>IF(ISBLANK(D17),"",IF(ISBLANK(VLOOKUP(D17,i2b2!$A$2:$H$180,8)),"N/A",VLOOKUP(D17,i2b2!$A$2:$H$180,8)))</f>
        <v/>
      </c>
      <c r="AB17" s="40" t="str">
        <f>IF(ISBLANK(E17),"",IF(ISBLANK(VLOOKUP(E17,OMOP!$A$2:$H$180,8)),"N/A", VLOOKUP(E17,OMOP!$A$2:$H$180,8)))</f>
        <v>Person.birthDate</v>
      </c>
    </row>
    <row r="18" spans="1:28" s="6" customFormat="1" x14ac:dyDescent="0.3">
      <c r="A18" s="13"/>
      <c r="B18" s="14" t="s">
        <v>523</v>
      </c>
      <c r="C18" s="15" t="s">
        <v>1560</v>
      </c>
      <c r="D18" s="16"/>
      <c r="E18" s="17"/>
      <c r="F18" s="13" t="str">
        <f>IF(ISBLANK(A18),"",VLOOKUP(A18, Sentinel!$A$2:$F$139,2)&amp;"."&amp;VLOOKUP(A18, Sentinel!$A$2:$F$139,3))</f>
        <v/>
      </c>
      <c r="G18" s="13" t="str">
        <f>IF(ISBLANK(A18),"",VLOOKUP(A18, Sentinel!$A$2:$H$139,7))</f>
        <v/>
      </c>
      <c r="H18" s="14" t="str">
        <f>IF(ISBLANK(B18),"",VLOOKUP(B18, PCORNet!$A$2:$F$157,2)&amp;"."&amp;VLOOKUP(B18, PCORNet!$A$2:$F$157,3))</f>
        <v>Demographics.birth_time</v>
      </c>
      <c r="I18" s="14" t="str">
        <f>IF(ISBLANK(B18),"",VLOOKUP(B18, PCORNet!$A$2:$H$157,7))</f>
        <v>Time of birth</v>
      </c>
      <c r="J18" s="15" t="str">
        <f>IF(ISBLANK(C18),"",VLOOKUP(C18, 'PCORNet v4'!$A$2:$F$249,2)&amp;"."&amp;VLOOKUP(C18, 'PCORNet v4'!$A$2:$F$249,3))</f>
        <v>Demographics.birth_time</v>
      </c>
      <c r="K18" s="15" t="str">
        <f>IF(ISBLANK(C18),"",VLOOKUP(C18, 'PCORNet v4'!$A$2:$H$249,7))</f>
        <v>Time of birth</v>
      </c>
      <c r="L18" s="16" t="str">
        <f>IF(ISBLANK(D18),"",VLOOKUP(D18,i2b2!$A$2:$H$60,2)&amp;"."&amp;VLOOKUP(D18,i2b2!$A$2:$H$60,3))</f>
        <v/>
      </c>
      <c r="M18" s="16" t="str">
        <f>IF(ISBLANK(D18),"",VLOOKUP(D18,i2b2!$A$2:$H$60,7))</f>
        <v/>
      </c>
      <c r="N18" s="17" t="str">
        <f>IF(ISBLANK(E18),"",VLOOKUP(E18, OMOP!$A$2:$G$178,2)&amp;"."&amp;VLOOKUP(E18,OMOP!$A$2:$G$178,3))</f>
        <v/>
      </c>
      <c r="O18" s="17" t="str">
        <f>IF(ISBLANK(E18),"",VLOOKUP(E18, OMOP!$A$2:$H$178,7))</f>
        <v/>
      </c>
      <c r="P18" s="25" t="s">
        <v>405</v>
      </c>
      <c r="Q18" s="25" t="s">
        <v>2052</v>
      </c>
      <c r="R18" s="25" t="s">
        <v>2053</v>
      </c>
      <c r="S18" s="50" t="s">
        <v>2816</v>
      </c>
      <c r="T18" s="50" t="s">
        <v>2817</v>
      </c>
      <c r="U18" s="50"/>
      <c r="V18" s="26" t="s">
        <v>1907</v>
      </c>
      <c r="W18" s="26" t="s">
        <v>2465</v>
      </c>
      <c r="X18" s="36" t="str">
        <f>IF(ISBLANK($A18),"",IF(ISBLANK(VLOOKUP($A18, Sentinel!$A$2:$H$180,8)),"N/A",VLOOKUP($A18, Sentinel!$A$2:$H$180,8)))</f>
        <v/>
      </c>
      <c r="Y18" s="37" t="str">
        <f>IF(ISBLANK(B18),"",IF(ISBLANK(VLOOKUP(B18,PCORNet!$A$2:$H$180,8)), "N/A",VLOOKUP(B18,PCORNet!$A$2:$H$180,8)))</f>
        <v>Person.birthDate</v>
      </c>
      <c r="Z18" s="38" t="str">
        <f>IF(ISBLANK(C18),"",IF(ISBLANK(VLOOKUP(C18,'PCORNet v4'!$A$2:$H$296,8)), "N/A",VLOOKUP(C18,'PCORNet v4'!$A$2:$H$296,8)))</f>
        <v>Person.birthDate</v>
      </c>
      <c r="AA18" s="39" t="str">
        <f>IF(ISBLANK(D18),"",IF(ISBLANK(VLOOKUP(D18,i2b2!$A$2:$H$180,8)),"N/A",VLOOKUP(D18,i2b2!$A$2:$H$180,8)))</f>
        <v/>
      </c>
      <c r="AB18" s="40" t="str">
        <f>IF(ISBLANK(E18),"",IF(ISBLANK(VLOOKUP(E18,OMOP!$A$2:$H$180,8)),"N/A", VLOOKUP(E18,OMOP!$A$2:$H$180,8)))</f>
        <v/>
      </c>
    </row>
    <row r="19" spans="1:28" s="6" customFormat="1" x14ac:dyDescent="0.3">
      <c r="A19" s="13"/>
      <c r="B19" s="14"/>
      <c r="C19" s="15"/>
      <c r="D19" s="16"/>
      <c r="E19" s="17" t="s">
        <v>842</v>
      </c>
      <c r="F19" s="13" t="str">
        <f>IF(ISBLANK(A19),"",VLOOKUP(A19, Sentinel!$A$2:$F$139,2)&amp;"."&amp;VLOOKUP(A19, Sentinel!$A$2:$F$139,3))</f>
        <v/>
      </c>
      <c r="G19" s="13" t="str">
        <f>IF(ISBLANK(A19),"",VLOOKUP(A19, Sentinel!$A$2:$H$139,7))</f>
        <v/>
      </c>
      <c r="H19" s="14" t="str">
        <f>IF(ISBLANK(B19),"",VLOOKUP(B19, PCORNet!$A$2:$F$157,2)&amp;"."&amp;VLOOKUP(B19, PCORNet!$A$2:$F$157,3))</f>
        <v/>
      </c>
      <c r="I19" s="14" t="str">
        <f>IF(ISBLANK(B19),"",VLOOKUP(B19, PCORNet!$A$2:$H$157,7))</f>
        <v/>
      </c>
      <c r="J19" s="15" t="str">
        <f>IF(ISBLANK(C19),"",VLOOKUP(C19, 'PCORNet v4'!$A$2:$F$249,2)&amp;"."&amp;VLOOKUP(C19, 'PCORNet v4'!$A$2:$F$249,3))</f>
        <v/>
      </c>
      <c r="K19" s="15" t="str">
        <f>IF(ISBLANK(C19),"",VLOOKUP(C19, 'PCORNet v4'!$A$2:$H$249,7))</f>
        <v/>
      </c>
      <c r="L19" s="16" t="str">
        <f>IF(ISBLANK(D19),"",VLOOKUP(D19,i2b2!$A$2:$H$60,2)&amp;"."&amp;VLOOKUP(D19,i2b2!$A$2:$H$60,3))</f>
        <v/>
      </c>
      <c r="M19" s="16" t="str">
        <f>IF(ISBLANK(D19),"",VLOOKUP(D19,i2b2!$A$2:$H$60,7))</f>
        <v/>
      </c>
      <c r="N19" s="17" t="str">
        <f>IF(ISBLANK(E19),"",VLOOKUP(E19, OMOP!$A$2:$G$178,2)&amp;"."&amp;VLOOKUP(E19,OMOP!$A$2:$G$178,3))</f>
        <v>PERSON.birth_datetime</v>
      </c>
      <c r="O19" s="17" t="str">
        <f>IF(ISBLANK(E19),"",VLOOKUP(E19, OMOP!$A$2:$H$178,7))</f>
        <v>The date and time of birth of the person</v>
      </c>
      <c r="P19" s="25" t="s">
        <v>405</v>
      </c>
      <c r="Q19" s="25" t="s">
        <v>2052</v>
      </c>
      <c r="R19" s="25" t="s">
        <v>2053</v>
      </c>
      <c r="S19" s="50" t="s">
        <v>2816</v>
      </c>
      <c r="T19" s="50" t="s">
        <v>2817</v>
      </c>
      <c r="U19" s="50"/>
      <c r="V19" s="26" t="s">
        <v>1907</v>
      </c>
      <c r="W19" s="26" t="s">
        <v>2465</v>
      </c>
      <c r="X19" s="36" t="str">
        <f>IF(ISBLANK($A19),"",IF(ISBLANK(VLOOKUP($A19, Sentinel!$A$2:$H$180,8)),"N/A",VLOOKUP($A19, Sentinel!$A$2:$H$180,8)))</f>
        <v/>
      </c>
      <c r="Y19" s="37" t="str">
        <f>IF(ISBLANK(B19),"",IF(ISBLANK(VLOOKUP(B19,PCORNet!$A$2:$H$180,8)), "N/A",VLOOKUP(B19,PCORNet!$A$2:$H$180,8)))</f>
        <v/>
      </c>
      <c r="Z19" s="38" t="str">
        <f>IF(ISBLANK(C19),"",IF(ISBLANK(VLOOKUP(C19,'PCORNet v4'!$A$2:$H$296,8)), "N/A",VLOOKUP(C19,'PCORNet v4'!$A$2:$H$296,8)))</f>
        <v/>
      </c>
      <c r="AA19" s="39" t="str">
        <f>IF(ISBLANK(D19),"",IF(ISBLANK(VLOOKUP(D19,i2b2!$A$2:$H$180,8)),"N/A",VLOOKUP(D19,i2b2!$A$2:$H$180,8)))</f>
        <v/>
      </c>
      <c r="AB19" s="40" t="str">
        <f>IF(ISBLANK(E19),"",IF(ISBLANK(VLOOKUP(E19,OMOP!$A$2:$H$180,8)),"N/A", VLOOKUP(E19,OMOP!$A$2:$H$180,8)))</f>
        <v>Person.birthDate</v>
      </c>
    </row>
    <row r="20" spans="1:28" s="6" customFormat="1" x14ac:dyDescent="0.3">
      <c r="A20" s="13"/>
      <c r="B20" s="14" t="s">
        <v>525</v>
      </c>
      <c r="C20" s="15" t="s">
        <v>1563</v>
      </c>
      <c r="D20" s="16"/>
      <c r="E20" s="17"/>
      <c r="F20" s="13" t="str">
        <f>IF(ISBLANK(A20),"",VLOOKUP(A20, Sentinel!$A$2:$F$139,2)&amp;"."&amp;VLOOKUP(A20, Sentinel!$A$2:$F$139,3))</f>
        <v/>
      </c>
      <c r="G20" s="13" t="str">
        <f>IF(ISBLANK(A20),"",VLOOKUP(A20, Sentinel!$A$2:$H$139,7))</f>
        <v/>
      </c>
      <c r="H20" s="14" t="str">
        <f>IF(ISBLANK(B20),"",VLOOKUP(B20, PCORNet!$A$2:$F$157,2)&amp;"."&amp;VLOOKUP(B20, PCORNet!$A$2:$F$157,3))</f>
        <v>Demographics.gender_identity</v>
      </c>
      <c r="I20" s="14" t="str">
        <f>IF(ISBLANK(B20),"",VLOOKUP(B20, PCORNet!$A$2:$H$157,7))</f>
        <v>Currrent Gender identity</v>
      </c>
      <c r="J20" s="15" t="str">
        <f>IF(ISBLANK(C20),"",VLOOKUP(C20, 'PCORNet v4'!$A$2:$F$249,2)&amp;"."&amp;VLOOKUP(C20, 'PCORNet v4'!$A$2:$F$249,3))</f>
        <v>Demographics.gender_identity</v>
      </c>
      <c r="K20" s="15" t="str">
        <f>IF(ISBLANK(C20),"",VLOOKUP(C20, 'PCORNet v4'!$A$2:$H$249,7))</f>
        <v>Currrent Gender identity</v>
      </c>
      <c r="L20" s="16" t="str">
        <f>IF(ISBLANK(D20),"",VLOOKUP(D20,i2b2!$A$2:$H$60,2)&amp;"."&amp;VLOOKUP(D20,i2b2!$A$2:$H$60,3))</f>
        <v/>
      </c>
      <c r="M20" s="16" t="str">
        <f>IF(ISBLANK(D20),"",VLOOKUP(D20,i2b2!$A$2:$H$60,7))</f>
        <v/>
      </c>
      <c r="N20" s="17" t="str">
        <f>IF(ISBLANK(E20),"",VLOOKUP(E20, OMOP!$A$2:$G$178,2)&amp;"."&amp;VLOOKUP(E20,OMOP!$A$2:$G$178,3))</f>
        <v/>
      </c>
      <c r="O20" s="17" t="str">
        <f>IF(ISBLANK(E20),"",VLOOKUP(E20, OMOP!$A$2:$H$178,7))</f>
        <v/>
      </c>
      <c r="P20" s="27" t="s">
        <v>1833</v>
      </c>
      <c r="Q20" s="27" t="s">
        <v>403</v>
      </c>
      <c r="R20" s="27" t="s">
        <v>2112</v>
      </c>
      <c r="S20" s="52" t="s">
        <v>2812</v>
      </c>
      <c r="T20" s="52"/>
      <c r="U20" s="52"/>
      <c r="V20" s="26" t="s">
        <v>1908</v>
      </c>
      <c r="W20" s="26" t="s">
        <v>2466</v>
      </c>
      <c r="X20" s="36" t="str">
        <f>IF(ISBLANK($A20),"",IF(ISBLANK(VLOOKUP($A20, Sentinel!$A$2:$H$180,8)),"N/A",VLOOKUP($A20, Sentinel!$A$2:$H$180,8)))</f>
        <v/>
      </c>
      <c r="Y20" s="37" t="str">
        <f>IF(ISBLANK(B20),"",IF(ISBLANK(VLOOKUP(B20,PCORNet!$A$2:$H$180,8)), "N/A",VLOOKUP(B20,PCORNet!$A$2:$H$180,8)))</f>
        <v>Person.genderIdentityCode</v>
      </c>
      <c r="Z20" s="38" t="str">
        <f>IF(ISBLANK(C20),"",IF(ISBLANK(VLOOKUP(C20,'PCORNet v4'!$A$2:$H$296,8)), "N/A",VLOOKUP(C20,'PCORNet v4'!$A$2:$H$296,8)))</f>
        <v>Person.genderIdentityCode</v>
      </c>
      <c r="AA20" s="39" t="str">
        <f>IF(ISBLANK(D20),"",IF(ISBLANK(VLOOKUP(D20,i2b2!$A$2:$H$180,8)),"N/A",VLOOKUP(D20,i2b2!$A$2:$H$180,8)))</f>
        <v/>
      </c>
      <c r="AB20" s="40" t="str">
        <f>IF(ISBLANK(E20),"",IF(ISBLANK(VLOOKUP(E20,OMOP!$A$2:$H$180,8)),"N/A", VLOOKUP(E20,OMOP!$A$2:$H$180,8)))</f>
        <v/>
      </c>
    </row>
    <row r="21" spans="1:28" s="6" customFormat="1" ht="62.4" x14ac:dyDescent="0.3">
      <c r="A21" s="13" t="s">
        <v>136</v>
      </c>
      <c r="B21" s="14" t="s">
        <v>535</v>
      </c>
      <c r="C21" s="15" t="s">
        <v>1561</v>
      </c>
      <c r="D21" s="16" t="s">
        <v>846</v>
      </c>
      <c r="E21" s="17" t="s">
        <v>847</v>
      </c>
      <c r="F21" s="13" t="str">
        <f>IF(ISBLANK(A21),"",VLOOKUP(A21, Sentinel!$A$2:$F$139,2)&amp;"."&amp;VLOOKUP(A21, Sentinel!$A$2:$F$139,3))</f>
        <v>Demographic.Sex</v>
      </c>
      <c r="G21" s="13" t="str">
        <f>IF(ISBLANK(A21),"",VLOOKUP(A21, Sentinel!$A$2:$H$139,7))</f>
        <v>Date of birth.</v>
      </c>
      <c r="H21" s="14" t="str">
        <f>IF(ISBLANK(B21),"",VLOOKUP(B21, PCORNet!$A$2:$F$157,2)&amp;"."&amp;VLOOKUP(B21, PCORNet!$A$2:$F$157,3))</f>
        <v>Demographics.sex</v>
      </c>
      <c r="I21" s="14" t="str">
        <f>IF(ISBLANK(B21),"",VLOOKUP(B21, PCORNet!$A$2:$H$157,7))</f>
        <v>Sex assigned at birth</v>
      </c>
      <c r="J21" s="15" t="str">
        <f>IF(ISBLANK(C21),"",VLOOKUP(C21, 'PCORNet v4'!$A$2:$F$249,2)&amp;"."&amp;VLOOKUP(C21, 'PCORNet v4'!$A$2:$F$249,3))</f>
        <v>Demographics.sex</v>
      </c>
      <c r="K21" s="15" t="str">
        <f>IF(ISBLANK(C21),"",VLOOKUP(C21, 'PCORNet v4'!$A$2:$H$249,7))</f>
        <v>Sex assigned at birth</v>
      </c>
      <c r="L21" s="16" t="str">
        <f>IF(ISBLANK(D21),"",VLOOKUP(D21,i2b2!$A$2:$H$60,2)&amp;"."&amp;VLOOKUP(D21,i2b2!$A$2:$H$60,3))</f>
        <v>Demographics.sex</v>
      </c>
      <c r="M21" s="16" t="str">
        <f>IF(ISBLANK(D21),"",VLOOKUP(D21,i2b2!$A$2:$H$60,7))</f>
        <v>Sex</v>
      </c>
      <c r="N21" s="17" t="str">
        <f>IF(ISBLANK(E21),"",VLOOKUP(E21, OMOP!$A$2:$G$178,2)&amp;"."&amp;VLOOKUP(E21,OMOP!$A$2:$G$178,3))</f>
        <v>PERSON.gender_concept_id</v>
      </c>
      <c r="O21" s="17" t="str">
        <f>IF(ISBLANK(E21),"",VLOOKUP(E21, OMOP!$A$2:$H$178,7))</f>
        <v>A foreign key that refers to an identifier in the
CONCEPT table for the unique gender of the person</v>
      </c>
      <c r="P21" s="25" t="s">
        <v>1647</v>
      </c>
      <c r="Q21" s="25" t="s">
        <v>2052</v>
      </c>
      <c r="R21" s="25" t="s">
        <v>2054</v>
      </c>
      <c r="S21" s="50" t="s">
        <v>2818</v>
      </c>
      <c r="T21" s="50" t="s">
        <v>134</v>
      </c>
      <c r="U21" s="50"/>
      <c r="V21" s="26" t="s">
        <v>1909</v>
      </c>
      <c r="W21" s="26" t="s">
        <v>2467</v>
      </c>
      <c r="X21" s="36" t="str">
        <f>IF(ISBLANK($A21),"",IF(ISBLANK(VLOOKUP($A21, Sentinel!$A$2:$H$180,8)),"N/A",VLOOKUP($A21, Sentinel!$A$2:$H$180,8)))</f>
        <v>Person.sexGenotypeCode</v>
      </c>
      <c r="Y21" s="37" t="str">
        <f>IF(ISBLANK(B21),"",IF(ISBLANK(VLOOKUP(B21,PCORNet!$A$2:$H$180,8)), "N/A",VLOOKUP(B21,PCORNet!$A$2:$H$180,8)))</f>
        <v>Person.sexGenotypeCode</v>
      </c>
      <c r="Z21" s="38" t="str">
        <f>IF(ISBLANK(C21),"",IF(ISBLANK(VLOOKUP(C21,'PCORNet v4'!$A$2:$H$296,8)), "N/A",VLOOKUP(C21,'PCORNet v4'!$A$2:$H$296,8)))</f>
        <v>Person.sexGenotypeCode</v>
      </c>
      <c r="AA21" s="39" t="str">
        <f>IF(ISBLANK(D21),"",IF(ISBLANK(VLOOKUP(D21,i2b2!$A$2:$H$180,8)),"N/A",VLOOKUP(D21,i2b2!$A$2:$H$180,8)))</f>
        <v>Person.sexGenotypeCode</v>
      </c>
      <c r="AB21" s="40" t="str">
        <f>IF(ISBLANK(E21),"",IF(ISBLANK(VLOOKUP(E21,OMOP!$A$2:$H$180,8)),"N/A", VLOOKUP(E21,OMOP!$A$2:$H$180,8)))</f>
        <v>Person.sexGenotypeCode</v>
      </c>
    </row>
    <row r="22" spans="1:28" s="6" customFormat="1" x14ac:dyDescent="0.3">
      <c r="A22" s="13"/>
      <c r="B22" s="14" t="s">
        <v>537</v>
      </c>
      <c r="C22" s="15" t="s">
        <v>1562</v>
      </c>
      <c r="D22" s="16"/>
      <c r="E22" s="17"/>
      <c r="F22" s="13" t="str">
        <f>IF(ISBLANK(A22),"",VLOOKUP(A22, Sentinel!$A$2:$F$139,2)&amp;"."&amp;VLOOKUP(A22, Sentinel!$A$2:$F$139,3))</f>
        <v/>
      </c>
      <c r="G22" s="13" t="str">
        <f>IF(ISBLANK(A22),"",VLOOKUP(A22, Sentinel!$A$2:$H$139,7))</f>
        <v/>
      </c>
      <c r="H22" s="14" t="str">
        <f>IF(ISBLANK(B22),"",VLOOKUP(B22, PCORNet!$A$2:$F$157,2)&amp;"."&amp;VLOOKUP(B22, PCORNet!$A$2:$F$157,3))</f>
        <v>Demographics.sexual_orientation</v>
      </c>
      <c r="I22" s="14" t="str">
        <f>IF(ISBLANK(B22),"",VLOOKUP(B22, PCORNet!$A$2:$H$157,7))</f>
        <v>Sexual Orientation</v>
      </c>
      <c r="J22" s="15" t="str">
        <f>IF(ISBLANK(C22),"",VLOOKUP(C22, 'PCORNet v4'!$A$2:$F$249,2)&amp;"."&amp;VLOOKUP(C22, 'PCORNet v4'!$A$2:$F$249,3))</f>
        <v>Demographics.sexual_orientation</v>
      </c>
      <c r="K22" s="15" t="str">
        <f>IF(ISBLANK(C22),"",VLOOKUP(C22, 'PCORNet v4'!$A$2:$H$249,7))</f>
        <v>Sexual Orientation</v>
      </c>
      <c r="L22" s="16" t="str">
        <f>IF(ISBLANK(D22),"",VLOOKUP(D22,i2b2!$A$2:$H$60,2)&amp;"."&amp;VLOOKUP(D22,i2b2!$A$2:$H$60,3))</f>
        <v/>
      </c>
      <c r="M22" s="16" t="str">
        <f>IF(ISBLANK(D22),"",VLOOKUP(D22,i2b2!$A$2:$H$60,7))</f>
        <v/>
      </c>
      <c r="N22" s="17" t="str">
        <f>IF(ISBLANK(E22),"",VLOOKUP(E22, OMOP!$A$2:$G$178,2)&amp;"."&amp;VLOOKUP(E22,OMOP!$A$2:$G$178,3))</f>
        <v/>
      </c>
      <c r="O22" s="17" t="str">
        <f>IF(ISBLANK(E22),"",VLOOKUP(E22, OMOP!$A$2:$H$178,7))</f>
        <v/>
      </c>
      <c r="P22" s="26" t="s">
        <v>2113</v>
      </c>
      <c r="Q22" s="26" t="s">
        <v>403</v>
      </c>
      <c r="R22" s="26" t="s">
        <v>2055</v>
      </c>
      <c r="S22" s="52" t="s">
        <v>2812</v>
      </c>
      <c r="T22" s="52"/>
      <c r="U22" s="52"/>
      <c r="V22" s="26" t="s">
        <v>1910</v>
      </c>
      <c r="W22" s="26" t="s">
        <v>2468</v>
      </c>
      <c r="X22" s="36" t="str">
        <f>IF(ISBLANK($A22),"",IF(ISBLANK(VLOOKUP($A22, Sentinel!$A$2:$H$180,8)),"N/A",VLOOKUP($A22, Sentinel!$A$2:$H$180,8)))</f>
        <v/>
      </c>
      <c r="Y22" s="37" t="str">
        <f>IF(ISBLANK(B22),"",IF(ISBLANK(VLOOKUP(B22,PCORNet!$A$2:$H$180,8)), "N/A",VLOOKUP(B22,PCORNet!$A$2:$H$180,8)))</f>
        <v>Person.sexualOrientationCode</v>
      </c>
      <c r="Z22" s="38" t="str">
        <f>IF(ISBLANK(C22),"",IF(ISBLANK(VLOOKUP(C22,'PCORNet v4'!$A$2:$H$296,8)), "N/A",VLOOKUP(C22,'PCORNet v4'!$A$2:$H$296,8)))</f>
        <v>Person.sexualOrientationCode</v>
      </c>
      <c r="AA22" s="39" t="str">
        <f>IF(ISBLANK(D22),"",IF(ISBLANK(VLOOKUP(D22,i2b2!$A$2:$H$180,8)),"N/A",VLOOKUP(D22,i2b2!$A$2:$H$180,8)))</f>
        <v/>
      </c>
      <c r="AB22" s="40" t="str">
        <f>IF(ISBLANK(E22),"",IF(ISBLANK(VLOOKUP(E22,OMOP!$A$2:$H$180,8)),"N/A", VLOOKUP(E22,OMOP!$A$2:$H$180,8)))</f>
        <v/>
      </c>
    </row>
    <row r="23" spans="1:28" s="6" customFormat="1" ht="62.4" x14ac:dyDescent="0.3">
      <c r="A23" s="13" t="s">
        <v>129</v>
      </c>
      <c r="B23" s="14" t="s">
        <v>528</v>
      </c>
      <c r="C23" s="15" t="s">
        <v>1564</v>
      </c>
      <c r="D23" s="16" t="s">
        <v>848</v>
      </c>
      <c r="E23" s="17"/>
      <c r="F23" s="13" t="str">
        <f>IF(ISBLANK(A23),"",VLOOKUP(A23, Sentinel!$A$2:$F$139,2)&amp;"."&amp;VLOOKUP(A23, Sentinel!$A$2:$F$139,3))</f>
        <v>Demographic.Hispanic</v>
      </c>
      <c r="G23" s="13" t="str">
        <f>IF(ISBLANK(A23),"",VLOOKUP(A23, Sentinel!$A$2:$H$139,7))</f>
        <v>A person of Cuban, Mexican, Puerto Rican, South or Central American, or other Spanish culture or origin, regardless of race.</v>
      </c>
      <c r="H23" s="14" t="str">
        <f>IF(ISBLANK(B23),"",VLOOKUP(B23, PCORNet!$A$2:$F$157,2)&amp;"."&amp;VLOOKUP(B23, PCORNet!$A$2:$F$157,3))</f>
        <v>Demographics.hispanic</v>
      </c>
      <c r="I23" s="14" t="str">
        <f>IF(ISBLANK(B23),"",VLOOKUP(B23, PCORNet!$A$2:$H$157,7))</f>
        <v>A person Cuban, Mexican, Puetro Rican, South or Central American, or other Spanish culture or origin,regardless of race</v>
      </c>
      <c r="J23" s="15" t="str">
        <f>IF(ISBLANK(C23),"",VLOOKUP(C23, 'PCORNet v4'!$A$2:$F$249,2)&amp;"."&amp;VLOOKUP(C23, 'PCORNet v4'!$A$2:$F$249,3))</f>
        <v>Demographics.hispanic</v>
      </c>
      <c r="K23" s="15" t="str">
        <f>IF(ISBLANK(C23),"",VLOOKUP(C23, 'PCORNet v4'!$A$2:$H$249,7))</f>
        <v>A person Cuban, Mexican, Puetro Rican, South or Central American, or other Spanish culture or origin,regardless of race</v>
      </c>
      <c r="L23" s="16" t="str">
        <f>IF(ISBLANK(D23),"",VLOOKUP(D23,i2b2!$A$2:$H$60,2)&amp;"."&amp;VLOOKUP(D23,i2b2!$A$2:$H$60,3))</f>
        <v>Demographics.Hispanic</v>
      </c>
      <c r="M23" s="16" t="str">
        <f>IF(ISBLANK(D23),"",VLOOKUP(D23,i2b2!$A$2:$H$60,7))</f>
        <v>A person of Cuban, Mexican, Puerto Rican, South or Central American, or other Spanish culture or origin, regardless of race.</v>
      </c>
      <c r="N23" s="17" t="str">
        <f>IF(ISBLANK(E23),"",VLOOKUP(E23, OMOP!$A$2:$G$178,2)&amp;"."&amp;VLOOKUP(E23,OMOP!$A$2:$G$178,3))</f>
        <v/>
      </c>
      <c r="O23" s="17" t="str">
        <f>IF(ISBLANK(E23),"",VLOOKUP(E23, OMOP!$A$2:$H$178,7))</f>
        <v/>
      </c>
      <c r="P23" s="25" t="s">
        <v>1158</v>
      </c>
      <c r="Q23" s="25" t="s">
        <v>403</v>
      </c>
      <c r="R23" s="25" t="s">
        <v>2056</v>
      </c>
      <c r="S23" s="50" t="s">
        <v>2819</v>
      </c>
      <c r="T23" s="50" t="s">
        <v>2820</v>
      </c>
      <c r="U23" s="50"/>
      <c r="V23" s="26" t="s">
        <v>1911</v>
      </c>
      <c r="W23" s="26" t="s">
        <v>2469</v>
      </c>
      <c r="X23" s="36" t="str">
        <f>IF(ISBLANK($A23),"",IF(ISBLANK(VLOOKUP($A23, Sentinel!$A$2:$H$180,8)),"N/A",VLOOKUP($A23, Sentinel!$A$2:$H$180,8)))</f>
        <v>Person.ethnicGroupCode WHERE Person.ethnicGroupCode = "Hispanic"</v>
      </c>
      <c r="Y23" s="37" t="str">
        <f>IF(ISBLANK(B23),"",IF(ISBLANK(VLOOKUP(B23,PCORNet!$A$2:$H$180,8)), "N/A",VLOOKUP(B23,PCORNet!$A$2:$H$180,8)))</f>
        <v>Person.ethnicGroupCode WHERE Person.ethnicGroupCode = "Hispanic"</v>
      </c>
      <c r="Z23" s="38" t="str">
        <f>IF(ISBLANK(C23),"",IF(ISBLANK(VLOOKUP(C23,'PCORNet v4'!$A$2:$H$296,8)), "N/A",VLOOKUP(C23,'PCORNet v4'!$A$2:$H$296,8)))</f>
        <v>Person.ethnicGroupCode WHERE Person.ethnicGroupCode = "Hispanic"</v>
      </c>
      <c r="AA23" s="39" t="str">
        <f>IF(ISBLANK(D23),"",IF(ISBLANK(VLOOKUP(D23,i2b2!$A$2:$H$180,8)),"N/A",VLOOKUP(D23,i2b2!$A$2:$H$180,8)))</f>
        <v>Person.ethnicGroupCode WHERE Person.ethnicGroupCode = "Hispanic"</v>
      </c>
      <c r="AB23" s="40" t="str">
        <f>IF(ISBLANK(E23),"",IF(ISBLANK(VLOOKUP(E23,OMOP!$A$2:$H$180,8)),"N/A", VLOOKUP(E23,OMOP!$A$2:$H$180,8)))</f>
        <v/>
      </c>
    </row>
    <row r="24" spans="1:28" s="6" customFormat="1" ht="62.4" x14ac:dyDescent="0.3">
      <c r="A24" s="13"/>
      <c r="B24" s="14"/>
      <c r="C24" s="15"/>
      <c r="D24" s="16"/>
      <c r="E24" s="17" t="s">
        <v>852</v>
      </c>
      <c r="F24" s="13" t="str">
        <f>IF(ISBLANK(A24),"",VLOOKUP(A24, Sentinel!$A$2:$F$139,2)&amp;"."&amp;VLOOKUP(A24, Sentinel!$A$2:$F$139,3))</f>
        <v/>
      </c>
      <c r="G24" s="13" t="str">
        <f>IF(ISBLANK(A24),"",VLOOKUP(A24, Sentinel!$A$2:$H$139,7))</f>
        <v/>
      </c>
      <c r="H24" s="14" t="str">
        <f>IF(ISBLANK(B24),"",VLOOKUP(B24, PCORNet!$A$2:$F$157,2)&amp;"."&amp;VLOOKUP(B24, PCORNet!$A$2:$F$157,3))</f>
        <v/>
      </c>
      <c r="I24" s="14" t="str">
        <f>IF(ISBLANK(B24),"",VLOOKUP(B24, PCORNet!$A$2:$H$157,7))</f>
        <v/>
      </c>
      <c r="J24" s="15" t="str">
        <f>IF(ISBLANK(C24),"",VLOOKUP(C24, 'PCORNet v4'!$A$2:$F$249,2)&amp;"."&amp;VLOOKUP(C24, 'PCORNet v4'!$A$2:$F$249,3))</f>
        <v/>
      </c>
      <c r="K24" s="15" t="str">
        <f>IF(ISBLANK(C24),"",VLOOKUP(C24, 'PCORNet v4'!$A$2:$H$249,7))</f>
        <v/>
      </c>
      <c r="L24" s="16" t="str">
        <f>IF(ISBLANK(D24),"",VLOOKUP(D24,i2b2!$A$2:$H$60,2)&amp;"."&amp;VLOOKUP(D24,i2b2!$A$2:$H$60,3))</f>
        <v/>
      </c>
      <c r="M24" s="16" t="str">
        <f>IF(ISBLANK(D24),"",VLOOKUP(D24,i2b2!$A$2:$H$60,7))</f>
        <v/>
      </c>
      <c r="N24" s="17" t="str">
        <f>IF(ISBLANK(E24),"",VLOOKUP(E24, OMOP!$A$2:$G$178,2)&amp;"."&amp;VLOOKUP(E24,OMOP!$A$2:$G$178,3))</f>
        <v>PERSON.ethnicity_concept_id</v>
      </c>
      <c r="O24" s="17" t="str">
        <f>IF(ISBLANK(E24),"",VLOOKUP(E24, OMOP!$A$2:$H$178,7))</f>
        <v>A foreign key that refers to the standard concept identifier in the Standardized Vocabularies for the ethnicity of the person</v>
      </c>
      <c r="P24" s="25" t="s">
        <v>406</v>
      </c>
      <c r="Q24" s="25" t="s">
        <v>403</v>
      </c>
      <c r="R24" s="25" t="s">
        <v>2056</v>
      </c>
      <c r="S24" s="50" t="s">
        <v>2819</v>
      </c>
      <c r="T24" s="50" t="s">
        <v>2820</v>
      </c>
      <c r="U24" s="50"/>
      <c r="V24" s="26" t="s">
        <v>1911</v>
      </c>
      <c r="W24" s="26" t="s">
        <v>2469</v>
      </c>
      <c r="X24" s="36" t="str">
        <f>IF(ISBLANK($A24),"",IF(ISBLANK(VLOOKUP($A24, Sentinel!$A$2:$H$180,8)),"N/A",VLOOKUP($A24, Sentinel!$A$2:$H$180,8)))</f>
        <v/>
      </c>
      <c r="Y24" s="37" t="str">
        <f>IF(ISBLANK(B24),"",IF(ISBLANK(VLOOKUP(B24,PCORNet!$A$2:$H$180,8)), "N/A",VLOOKUP(B24,PCORNet!$A$2:$H$180,8)))</f>
        <v/>
      </c>
      <c r="Z24" s="38" t="str">
        <f>IF(ISBLANK(C24),"",IF(ISBLANK(VLOOKUP(C24,'PCORNet v4'!$A$2:$H$296,8)), "N/A",VLOOKUP(C24,'PCORNet v4'!$A$2:$H$296,8)))</f>
        <v/>
      </c>
      <c r="AA24" s="39" t="str">
        <f>IF(ISBLANK(D24),"",IF(ISBLANK(VLOOKUP(D24,i2b2!$A$2:$H$180,8)),"N/A",VLOOKUP(D24,i2b2!$A$2:$H$180,8)))</f>
        <v/>
      </c>
      <c r="AB24" s="40" t="str">
        <f>IF(ISBLANK(E24),"",IF(ISBLANK(VLOOKUP(E24,OMOP!$A$2:$H$180,8)),"N/A", VLOOKUP(E24,OMOP!$A$2:$H$180,8)))</f>
        <v>Person.ethnicGroupCode</v>
      </c>
    </row>
    <row r="25" spans="1:28" s="6" customFormat="1" ht="312" x14ac:dyDescent="0.3">
      <c r="A25" s="13" t="s">
        <v>133</v>
      </c>
      <c r="B25" s="14" t="s">
        <v>532</v>
      </c>
      <c r="C25" s="15" t="s">
        <v>1565</v>
      </c>
      <c r="D25" s="16" t="s">
        <v>849</v>
      </c>
      <c r="E25" s="17" t="s">
        <v>850</v>
      </c>
      <c r="F25" s="13" t="str">
        <f>IF(ISBLANK(A25),"",VLOOKUP(A25, Sentinel!$A$2:$F$139,2)&amp;"."&amp;VLOOKUP(A25, Sentinel!$A$2:$F$139,3))</f>
        <v>Demographic.Race</v>
      </c>
      <c r="G25" s="13" t="str">
        <f>IF(ISBLANK(A25),"",VLOOKUP(A25, Sentinel!$A$2:$H$139,7))</f>
        <v>Please use only one race value per member.</v>
      </c>
      <c r="H25" s="14" t="str">
        <f>IF(ISBLANK(B25),"",VLOOKUP(B25, PCORNet!$A$2:$F$157,2)&amp;"."&amp;VLOOKUP(B25, PCORNet!$A$2:$F$157,3))</f>
        <v>Demographics.race</v>
      </c>
      <c r="I25" s="14" t="str">
        <f>IF(ISBLANK(B25),"",VLOOKUP(B25, PCORNet!$A$2:$H$157,7))</f>
        <v>American Indian or Alaska Native: A person having origins in any of the original peoples of North and South America (including Central America), and who maintains tribal affiliation or community attachment.
Asian: A person having origins in any of the original peoples of the Far East, Southeast Asia, or the Indian subcontinent including, for example, Cambodia, China, India, Japan, Korea, Malaysia, Pakistan, the Philippine Islands, Thailand, and Vietnam.
Black or African American: A person having origins in any of the black racial groups of Africa.
Native Hawaiian or Other Pacific Islander: A person having origins in any of the original peoples of Hawaii, Guam, Samoa, or other Pacific Islands.</v>
      </c>
      <c r="J25" s="15" t="str">
        <f>IF(ISBLANK(C25),"",VLOOKUP(C25, 'PCORNet v4'!$A$2:$F$249,2)&amp;"."&amp;VLOOKUP(C25, 'PCORNet v4'!$A$2:$F$249,3))</f>
        <v>Demographics.race</v>
      </c>
      <c r="K25" s="15" t="str">
        <f>IF(ISBLANK(C25),"",VLOOKUP(C25, 'PCORNet v4'!$A$2:$H$249,7))</f>
        <v>American Indian or Alaska Native: A person having origins in any of the original peoples of North and South America (including Central America), and who maintains tribal affiliation or community attachment.
Asian: A person having origins in any of the original peoples of the Far East, Southeast Asia, or the Indian subcontinent including, for example, Cambodia, China, India, Japan, Korea, Malaysia, Pakistan, the Philippine Islands, Thailand, and Vietnam.
Black or African American: A person having origins in any of the black racial groups of Africa.
Native Hawaiian or Other Pacific Islander: A person having origins in any of the original peoples of Hawaii, Guam, Samoa, or other Pacific Islands.</v>
      </c>
      <c r="L25" s="16" t="str">
        <f>IF(ISBLANK(D25),"",VLOOKUP(D25,i2b2!$A$2:$H$60,2)&amp;"."&amp;VLOOKUP(D25,i2b2!$A$2:$H$60,3))</f>
        <v>Demographics.Race</v>
      </c>
      <c r="M25" s="16" t="str">
        <f>IF(ISBLANK(D25),"",VLOOKUP(D25,i2b2!$A$2:$H$60,7))</f>
        <v>Race</v>
      </c>
      <c r="N25" s="17" t="str">
        <f>IF(ISBLANK(E25),"",VLOOKUP(E25, OMOP!$A$2:$G$178,2)&amp;"."&amp;VLOOKUP(E25,OMOP!$A$2:$G$178,3))</f>
        <v>PERSON.race_concept_id</v>
      </c>
      <c r="O25" s="17" t="str">
        <f>IF(ISBLANK(E25),"",VLOOKUP(E25, OMOP!$A$2:$H$178,7))</f>
        <v>foreign key that refers to an identifier in the CONCEPT table for the unique race of the person</v>
      </c>
      <c r="P25" s="25" t="s">
        <v>407</v>
      </c>
      <c r="Q25" s="25" t="s">
        <v>403</v>
      </c>
      <c r="R25" s="25" t="s">
        <v>2057</v>
      </c>
      <c r="S25" s="50" t="s">
        <v>2821</v>
      </c>
      <c r="T25" s="50" t="s">
        <v>131</v>
      </c>
      <c r="U25" s="50"/>
      <c r="V25" s="26" t="s">
        <v>1912</v>
      </c>
      <c r="W25" s="26" t="s">
        <v>2470</v>
      </c>
      <c r="X25" s="36" t="str">
        <f>IF(ISBLANK($A25),"",IF(ISBLANK(VLOOKUP($A25, Sentinel!$A$2:$H$180,8)),"N/A",VLOOKUP($A25, Sentinel!$A$2:$H$180,8)))</f>
        <v>Person.raceCode</v>
      </c>
      <c r="Y25" s="37" t="str">
        <f>IF(ISBLANK(B25),"",IF(ISBLANK(VLOOKUP(B25,PCORNet!$A$2:$H$180,8)), "N/A",VLOOKUP(B25,PCORNet!$A$2:$H$180,8)))</f>
        <v>Person.raceCode</v>
      </c>
      <c r="Z25" s="38" t="str">
        <f>IF(ISBLANK(C25),"",IF(ISBLANK(VLOOKUP(C25,'PCORNet v4'!$A$2:$H$296,8)), "N/A",VLOOKUP(C25,'PCORNet v4'!$A$2:$H$296,8)))</f>
        <v>Person.raceCode</v>
      </c>
      <c r="AA25" s="39" t="str">
        <f>IF(ISBLANK(D25),"",IF(ISBLANK(VLOOKUP(D25,i2b2!$A$2:$H$180,8)),"N/A",VLOOKUP(D25,i2b2!$A$2:$H$180,8)))</f>
        <v>Person.raceCode</v>
      </c>
      <c r="AB25" s="40" t="str">
        <f>IF(ISBLANK(E25),"",IF(ISBLANK(VLOOKUP(E25,OMOP!$A$2:$H$180,8)),"N/A", VLOOKUP(E25,OMOP!$A$2:$H$180,8)))</f>
        <v>Person.raceCode</v>
      </c>
    </row>
    <row r="26" spans="1:28" s="6" customFormat="1" ht="46.8" x14ac:dyDescent="0.3">
      <c r="A26" s="13" t="s">
        <v>140</v>
      </c>
      <c r="B26" s="14"/>
      <c r="C26" s="15"/>
      <c r="D26" s="16"/>
      <c r="E26" s="17"/>
      <c r="F26" s="13" t="str">
        <f>IF(ISBLANK(A26),"",VLOOKUP(A26, Sentinel!$A$2:$F$139,2)&amp;"."&amp;VLOOKUP(A26, Sentinel!$A$2:$F$139,3))</f>
        <v>Demographic.Zip</v>
      </c>
      <c r="G26" s="13" t="str">
        <f>IF(ISBLANK(A26),"",VLOOKUP(A26, Sentinel!$A$2:$H$139,7))</f>
        <v>First 5 digits of the ZIP code of the member's most recent primary residence.</v>
      </c>
      <c r="H26" s="14" t="str">
        <f>IF(ISBLANK(B26),"",VLOOKUP(B26, PCORNet!$A$2:$F$157,2)&amp;"."&amp;VLOOKUP(B26, PCORNet!$A$2:$F$157,3))</f>
        <v/>
      </c>
      <c r="I26" s="14" t="str">
        <f>IF(ISBLANK(B26),"",VLOOKUP(B26, PCORNet!$A$2:$H$157,7))</f>
        <v/>
      </c>
      <c r="J26" s="15" t="str">
        <f>IF(ISBLANK(C26),"",VLOOKUP(C26, 'PCORNet v4'!$A$2:$F$249,2)&amp;"."&amp;VLOOKUP(C26, 'PCORNet v4'!$A$2:$F$249,3))</f>
        <v/>
      </c>
      <c r="K26" s="15" t="str">
        <f>IF(ISBLANK(C26),"",VLOOKUP(C26, 'PCORNet v4'!$A$2:$H$249,7))</f>
        <v/>
      </c>
      <c r="L26" s="16" t="str">
        <f>IF(ISBLANK(D26),"",VLOOKUP(D26,i2b2!$A$2:$H$60,2)&amp;"."&amp;VLOOKUP(D26,i2b2!$A$2:$H$60,3))</f>
        <v/>
      </c>
      <c r="M26" s="16" t="str">
        <f>IF(ISBLANK(D26),"",VLOOKUP(D26,i2b2!$A$2:$H$60,7))</f>
        <v/>
      </c>
      <c r="N26" s="17" t="str">
        <f>IF(ISBLANK(E26),"",VLOOKUP(E26, OMOP!$A$2:$G$178,2)&amp;"."&amp;VLOOKUP(E26,OMOP!$A$2:$G$178,3))</f>
        <v/>
      </c>
      <c r="O26" s="17" t="str">
        <f>IF(ISBLANK(E26),"",VLOOKUP(E26, OMOP!$A$2:$H$178,7))</f>
        <v/>
      </c>
      <c r="P26" s="25" t="s">
        <v>408</v>
      </c>
      <c r="Q26" s="25" t="s">
        <v>403</v>
      </c>
      <c r="R26" s="25" t="s">
        <v>2058</v>
      </c>
      <c r="S26" s="51"/>
      <c r="T26" s="51"/>
      <c r="U26" s="51"/>
      <c r="V26" s="26" t="s">
        <v>2114</v>
      </c>
      <c r="W26" s="26" t="s">
        <v>2471</v>
      </c>
      <c r="X26" s="36" t="str">
        <f>IF(ISBLANK($A26),"",IF(ISBLANK(VLOOKUP($A26, Sentinel!$A$2:$H$180,8)),"N/A",VLOOKUP($A26, Sentinel!$A$2:$H$180,8)))</f>
        <v>Person.postalAddress.item(AD).item(ADXP).value WHERE Person.postalAddress.item(AD).item(ADXP).partType = 'ZIP'</v>
      </c>
      <c r="Y26" s="37" t="str">
        <f>IF(ISBLANK(B26),"",IF(ISBLANK(VLOOKUP(B26,PCORNet!$A$2:$H$180,8)), "N/A",VLOOKUP(B26,PCORNet!$A$2:$H$180,8)))</f>
        <v/>
      </c>
      <c r="Z26" s="38" t="str">
        <f>IF(ISBLANK(C26),"",IF(ISBLANK(VLOOKUP(C26,'PCORNet v4'!$A$2:$H$296,8)), "N/A",VLOOKUP(C26,'PCORNet v4'!$A$2:$H$296,8)))</f>
        <v/>
      </c>
      <c r="AA26" s="39" t="str">
        <f>IF(ISBLANK(D26),"",IF(ISBLANK(VLOOKUP(D26,i2b2!$A$2:$H$180,8)),"N/A",VLOOKUP(D26,i2b2!$A$2:$H$180,8)))</f>
        <v/>
      </c>
      <c r="AB26" s="40" t="str">
        <f>IF(ISBLANK(E26),"",IF(ISBLANK(VLOOKUP(E26,OMOP!$A$2:$H$180,8)),"N/A", VLOOKUP(E26,OMOP!$A$2:$H$180,8)))</f>
        <v/>
      </c>
    </row>
    <row r="27" spans="1:28" s="6" customFormat="1" ht="62.4" x14ac:dyDescent="0.3">
      <c r="A27" s="13" t="s">
        <v>143</v>
      </c>
      <c r="B27" s="14"/>
      <c r="C27" s="15"/>
      <c r="D27" s="16"/>
      <c r="E27" s="17"/>
      <c r="F27" s="13" t="str">
        <f>IF(ISBLANK(A27),"",VLOOKUP(A27, Sentinel!$A$2:$F$139,2)&amp;"."&amp;VLOOKUP(A27, Sentinel!$A$2:$F$139,3))</f>
        <v>Demographic.Zip_Date</v>
      </c>
      <c r="G27" s="13" t="str">
        <f>IF(ISBLANK(A27),"",VLOOKUP(A27, Sentinel!$A$2:$H$139,7))</f>
        <v xml:space="preserve">Earliest date that the ZIP code is believed to be valid. Date will be updated/overwritten as ZIP code changes over time. </v>
      </c>
      <c r="H27" s="14" t="str">
        <f>IF(ISBLANK(B27),"",VLOOKUP(B27, PCORNet!$A$2:$F$157,2)&amp;"."&amp;VLOOKUP(B27, PCORNet!$A$2:$F$157,3))</f>
        <v/>
      </c>
      <c r="I27" s="14" t="str">
        <f>IF(ISBLANK(B27),"",VLOOKUP(B27, PCORNet!$A$2:$H$157,7))</f>
        <v/>
      </c>
      <c r="J27" s="15" t="str">
        <f>IF(ISBLANK(C27),"",VLOOKUP(C27, 'PCORNet v4'!$A$2:$F$249,2)&amp;"."&amp;VLOOKUP(C27, 'PCORNet v4'!$A$2:$F$249,3))</f>
        <v/>
      </c>
      <c r="K27" s="15" t="str">
        <f>IF(ISBLANK(C27),"",VLOOKUP(C27, 'PCORNet v4'!$A$2:$H$249,7))</f>
        <v/>
      </c>
      <c r="L27" s="16" t="str">
        <f>IF(ISBLANK(D27),"",VLOOKUP(D27,i2b2!$A$2:$H$60,2)&amp;"."&amp;VLOOKUP(D27,i2b2!$A$2:$H$60,3))</f>
        <v/>
      </c>
      <c r="M27" s="16" t="str">
        <f>IF(ISBLANK(D27),"",VLOOKUP(D27,i2b2!$A$2:$H$60,7))</f>
        <v/>
      </c>
      <c r="N27" s="17" t="str">
        <f>IF(ISBLANK(E27),"",VLOOKUP(E27, OMOP!$A$2:$G$178,2)&amp;"."&amp;VLOOKUP(E27,OMOP!$A$2:$G$178,3))</f>
        <v/>
      </c>
      <c r="O27" s="17" t="str">
        <f>IF(ISBLANK(E27),"",VLOOKUP(E27, OMOP!$A$2:$H$178,7))</f>
        <v/>
      </c>
      <c r="P27" s="25" t="s">
        <v>409</v>
      </c>
      <c r="Q27" s="25" t="s">
        <v>403</v>
      </c>
      <c r="R27" s="25" t="s">
        <v>2058</v>
      </c>
      <c r="S27" s="51"/>
      <c r="T27" s="51"/>
      <c r="U27" s="51"/>
      <c r="V27" s="26" t="s">
        <v>2115</v>
      </c>
      <c r="W27" s="26" t="s">
        <v>2472</v>
      </c>
      <c r="X27" s="36" t="str">
        <f>IF(ISBLANK($A27),"",IF(ISBLANK(VLOOKUP($A27, Sentinel!$A$2:$H$180,8)),"N/A",VLOOKUP($A27, Sentinel!$A$2:$H$180,8)))</f>
        <v>Person.postalAddress(AD).useablePeriod(IVL_TS).low</v>
      </c>
      <c r="Y27" s="37" t="str">
        <f>IF(ISBLANK(B27),"",IF(ISBLANK(VLOOKUP(B27,PCORNet!$A$2:$H$180,8)), "N/A",VLOOKUP(B27,PCORNet!$A$2:$H$180,8)))</f>
        <v/>
      </c>
      <c r="Z27" s="38" t="str">
        <f>IF(ISBLANK(C27),"",IF(ISBLANK(VLOOKUP(C27,'PCORNet v4'!$A$2:$H$296,8)), "N/A",VLOOKUP(C27,'PCORNet v4'!$A$2:$H$296,8)))</f>
        <v/>
      </c>
      <c r="AA27" s="39" t="str">
        <f>IF(ISBLANK(D27),"",IF(ISBLANK(VLOOKUP(D27,i2b2!$A$2:$H$180,8)),"N/A",VLOOKUP(D27,i2b2!$A$2:$H$180,8)))</f>
        <v/>
      </c>
      <c r="AB27" s="40" t="str">
        <f>IF(ISBLANK(E27),"",IF(ISBLANK(VLOOKUP(E27,OMOP!$A$2:$H$180,8)),"N/A", VLOOKUP(E27,OMOP!$A$2:$H$180,8)))</f>
        <v/>
      </c>
    </row>
    <row r="28" spans="1:28" s="6" customFormat="1" ht="202.8" x14ac:dyDescent="0.3">
      <c r="A28" s="13"/>
      <c r="B28" s="14" t="s">
        <v>518</v>
      </c>
      <c r="C28" s="15" t="s">
        <v>1566</v>
      </c>
      <c r="D28" s="16"/>
      <c r="E28" s="17"/>
      <c r="F28" s="13" t="str">
        <f>IF(ISBLANK(A28),"",VLOOKUP(A28, Sentinel!$A$2:$F$139,2)&amp;"."&amp;VLOOKUP(A28, Sentinel!$A$2:$F$139,3))</f>
        <v/>
      </c>
      <c r="G28" s="13" t="str">
        <f>IF(ISBLANK(A28),"",VLOOKUP(A28, Sentinel!$A$2:$H$139,7))</f>
        <v/>
      </c>
      <c r="H28" s="14" t="str">
        <f>IF(ISBLANK(B28),"",VLOOKUP(B28, PCORNet!$A$2:$F$157,2)&amp;"."&amp;VLOOKUP(B28, PCORNet!$A$2:$F$157,3))</f>
        <v>Demographics.biobank_flag</v>
      </c>
      <c r="I28" s="14" t="str">
        <f>IF(ISBLANK(B28),"",VLOOKUP(B28, PCORNet!$A$2:$H$157,7))</f>
        <v>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
If no known biobanked specimens are available, this field should be marked “No”.</v>
      </c>
      <c r="J28" s="15" t="str">
        <f>IF(ISBLANK(C28),"",VLOOKUP(C28, 'PCORNet v4'!$A$2:$F$249,2)&amp;"."&amp;VLOOKUP(C28, 'PCORNet v4'!$A$2:$F$249,3))</f>
        <v>Demographics.biobank_flag</v>
      </c>
      <c r="K28" s="15" t="str">
        <f>IF(ISBLANK(C28),"",VLOOKUP(C28, 'PCORNet v4'!$A$2:$H$249,7))</f>
        <v>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
If no known biobanked specimens are available, this field should be marked “No”.</v>
      </c>
      <c r="L28" s="16" t="str">
        <f>IF(ISBLANK(D28),"",VLOOKUP(D28,i2b2!$A$2:$H$60,2)&amp;"."&amp;VLOOKUP(D28,i2b2!$A$2:$H$60,3))</f>
        <v/>
      </c>
      <c r="M28" s="16" t="str">
        <f>IF(ISBLANK(D28),"",VLOOKUP(D28,i2b2!$A$2:$H$60,7))</f>
        <v/>
      </c>
      <c r="N28" s="17" t="str">
        <f>IF(ISBLANK(E28),"",VLOOKUP(E28, OMOP!$A$2:$G$178,2)&amp;"."&amp;VLOOKUP(E28,OMOP!$A$2:$G$178,3))</f>
        <v/>
      </c>
      <c r="O28" s="17" t="str">
        <f>IF(ISBLANK(E28),"",VLOOKUP(E28, OMOP!$A$2:$H$178,7))</f>
        <v/>
      </c>
      <c r="P28" s="25" t="s">
        <v>1157</v>
      </c>
      <c r="Q28" s="25"/>
      <c r="R28" s="25"/>
      <c r="S28" s="51"/>
      <c r="T28" s="51"/>
      <c r="U28" s="51"/>
      <c r="V28" s="26"/>
      <c r="W28" s="26"/>
      <c r="X28" s="36" t="str">
        <f>IF(ISBLANK($A28),"",IF(ISBLANK(VLOOKUP($A28, Sentinel!$A$2:$H$180,8)),"N/A",VLOOKUP($A28, Sentinel!$A$2:$H$180,8)))</f>
        <v/>
      </c>
      <c r="Y28" s="37" t="str">
        <f>IF(ISBLANK(B28),"",IF(ISBLANK(VLOOKUP(B28,PCORNet!$A$2:$H$180,8)), "N/A",VLOOKUP(B28,PCORNet!$A$2:$H$180,8)))</f>
        <v>N/A</v>
      </c>
      <c r="Z28" s="38" t="str">
        <f>IF(ISBLANK(C28),"",IF(ISBLANK(VLOOKUP(C28,'PCORNet v4'!$A$2:$H$296,8)), "N/A",VLOOKUP(C28,'PCORNet v4'!$A$2:$H$296,8)))</f>
        <v>N/A</v>
      </c>
      <c r="AA28" s="39" t="str">
        <f>IF(ISBLANK(D28),"",IF(ISBLANK(VLOOKUP(D28,i2b2!$A$2:$H$180,8)),"N/A",VLOOKUP(D28,i2b2!$A$2:$H$180,8)))</f>
        <v/>
      </c>
      <c r="AB28" s="40" t="str">
        <f>IF(ISBLANK(E28),"",IF(ISBLANK(VLOOKUP(E28,OMOP!$A$2:$H$180,8)),"N/A", VLOOKUP(E28,OMOP!$A$2:$H$180,8)))</f>
        <v/>
      </c>
    </row>
    <row r="29" spans="1:28" s="6" customFormat="1" ht="46.8" x14ac:dyDescent="0.3">
      <c r="A29" s="13"/>
      <c r="B29" s="14"/>
      <c r="C29" s="15" t="s">
        <v>1556</v>
      </c>
      <c r="D29" s="16"/>
      <c r="E29" s="17"/>
      <c r="F29" s="13" t="str">
        <f>IF(ISBLANK(A29),"",VLOOKUP(A29, Sentinel!$A$2:$F$139,2)&amp;"."&amp;VLOOKUP(A29, Sentinel!$A$2:$F$139,3))</f>
        <v/>
      </c>
      <c r="G29" s="13" t="str">
        <f>IF(ISBLANK(A29),"",VLOOKUP(A29, Sentinel!$A$2:$H$139,7))</f>
        <v/>
      </c>
      <c r="H29" s="14" t="str">
        <f>IF(ISBLANK(B29),"",VLOOKUP(B29, PCORNet!$A$2:$F$157,2)&amp;"."&amp;VLOOKUP(B29, PCORNet!$A$2:$F$157,3))</f>
        <v/>
      </c>
      <c r="I29" s="14" t="str">
        <f>IF(ISBLANK(B29),"",VLOOKUP(B29, PCORNet!$A$2:$H$157,7))</f>
        <v/>
      </c>
      <c r="J29" s="15" t="str">
        <f>IF(ISBLANK(C29),"",VLOOKUP(C29, 'PCORNet v4'!$A$2:$F$249,2)&amp;"."&amp;VLOOKUP(C29, 'PCORNet v4'!$A$2:$F$249,3))</f>
        <v>Demographics.pat_pref_language_spoken</v>
      </c>
      <c r="K29" s="15" t="str">
        <f>IF(ISBLANK(C29),"",VLOOKUP(C29, 'PCORNet v4'!$A$2:$H$249,7))</f>
        <v>Preferred spoken language of communication as expressed by the patient.</v>
      </c>
      <c r="L29" s="16" t="str">
        <f>IF(ISBLANK(D29),"",VLOOKUP(D29,i2b2!$A$2:$H$60,2)&amp;"."&amp;VLOOKUP(D29,i2b2!$A$2:$H$60,3))</f>
        <v/>
      </c>
      <c r="M29" s="16" t="str">
        <f>IF(ISBLANK(D29),"",VLOOKUP(D29,i2b2!$A$2:$H$60,7))</f>
        <v/>
      </c>
      <c r="N29" s="17" t="str">
        <f>IF(ISBLANK(E29),"",VLOOKUP(E29, OMOP!$A$2:$G$178,2)&amp;"."&amp;VLOOKUP(E29,OMOP!$A$2:$G$178,3))</f>
        <v/>
      </c>
      <c r="O29" s="17" t="str">
        <f>IF(ISBLANK(E29),"",VLOOKUP(E29, OMOP!$A$2:$H$178,7))</f>
        <v/>
      </c>
      <c r="P29" s="25" t="s">
        <v>1157</v>
      </c>
      <c r="Q29" s="25"/>
      <c r="R29" s="25"/>
      <c r="S29" s="51"/>
      <c r="T29" s="51"/>
      <c r="U29" s="51"/>
      <c r="V29" s="26"/>
      <c r="W29" s="26"/>
      <c r="X29" s="36" t="str">
        <f>IF(ISBLANK($A29),"",IF(ISBLANK(VLOOKUP($A29, Sentinel!$A$2:$H$180,8)),"N/A",VLOOKUP($A29, Sentinel!$A$2:$H$180,8)))</f>
        <v/>
      </c>
      <c r="Y29" s="37" t="str">
        <f>IF(ISBLANK(B29),"",IF(ISBLANK(VLOOKUP(B29,PCORNet!$A$2:$H$180,8)), "N/A",VLOOKUP(B29,PCORNet!$A$2:$H$180,8)))</f>
        <v/>
      </c>
      <c r="Z29" s="38" t="str">
        <f>IF(ISBLANK(C29),"",IF(ISBLANK(VLOOKUP(C29,'PCORNet v4'!$A$2:$H$296,8)), "N/A",VLOOKUP(C29,'PCORNet v4'!$A$2:$H$296,8)))</f>
        <v>N/A</v>
      </c>
      <c r="AA29" s="39" t="str">
        <f>IF(ISBLANK(D29),"",IF(ISBLANK(VLOOKUP(D29,i2b2!$A$2:$H$180,8)),"N/A",VLOOKUP(D29,i2b2!$A$2:$H$180,8)))</f>
        <v/>
      </c>
      <c r="AB29" s="40" t="str">
        <f>IF(ISBLANK(E29),"",IF(ISBLANK(VLOOKUP(E29,OMOP!$A$2:$H$180,8)),"N/A", VLOOKUP(E29,OMOP!$A$2:$H$180,8)))</f>
        <v/>
      </c>
    </row>
    <row r="30" spans="1:28" s="6" customFormat="1" x14ac:dyDescent="0.3">
      <c r="A30" s="13"/>
      <c r="B30" s="14"/>
      <c r="C30" s="15"/>
      <c r="D30" s="16" t="s">
        <v>851</v>
      </c>
      <c r="E30" s="17"/>
      <c r="F30" s="13" t="str">
        <f>IF(ISBLANK(A30),"",VLOOKUP(A30, Sentinel!$A$2:$F$139,2)&amp;"."&amp;VLOOKUP(A30, Sentinel!$A$2:$F$139,3))</f>
        <v/>
      </c>
      <c r="G30" s="13" t="str">
        <f>IF(ISBLANK(A30),"",VLOOKUP(A30, Sentinel!$A$2:$H$139,7))</f>
        <v/>
      </c>
      <c r="H30" s="14" t="str">
        <f>IF(ISBLANK(B30),"",VLOOKUP(B30, PCORNet!$A$2:$F$157,2)&amp;"."&amp;VLOOKUP(B30, PCORNet!$A$2:$F$157,3))</f>
        <v/>
      </c>
      <c r="I30" s="14" t="str">
        <f>IF(ISBLANK(B30),"",VLOOKUP(B30, PCORNet!$A$2:$H$157,7))</f>
        <v/>
      </c>
      <c r="J30" s="15" t="str">
        <f>IF(ISBLANK(C30),"",VLOOKUP(C30, 'PCORNet v4'!$A$2:$F$249,2)&amp;"."&amp;VLOOKUP(C30, 'PCORNet v4'!$A$2:$F$249,3))</f>
        <v/>
      </c>
      <c r="K30" s="15" t="str">
        <f>IF(ISBLANK(C30),"",VLOOKUP(C30, 'PCORNet v4'!$A$2:$H$249,7))</f>
        <v/>
      </c>
      <c r="L30" s="16" t="str">
        <f>IF(ISBLANK(D30),"",VLOOKUP(D30,i2b2!$A$2:$H$60,2)&amp;"."&amp;VLOOKUP(D30,i2b2!$A$2:$H$60,3))</f>
        <v>Demographics.Vital_status</v>
      </c>
      <c r="M30" s="16" t="str">
        <f>IF(ISBLANK(D30),"",VLOOKUP(D30,i2b2!$A$2:$H$60,7))</f>
        <v>Vital status</v>
      </c>
      <c r="N30" s="17" t="str">
        <f>IF(ISBLANK(E30),"",VLOOKUP(E30, OMOP!$A$2:$G$178,2)&amp;"."&amp;VLOOKUP(E30,OMOP!$A$2:$G$178,3))</f>
        <v/>
      </c>
      <c r="O30" s="17" t="str">
        <f>IF(ISBLANK(E30),"",VLOOKUP(E30, OMOP!$A$2:$H$178,7))</f>
        <v/>
      </c>
      <c r="P30" s="25" t="s">
        <v>1159</v>
      </c>
      <c r="Q30" s="25" t="s">
        <v>2052</v>
      </c>
      <c r="R30" s="25" t="s">
        <v>2059</v>
      </c>
      <c r="S30" s="50" t="s">
        <v>2822</v>
      </c>
      <c r="T30" s="50" t="s">
        <v>2823</v>
      </c>
      <c r="U30" s="50"/>
      <c r="V30" s="26" t="s">
        <v>1914</v>
      </c>
      <c r="W30" s="26" t="s">
        <v>2473</v>
      </c>
      <c r="X30" s="36" t="str">
        <f>IF(ISBLANK($A30),"",IF(ISBLANK(VLOOKUP($A30, Sentinel!$A$2:$H$180,8)),"N/A",VLOOKUP($A30, Sentinel!$A$2:$H$180,8)))</f>
        <v/>
      </c>
      <c r="Y30" s="37" t="str">
        <f>IF(ISBLANK(B30),"",IF(ISBLANK(VLOOKUP(B30,PCORNet!$A$2:$H$180,8)), "N/A",VLOOKUP(B30,PCORNet!$A$2:$H$180,8)))</f>
        <v/>
      </c>
      <c r="Z30" s="38" t="str">
        <f>IF(ISBLANK(C30),"",IF(ISBLANK(VLOOKUP(C30,'PCORNet v4'!$A$2:$H$296,8)), "N/A",VLOOKUP(C30,'PCORNet v4'!$A$2:$H$296,8)))</f>
        <v/>
      </c>
      <c r="AA30" s="39" t="str">
        <f>IF(ISBLANK(D30),"",IF(ISBLANK(VLOOKUP(D30,i2b2!$A$2:$H$180,8)),"N/A",VLOOKUP(D30,i2b2!$A$2:$H$180,8)))</f>
        <v>Person.deathIndicator</v>
      </c>
      <c r="AB30" s="40" t="str">
        <f>IF(ISBLANK(E30),"",IF(ISBLANK(VLOOKUP(E30,OMOP!$A$2:$H$180,8)),"N/A", VLOOKUP(E30,OMOP!$A$2:$H$180,8)))</f>
        <v/>
      </c>
    </row>
    <row r="31" spans="1:28" s="6" customFormat="1" ht="62.4" x14ac:dyDescent="0.3">
      <c r="A31" s="13"/>
      <c r="B31" s="14"/>
      <c r="C31" s="15"/>
      <c r="D31" s="16"/>
      <c r="E31" s="17" t="s">
        <v>853</v>
      </c>
      <c r="F31" s="13" t="str">
        <f>IF(ISBLANK(A31),"",VLOOKUP(A31, Sentinel!$A$2:$F$139,2)&amp;"."&amp;VLOOKUP(A31, Sentinel!$A$2:$F$139,3))</f>
        <v/>
      </c>
      <c r="G31" s="13" t="str">
        <f>IF(ISBLANK(A31),"",VLOOKUP(A31, Sentinel!$A$2:$H$139,7))</f>
        <v/>
      </c>
      <c r="H31" s="14" t="str">
        <f>IF(ISBLANK(B31),"",VLOOKUP(B31, PCORNet!$A$2:$F$157,2)&amp;"."&amp;VLOOKUP(B31, PCORNet!$A$2:$F$157,3))</f>
        <v/>
      </c>
      <c r="I31" s="14" t="str">
        <f>IF(ISBLANK(B31),"",VLOOKUP(B31, PCORNet!$A$2:$H$157,7))</f>
        <v/>
      </c>
      <c r="J31" s="15" t="str">
        <f>IF(ISBLANK(C31),"",VLOOKUP(C31, 'PCORNet v4'!$A$2:$F$249,2)&amp;"."&amp;VLOOKUP(C31, 'PCORNet v4'!$A$2:$F$249,3))</f>
        <v/>
      </c>
      <c r="K31" s="15" t="str">
        <f>IF(ISBLANK(C31),"",VLOOKUP(C31, 'PCORNet v4'!$A$2:$H$249,7))</f>
        <v/>
      </c>
      <c r="L31" s="16" t="str">
        <f>IF(ISBLANK(D31),"",VLOOKUP(D31,i2b2!$A$2:$H$60,2)&amp;"."&amp;VLOOKUP(D31,i2b2!$A$2:$H$60,3))</f>
        <v/>
      </c>
      <c r="M31" s="16" t="str">
        <f>IF(ISBLANK(D31),"",VLOOKUP(D31,i2b2!$A$2:$H$60,7))</f>
        <v/>
      </c>
      <c r="N31" s="17" t="str">
        <f>IF(ISBLANK(E31),"",VLOOKUP(E31, OMOP!$A$2:$G$178,2)&amp;"."&amp;VLOOKUP(E31,OMOP!$A$2:$G$178,3))</f>
        <v>PERSON.location_id</v>
      </c>
      <c r="O31" s="17" t="str">
        <f>IF(ISBLANK(E31),"",VLOOKUP(E31, OMOP!$A$2:$H$178,7))</f>
        <v>A foreign key to the place of residency for the person in the location table, where the detailed address information is stored</v>
      </c>
      <c r="P31" s="25" t="s">
        <v>1539</v>
      </c>
      <c r="Q31" s="25" t="s">
        <v>403</v>
      </c>
      <c r="R31" s="25" t="s">
        <v>2058</v>
      </c>
      <c r="S31" s="50" t="s">
        <v>2812</v>
      </c>
      <c r="T31" s="50"/>
      <c r="U31" s="50"/>
      <c r="V31" s="26" t="s">
        <v>1913</v>
      </c>
      <c r="W31" s="26" t="s">
        <v>2474</v>
      </c>
      <c r="X31" s="36" t="str">
        <f>IF(ISBLANK($A31),"",IF(ISBLANK(VLOOKUP($A31, Sentinel!$A$2:$H$180,8)),"N/A",VLOOKUP($A31, Sentinel!$A$2:$H$180,8)))</f>
        <v/>
      </c>
      <c r="Y31" s="37" t="str">
        <f>IF(ISBLANK(B31),"",IF(ISBLANK(VLOOKUP(B31,PCORNet!$A$2:$H$180,8)), "N/A",VLOOKUP(B31,PCORNet!$A$2:$H$180,8)))</f>
        <v/>
      </c>
      <c r="Z31" s="38" t="str">
        <f>IF(ISBLANK(C31),"",IF(ISBLANK(VLOOKUP(C31,'PCORNet v4'!$A$2:$H$296,8)), "N/A",VLOOKUP(C31,'PCORNet v4'!$A$2:$H$296,8)))</f>
        <v/>
      </c>
      <c r="AA31" s="39" t="str">
        <f>IF(ISBLANK(D31),"",IF(ISBLANK(VLOOKUP(D31,i2b2!$A$2:$H$180,8)),"N/A",VLOOKUP(D31,i2b2!$A$2:$H$180,8)))</f>
        <v/>
      </c>
      <c r="AB31" s="40" t="str">
        <f>IF(ISBLANK(E31),"",IF(ISBLANK(VLOOKUP(E31,OMOP!$A$2:$H$180,8)),"N/A", VLOOKUP(E31,OMOP!$A$2:$H$180,8)))</f>
        <v>Person.postalAddress</v>
      </c>
    </row>
    <row r="32" spans="1:28" s="6" customFormat="1" ht="46.8" x14ac:dyDescent="0.3">
      <c r="A32" s="13"/>
      <c r="B32" s="14"/>
      <c r="C32" s="15"/>
      <c r="D32" s="16"/>
      <c r="E32" s="17" t="s">
        <v>854</v>
      </c>
      <c r="F32" s="13" t="str">
        <f>IF(ISBLANK(A32),"",VLOOKUP(A32, Sentinel!$A$2:$F$139,2)&amp;"."&amp;VLOOKUP(A32, Sentinel!$A$2:$F$139,3))</f>
        <v/>
      </c>
      <c r="G32" s="13" t="str">
        <f>IF(ISBLANK(A32),"",VLOOKUP(A32, Sentinel!$A$2:$H$139,7))</f>
        <v/>
      </c>
      <c r="H32" s="14" t="str">
        <f>IF(ISBLANK(B32),"",VLOOKUP(B32, PCORNet!$A$2:$F$157,2)&amp;"."&amp;VLOOKUP(B32, PCORNet!$A$2:$F$157,3))</f>
        <v/>
      </c>
      <c r="I32" s="14" t="str">
        <f>IF(ISBLANK(B32),"",VLOOKUP(B32, PCORNet!$A$2:$H$157,7))</f>
        <v/>
      </c>
      <c r="J32" s="15" t="str">
        <f>IF(ISBLANK(C32),"",VLOOKUP(C32, 'PCORNet v4'!$A$2:$F$249,2)&amp;"."&amp;VLOOKUP(C32, 'PCORNet v4'!$A$2:$F$249,3))</f>
        <v/>
      </c>
      <c r="K32" s="15" t="str">
        <f>IF(ISBLANK(C32),"",VLOOKUP(C32, 'PCORNet v4'!$A$2:$H$249,7))</f>
        <v/>
      </c>
      <c r="L32" s="16" t="str">
        <f>IF(ISBLANK(D32),"",VLOOKUP(D32,i2b2!$A$2:$H$60,2)&amp;"."&amp;VLOOKUP(D32,i2b2!$A$2:$H$60,3))</f>
        <v/>
      </c>
      <c r="M32" s="16" t="str">
        <f>IF(ISBLANK(D32),"",VLOOKUP(D32,i2b2!$A$2:$H$60,7))</f>
        <v/>
      </c>
      <c r="N32" s="17" t="str">
        <f>IF(ISBLANK(E32),"",VLOOKUP(E32, OMOP!$A$2:$G$178,2)&amp;"."&amp;VLOOKUP(E32,OMOP!$A$2:$G$178,3))</f>
        <v>PERSON.provider_id</v>
      </c>
      <c r="O32" s="17" t="str">
        <f>IF(ISBLANK(E32),"",VLOOKUP(E32, OMOP!$A$2:$H$178,7))</f>
        <v>A foreign key to the primary care provider the person is seeing in the provider table</v>
      </c>
      <c r="P32" s="26" t="s">
        <v>2012</v>
      </c>
      <c r="Q32" s="26" t="s">
        <v>1541</v>
      </c>
      <c r="R32" s="26" t="s">
        <v>2051</v>
      </c>
      <c r="S32" s="51"/>
      <c r="T32" s="51"/>
      <c r="U32" s="51"/>
      <c r="V32" s="26" t="s">
        <v>2129</v>
      </c>
      <c r="W32" s="26" t="s">
        <v>2475</v>
      </c>
      <c r="X32" s="36" t="str">
        <f>IF(ISBLANK($A32),"",IF(ISBLANK(VLOOKUP($A32, Sentinel!$A$2:$H$180,8)),"N/A",VLOOKUP($A32, Sentinel!$A$2:$H$180,8)))</f>
        <v/>
      </c>
      <c r="Y32" s="37" t="str">
        <f>IF(ISBLANK(B32),"",IF(ISBLANK(VLOOKUP(B32,PCORNet!$A$2:$H$180,8)), "N/A",VLOOKUP(B32,PCORNet!$A$2:$H$180,8)))</f>
        <v/>
      </c>
      <c r="Z32" s="38" t="str">
        <f>IF(ISBLANK(C32),"",IF(ISBLANK(VLOOKUP(C32,'PCORNet v4'!$A$2:$H$296,8)), "N/A",VLOOKUP(C32,'PCORNet v4'!$A$2:$H$296,8)))</f>
        <v/>
      </c>
      <c r="AA32" s="39" t="str">
        <f>IF(ISBLANK(D32),"",IF(ISBLANK(VLOOKUP(D32,i2b2!$A$2:$H$180,8)),"N/A",VLOOKUP(D32,i2b2!$A$2:$H$180,8)))</f>
        <v/>
      </c>
      <c r="AB32" s="40" t="str">
        <f>IF(ISBLANK(E32),"",IF(ISBLANK(VLOOKUP(E32,OMOP!$A$2:$H$180,8)),"N/A", VLOOKUP(E32,OMOP!$A$2:$H$180,8)))</f>
        <v>Person &gt; HealthcareProvider.identifier(DSET&lt;ID&gt;).item(ID).identifier</v>
      </c>
    </row>
    <row r="33" spans="1:28" s="6" customFormat="1" ht="46.8" x14ac:dyDescent="0.3">
      <c r="A33" s="13"/>
      <c r="B33" s="14"/>
      <c r="C33" s="15"/>
      <c r="D33" s="16"/>
      <c r="E33" s="17" t="s">
        <v>1420</v>
      </c>
      <c r="F33" s="13" t="str">
        <f>IF(ISBLANK(A33),"",VLOOKUP(A33, Sentinel!$A$2:$F$139,2)&amp;"."&amp;VLOOKUP(A33, Sentinel!$A$2:$F$139,3))</f>
        <v/>
      </c>
      <c r="G33" s="13" t="str">
        <f>IF(ISBLANK(A33),"",VLOOKUP(A33, Sentinel!$A$2:$H$139,7))</f>
        <v/>
      </c>
      <c r="H33" s="14" t="str">
        <f>IF(ISBLANK(B33),"",VLOOKUP(B33, PCORNet!$A$2:$F$157,2)&amp;"."&amp;VLOOKUP(B33, PCORNet!$A$2:$F$157,3))</f>
        <v/>
      </c>
      <c r="I33" s="14" t="str">
        <f>IF(ISBLANK(B33),"",VLOOKUP(B33, PCORNet!$A$2:$H$157,7))</f>
        <v/>
      </c>
      <c r="J33" s="15" t="str">
        <f>IF(ISBLANK(C33),"",VLOOKUP(C33, 'PCORNet v4'!$A$2:$F$249,2)&amp;"."&amp;VLOOKUP(C33, 'PCORNet v4'!$A$2:$F$249,3))</f>
        <v/>
      </c>
      <c r="K33" s="15" t="str">
        <f>IF(ISBLANK(C33),"",VLOOKUP(C33, 'PCORNet v4'!$A$2:$H$249,7))</f>
        <v/>
      </c>
      <c r="L33" s="16" t="str">
        <f>IF(ISBLANK(D33),"",VLOOKUP(D33,i2b2!$A$2:$H$60,2)&amp;"."&amp;VLOOKUP(D33,i2b2!$A$2:$H$60,3))</f>
        <v/>
      </c>
      <c r="M33" s="16" t="str">
        <f>IF(ISBLANK(D33),"",VLOOKUP(D33,i2b2!$A$2:$H$60,7))</f>
        <v/>
      </c>
      <c r="N33" s="17" t="str">
        <f>IF(ISBLANK(E33),"",VLOOKUP(E33, OMOP!$A$2:$G$178,2)&amp;"."&amp;VLOOKUP(E33,OMOP!$A$2:$G$178,3))</f>
        <v>PERSON.care_site_id</v>
      </c>
      <c r="O33" s="17" t="str">
        <f>IF(ISBLANK(E33),"",VLOOKUP(E33, OMOP!$A$2:$H$178,7))</f>
        <v>A foreign key to the site of primary care in the care_site table, where the details of the care site are stored</v>
      </c>
      <c r="P33" s="26" t="s">
        <v>2695</v>
      </c>
      <c r="Q33" s="26" t="s">
        <v>1517</v>
      </c>
      <c r="R33" s="26" t="s">
        <v>2051</v>
      </c>
      <c r="S33" s="51"/>
      <c r="T33" s="51"/>
      <c r="U33" s="51"/>
      <c r="V33" s="26" t="s">
        <v>2700</v>
      </c>
      <c r="W33" s="26" t="s">
        <v>2476</v>
      </c>
      <c r="X33" s="36" t="str">
        <f>IF(ISBLANK($A33),"",IF(ISBLANK(VLOOKUP($A33, Sentinel!$A$2:$H$180,8)),"N/A",VLOOKUP($A33, Sentinel!$A$2:$H$180,8)))</f>
        <v/>
      </c>
      <c r="Y33" s="37" t="str">
        <f>IF(ISBLANK(B33),"",IF(ISBLANK(VLOOKUP(B33,PCORNet!$A$2:$H$180,8)), "N/A",VLOOKUP(B33,PCORNet!$A$2:$H$180,8)))</f>
        <v/>
      </c>
      <c r="Z33" s="38" t="str">
        <f>IF(ISBLANK(C33),"",IF(ISBLANK(VLOOKUP(C33,'PCORNet v4'!$A$2:$H$296,8)), "N/A",VLOOKUP(C33,'PCORNet v4'!$A$2:$H$296,8)))</f>
        <v/>
      </c>
      <c r="AA33" s="39" t="str">
        <f>IF(ISBLANK(D33),"",IF(ISBLANK(VLOOKUP(D33,i2b2!$A$2:$H$180,8)),"N/A",VLOOKUP(D33,i2b2!$A$2:$H$180,8)))</f>
        <v/>
      </c>
      <c r="AB33" s="40" t="str">
        <f>IF(ISBLANK(E33),"",IF(ISBLANK(VLOOKUP(E33,OMOP!$A$2:$H$180,8)),"N/A", VLOOKUP(E33,OMOP!$A$2:$H$180,8)))</f>
        <v>Person &gt; HealthcareFacility.identifier(DSET&lt;ID&gt;).item(ID).identifier</v>
      </c>
    </row>
    <row r="34" spans="1:28" s="6" customFormat="1" x14ac:dyDescent="0.3">
      <c r="A34" s="13"/>
      <c r="B34" s="14"/>
      <c r="C34" s="15"/>
      <c r="D34" s="16"/>
      <c r="E34" s="17"/>
      <c r="F34" s="13" t="str">
        <f>IF(ISBLANK(A34),"",VLOOKUP(A34, Sentinel!$A$2:$F$139,2)&amp;"."&amp;VLOOKUP(A34, Sentinel!$A$2:$F$139,3))</f>
        <v/>
      </c>
      <c r="G34" s="13" t="str">
        <f>IF(ISBLANK(A34),"",VLOOKUP(A34, Sentinel!$A$2:$H$139,7))</f>
        <v/>
      </c>
      <c r="H34" s="14" t="str">
        <f>IF(ISBLANK(B34),"",VLOOKUP(B34, PCORNet!$A$2:$F$157,2)&amp;"."&amp;VLOOKUP(B34, PCORNet!$A$2:$F$157,3))</f>
        <v/>
      </c>
      <c r="I34" s="14" t="str">
        <f>IF(ISBLANK(B34),"",VLOOKUP(B34, PCORNet!$A$2:$H$157,7))</f>
        <v/>
      </c>
      <c r="J34" s="15" t="str">
        <f>IF(ISBLANK(C34),"",VLOOKUP(C34, 'PCORNet v4'!$A$2:$F$249,2)&amp;"."&amp;VLOOKUP(C34, 'PCORNet v4'!$A$2:$F$249,3))</f>
        <v/>
      </c>
      <c r="K34" s="15" t="str">
        <f>IF(ISBLANK(C34),"",VLOOKUP(C34, 'PCORNet v4'!$A$2:$H$249,7))</f>
        <v/>
      </c>
      <c r="L34" s="16" t="str">
        <f>IF(ISBLANK(D34),"",VLOOKUP(D34,i2b2!$A$2:$H$60,2)&amp;"."&amp;VLOOKUP(D34,i2b2!$A$2:$H$60,3))</f>
        <v/>
      </c>
      <c r="M34" s="16" t="str">
        <f>IF(ISBLANK(D34),"",VLOOKUP(D34,i2b2!$A$2:$H$60,7))</f>
        <v/>
      </c>
      <c r="N34" s="17" t="str">
        <f>IF(ISBLANK(E34),"",VLOOKUP(E34, OMOP!$A$2:$G$178,2)&amp;"."&amp;VLOOKUP(E34,OMOP!$A$2:$G$178,3))</f>
        <v/>
      </c>
      <c r="O34" s="17" t="str">
        <f>IF(ISBLANK(E34),"",VLOOKUP(E34, OMOP!$A$2:$H$178,7))</f>
        <v/>
      </c>
      <c r="P34" s="25"/>
      <c r="Q34" s="25"/>
      <c r="R34" s="25"/>
      <c r="S34" s="50"/>
      <c r="T34" s="50"/>
      <c r="U34" s="50"/>
      <c r="V34" s="26"/>
      <c r="W34" s="26"/>
      <c r="X34" s="36" t="str">
        <f>IF(ISBLANK($A34),"",IF(ISBLANK(VLOOKUP($A34, Sentinel!$A$2:$H$180,8)),"N/A",VLOOKUP($A34, Sentinel!$A$2:$H$180,8)))</f>
        <v/>
      </c>
      <c r="Y34" s="37" t="str">
        <f>IF(ISBLANK(B34),"",IF(ISBLANK(VLOOKUP(B34,PCORNet!$A$2:$H$180,8)), "N/A",VLOOKUP(B34,PCORNet!$A$2:$H$180,8)))</f>
        <v/>
      </c>
      <c r="Z34" s="38" t="str">
        <f>IF(ISBLANK(C34),"",IF(ISBLANK(VLOOKUP(C34,'PCORNet v4'!$A$2:$H$296,8)), "N/A",VLOOKUP(C34,'PCORNet v4'!$A$2:$H$296,8)))</f>
        <v/>
      </c>
      <c r="AA34" s="39" t="str">
        <f>IF(ISBLANK(D34),"",IF(ISBLANK(VLOOKUP(D34,i2b2!$A$2:$H$180,8)),"N/A",VLOOKUP(D34,i2b2!$A$2:$H$180,8)))</f>
        <v/>
      </c>
      <c r="AB34" s="40" t="str">
        <f>IF(ISBLANK(E34),"",IF(ISBLANK(VLOOKUP(E34,OMOP!$A$2:$H$180,8)),"N/A", VLOOKUP(E34,OMOP!$A$2:$H$180,8)))</f>
        <v/>
      </c>
    </row>
    <row r="35" spans="1:28" s="6" customFormat="1" ht="46.8" x14ac:dyDescent="0.3">
      <c r="A35" s="13" t="s">
        <v>171</v>
      </c>
      <c r="B35" s="14" t="s">
        <v>565</v>
      </c>
      <c r="C35" s="15" t="s">
        <v>565</v>
      </c>
      <c r="D35" s="16"/>
      <c r="E35" s="17"/>
      <c r="F35" s="13" t="str">
        <f>IF(ISBLANK(A35),"",VLOOKUP(A35, Sentinel!$A$2:$F$139,2)&amp;"."&amp;VLOOKUP(A35, Sentinel!$A$2:$F$139,3))</f>
        <v>Dispensing.</v>
      </c>
      <c r="G35" s="13" t="str">
        <f>IF(ISBLANK(A35),"",VLOOKUP(A35, Sentinel!$A$2:$H$139,7))</f>
        <v>Dispensing Table in Sentinel CDM</v>
      </c>
      <c r="H35" s="14" t="str">
        <f>IF(ISBLANK(B35),"",VLOOKUP(B35, PCORNet!$A$2:$F$157,2)&amp;"."&amp;VLOOKUP(B35, PCORNet!$A$2:$F$157,3))</f>
        <v>Dispensing.</v>
      </c>
      <c r="I35" s="14" t="str">
        <f>IF(ISBLANK(B35),"",VLOOKUP(B35, PCORNet!$A$2:$H$157,7))</f>
        <v>The DISPENSING table contains one record per DISPENSINGID.</v>
      </c>
      <c r="J35" s="15" t="str">
        <f>IF(ISBLANK(C35),"",VLOOKUP(C35, 'PCORNet v4'!$A$2:$F$249,2)&amp;"."&amp;VLOOKUP(C35, 'PCORNet v4'!$A$2:$F$249,3))</f>
        <v>Dispensing.</v>
      </c>
      <c r="K35" s="15" t="str">
        <f>IF(ISBLANK(C35),"",VLOOKUP(C35, 'PCORNet v4'!$A$2:$H$249,7))</f>
        <v>The DISPENSING table contains one record per DISPENSINGID.</v>
      </c>
      <c r="L35" s="16" t="str">
        <f>IF(ISBLANK(D35),"",VLOOKUP(D35,i2b2!$A$2:$H$60,2)&amp;"."&amp;VLOOKUP(D35,i2b2!$A$2:$H$60,3))</f>
        <v/>
      </c>
      <c r="M35" s="16" t="str">
        <f>IF(ISBLANK(D35),"",VLOOKUP(D35,i2b2!$A$2:$H$60,7))</f>
        <v/>
      </c>
      <c r="N35" s="17" t="str">
        <f>IF(ISBLANK(E35),"",VLOOKUP(E35, OMOP!$A$2:$G$178,2)&amp;"."&amp;VLOOKUP(E35,OMOP!$A$2:$G$178,3))</f>
        <v/>
      </c>
      <c r="O35" s="17" t="str">
        <f>IF(ISBLANK(E35),"",VLOOKUP(E35, OMOP!$A$2:$H$178,7))</f>
        <v/>
      </c>
      <c r="P35" s="25" t="s">
        <v>2141</v>
      </c>
      <c r="Q35" s="25" t="s">
        <v>797</v>
      </c>
      <c r="R35" s="25"/>
      <c r="S35" s="51"/>
      <c r="T35" s="51"/>
      <c r="U35" s="51" t="s">
        <v>2824</v>
      </c>
      <c r="V35" s="26" t="s">
        <v>1834</v>
      </c>
      <c r="W35" s="26" t="s">
        <v>2477</v>
      </c>
      <c r="X35" s="36" t="str">
        <f>IF(ISBLANK($A35),"",IF(ISBLANK(VLOOKUP($A35, Sentinel!$A$2:$H$180,8)),"N/A",VLOOKUP($A35, Sentinel!$A$2:$H$180,8)))</f>
        <v>PerformedStudyAgentTransfer WHERE PerformedStudyAgentTransfer &gt; DefinedStudyAgentTransfer.nameCode = "Dispensing"</v>
      </c>
      <c r="Y35" s="37" t="str">
        <f>IF(ISBLANK(B35),"",IF(ISBLANK(VLOOKUP(B35,PCORNet!$A$2:$H$180,8)), "N/A",VLOOKUP(B35,PCORNet!$A$2:$H$180,8)))</f>
        <v>PerformedStudyAgentTransfer WHERE PerformedStudyAgentTransfer &gt; DefinedStudyAgentTransfer.nameCode = "Dispensing"</v>
      </c>
      <c r="Z35" s="38" t="str">
        <f>IF(ISBLANK(C35),"",IF(ISBLANK(VLOOKUP(C35,'PCORNet v4'!$A$2:$H$296,8)), "N/A",VLOOKUP(C35,'PCORNet v4'!$A$2:$H$296,8)))</f>
        <v>PerformedStudyAgentTransfer WHERE PerformedStudyAgentTransfer &gt; DefinedStudyAgentTransfer.nameCode = "Dispensing"</v>
      </c>
      <c r="AA35" s="39" t="str">
        <f>IF(ISBLANK(D35),"",IF(ISBLANK(VLOOKUP(D35,i2b2!$A$2:$H$180,8)),"N/A",VLOOKUP(D35,i2b2!$A$2:$H$180,8)))</f>
        <v/>
      </c>
      <c r="AB35" s="40" t="str">
        <f>IF(ISBLANK(E35),"",IF(ISBLANK(VLOOKUP(E35,OMOP!$A$2:$H$180,8)),"N/A", VLOOKUP(E35,OMOP!$A$2:$H$180,8)))</f>
        <v/>
      </c>
    </row>
    <row r="36" spans="1:28" s="6" customFormat="1" ht="31.2" x14ac:dyDescent="0.3">
      <c r="A36" s="13"/>
      <c r="B36" s="14" t="s">
        <v>574</v>
      </c>
      <c r="C36" s="15" t="s">
        <v>1581</v>
      </c>
      <c r="D36" s="16"/>
      <c r="E36" s="17"/>
      <c r="F36" s="13" t="str">
        <f>IF(ISBLANK(A36),"",VLOOKUP(A36, Sentinel!$A$2:$F$139,2)&amp;"."&amp;VLOOKUP(A36, Sentinel!$A$2:$F$139,3))</f>
        <v/>
      </c>
      <c r="G36" s="13" t="str">
        <f>IF(ISBLANK(A36),"",VLOOKUP(A36, Sentinel!$A$2:$H$139,7))</f>
        <v/>
      </c>
      <c r="H36" s="14" t="str">
        <f>IF(ISBLANK(B36),"",VLOOKUP(B36, PCORNet!$A$2:$F$157,2)&amp;"."&amp;VLOOKUP(B36, PCORNet!$A$2:$F$157,3))</f>
        <v>Dispensing.dispensingid</v>
      </c>
      <c r="I36" s="14" t="str">
        <f>IF(ISBLANK(B36),"",VLOOKUP(B36, PCORNet!$A$2:$H$157,7))</f>
        <v>Arbitrary identifier for each unique record.</v>
      </c>
      <c r="J36" s="15" t="str">
        <f>IF(ISBLANK(C36),"",VLOOKUP(C36, 'PCORNet v4'!$A$2:$F$249,2)&amp;"."&amp;VLOOKUP(C36, 'PCORNet v4'!$A$2:$F$249,3))</f>
        <v>Dispensing.dispensingid</v>
      </c>
      <c r="K36" s="15" t="str">
        <f>IF(ISBLANK(C36),"",VLOOKUP(C36, 'PCORNet v4'!$A$2:$H$249,7))</f>
        <v>Arbitrary identifier for each unique record.</v>
      </c>
      <c r="L36" s="16" t="str">
        <f>IF(ISBLANK(D36),"",VLOOKUP(D36,i2b2!$A$2:$H$60,2)&amp;"."&amp;VLOOKUP(D36,i2b2!$A$2:$H$60,3))</f>
        <v/>
      </c>
      <c r="M36" s="16" t="str">
        <f>IF(ISBLANK(D36),"",VLOOKUP(D36,i2b2!$A$2:$H$60,7))</f>
        <v/>
      </c>
      <c r="N36" s="17" t="str">
        <f>IF(ISBLANK(E36),"",VLOOKUP(E36, OMOP!$A$2:$G$178,2)&amp;"."&amp;VLOOKUP(E36,OMOP!$A$2:$G$178,3))</f>
        <v/>
      </c>
      <c r="O36" s="17" t="str">
        <f>IF(ISBLANK(E36),"",VLOOKUP(E36, OMOP!$A$2:$H$178,7))</f>
        <v/>
      </c>
      <c r="P36" s="25" t="s">
        <v>2014</v>
      </c>
      <c r="Q36" s="25" t="s">
        <v>2062</v>
      </c>
      <c r="R36" s="25" t="s">
        <v>2051</v>
      </c>
      <c r="S36" s="51"/>
      <c r="T36" s="51"/>
      <c r="U36" s="51"/>
      <c r="V36" s="26" t="s">
        <v>1835</v>
      </c>
      <c r="W36" s="26" t="s">
        <v>2478</v>
      </c>
      <c r="X36" s="36" t="str">
        <f>IF(ISBLANK($A36),"",IF(ISBLANK(VLOOKUP($A36, Sentinel!$A$2:$H$180,8)),"N/A",VLOOKUP($A36, Sentinel!$A$2:$H$180,8)))</f>
        <v/>
      </c>
      <c r="Y36" s="37" t="str">
        <f>IF(ISBLANK(B36),"",IF(ISBLANK(VLOOKUP(B36,PCORNet!$A$2:$H$180,8)), "N/A",VLOOKUP(B36,PCORNet!$A$2:$H$180,8)))</f>
        <v>PerformedStudyAgentTransfer.identifier(DSET&lt;ID&gt;).item(ID).identifier</v>
      </c>
      <c r="Z36" s="38" t="str">
        <f>IF(ISBLANK(C36),"",IF(ISBLANK(VLOOKUP(C36,'PCORNet v4'!$A$2:$H$296,8)), "N/A",VLOOKUP(C36,'PCORNet v4'!$A$2:$H$296,8)))</f>
        <v>PerformedStudyAgentTransfer.identifier(DSET&lt;ID&gt;).item(ID).identifier</v>
      </c>
      <c r="AA36" s="39" t="str">
        <f>IF(ISBLANK(D36),"",IF(ISBLANK(VLOOKUP(D36,i2b2!$A$2:$H$180,8)),"N/A",VLOOKUP(D36,i2b2!$A$2:$H$180,8)))</f>
        <v/>
      </c>
      <c r="AB36" s="40" t="str">
        <f>IF(ISBLANK(E36),"",IF(ISBLANK(VLOOKUP(E36,OMOP!$A$2:$H$180,8)),"N/A", VLOOKUP(E36,OMOP!$A$2:$H$180,8)))</f>
        <v/>
      </c>
    </row>
    <row r="37" spans="1:28" s="6" customFormat="1" ht="31.2" x14ac:dyDescent="0.3">
      <c r="A37" s="13" t="s">
        <v>178</v>
      </c>
      <c r="B37" s="14" t="s">
        <v>579</v>
      </c>
      <c r="C37" s="15" t="s">
        <v>1582</v>
      </c>
      <c r="D37" s="16"/>
      <c r="E37" s="17"/>
      <c r="F37" s="13" t="str">
        <f>IF(ISBLANK(A37),"",VLOOKUP(A37, Sentinel!$A$2:$F$139,2)&amp;"."&amp;VLOOKUP(A37, Sentinel!$A$2:$F$139,3))</f>
        <v>Dispensing.PatID</v>
      </c>
      <c r="G37" s="13" t="str">
        <f>IF(ISBLANK(A37),"",VLOOKUP(A37, Sentinel!$A$2:$H$139,7))</f>
        <v>Arbitrary person-level identifier. Used to link across tables.</v>
      </c>
      <c r="H37" s="14" t="str">
        <f>IF(ISBLANK(B37),"",VLOOKUP(B37, PCORNet!$A$2:$F$157,2)&amp;"."&amp;VLOOKUP(B37, PCORNet!$A$2:$F$157,3))</f>
        <v>Dispensing.patid</v>
      </c>
      <c r="I37" s="14" t="str">
        <f>IF(ISBLANK(B37),"",VLOOKUP(B37, PCORNet!$A$2:$H$157,7))</f>
        <v>Arbitrary person-level identifier</v>
      </c>
      <c r="J37" s="15" t="str">
        <f>IF(ISBLANK(C37),"",VLOOKUP(C37, 'PCORNet v4'!$A$2:$F$249,2)&amp;"."&amp;VLOOKUP(C37, 'PCORNet v4'!$A$2:$F$249,3))</f>
        <v>Dispensing.patid</v>
      </c>
      <c r="K37" s="15" t="str">
        <f>IF(ISBLANK(C37),"",VLOOKUP(C37, 'PCORNet v4'!$A$2:$H$249,7))</f>
        <v>Arbitrary person-level identifier</v>
      </c>
      <c r="L37" s="16" t="str">
        <f>IF(ISBLANK(D37),"",VLOOKUP(D37,i2b2!$A$2:$H$60,2)&amp;"."&amp;VLOOKUP(D37,i2b2!$A$2:$H$60,3))</f>
        <v/>
      </c>
      <c r="M37" s="16" t="str">
        <f>IF(ISBLANK(D37),"",VLOOKUP(D37,i2b2!$A$2:$H$60,7))</f>
        <v/>
      </c>
      <c r="N37" s="17" t="str">
        <f>IF(ISBLANK(E37),"",VLOOKUP(E37, OMOP!$A$2:$G$178,2)&amp;"."&amp;VLOOKUP(E37,OMOP!$A$2:$G$178,3))</f>
        <v/>
      </c>
      <c r="O37" s="17" t="str">
        <f>IF(ISBLANK(E37),"",VLOOKUP(E37, OMOP!$A$2:$H$178,7))</f>
        <v/>
      </c>
      <c r="P37" s="25" t="s">
        <v>410</v>
      </c>
      <c r="Q37" s="25" t="s">
        <v>2050</v>
      </c>
      <c r="R37" s="25" t="s">
        <v>2051</v>
      </c>
      <c r="S37" s="51"/>
      <c r="T37" s="51"/>
      <c r="U37" s="51"/>
      <c r="V37" s="26" t="s">
        <v>1915</v>
      </c>
      <c r="W37" s="26" t="s">
        <v>2479</v>
      </c>
      <c r="X37" s="36" t="str">
        <f>IF(ISBLANK($A37),"",IF(ISBLANK(VLOOKUP($A37, Sentinel!$A$2:$H$180,8)),"N/A",VLOOKUP($A37, Sentinel!$A$2:$H$180,8)))</f>
        <v>PerformedStudyAgentTransfer &gt; Subject.identifier(ID).identifier</v>
      </c>
      <c r="Y37" s="37" t="str">
        <f>IF(ISBLANK(B37),"",IF(ISBLANK(VLOOKUP(B37,PCORNet!$A$2:$H$180,8)), "N/A",VLOOKUP(B37,PCORNet!$A$2:$H$180,8)))</f>
        <v>PerformedStudyAgentTransfer &gt; Subject.identifier(ID).identifier</v>
      </c>
      <c r="Z37" s="38" t="str">
        <f>IF(ISBLANK(C37),"",IF(ISBLANK(VLOOKUP(C37,'PCORNet v4'!$A$2:$H$296,8)), "N/A",VLOOKUP(C37,'PCORNet v4'!$A$2:$H$296,8)))</f>
        <v>PerformedStudyAgentTransfer &gt; Subject.identifier(ID).identifier</v>
      </c>
      <c r="AA37" s="39" t="str">
        <f>IF(ISBLANK(D37),"",IF(ISBLANK(VLOOKUP(D37,i2b2!$A$2:$H$180,8)),"N/A",VLOOKUP(D37,i2b2!$A$2:$H$180,8)))</f>
        <v/>
      </c>
      <c r="AB37" s="40" t="str">
        <f>IF(ISBLANK(E37),"",IF(ISBLANK(VLOOKUP(E37,OMOP!$A$2:$H$180,8)),"N/A", VLOOKUP(E37,OMOP!$A$2:$H$180,8)))</f>
        <v/>
      </c>
    </row>
    <row r="38" spans="1:28" s="6" customFormat="1" ht="46.8" x14ac:dyDescent="0.3">
      <c r="A38" s="13"/>
      <c r="B38" s="14" t="s">
        <v>582</v>
      </c>
      <c r="C38" s="15" t="s">
        <v>1583</v>
      </c>
      <c r="D38" s="16"/>
      <c r="E38" s="17"/>
      <c r="F38" s="13" t="str">
        <f>IF(ISBLANK(A38),"",VLOOKUP(A38, Sentinel!$A$2:$F$139,2)&amp;"."&amp;VLOOKUP(A38, Sentinel!$A$2:$F$139,3))</f>
        <v/>
      </c>
      <c r="G38" s="13" t="str">
        <f>IF(ISBLANK(A38),"",VLOOKUP(A38, Sentinel!$A$2:$H$139,7))</f>
        <v/>
      </c>
      <c r="H38" s="14" t="str">
        <f>IF(ISBLANK(B38),"",VLOOKUP(B38, PCORNet!$A$2:$F$157,2)&amp;"."&amp;VLOOKUP(B38, PCORNet!$A$2:$F$157,3))</f>
        <v>Dispensing.prescribingid</v>
      </c>
      <c r="I38" s="14" t="str">
        <f>IF(ISBLANK(B38),"",VLOOKUP(B38, PCORNet!$A$2:$H$157,7))</f>
        <v>This is an optional relationship to the PRESCRIBING table, and may not be generally available</v>
      </c>
      <c r="J38" s="15" t="str">
        <f>IF(ISBLANK(C38),"",VLOOKUP(C38, 'PCORNet v4'!$A$2:$F$249,2)&amp;"."&amp;VLOOKUP(C38, 'PCORNet v4'!$A$2:$F$249,3))</f>
        <v>Dispensing.prescribingid</v>
      </c>
      <c r="K38" s="15" t="str">
        <f>IF(ISBLANK(C38),"",VLOOKUP(C38, 'PCORNet v4'!$A$2:$H$249,7))</f>
        <v>This is an optional relationship to the PRESCRIBING table, and may not be generally available</v>
      </c>
      <c r="L38" s="16" t="str">
        <f>IF(ISBLANK(D38),"",VLOOKUP(D38,i2b2!$A$2:$H$60,2)&amp;"."&amp;VLOOKUP(D38,i2b2!$A$2:$H$60,3))</f>
        <v/>
      </c>
      <c r="M38" s="16" t="str">
        <f>IF(ISBLANK(D38),"",VLOOKUP(D38,i2b2!$A$2:$H$60,7))</f>
        <v/>
      </c>
      <c r="N38" s="17" t="str">
        <f>IF(ISBLANK(E38),"",VLOOKUP(E38, OMOP!$A$2:$G$178,2)&amp;"."&amp;VLOOKUP(E38,OMOP!$A$2:$G$178,3))</f>
        <v/>
      </c>
      <c r="O38" s="17" t="str">
        <f>IF(ISBLANK(E38),"",VLOOKUP(E38, OMOP!$A$2:$H$178,7))</f>
        <v/>
      </c>
      <c r="P38" s="25" t="s">
        <v>1648</v>
      </c>
      <c r="Q38" s="25" t="s">
        <v>2062</v>
      </c>
      <c r="R38" s="25" t="s">
        <v>2051</v>
      </c>
      <c r="S38" s="51"/>
      <c r="T38" s="51"/>
      <c r="U38" s="51"/>
      <c r="V38" s="26" t="s">
        <v>2657</v>
      </c>
      <c r="W38" s="26" t="s">
        <v>2480</v>
      </c>
      <c r="X38" s="36" t="str">
        <f>IF(ISBLANK($A38),"",IF(ISBLANK(VLOOKUP($A38, Sentinel!$A$2:$H$180,8)),"N/A",VLOOKUP($A38, Sentinel!$A$2:$H$180,8)))</f>
        <v/>
      </c>
      <c r="Y38" s="37" t="str">
        <f>IF(ISBLANK(B38),"",IF(ISBLANK(VLOOKUP(B38,PCORNet!$A$2:$H$180,8)), "N/A",VLOOKUP(B38,PCORNet!$A$2:$H$180,8)))</f>
        <v>PerformedStudyAgentTransfer &gt; {is the component of} &gt; PerformedCompositionRelationship &gt; {is the parent of} &gt; PerformedSubstanceAdministration.identifier</v>
      </c>
      <c r="Z38" s="38" t="str">
        <f>IF(ISBLANK(C38),"",IF(ISBLANK(VLOOKUP(C38,'PCORNet v4'!$A$2:$H$296,8)), "N/A",VLOOKUP(C38,'PCORNet v4'!$A$2:$H$296,8)))</f>
        <v>PerformedStudyAgentTransfer &gt; {is the component of} &gt; PerformedCompositionRelationship &gt; {is the parent of} &gt; PerformedSubstanceAdministration.identifier</v>
      </c>
      <c r="AA38" s="39" t="str">
        <f>IF(ISBLANK(D38),"",IF(ISBLANK(VLOOKUP(D38,i2b2!$A$2:$H$180,8)),"N/A",VLOOKUP(D38,i2b2!$A$2:$H$180,8)))</f>
        <v/>
      </c>
      <c r="AB38" s="40" t="str">
        <f>IF(ISBLANK(E38),"",IF(ISBLANK(VLOOKUP(E38,OMOP!$A$2:$H$180,8)),"N/A", VLOOKUP(E38,OMOP!$A$2:$H$180,8)))</f>
        <v/>
      </c>
    </row>
    <row r="39" spans="1:28" s="6" customFormat="1" ht="46.8" x14ac:dyDescent="0.3">
      <c r="A39" s="13" t="s">
        <v>184</v>
      </c>
      <c r="B39" s="14" t="s">
        <v>570</v>
      </c>
      <c r="C39" s="15" t="s">
        <v>1584</v>
      </c>
      <c r="D39" s="16"/>
      <c r="E39" s="17"/>
      <c r="F39" s="13" t="str">
        <f>IF(ISBLANK(A39),"",VLOOKUP(A39, Sentinel!$A$2:$F$139,2)&amp;"."&amp;VLOOKUP(A39, Sentinel!$A$2:$F$139,3))</f>
        <v>Dispensing.RxDate</v>
      </c>
      <c r="G39" s="13" t="str">
        <f>IF(ISBLANK(A39),"",VLOOKUP(A39, Sentinel!$A$2:$H$139,7))</f>
        <v>Dispensing date (as close as possible to date the person received the dispensing).</v>
      </c>
      <c r="H39" s="14" t="str">
        <f>IF(ISBLANK(B39),"",VLOOKUP(B39, PCORNet!$A$2:$F$157,2)&amp;"."&amp;VLOOKUP(B39, PCORNet!$A$2:$F$157,3))</f>
        <v>Dispensing.dispense_date</v>
      </c>
      <c r="I39" s="14" t="str">
        <f>IF(ISBLANK(B39),"",VLOOKUP(B39, PCORNet!$A$2:$H$157,7))</f>
        <v>Dispensing date</v>
      </c>
      <c r="J39" s="15" t="str">
        <f>IF(ISBLANK(C39),"",VLOOKUP(C39, 'PCORNet v4'!$A$2:$F$249,2)&amp;"."&amp;VLOOKUP(C39, 'PCORNet v4'!$A$2:$F$249,3))</f>
        <v>Dispensing.dispense_date</v>
      </c>
      <c r="K39" s="15" t="str">
        <f>IF(ISBLANK(C39),"",VLOOKUP(C39, 'PCORNet v4'!$A$2:$H$249,7))</f>
        <v>Dispensing date</v>
      </c>
      <c r="L39" s="16" t="str">
        <f>IF(ISBLANK(D39),"",VLOOKUP(D39,i2b2!$A$2:$H$60,2)&amp;"."&amp;VLOOKUP(D39,i2b2!$A$2:$H$60,3))</f>
        <v/>
      </c>
      <c r="M39" s="16" t="str">
        <f>IF(ISBLANK(D39),"",VLOOKUP(D39,i2b2!$A$2:$H$60,7))</f>
        <v/>
      </c>
      <c r="N39" s="17" t="str">
        <f>IF(ISBLANK(E39),"",VLOOKUP(E39, OMOP!$A$2:$G$178,2)&amp;"."&amp;VLOOKUP(E39,OMOP!$A$2:$G$178,3))</f>
        <v/>
      </c>
      <c r="O39" s="17" t="str">
        <f>IF(ISBLANK(E39),"",VLOOKUP(E39, OMOP!$A$2:$H$178,7))</f>
        <v/>
      </c>
      <c r="P39" s="25" t="s">
        <v>1867</v>
      </c>
      <c r="Q39" s="25" t="s">
        <v>2047</v>
      </c>
      <c r="R39" s="25" t="s">
        <v>2048</v>
      </c>
      <c r="S39" s="50" t="s">
        <v>2812</v>
      </c>
      <c r="T39" s="50"/>
      <c r="U39" s="53" t="s">
        <v>2825</v>
      </c>
      <c r="V39" s="26" t="s">
        <v>1866</v>
      </c>
      <c r="W39" s="26" t="s">
        <v>2481</v>
      </c>
      <c r="X39" s="36" t="str">
        <f>IF(ISBLANK($A39),"",IF(ISBLANK(VLOOKUP($A39, Sentinel!$A$2:$H$180,8)),"N/A",VLOOKUP($A39, Sentinel!$A$2:$H$180,8)))</f>
        <v>PerformedStudyAgentTransfer.dateRange(IVL&lt;TS_DATETIME&gt;).high</v>
      </c>
      <c r="Y39" s="37" t="str">
        <f>IF(ISBLANK(B39),"",IF(ISBLANK(VLOOKUP(B39,PCORNet!$A$2:$H$180,8)), "N/A",VLOOKUP(B39,PCORNet!$A$2:$H$180,8)))</f>
        <v>PerformedStudyAgentTransfer.dateRange(IVL&lt;TS_DATETIME&gt;).high</v>
      </c>
      <c r="Z39" s="38" t="str">
        <f>IF(ISBLANK(C39),"",IF(ISBLANK(VLOOKUP(C39,'PCORNet v4'!$A$2:$H$296,8)), "N/A",VLOOKUP(C39,'PCORNet v4'!$A$2:$H$296,8)))</f>
        <v>PerformedStudyAgentTransfer.dateRange(IVL&lt;TS_DATETIME&gt;).high</v>
      </c>
      <c r="AA39" s="39" t="str">
        <f>IF(ISBLANK(D39),"",IF(ISBLANK(VLOOKUP(D39,i2b2!$A$2:$H$180,8)),"N/A",VLOOKUP(D39,i2b2!$A$2:$H$180,8)))</f>
        <v/>
      </c>
      <c r="AB39" s="40" t="str">
        <f>IF(ISBLANK(E39),"",IF(ISBLANK(VLOOKUP(E39,OMOP!$A$2:$H$180,8)),"N/A", VLOOKUP(E39,OMOP!$A$2:$H$180,8)))</f>
        <v/>
      </c>
    </row>
    <row r="40" spans="1:28" s="6" customFormat="1" ht="46.8" x14ac:dyDescent="0.3">
      <c r="A40" s="13" t="s">
        <v>175</v>
      </c>
      <c r="B40" s="14" t="s">
        <v>577</v>
      </c>
      <c r="C40" s="15" t="s">
        <v>1585</v>
      </c>
      <c r="D40" s="16"/>
      <c r="E40" s="17"/>
      <c r="F40" s="13" t="str">
        <f>IF(ISBLANK(A40),"",VLOOKUP(A40, Sentinel!$A$2:$F$139,2)&amp;"."&amp;VLOOKUP(A40, Sentinel!$A$2:$F$139,3))</f>
        <v>Dispensing.NDC</v>
      </c>
      <c r="G40" s="13" t="str">
        <f>IF(ISBLANK(A40),"",VLOOKUP(A40, Sentinel!$A$2:$H$139,7))</f>
        <v>National Drug Code. Please expunge any place holders (e.g., ‘-‘ or extra digit).</v>
      </c>
      <c r="H40" s="14" t="str">
        <f>IF(ISBLANK(B40),"",VLOOKUP(B40, PCORNet!$A$2:$F$157,2)&amp;"."&amp;VLOOKUP(B40, PCORNet!$A$2:$F$157,3))</f>
        <v>Dispensing.ndc</v>
      </c>
      <c r="I40" s="14" t="str">
        <f>IF(ISBLANK(B40),"",VLOOKUP(B40, PCORNet!$A$2:$H$157,7))</f>
        <v>National Drug Code in the 11-digit, no-dash, HIPAA format.</v>
      </c>
      <c r="J40" s="15" t="str">
        <f>IF(ISBLANK(C40),"",VLOOKUP(C40, 'PCORNet v4'!$A$2:$F$249,2)&amp;"."&amp;VLOOKUP(C40, 'PCORNet v4'!$A$2:$F$249,3))</f>
        <v>Dispensing.ndc</v>
      </c>
      <c r="K40" s="15" t="str">
        <f>IF(ISBLANK(C40),"",VLOOKUP(C40, 'PCORNet v4'!$A$2:$H$249,7))</f>
        <v>National Drug Code in the 11-digit, no-dash, HIPAA format.</v>
      </c>
      <c r="L40" s="16" t="str">
        <f>IF(ISBLANK(D40),"",VLOOKUP(D40,i2b2!$A$2:$H$60,2)&amp;"."&amp;VLOOKUP(D40,i2b2!$A$2:$H$60,3))</f>
        <v/>
      </c>
      <c r="M40" s="16" t="str">
        <f>IF(ISBLANK(D40),"",VLOOKUP(D40,i2b2!$A$2:$H$60,7))</f>
        <v/>
      </c>
      <c r="N40" s="17" t="str">
        <f>IF(ISBLANK(E40),"",VLOOKUP(E40, OMOP!$A$2:$G$178,2)&amp;"."&amp;VLOOKUP(E40,OMOP!$A$2:$G$178,3))</f>
        <v/>
      </c>
      <c r="O40" s="17" t="str">
        <f>IF(ISBLANK(E40),"",VLOOKUP(E40, OMOP!$A$2:$H$178,7))</f>
        <v/>
      </c>
      <c r="P40" s="25" t="s">
        <v>411</v>
      </c>
      <c r="Q40" s="25" t="s">
        <v>2063</v>
      </c>
      <c r="R40" s="25" t="s">
        <v>2064</v>
      </c>
      <c r="S40" s="50" t="s">
        <v>2812</v>
      </c>
      <c r="T40" s="50"/>
      <c r="U40" s="53" t="s">
        <v>2825</v>
      </c>
      <c r="V40" s="26" t="s">
        <v>1836</v>
      </c>
      <c r="W40" s="26" t="s">
        <v>2482</v>
      </c>
      <c r="X40" s="36" t="str">
        <f>IF(ISBLANK($A40),"",IF(ISBLANK(VLOOKUP($A40, Sentinel!$A$2:$H$180,8)),"N/A",VLOOKUP($A40, Sentinel!$A$2:$H$180,8)))</f>
        <v>PerformedStudyAgentTransfer &gt; Drug.code</v>
      </c>
      <c r="Y40" s="37" t="str">
        <f>IF(ISBLANK(B40),"",IF(ISBLANK(VLOOKUP(B40,PCORNet!$A$2:$H$180,8)), "N/A",VLOOKUP(B40,PCORNet!$A$2:$H$180,8)))</f>
        <v>PerformedStudyAgentTransfer &gt; Drug.code</v>
      </c>
      <c r="Z40" s="38" t="str">
        <f>IF(ISBLANK(C40),"",IF(ISBLANK(VLOOKUP(C40,'PCORNet v4'!$A$2:$H$296,8)), "N/A",VLOOKUP(C40,'PCORNet v4'!$A$2:$H$296,8)))</f>
        <v>PerformedStudyAgentTransfer &gt; Drug.code</v>
      </c>
      <c r="AA40" s="39" t="str">
        <f>IF(ISBLANK(D40),"",IF(ISBLANK(VLOOKUP(D40,i2b2!$A$2:$H$180,8)),"N/A",VLOOKUP(D40,i2b2!$A$2:$H$180,8)))</f>
        <v/>
      </c>
      <c r="AB40" s="40" t="str">
        <f>IF(ISBLANK(E40),"",IF(ISBLANK(VLOOKUP(E40,OMOP!$A$2:$H$180,8)),"N/A", VLOOKUP(E40,OMOP!$A$2:$H$180,8)))</f>
        <v/>
      </c>
    </row>
    <row r="41" spans="1:28" s="6" customFormat="1" ht="124.8" x14ac:dyDescent="0.3">
      <c r="A41" s="13" t="s">
        <v>187</v>
      </c>
      <c r="B41" s="14" t="s">
        <v>572</v>
      </c>
      <c r="C41" s="15" t="s">
        <v>1586</v>
      </c>
      <c r="D41" s="16"/>
      <c r="E41" s="17"/>
      <c r="F41" s="13" t="str">
        <f>IF(ISBLANK(A41),"",VLOOKUP(A41, Sentinel!$A$2:$F$139,2)&amp;"."&amp;VLOOKUP(A41, Sentinel!$A$2:$F$139,3))</f>
        <v>Dispensing.RxSup</v>
      </c>
      <c r="G41" s="13" t="str">
        <f>IF(ISBLANK(A41),"",VLOOKUP(A41, Sentinel!$A$2:$H$139,7))</f>
        <v>Days Supply. Number of days that the medication supports based on the number of doses as reported by the pharmacist. This amount is typically found on the dispensings record. It should not be necessary to calculate this variable for use in the SCDM. Positive integer values are expected.</v>
      </c>
      <c r="H41" s="14" t="str">
        <f>IF(ISBLANK(B41),"",VLOOKUP(B41, PCORNet!$A$2:$F$157,2)&amp;"."&amp;VLOOKUP(B41, PCORNet!$A$2:$F$157,3))</f>
        <v>Dispensing.dispense_sup</v>
      </c>
      <c r="I41" s="14" t="str">
        <f>IF(ISBLANK(B41),"",VLOOKUP(B41, PCORNet!$A$2:$H$157,7))</f>
        <v>Days supply.</v>
      </c>
      <c r="J41" s="15" t="str">
        <f>IF(ISBLANK(C41),"",VLOOKUP(C41, 'PCORNet v4'!$A$2:$F$249,2)&amp;"."&amp;VLOOKUP(C41, 'PCORNet v4'!$A$2:$F$249,3))</f>
        <v>Dispensing.dispense_sup</v>
      </c>
      <c r="K41" s="15" t="str">
        <f>IF(ISBLANK(C41),"",VLOOKUP(C41, 'PCORNet v4'!$A$2:$H$249,7))</f>
        <v>Days supply.</v>
      </c>
      <c r="L41" s="16" t="str">
        <f>IF(ISBLANK(D41),"",VLOOKUP(D41,i2b2!$A$2:$H$60,2)&amp;"."&amp;VLOOKUP(D41,i2b2!$A$2:$H$60,3))</f>
        <v/>
      </c>
      <c r="M41" s="16" t="str">
        <f>IF(ISBLANK(D41),"",VLOOKUP(D41,i2b2!$A$2:$H$60,7))</f>
        <v/>
      </c>
      <c r="N41" s="17" t="str">
        <f>IF(ISBLANK(E41),"",VLOOKUP(E41, OMOP!$A$2:$G$178,2)&amp;"."&amp;VLOOKUP(E41,OMOP!$A$2:$G$178,3))</f>
        <v/>
      </c>
      <c r="O41" s="17" t="str">
        <f>IF(ISBLANK(E41),"",VLOOKUP(E41, OMOP!$A$2:$H$178,7))</f>
        <v/>
      </c>
      <c r="P41" s="26" t="s">
        <v>412</v>
      </c>
      <c r="Q41" s="26" t="s">
        <v>797</v>
      </c>
      <c r="R41" s="26" t="s">
        <v>2093</v>
      </c>
      <c r="S41" s="52" t="s">
        <v>2812</v>
      </c>
      <c r="T41" s="52"/>
      <c r="U41" s="53" t="s">
        <v>2825</v>
      </c>
      <c r="V41" s="26" t="s">
        <v>1837</v>
      </c>
      <c r="W41" s="26" t="s">
        <v>2483</v>
      </c>
      <c r="X41" s="36" t="str">
        <f>IF(ISBLANK($A41),"",IF(ISBLANK(VLOOKUP($A41, Sentinel!$A$2:$H$180,8)),"N/A",VLOOKUP($A41, Sentinel!$A$2:$H$180,8)))</f>
        <v>PerformedStudyAgentTransfer.daysSupply</v>
      </c>
      <c r="Y41" s="37" t="str">
        <f>IF(ISBLANK(B41),"",IF(ISBLANK(VLOOKUP(B41,PCORNet!$A$2:$H$180,8)), "N/A",VLOOKUP(B41,PCORNet!$A$2:$H$180,8)))</f>
        <v>PerformedStudyAgentTransfer.daysSupply</v>
      </c>
      <c r="Z41" s="38" t="str">
        <f>IF(ISBLANK(C41),"",IF(ISBLANK(VLOOKUP(C41,'PCORNet v4'!$A$2:$H$296,8)), "N/A",VLOOKUP(C41,'PCORNet v4'!$A$2:$H$296,8)))</f>
        <v>PerformedStudyAgentTransfer.daysSupply</v>
      </c>
      <c r="AA41" s="39" t="str">
        <f>IF(ISBLANK(D41),"",IF(ISBLANK(VLOOKUP(D41,i2b2!$A$2:$H$180,8)),"N/A",VLOOKUP(D41,i2b2!$A$2:$H$180,8)))</f>
        <v/>
      </c>
      <c r="AB41" s="40" t="str">
        <f>IF(ISBLANK(E41),"",IF(ISBLANK(VLOOKUP(E41,OMOP!$A$2:$H$180,8)),"N/A", VLOOKUP(E41,OMOP!$A$2:$H$180,8)))</f>
        <v/>
      </c>
    </row>
    <row r="42" spans="1:28" s="6" customFormat="1" ht="124.8" x14ac:dyDescent="0.3">
      <c r="A42" s="13" t="s">
        <v>181</v>
      </c>
      <c r="B42" s="14" t="s">
        <v>568</v>
      </c>
      <c r="C42" s="15" t="s">
        <v>1587</v>
      </c>
      <c r="D42" s="16"/>
      <c r="E42" s="17"/>
      <c r="F42" s="13" t="str">
        <f>IF(ISBLANK(A42),"",VLOOKUP(A42, Sentinel!$A$2:$F$139,2)&amp;"."&amp;VLOOKUP(A42, Sentinel!$A$2:$F$139,3))</f>
        <v>Dispensing.RxAmt</v>
      </c>
      <c r="G42" s="13" t="str">
        <f>IF(ISBLANK(A42),"",VLOOKUP(A42, Sentinel!$A$2:$H$139,7))</f>
        <v>Amount Dispensed. Number of units (pills, tablets, vials) dispensed. Net amount per NDC per dispensing. This amount is typically found on the dispensings record. It should not be necessary to calculate this variable for use in the SCDM. Positive values are expected.</v>
      </c>
      <c r="H42" s="14" t="str">
        <f>IF(ISBLANK(B42),"",VLOOKUP(B42, PCORNet!$A$2:$F$157,2)&amp;"."&amp;VLOOKUP(B42, PCORNet!$A$2:$F$157,3))</f>
        <v>Dispensing.dispense_amt</v>
      </c>
      <c r="I42" s="14" t="str">
        <f>IF(ISBLANK(B42),"",VLOOKUP(B42, PCORNet!$A$2:$H$157,7))</f>
        <v>Number of units (pills, tablets, vials) dispensed.</v>
      </c>
      <c r="J42" s="15" t="str">
        <f>IF(ISBLANK(C42),"",VLOOKUP(C42, 'PCORNet v4'!$A$2:$F$249,2)&amp;"."&amp;VLOOKUP(C42, 'PCORNet v4'!$A$2:$F$249,3))</f>
        <v>Dispensing.dispense_amt</v>
      </c>
      <c r="K42" s="15" t="str">
        <f>IF(ISBLANK(C42),"",VLOOKUP(C42, 'PCORNet v4'!$A$2:$H$249,7))</f>
        <v>Number of units (pills, tablets, vials) dispensed.</v>
      </c>
      <c r="L42" s="16" t="str">
        <f>IF(ISBLANK(D42),"",VLOOKUP(D42,i2b2!$A$2:$H$60,2)&amp;"."&amp;VLOOKUP(D42,i2b2!$A$2:$H$60,3))</f>
        <v/>
      </c>
      <c r="M42" s="16" t="str">
        <f>IF(ISBLANK(D42),"",VLOOKUP(D42,i2b2!$A$2:$H$60,7))</f>
        <v/>
      </c>
      <c r="N42" s="17" t="str">
        <f>IF(ISBLANK(E42),"",VLOOKUP(E42, OMOP!$A$2:$G$178,2)&amp;"."&amp;VLOOKUP(E42,OMOP!$A$2:$G$178,3))</f>
        <v/>
      </c>
      <c r="O42" s="17" t="str">
        <f>IF(ISBLANK(E42),"",VLOOKUP(E42, OMOP!$A$2:$H$178,7))</f>
        <v/>
      </c>
      <c r="P42" s="25" t="s">
        <v>413</v>
      </c>
      <c r="Q42" s="26" t="s">
        <v>797</v>
      </c>
      <c r="R42" s="26" t="s">
        <v>1249</v>
      </c>
      <c r="S42" s="50" t="s">
        <v>2812</v>
      </c>
      <c r="T42" s="50"/>
      <c r="U42" s="53" t="s">
        <v>2825</v>
      </c>
      <c r="V42" s="26" t="s">
        <v>1838</v>
      </c>
      <c r="W42" s="26" t="s">
        <v>2484</v>
      </c>
      <c r="X42" s="36" t="str">
        <f>IF(ISBLANK($A42),"",IF(ISBLANK(VLOOKUP($A42, Sentinel!$A$2:$H$180,8)),"N/A",VLOOKUP($A42, Sentinel!$A$2:$H$180,8)))</f>
        <v>PerformedStudyAgentTransfer.quantity</v>
      </c>
      <c r="Y42" s="37" t="str">
        <f>IF(ISBLANK(B42),"",IF(ISBLANK(VLOOKUP(B42,PCORNet!$A$2:$H$180,8)), "N/A",VLOOKUP(B42,PCORNet!$A$2:$H$180,8)))</f>
        <v>PerformedStudyAgentTransfer.quantity</v>
      </c>
      <c r="Z42" s="38" t="str">
        <f>IF(ISBLANK(C42),"",IF(ISBLANK(VLOOKUP(C42,'PCORNet v4'!$A$2:$H$296,8)), "N/A",VLOOKUP(C42,'PCORNet v4'!$A$2:$H$296,8)))</f>
        <v>PerformedStudyAgentTransfer.quantity</v>
      </c>
      <c r="AA42" s="39" t="str">
        <f>IF(ISBLANK(D42),"",IF(ISBLANK(VLOOKUP(D42,i2b2!$A$2:$H$180,8)),"N/A",VLOOKUP(D42,i2b2!$A$2:$H$180,8)))</f>
        <v/>
      </c>
      <c r="AB42" s="40" t="str">
        <f>IF(ISBLANK(E42),"",IF(ISBLANK(VLOOKUP(E42,OMOP!$A$2:$H$180,8)),"N/A", VLOOKUP(E42,OMOP!$A$2:$H$180,8)))</f>
        <v/>
      </c>
    </row>
    <row r="43" spans="1:28" s="6" customFormat="1" ht="46.8" x14ac:dyDescent="0.3">
      <c r="A43" s="13"/>
      <c r="B43" s="14"/>
      <c r="C43" s="15" t="s">
        <v>1588</v>
      </c>
      <c r="D43" s="16"/>
      <c r="E43" s="17"/>
      <c r="F43" s="13" t="str">
        <f>IF(ISBLANK(A43),"",VLOOKUP(A43, Sentinel!$A$2:$F$139,2)&amp;"."&amp;VLOOKUP(A43, Sentinel!$A$2:$F$139,3))</f>
        <v/>
      </c>
      <c r="G43" s="13" t="str">
        <f>IF(ISBLANK(A43),"",VLOOKUP(A43, Sentinel!$A$2:$H$139,7))</f>
        <v/>
      </c>
      <c r="H43" s="14" t="str">
        <f>IF(ISBLANK(B43),"",VLOOKUP(B43, PCORNet!$A$2:$F$157,2)&amp;"."&amp;VLOOKUP(B43, PCORNet!$A$2:$F$157,3))</f>
        <v/>
      </c>
      <c r="I43" s="14" t="str">
        <f>IF(ISBLANK(B43),"",VLOOKUP(B43, PCORNet!$A$2:$H$157,7))</f>
        <v/>
      </c>
      <c r="J43" s="15" t="str">
        <f>IF(ISBLANK(C43),"",VLOOKUP(C43, 'PCORNet v4'!$A$2:$F$249,2)&amp;"."&amp;VLOOKUP(C43, 'PCORNet v4'!$A$2:$F$249,3))</f>
        <v>Dispensing.dispense_dose_disp</v>
      </c>
      <c r="K43" s="15" t="str">
        <f>IF(ISBLANK(C43),"",VLOOKUP(C43, 'PCORNet v4'!$A$2:$H$249,7))</f>
        <v>Dose of a given medication, as dispensed</v>
      </c>
      <c r="L43" s="16" t="str">
        <f>IF(ISBLANK(D43),"",VLOOKUP(D43,i2b2!$A$2:$H$60,2)&amp;"."&amp;VLOOKUP(D43,i2b2!$A$2:$H$60,3))</f>
        <v/>
      </c>
      <c r="M43" s="16" t="str">
        <f>IF(ISBLANK(D43),"",VLOOKUP(D43,i2b2!$A$2:$H$60,7))</f>
        <v/>
      </c>
      <c r="N43" s="17" t="str">
        <f>IF(ISBLANK(E43),"",VLOOKUP(E43, OMOP!$A$2:$G$178,2)&amp;"."&amp;VLOOKUP(E43,OMOP!$A$2:$G$178,3))</f>
        <v/>
      </c>
      <c r="O43" s="17" t="str">
        <f>IF(ISBLANK(E43),"",VLOOKUP(E43, OMOP!$A$2:$H$178,7))</f>
        <v/>
      </c>
      <c r="P43" s="25" t="s">
        <v>1593</v>
      </c>
      <c r="Q43" s="26" t="s">
        <v>453</v>
      </c>
      <c r="R43" s="26" t="s">
        <v>2065</v>
      </c>
      <c r="S43" s="50" t="s">
        <v>2812</v>
      </c>
      <c r="T43" s="50"/>
      <c r="U43" s="53" t="s">
        <v>2825</v>
      </c>
      <c r="V43" s="26" t="s">
        <v>1840</v>
      </c>
      <c r="W43" s="26" t="s">
        <v>2485</v>
      </c>
      <c r="X43" s="36" t="str">
        <f>IF(ISBLANK($A43),"",IF(ISBLANK(VLOOKUP($A43, Sentinel!$A$2:$H$180,8)),"N/A",VLOOKUP($A43, Sentinel!$A$2:$H$180,8)))</f>
        <v/>
      </c>
      <c r="Y43" s="37" t="str">
        <f>IF(ISBLANK(B43),"",IF(ISBLANK(VLOOKUP(B43,PCORNet!$A$2:$H$180,8)), "N/A",VLOOKUP(B43,PCORNet!$A$2:$H$180,8)))</f>
        <v/>
      </c>
      <c r="Z43" s="38" t="str">
        <f>IF(ISBLANK(C43),"",IF(ISBLANK(VLOOKUP(C43,'PCORNet v4'!$A$2:$H$296,8)), "N/A",VLOOKUP(C43,'PCORNet v4'!$A$2:$H$296,8)))</f>
        <v>PerformedStudyAgentTransfer &gt; PerformedCompositionRelationship &gt; PerformedSubstanceAdministration.productDose(PQ).value</v>
      </c>
      <c r="AA43" s="39" t="str">
        <f>IF(ISBLANK(D43),"",IF(ISBLANK(VLOOKUP(D43,i2b2!$A$2:$H$180,8)),"N/A",VLOOKUP(D43,i2b2!$A$2:$H$180,8)))</f>
        <v/>
      </c>
      <c r="AB43" s="40" t="str">
        <f>IF(ISBLANK(E43),"",IF(ISBLANK(VLOOKUP(E43,OMOP!$A$2:$H$180,8)),"N/A", VLOOKUP(E43,OMOP!$A$2:$H$180,8)))</f>
        <v/>
      </c>
    </row>
    <row r="44" spans="1:28" s="6" customFormat="1" ht="46.8" x14ac:dyDescent="0.3">
      <c r="A44" s="13"/>
      <c r="B44" s="14"/>
      <c r="C44" s="15" t="s">
        <v>1589</v>
      </c>
      <c r="D44" s="16"/>
      <c r="E44" s="17"/>
      <c r="F44" s="13" t="str">
        <f>IF(ISBLANK(A44),"",VLOOKUP(A44, Sentinel!$A$2:$F$139,2)&amp;"."&amp;VLOOKUP(A44, Sentinel!$A$2:$F$139,3))</f>
        <v/>
      </c>
      <c r="G44" s="13" t="str">
        <f>IF(ISBLANK(A44),"",VLOOKUP(A44, Sentinel!$A$2:$H$139,7))</f>
        <v/>
      </c>
      <c r="H44" s="14" t="str">
        <f>IF(ISBLANK(B44),"",VLOOKUP(B44, PCORNet!$A$2:$F$157,2)&amp;"."&amp;VLOOKUP(B44, PCORNet!$A$2:$F$157,3))</f>
        <v/>
      </c>
      <c r="I44" s="14" t="str">
        <f>IF(ISBLANK(B44),"",VLOOKUP(B44, PCORNet!$A$2:$H$157,7))</f>
        <v/>
      </c>
      <c r="J44" s="15" t="str">
        <f>IF(ISBLANK(C44),"",VLOOKUP(C44, 'PCORNet v4'!$A$2:$F$249,2)&amp;"."&amp;VLOOKUP(C44, 'PCORNet v4'!$A$2:$F$249,3))</f>
        <v>Dispensing.dispense_dose_disp_unit</v>
      </c>
      <c r="K44" s="15" t="str">
        <f>IF(ISBLANK(C44),"",VLOOKUP(C44, 'PCORNet v4'!$A$2:$H$249,7))</f>
        <v>Units of measure associated with the dose of the medication as dispensed</v>
      </c>
      <c r="L44" s="16" t="str">
        <f>IF(ISBLANK(D44),"",VLOOKUP(D44,i2b2!$A$2:$H$60,2)&amp;"."&amp;VLOOKUP(D44,i2b2!$A$2:$H$60,3))</f>
        <v/>
      </c>
      <c r="M44" s="16" t="str">
        <f>IF(ISBLANK(D44),"",VLOOKUP(D44,i2b2!$A$2:$H$60,7))</f>
        <v/>
      </c>
      <c r="N44" s="17" t="str">
        <f>IF(ISBLANK(E44),"",VLOOKUP(E44, OMOP!$A$2:$G$178,2)&amp;"."&amp;VLOOKUP(E44,OMOP!$A$2:$G$178,3))</f>
        <v/>
      </c>
      <c r="O44" s="17" t="str">
        <f>IF(ISBLANK(E44),"",VLOOKUP(E44, OMOP!$A$2:$H$178,7))</f>
        <v/>
      </c>
      <c r="P44" s="25" t="s">
        <v>1594</v>
      </c>
      <c r="Q44" s="26" t="s">
        <v>453</v>
      </c>
      <c r="R44" s="26" t="s">
        <v>2065</v>
      </c>
      <c r="S44" s="50" t="s">
        <v>2812</v>
      </c>
      <c r="T44" s="50"/>
      <c r="U44" s="53" t="s">
        <v>2825</v>
      </c>
      <c r="V44" s="26" t="s">
        <v>2122</v>
      </c>
      <c r="W44" s="26" t="s">
        <v>2486</v>
      </c>
      <c r="X44" s="36" t="str">
        <f>IF(ISBLANK($A44),"",IF(ISBLANK(VLOOKUP($A44, Sentinel!$A$2:$H$180,8)),"N/A",VLOOKUP($A44, Sentinel!$A$2:$H$180,8)))</f>
        <v/>
      </c>
      <c r="Y44" s="37" t="str">
        <f>IF(ISBLANK(B44),"",IF(ISBLANK(VLOOKUP(B44,PCORNet!$A$2:$H$180,8)), "N/A",VLOOKUP(B44,PCORNet!$A$2:$H$180,8)))</f>
        <v/>
      </c>
      <c r="Z44" s="38" t="str">
        <f>IF(ISBLANK(C44),"",IF(ISBLANK(VLOOKUP(C44,'PCORNet v4'!$A$2:$H$296,8)), "N/A",VLOOKUP(C44,'PCORNet v4'!$A$2:$H$296,8)))</f>
        <v>PerformedStudyAgentTransfer &gt; PerformedCompositionRelationship &gt; PerformedSubstanceAdministration.productDose(PQ).unit</v>
      </c>
      <c r="AA44" s="39" t="str">
        <f>IF(ISBLANK(D44),"",IF(ISBLANK(VLOOKUP(D44,i2b2!$A$2:$H$180,8)),"N/A",VLOOKUP(D44,i2b2!$A$2:$H$180,8)))</f>
        <v/>
      </c>
      <c r="AB44" s="40" t="str">
        <f>IF(ISBLANK(E44),"",IF(ISBLANK(VLOOKUP(E44,OMOP!$A$2:$H$180,8)),"N/A", VLOOKUP(E44,OMOP!$A$2:$H$180,8)))</f>
        <v/>
      </c>
    </row>
    <row r="45" spans="1:28" s="6" customFormat="1" ht="46.8" x14ac:dyDescent="0.3">
      <c r="A45" s="13"/>
      <c r="B45" s="14"/>
      <c r="C45" s="15" t="s">
        <v>1580</v>
      </c>
      <c r="D45" s="16"/>
      <c r="E45" s="17"/>
      <c r="F45" s="13" t="str">
        <f>IF(ISBLANK(A45),"",VLOOKUP(A45, Sentinel!$A$2:$F$139,2)&amp;"."&amp;VLOOKUP(A45, Sentinel!$A$2:$F$139,3))</f>
        <v/>
      </c>
      <c r="G45" s="13" t="str">
        <f>IF(ISBLANK(A45),"",VLOOKUP(A45, Sentinel!$A$2:$H$139,7))</f>
        <v/>
      </c>
      <c r="H45" s="14" t="str">
        <f>IF(ISBLANK(B45),"",VLOOKUP(B45, PCORNet!$A$2:$F$157,2)&amp;"."&amp;VLOOKUP(B45, PCORNet!$A$2:$F$157,3))</f>
        <v/>
      </c>
      <c r="I45" s="14" t="str">
        <f>IF(ISBLANK(B45),"",VLOOKUP(B45, PCORNet!$A$2:$H$157,7))</f>
        <v/>
      </c>
      <c r="J45" s="15" t="str">
        <f>IF(ISBLANK(C45),"",VLOOKUP(C45, 'PCORNet v4'!$A$2:$F$249,2)&amp;"."&amp;VLOOKUP(C45, 'PCORNet v4'!$A$2:$F$249,3))</f>
        <v>Dispensing.dispense_route</v>
      </c>
      <c r="K45" s="15" t="str">
        <f>IF(ISBLANK(C45),"",VLOOKUP(C45, 'PCORNet v4'!$A$2:$H$249,7))</f>
        <v>Route of delivery</v>
      </c>
      <c r="L45" s="16" t="str">
        <f>IF(ISBLANK(D45),"",VLOOKUP(D45,i2b2!$A$2:$H$60,2)&amp;"."&amp;VLOOKUP(D45,i2b2!$A$2:$H$60,3))</f>
        <v/>
      </c>
      <c r="M45" s="16" t="str">
        <f>IF(ISBLANK(D45),"",VLOOKUP(D45,i2b2!$A$2:$H$60,7))</f>
        <v/>
      </c>
      <c r="N45" s="17" t="str">
        <f>IF(ISBLANK(E45),"",VLOOKUP(E45, OMOP!$A$2:$G$178,2)&amp;"."&amp;VLOOKUP(E45,OMOP!$A$2:$G$178,3))</f>
        <v/>
      </c>
      <c r="O45" s="17" t="str">
        <f>IF(ISBLANK(E45),"",VLOOKUP(E45, OMOP!$A$2:$H$178,7))</f>
        <v/>
      </c>
      <c r="P45" s="25" t="s">
        <v>1595</v>
      </c>
      <c r="Q45" s="26" t="s">
        <v>453</v>
      </c>
      <c r="R45" s="26" t="s">
        <v>2066</v>
      </c>
      <c r="S45" s="50" t="s">
        <v>2812</v>
      </c>
      <c r="T45" s="50"/>
      <c r="U45" s="53" t="s">
        <v>2825</v>
      </c>
      <c r="V45" s="26" t="s">
        <v>1839</v>
      </c>
      <c r="W45" s="26" t="s">
        <v>2487</v>
      </c>
      <c r="X45" s="36" t="str">
        <f>IF(ISBLANK($A45),"",IF(ISBLANK(VLOOKUP($A45, Sentinel!$A$2:$H$180,8)),"N/A",VLOOKUP($A45, Sentinel!$A$2:$H$180,8)))</f>
        <v/>
      </c>
      <c r="Y45" s="37" t="str">
        <f>IF(ISBLANK(B45),"",IF(ISBLANK(VLOOKUP(B45,PCORNet!$A$2:$H$180,8)), "N/A",VLOOKUP(B45,PCORNet!$A$2:$H$180,8)))</f>
        <v/>
      </c>
      <c r="Z45" s="38" t="str">
        <f>IF(ISBLANK(C45),"",IF(ISBLANK(VLOOKUP(C45,'PCORNet v4'!$A$2:$H$296,8)), "N/A",VLOOKUP(C45,'PCORNet v4'!$A$2:$H$296,8)))</f>
        <v>PerformedStudyAgentTransfer &gt; PerformedCompositionRelationship &gt; PerformedSubstanceAdministration.routeOfAdministrationCode</v>
      </c>
      <c r="AA45" s="39" t="str">
        <f>IF(ISBLANK(D45),"",IF(ISBLANK(VLOOKUP(D45,i2b2!$A$2:$H$180,8)),"N/A",VLOOKUP(D45,i2b2!$A$2:$H$180,8)))</f>
        <v/>
      </c>
      <c r="AB45" s="40" t="str">
        <f>IF(ISBLANK(E45),"",IF(ISBLANK(VLOOKUP(E45,OMOP!$A$2:$H$180,8)),"N/A", VLOOKUP(E45,OMOP!$A$2:$H$180,8)))</f>
        <v/>
      </c>
    </row>
    <row r="46" spans="1:28" s="6" customFormat="1" x14ac:dyDescent="0.3">
      <c r="A46" s="13"/>
      <c r="B46" s="14"/>
      <c r="C46" s="15"/>
      <c r="D46" s="16"/>
      <c r="E46" s="17"/>
      <c r="F46" s="13" t="str">
        <f>IF(ISBLANK(A46),"",VLOOKUP(A46, Sentinel!$A$2:$F$139,2)&amp;"."&amp;VLOOKUP(A46, Sentinel!$A$2:$F$139,3))</f>
        <v/>
      </c>
      <c r="G46" s="13" t="str">
        <f>IF(ISBLANK(A46),"",VLOOKUP(A46, Sentinel!$A$2:$H$139,7))</f>
        <v/>
      </c>
      <c r="H46" s="14" t="str">
        <f>IF(ISBLANK(B46),"",VLOOKUP(B46, PCORNet!$A$2:$F$157,2)&amp;"."&amp;VLOOKUP(B46, PCORNet!$A$2:$F$157,3))</f>
        <v/>
      </c>
      <c r="I46" s="14" t="str">
        <f>IF(ISBLANK(B46),"",VLOOKUP(B46, PCORNet!$A$2:$H$157,7))</f>
        <v/>
      </c>
      <c r="J46" s="15" t="str">
        <f>IF(ISBLANK(C46),"",VLOOKUP(C46, 'PCORNet v4'!$A$2:$F$249,2)&amp;"."&amp;VLOOKUP(C46, 'PCORNet v4'!$A$2:$F$249,3))</f>
        <v/>
      </c>
      <c r="K46" s="15" t="str">
        <f>IF(ISBLANK(C46),"",VLOOKUP(C46, 'PCORNet v4'!$A$2:$H$249,7))</f>
        <v/>
      </c>
      <c r="L46" s="16" t="str">
        <f>IF(ISBLANK(D46),"",VLOOKUP(D46,i2b2!$A$2:$H$60,2)&amp;"."&amp;VLOOKUP(D46,i2b2!$A$2:$H$60,3))</f>
        <v/>
      </c>
      <c r="M46" s="16" t="str">
        <f>IF(ISBLANK(D46),"",VLOOKUP(D46,i2b2!$A$2:$H$60,7))</f>
        <v/>
      </c>
      <c r="N46" s="17" t="str">
        <f>IF(ISBLANK(E46),"",VLOOKUP(E46, OMOP!$A$2:$G$178,2)&amp;"."&amp;VLOOKUP(E46,OMOP!$A$2:$G$178,3))</f>
        <v/>
      </c>
      <c r="O46" s="17" t="str">
        <f>IF(ISBLANK(E46),"",VLOOKUP(E46, OMOP!$A$2:$H$178,7))</f>
        <v/>
      </c>
      <c r="P46" s="25"/>
      <c r="Q46" s="26"/>
      <c r="R46" s="26"/>
      <c r="S46" s="50"/>
      <c r="T46" s="50"/>
      <c r="U46" s="50"/>
      <c r="V46" s="26"/>
      <c r="W46" s="26"/>
      <c r="X46" s="36" t="str">
        <f>IF(ISBLANK($A46),"",IF(ISBLANK(VLOOKUP($A46, Sentinel!$A$2:$H$180,8)),"N/A",VLOOKUP($A46, Sentinel!$A$2:$H$180,8)))</f>
        <v/>
      </c>
      <c r="Y46" s="37" t="str">
        <f>IF(ISBLANK(B46),"",IF(ISBLANK(VLOOKUP(B46,PCORNet!$A$2:$H$180,8)), "N/A",VLOOKUP(B46,PCORNet!$A$2:$H$180,8)))</f>
        <v/>
      </c>
      <c r="Z46" s="38" t="str">
        <f>IF(ISBLANK(C46),"",IF(ISBLANK(VLOOKUP(C46,'PCORNet v4'!$A$2:$H$296,8)), "N/A",VLOOKUP(C46,'PCORNet v4'!$A$2:$H$296,8)))</f>
        <v/>
      </c>
      <c r="AA46" s="39" t="str">
        <f>IF(ISBLANK(D46),"",IF(ISBLANK(VLOOKUP(D46,i2b2!$A$2:$H$180,8)),"N/A",VLOOKUP(D46,i2b2!$A$2:$H$180,8)))</f>
        <v/>
      </c>
      <c r="AB46" s="40" t="str">
        <f>IF(ISBLANK(E46),"",IF(ISBLANK(VLOOKUP(E46,OMOP!$A$2:$H$180,8)),"N/A", VLOOKUP(E46,OMOP!$A$2:$H$180,8)))</f>
        <v/>
      </c>
    </row>
    <row r="47" spans="1:28" s="6" customFormat="1" ht="202.8" x14ac:dyDescent="0.3">
      <c r="A47" s="13" t="s">
        <v>189</v>
      </c>
      <c r="B47" s="14" t="s">
        <v>584</v>
      </c>
      <c r="C47" s="15" t="s">
        <v>584</v>
      </c>
      <c r="D47" s="16" t="s">
        <v>855</v>
      </c>
      <c r="E47" s="17" t="s">
        <v>856</v>
      </c>
      <c r="F47" s="13" t="str">
        <f>IF(ISBLANK(A47),"",VLOOKUP(A47, Sentinel!$A$2:$F$139,2)&amp;"."&amp;VLOOKUP(A47, Sentinel!$A$2:$F$139,3))</f>
        <v>Encounter.</v>
      </c>
      <c r="G47" s="13" t="str">
        <f>IF(ISBLANK(A47),"",VLOOKUP(A47, Sentinel!$A$2:$H$139,7))</f>
        <v>Encounter Table in Sentinel CDM</v>
      </c>
      <c r="H47" s="14" t="str">
        <f>IF(ISBLANK(B47),"",VLOOKUP(B47, PCORNet!$A$2:$F$157,2)&amp;"."&amp;VLOOKUP(B47, PCORNet!$A$2:$F$157,3))</f>
        <v>Encounter.</v>
      </c>
      <c r="I47" s="14" t="str">
        <f>IF(ISBLANK(B47),"",VLOOKUP(B47, PCORNet!$A$2:$H$157,7))</f>
        <v>The ENCOUNTER table contains one record per unique encounter.</v>
      </c>
      <c r="J47" s="15" t="str">
        <f>IF(ISBLANK(C47),"",VLOOKUP(C47, 'PCORNet v4'!$A$2:$F$249,2)&amp;"."&amp;VLOOKUP(C47, 'PCORNet v4'!$A$2:$F$249,3))</f>
        <v>Encounter.</v>
      </c>
      <c r="K47" s="15" t="str">
        <f>IF(ISBLANK(C47),"",VLOOKUP(C47, 'PCORNet v4'!$A$2:$H$249,7))</f>
        <v>The ENCOUNTER table contains one record per unique encounter.</v>
      </c>
      <c r="L47" s="16" t="str">
        <f>IF(ISBLANK(D47),"",VLOOKUP(D47,i2b2!$A$2:$H$60,2)&amp;"."&amp;VLOOKUP(D47,i2b2!$A$2:$H$60,3))</f>
        <v>Visit.</v>
      </c>
      <c r="M47" s="16">
        <f>IF(ISBLANK(D47),"",VLOOKUP(D47,i2b2!$A$2:$H$60,7))</f>
        <v>0</v>
      </c>
      <c r="N47" s="17" t="str">
        <f>IF(ISBLANK(E47),"",VLOOKUP(E47, OMOP!$A$2:$G$178,2)&amp;"."&amp;VLOOKUP(E47,OMOP!$A$2:$G$178,3))</f>
        <v>VISIT_OCCURRENCE.</v>
      </c>
      <c r="O47" s="17" t="str">
        <f>IF(ISBLANK(E47),"",VLOOKUP(E47, OMOP!$A$2:$H$178,7))</f>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c r="P47" s="26" t="s">
        <v>414</v>
      </c>
      <c r="Q47" s="26" t="s">
        <v>1551</v>
      </c>
      <c r="R47" s="26"/>
      <c r="S47" s="52" t="s">
        <v>2826</v>
      </c>
      <c r="T47" s="52" t="s">
        <v>2827</v>
      </c>
      <c r="U47" s="52" t="s">
        <v>2828</v>
      </c>
      <c r="V47" s="26" t="s">
        <v>75</v>
      </c>
      <c r="W47" s="26" t="s">
        <v>2488</v>
      </c>
      <c r="X47" s="36" t="str">
        <f>IF(ISBLANK($A47),"",IF(ISBLANK(VLOOKUP($A47, Sentinel!$A$2:$H$180,8)),"N/A",VLOOKUP($A47, Sentinel!$A$2:$H$180,8)))</f>
        <v>PerformedEncounter WHERE PerformedEncounter &gt; DefinedSubjectActivityGroup.categoryCode = "Encounter"</v>
      </c>
      <c r="Y47" s="37" t="str">
        <f>IF(ISBLANK(B47),"",IF(ISBLANK(VLOOKUP(B47,PCORNet!$A$2:$H$180,8)), "N/A",VLOOKUP(B47,PCORNet!$A$2:$H$180,8)))</f>
        <v>PerformedEncounter WHERE PerformedEncounter &gt; DefinedSubjectActivityGroup.categoryCode = "Encounter"</v>
      </c>
      <c r="Z47" s="38" t="str">
        <f>IF(ISBLANK(C47),"",IF(ISBLANK(VLOOKUP(C47,'PCORNet v4'!$A$2:$H$296,8)), "N/A",VLOOKUP(C47,'PCORNet v4'!$A$2:$H$296,8)))</f>
        <v>PerformedEncounter WHERE PerformedEncounter &gt; DefinedSubjectActivityGroup.categoryCode = "Encounter"</v>
      </c>
      <c r="AA47" s="39" t="str">
        <f>IF(ISBLANK(D47),"",IF(ISBLANK(VLOOKUP(D47,i2b2!$A$2:$H$180,8)),"N/A",VLOOKUP(D47,i2b2!$A$2:$H$180,8)))</f>
        <v>PerformedEncounter WHERE PerformedEncounter &gt; DefinedSubjectActivityGroup.categoryCode = "Encounter"</v>
      </c>
      <c r="AB47" s="40" t="str">
        <f>IF(ISBLANK(E47),"",IF(ISBLANK(VLOOKUP(E47,OMOP!$A$2:$H$180,8)),"N/A", VLOOKUP(E47,OMOP!$A$2:$H$180,8)))</f>
        <v>PerformedEncounter WHERE PerformedEncounter &gt; DefinedSubjectActivityGroup.categoryCode = "Encounter"</v>
      </c>
    </row>
    <row r="48" spans="1:28" s="6" customFormat="1" ht="78" x14ac:dyDescent="0.3">
      <c r="A48" s="13" t="s">
        <v>218</v>
      </c>
      <c r="B48" s="14" t="s">
        <v>612</v>
      </c>
      <c r="C48" s="15" t="s">
        <v>612</v>
      </c>
      <c r="D48" s="16"/>
      <c r="E48" s="17" t="s">
        <v>857</v>
      </c>
      <c r="F48" s="13" t="str">
        <f>IF(ISBLANK(A48),"",VLOOKUP(A48, Sentinel!$A$2:$F$139,2)&amp;"."&amp;VLOOKUP(A48, Sentinel!$A$2:$F$139,3))</f>
        <v>Encounter.PatID</v>
      </c>
      <c r="G48" s="13" t="str">
        <f>IF(ISBLANK(A48),"",VLOOKUP(A48, Sentinel!$A$2:$H$139,7))</f>
        <v xml:space="preserve">Arbitrary person-level identifier. Used to link across tables. </v>
      </c>
      <c r="H48" s="14" t="str">
        <f>IF(ISBLANK(B48),"",VLOOKUP(B48, PCORNet!$A$2:$F$157,2)&amp;"."&amp;VLOOKUP(B48, PCORNet!$A$2:$F$157,3))</f>
        <v>Encounter.patid</v>
      </c>
      <c r="I48" s="14" t="str">
        <f>IF(ISBLANK(B48),"",VLOOKUP(B48, PCORNet!$A$2:$H$157,7))</f>
        <v>Arbitrary person-level identifier used to link across tables.</v>
      </c>
      <c r="J48" s="15" t="str">
        <f>IF(ISBLANK(C48),"",VLOOKUP(C48, 'PCORNet v4'!$A$2:$F$249,2)&amp;"."&amp;VLOOKUP(C48, 'PCORNet v4'!$A$2:$F$249,3))</f>
        <v>Encounter.patid</v>
      </c>
      <c r="K48" s="15" t="str">
        <f>IF(ISBLANK(C48),"",VLOOKUP(C48, 'PCORNet v4'!$A$2:$H$249,7))</f>
        <v>Arbitrary person-level identifier used to link across tables.</v>
      </c>
      <c r="L48" s="16" t="str">
        <f>IF(ISBLANK(D48),"",VLOOKUP(D48,i2b2!$A$2:$H$60,2)&amp;"."&amp;VLOOKUP(D48,i2b2!$A$2:$H$60,3))</f>
        <v/>
      </c>
      <c r="M48" s="16" t="str">
        <f>IF(ISBLANK(D48),"",VLOOKUP(D48,i2b2!$A$2:$H$60,7))</f>
        <v/>
      </c>
      <c r="N48" s="17" t="str">
        <f>IF(ISBLANK(E48),"",VLOOKUP(E48, OMOP!$A$2:$G$178,2)&amp;"."&amp;VLOOKUP(E48,OMOP!$A$2:$G$178,3))</f>
        <v>VISIT_OCCURRENCE.person_id</v>
      </c>
      <c r="O48" s="17" t="str">
        <f>IF(ISBLANK(E48),"",VLOOKUP(E48, OMOP!$A$2:$H$178,7))</f>
        <v>A foreign key identifier to the Person for whom the
visit is recorded. The demographic details of that
Person are stored in the PERSON table.</v>
      </c>
      <c r="P48" s="25" t="s">
        <v>415</v>
      </c>
      <c r="Q48" s="25" t="s">
        <v>2050</v>
      </c>
      <c r="R48" s="25" t="s">
        <v>2051</v>
      </c>
      <c r="S48" s="51"/>
      <c r="T48" s="51"/>
      <c r="U48" s="51"/>
      <c r="V48" s="26" t="s">
        <v>1916</v>
      </c>
      <c r="W48" s="26" t="s">
        <v>2489</v>
      </c>
      <c r="X48" s="36" t="str">
        <f>IF(ISBLANK($A48),"",IF(ISBLANK(VLOOKUP($A48, Sentinel!$A$2:$H$180,8)),"N/A",VLOOKUP($A48, Sentinel!$A$2:$H$180,8)))</f>
        <v>PerformedEncounter &gt; Subject.identifier(ID).identifier</v>
      </c>
      <c r="Y48" s="37" t="str">
        <f>IF(ISBLANK(B48),"",IF(ISBLANK(VLOOKUP(B48,PCORNet!$A$2:$H$180,8)), "N/A",VLOOKUP(B48,PCORNet!$A$2:$H$180,8)))</f>
        <v>PerformedEncounter &gt; Subject.identifier(ID).identifier</v>
      </c>
      <c r="Z48" s="38" t="str">
        <f>IF(ISBLANK(C48),"",IF(ISBLANK(VLOOKUP(C48,'PCORNet v4'!$A$2:$H$296,8)), "N/A",VLOOKUP(C48,'PCORNet v4'!$A$2:$H$296,8)))</f>
        <v>PerformedEncounter &gt; Subject.identifier(ID).identifier</v>
      </c>
      <c r="AA48" s="39" t="str">
        <f>IF(ISBLANK(D48),"",IF(ISBLANK(VLOOKUP(D48,i2b2!$A$2:$H$180,8)),"N/A",VLOOKUP(D48,i2b2!$A$2:$H$180,8)))</f>
        <v/>
      </c>
      <c r="AB48" s="40" t="str">
        <f>IF(ISBLANK(E48),"",IF(ISBLANK(VLOOKUP(E48,OMOP!$A$2:$H$180,8)),"N/A", VLOOKUP(E48,OMOP!$A$2:$H$180,8)))</f>
        <v>PerformedEncounter &gt; Subject.identifier(ID).identifier</v>
      </c>
    </row>
    <row r="49" spans="1:28" s="6" customFormat="1" ht="78" x14ac:dyDescent="0.3">
      <c r="A49" s="13" t="s">
        <v>208</v>
      </c>
      <c r="B49" s="14" t="s">
        <v>604</v>
      </c>
      <c r="C49" s="15" t="s">
        <v>604</v>
      </c>
      <c r="D49" s="16"/>
      <c r="E49" s="17" t="s">
        <v>858</v>
      </c>
      <c r="F49" s="13" t="str">
        <f>IF(ISBLANK(A49),"",VLOOKUP(A49, Sentinel!$A$2:$F$139,2)&amp;"."&amp;VLOOKUP(A49, Sentinel!$A$2:$F$139,3))</f>
        <v>Encounter.EncounterID</v>
      </c>
      <c r="G49" s="13" t="str">
        <f>IF(ISBLANK(A49),"",VLOOKUP(A49, Sentinel!$A$2:$H$139,7))</f>
        <v>Arbitrary encounter-level identifier. Used to link across the Encounter, Diagnosis, Procedure, Vital Signs, Inpatient Pharmacy, &amp; Inpatient Transfusion tables. </v>
      </c>
      <c r="H49" s="14" t="str">
        <f>IF(ISBLANK(B49),"",VLOOKUP(B49, PCORNet!$A$2:$F$157,2)&amp;"."&amp;VLOOKUP(B49, PCORNet!$A$2:$F$157,3))</f>
        <v>Encounter.encounterid</v>
      </c>
      <c r="I49" s="14" t="str">
        <f>IF(ISBLANK(B49),"",VLOOKUP(B49, PCORNet!$A$2:$H$157,7))</f>
        <v>Arbitrary encounter-level identifier. Used to link across tables, including the ENCOUNTER, DIAGNOSIS, and PROCEDURES tables.</v>
      </c>
      <c r="J49" s="15" t="str">
        <f>IF(ISBLANK(C49),"",VLOOKUP(C49, 'PCORNet v4'!$A$2:$F$249,2)&amp;"."&amp;VLOOKUP(C49, 'PCORNet v4'!$A$2:$F$249,3))</f>
        <v>Encounter.encounterid</v>
      </c>
      <c r="K49" s="15" t="str">
        <f>IF(ISBLANK(C49),"",VLOOKUP(C49, 'PCORNet v4'!$A$2:$H$249,7))</f>
        <v>Arbitrary encounter-level identifier. Used to link across tables, including the ENCOUNTER, DIAGNOSIS, and PROCEDURES tables.</v>
      </c>
      <c r="L49" s="16" t="str">
        <f>IF(ISBLANK(D49),"",VLOOKUP(D49,i2b2!$A$2:$H$60,2)&amp;"."&amp;VLOOKUP(D49,i2b2!$A$2:$H$60,3))</f>
        <v/>
      </c>
      <c r="M49" s="16" t="str">
        <f>IF(ISBLANK(D49),"",VLOOKUP(D49,i2b2!$A$2:$H$60,7))</f>
        <v/>
      </c>
      <c r="N49" s="17" t="str">
        <f>IF(ISBLANK(E49),"",VLOOKUP(E49, OMOP!$A$2:$G$178,2)&amp;"."&amp;VLOOKUP(E49,OMOP!$A$2:$G$178,3))</f>
        <v>VISIT_OCCURRENCE.visit_occurrence_id</v>
      </c>
      <c r="O49" s="17" t="str">
        <f>IF(ISBLANK(E49),"",VLOOKUP(E49, OMOP!$A$2:$H$178,7))</f>
        <v>A unique identifier for each Person’s visit or
encounter at a healthcare provider.</v>
      </c>
      <c r="P49" s="25" t="s">
        <v>793</v>
      </c>
      <c r="Q49" s="25" t="s">
        <v>2062</v>
      </c>
      <c r="R49" s="25" t="s">
        <v>2051</v>
      </c>
      <c r="S49" s="51"/>
      <c r="T49" s="51"/>
      <c r="U49" s="51"/>
      <c r="V49" s="26" t="s">
        <v>1841</v>
      </c>
      <c r="W49" s="26" t="s">
        <v>2490</v>
      </c>
      <c r="X49" s="36" t="str">
        <f>IF(ISBLANK($A49),"",IF(ISBLANK(VLOOKUP($A49, Sentinel!$A$2:$H$180,8)),"N/A",VLOOKUP($A49, Sentinel!$A$2:$H$180,8)))</f>
        <v>PerformedEncounter.identifier(DSET&lt;ID&gt;).item(ID).identifier</v>
      </c>
      <c r="Y49" s="37" t="str">
        <f>IF(ISBLANK(B49),"",IF(ISBLANK(VLOOKUP(B49,PCORNet!$A$2:$H$180,8)), "N/A",VLOOKUP(B49,PCORNet!$A$2:$H$180,8)))</f>
        <v>PerformedEncounter.identifier(DSET&lt;ID&gt;).item(ID).identifier</v>
      </c>
      <c r="Z49" s="38" t="str">
        <f>IF(ISBLANK(C49),"",IF(ISBLANK(VLOOKUP(C49,'PCORNet v4'!$A$2:$H$296,8)), "N/A",VLOOKUP(C49,'PCORNet v4'!$A$2:$H$296,8)))</f>
        <v>PerformedEncounter.identifier(DSET&lt;ID&gt;).item(ID).identifier</v>
      </c>
      <c r="AA49" s="39" t="str">
        <f>IF(ISBLANK(D49),"",IF(ISBLANK(VLOOKUP(D49,i2b2!$A$2:$H$180,8)),"N/A",VLOOKUP(D49,i2b2!$A$2:$H$180,8)))</f>
        <v/>
      </c>
      <c r="AB49" s="40" t="str">
        <f>IF(ISBLANK(E49),"",IF(ISBLANK(VLOOKUP(E49,OMOP!$A$2:$H$180,8)),"N/A", VLOOKUP(E49,OMOP!$A$2:$H$180,8)))</f>
        <v>PerformedEncounter.identifier(DSET&lt;ID&gt;).item(ID).identifier</v>
      </c>
    </row>
    <row r="50" spans="1:28" s="6" customFormat="1" ht="78" x14ac:dyDescent="0.3">
      <c r="A50" s="13" t="s">
        <v>191</v>
      </c>
      <c r="B50" s="14" t="s">
        <v>585</v>
      </c>
      <c r="C50" s="15" t="s">
        <v>585</v>
      </c>
      <c r="D50" s="16" t="s">
        <v>859</v>
      </c>
      <c r="E50" s="17" t="s">
        <v>860</v>
      </c>
      <c r="F50" s="13" t="str">
        <f>IF(ISBLANK(A50),"",VLOOKUP(A50, Sentinel!$A$2:$F$139,2)&amp;"."&amp;VLOOKUP(A50, Sentinel!$A$2:$F$139,3))</f>
        <v>Encounter.ADATE</v>
      </c>
      <c r="G50" s="13" t="str">
        <f>IF(ISBLANK(A50),"",VLOOKUP(A50, Sentinel!$A$2:$H$139,7))</f>
        <v>Encounter or admission date. (SAS Date)</v>
      </c>
      <c r="H50" s="14" t="str">
        <f>IF(ISBLANK(B50),"",VLOOKUP(B50, PCORNet!$A$2:$F$157,2)&amp;"."&amp;VLOOKUP(B50, PCORNet!$A$2:$F$157,3))</f>
        <v>Encounter.admit_date</v>
      </c>
      <c r="I50" s="14" t="str">
        <f>IF(ISBLANK(B50),"",VLOOKUP(B50, PCORNet!$A$2:$H$157,7))</f>
        <v>Encounter or admission date.</v>
      </c>
      <c r="J50" s="15" t="str">
        <f>IF(ISBLANK(C50),"",VLOOKUP(C50, 'PCORNet v4'!$A$2:$F$249,2)&amp;"."&amp;VLOOKUP(C50, 'PCORNet v4'!$A$2:$F$249,3))</f>
        <v>Encounter.admit_date</v>
      </c>
      <c r="K50" s="15" t="str">
        <f>IF(ISBLANK(C50),"",VLOOKUP(C50, 'PCORNet v4'!$A$2:$H$249,7))</f>
        <v>Encounter or admission date.</v>
      </c>
      <c r="L50" s="16" t="str">
        <f>IF(ISBLANK(D50),"",VLOOKUP(D50,i2b2!$A$2:$H$60,2)&amp;"."&amp;VLOOKUP(D50,i2b2!$A$2:$H$60,3))</f>
        <v>Visit.ADMIT_DATE</v>
      </c>
      <c r="M50" s="16" t="str">
        <f>IF(ISBLANK(D50),"",VLOOKUP(D50,i2b2!$A$2:$H$60,7))</f>
        <v>Date and time of visit or admission. Age at visit field in SHRNE ontology is calculated from this. If times don’t exist in the source data, set HH:MM:SS to 00:00:00.</v>
      </c>
      <c r="N50" s="17" t="str">
        <f>IF(ISBLANK(E50),"",VLOOKUP(E50, OMOP!$A$2:$G$178,2)&amp;"."&amp;VLOOKUP(E50,OMOP!$A$2:$G$178,3))</f>
        <v>VISIT_OCCURRENCE.visit_start_date</v>
      </c>
      <c r="O50" s="17" t="str">
        <f>IF(ISBLANK(E50),"",VLOOKUP(E50, OMOP!$A$2:$H$178,7))</f>
        <v>The start date of the visit.</v>
      </c>
      <c r="P50" s="25" t="s">
        <v>416</v>
      </c>
      <c r="Q50" s="25" t="s">
        <v>2047</v>
      </c>
      <c r="R50" s="25" t="s">
        <v>2048</v>
      </c>
      <c r="S50" s="50" t="s">
        <v>2829</v>
      </c>
      <c r="T50" s="50" t="s">
        <v>2830</v>
      </c>
      <c r="U50" s="50"/>
      <c r="V50" s="26" t="s">
        <v>1842</v>
      </c>
      <c r="W50" s="26" t="s">
        <v>2491</v>
      </c>
      <c r="X50" s="36" t="str">
        <f>IF(ISBLANK($A50),"",IF(ISBLANK(VLOOKUP($A50, Sentinel!$A$2:$H$180,8)),"N/A",VLOOKUP($A50, Sentinel!$A$2:$H$180,8)))</f>
        <v>PerformedEncounter.dateRange(IVL&lt;TS.DATETIME&gt;).low</v>
      </c>
      <c r="Y50" s="37" t="str">
        <f>IF(ISBLANK(B50),"",IF(ISBLANK(VLOOKUP(B50,PCORNet!$A$2:$H$180,8)), "N/A",VLOOKUP(B50,PCORNet!$A$2:$H$180,8)))</f>
        <v>PerformedEncounter.dateRange(IVL&lt;TS.DATETIME&gt;).low</v>
      </c>
      <c r="Z50" s="38" t="str">
        <f>IF(ISBLANK(C50),"",IF(ISBLANK(VLOOKUP(C50,'PCORNet v4'!$A$2:$H$296,8)), "N/A",VLOOKUP(C50,'PCORNet v4'!$A$2:$H$296,8)))</f>
        <v>PerformedEncounter.dateRange(IVL&lt;TS.DATETIME&gt;).low</v>
      </c>
      <c r="AA50" s="39" t="str">
        <f>IF(ISBLANK(D50),"",IF(ISBLANK(VLOOKUP(D50,i2b2!$A$2:$H$180,8)),"N/A",VLOOKUP(D50,i2b2!$A$2:$H$180,8)))</f>
        <v>PerformedEncounter.dateRange(IVL&lt;TS.DATETIME&gt;).low</v>
      </c>
      <c r="AB50" s="40" t="str">
        <f>IF(ISBLANK(E50),"",IF(ISBLANK(VLOOKUP(E50,OMOP!$A$2:$H$180,8)),"N/A", VLOOKUP(E50,OMOP!$A$2:$H$180,8)))</f>
        <v>PerformedEncounter.dateRange(IVL&lt;TS.DATETIME&gt;).low</v>
      </c>
    </row>
    <row r="51" spans="1:28" s="6" customFormat="1" ht="62.4" x14ac:dyDescent="0.3">
      <c r="A51" s="13"/>
      <c r="B51" s="14" t="s">
        <v>587</v>
      </c>
      <c r="C51" s="15" t="s">
        <v>587</v>
      </c>
      <c r="D51" s="16"/>
      <c r="E51" s="17"/>
      <c r="F51" s="13" t="str">
        <f>IF(ISBLANK(A51),"",VLOOKUP(A51, Sentinel!$A$2:$F$139,2)&amp;"."&amp;VLOOKUP(A51, Sentinel!$A$2:$F$139,3))</f>
        <v/>
      </c>
      <c r="G51" s="13" t="str">
        <f>IF(ISBLANK(A51),"",VLOOKUP(A51, Sentinel!$A$2:$H$139,7))</f>
        <v/>
      </c>
      <c r="H51" s="14" t="str">
        <f>IF(ISBLANK(B51),"",VLOOKUP(B51, PCORNet!$A$2:$F$157,2)&amp;"."&amp;VLOOKUP(B51, PCORNet!$A$2:$F$157,3))</f>
        <v>Encounter.admit_time</v>
      </c>
      <c r="I51" s="14" t="str">
        <f>IF(ISBLANK(B51),"",VLOOKUP(B51, PCORNet!$A$2:$H$157,7))</f>
        <v>Encounter or admission time.</v>
      </c>
      <c r="J51" s="15" t="str">
        <f>IF(ISBLANK(C51),"",VLOOKUP(C51, 'PCORNet v4'!$A$2:$F$249,2)&amp;"."&amp;VLOOKUP(C51, 'PCORNet v4'!$A$2:$F$249,3))</f>
        <v>Encounter.admit_time</v>
      </c>
      <c r="K51" s="15" t="str">
        <f>IF(ISBLANK(C51),"",VLOOKUP(C51, 'PCORNet v4'!$A$2:$H$249,7))</f>
        <v>Encounter or admission time.</v>
      </c>
      <c r="L51" s="16" t="str">
        <f>IF(ISBLANK(D51),"",VLOOKUP(D51,i2b2!$A$2:$H$60,2)&amp;"."&amp;VLOOKUP(D51,i2b2!$A$2:$H$60,3))</f>
        <v/>
      </c>
      <c r="M51" s="16" t="str">
        <f>IF(ISBLANK(D51),"",VLOOKUP(D51,i2b2!$A$2:$H$60,7))</f>
        <v/>
      </c>
      <c r="N51" s="17" t="str">
        <f>IF(ISBLANK(E51),"",VLOOKUP(E51, OMOP!$A$2:$G$178,2)&amp;"."&amp;VLOOKUP(E51,OMOP!$A$2:$G$178,3))</f>
        <v/>
      </c>
      <c r="O51" s="17" t="str">
        <f>IF(ISBLANK(E51),"",VLOOKUP(E51, OMOP!$A$2:$H$178,7))</f>
        <v/>
      </c>
      <c r="P51" s="25" t="s">
        <v>416</v>
      </c>
      <c r="Q51" s="25" t="s">
        <v>2047</v>
      </c>
      <c r="R51" s="25" t="s">
        <v>2048</v>
      </c>
      <c r="S51" s="50" t="s">
        <v>2829</v>
      </c>
      <c r="T51" s="50" t="s">
        <v>2830</v>
      </c>
      <c r="U51" s="50" t="s">
        <v>3057</v>
      </c>
      <c r="V51" s="26" t="s">
        <v>1842</v>
      </c>
      <c r="W51" s="26" t="s">
        <v>2491</v>
      </c>
      <c r="X51" s="36" t="str">
        <f>IF(ISBLANK($A51),"",IF(ISBLANK(VLOOKUP($A51, Sentinel!$A$2:$H$180,8)),"N/A",VLOOKUP($A51, Sentinel!$A$2:$H$180,8)))</f>
        <v/>
      </c>
      <c r="Y51" s="37" t="str">
        <f>IF(ISBLANK(B51),"",IF(ISBLANK(VLOOKUP(B51,PCORNet!$A$2:$H$180,8)), "N/A",VLOOKUP(B51,PCORNet!$A$2:$H$180,8)))</f>
        <v>PerformedEncounter.dateRange(IVL&lt;TS.DATETIME&gt;).low</v>
      </c>
      <c r="Z51" s="38" t="str">
        <f>IF(ISBLANK(C51),"",IF(ISBLANK(VLOOKUP(C51,'PCORNet v4'!$A$2:$H$296,8)), "N/A",VLOOKUP(C51,'PCORNet v4'!$A$2:$H$296,8)))</f>
        <v>PerformedEncounter.dateRange(IVL&lt;TS.DATETIME&gt;).low</v>
      </c>
      <c r="AA51" s="39" t="str">
        <f>IF(ISBLANK(D51),"",IF(ISBLANK(VLOOKUP(D51,i2b2!$A$2:$H$180,8)),"N/A",VLOOKUP(D51,i2b2!$A$2:$H$180,8)))</f>
        <v/>
      </c>
      <c r="AB51" s="40" t="str">
        <f>IF(ISBLANK(E51),"",IF(ISBLANK(VLOOKUP(E51,OMOP!$A$2:$H$180,8)),"N/A", VLOOKUP(E51,OMOP!$A$2:$H$180,8)))</f>
        <v/>
      </c>
    </row>
    <row r="52" spans="1:28" s="6" customFormat="1" ht="31.2" x14ac:dyDescent="0.3">
      <c r="A52" s="13"/>
      <c r="B52" s="14"/>
      <c r="C52" s="15"/>
      <c r="D52" s="16"/>
      <c r="E52" s="17" t="s">
        <v>861</v>
      </c>
      <c r="F52" s="13" t="str">
        <f>IF(ISBLANK(A52),"",VLOOKUP(A52, Sentinel!$A$2:$F$139,2)&amp;"."&amp;VLOOKUP(A52, Sentinel!$A$2:$F$139,3))</f>
        <v/>
      </c>
      <c r="G52" s="13" t="str">
        <f>IF(ISBLANK(A52),"",VLOOKUP(A52, Sentinel!$A$2:$H$139,7))</f>
        <v/>
      </c>
      <c r="H52" s="14" t="str">
        <f>IF(ISBLANK(B52),"",VLOOKUP(B52, PCORNet!$A$2:$F$157,2)&amp;"."&amp;VLOOKUP(B52, PCORNet!$A$2:$F$157,3))</f>
        <v/>
      </c>
      <c r="I52" s="14" t="str">
        <f>IF(ISBLANK(B52),"",VLOOKUP(B52, PCORNet!$A$2:$H$157,7))</f>
        <v/>
      </c>
      <c r="J52" s="15" t="str">
        <f>IF(ISBLANK(C52),"",VLOOKUP(C52, 'PCORNet v4'!$A$2:$F$249,2)&amp;"."&amp;VLOOKUP(C52, 'PCORNet v4'!$A$2:$F$249,3))</f>
        <v/>
      </c>
      <c r="K52" s="15" t="str">
        <f>IF(ISBLANK(C52),"",VLOOKUP(C52, 'PCORNet v4'!$A$2:$H$249,7))</f>
        <v/>
      </c>
      <c r="L52" s="16" t="str">
        <f>IF(ISBLANK(D52),"",VLOOKUP(D52,i2b2!$A$2:$H$60,2)&amp;"."&amp;VLOOKUP(D52,i2b2!$A$2:$H$60,3))</f>
        <v/>
      </c>
      <c r="M52" s="16" t="str">
        <f>IF(ISBLANK(D52),"",VLOOKUP(D52,i2b2!$A$2:$H$60,7))</f>
        <v/>
      </c>
      <c r="N52" s="17" t="str">
        <f>IF(ISBLANK(E52),"",VLOOKUP(E52, OMOP!$A$2:$G$178,2)&amp;"."&amp;VLOOKUP(E52,OMOP!$A$2:$G$178,3))</f>
        <v>VISIT_OCCURRENCE.visit_start_datetime</v>
      </c>
      <c r="O52" s="17" t="str">
        <f>IF(ISBLANK(E52),"",VLOOKUP(E52, OMOP!$A$2:$H$178,7))</f>
        <v>The date and time of the visit started.</v>
      </c>
      <c r="P52" s="25" t="s">
        <v>416</v>
      </c>
      <c r="Q52" s="25" t="s">
        <v>2047</v>
      </c>
      <c r="R52" s="25" t="s">
        <v>2048</v>
      </c>
      <c r="S52" s="50" t="s">
        <v>2829</v>
      </c>
      <c r="T52" s="50" t="s">
        <v>2830</v>
      </c>
      <c r="U52" s="50"/>
      <c r="V52" s="26" t="s">
        <v>1842</v>
      </c>
      <c r="W52" s="26" t="s">
        <v>2491</v>
      </c>
      <c r="X52" s="36" t="str">
        <f>IF(ISBLANK($A52),"",IF(ISBLANK(VLOOKUP($A52, Sentinel!$A$2:$H$180,8)),"N/A",VLOOKUP($A52, Sentinel!$A$2:$H$180,8)))</f>
        <v/>
      </c>
      <c r="Y52" s="37" t="str">
        <f>IF(ISBLANK(B52),"",IF(ISBLANK(VLOOKUP(B52,PCORNet!$A$2:$H$180,8)), "N/A",VLOOKUP(B52,PCORNet!$A$2:$H$180,8)))</f>
        <v/>
      </c>
      <c r="Z52" s="38" t="str">
        <f>IF(ISBLANK(C52),"",IF(ISBLANK(VLOOKUP(C52,'PCORNet v4'!$A$2:$H$296,8)), "N/A",VLOOKUP(C52,'PCORNet v4'!$A$2:$H$296,8)))</f>
        <v/>
      </c>
      <c r="AA52" s="39" t="str">
        <f>IF(ISBLANK(D52),"",IF(ISBLANK(VLOOKUP(D52,i2b2!$A$2:$H$180,8)),"N/A",VLOOKUP(D52,i2b2!$A$2:$H$180,8)))</f>
        <v/>
      </c>
      <c r="AB52" s="40" t="str">
        <f>IF(ISBLANK(E52),"",IF(ISBLANK(VLOOKUP(E52,OMOP!$A$2:$H$180,8)),"N/A", VLOOKUP(E52,OMOP!$A$2:$H$180,8)))</f>
        <v>PerformedEncounter.dateRange(IVL&lt;TS.DATETIME&gt;).low</v>
      </c>
    </row>
    <row r="53" spans="1:28" s="6" customFormat="1" ht="109.2" x14ac:dyDescent="0.3">
      <c r="A53" s="13" t="s">
        <v>197</v>
      </c>
      <c r="B53" s="14" t="s">
        <v>591</v>
      </c>
      <c r="C53" s="15" t="s">
        <v>591</v>
      </c>
      <c r="D53" s="16" t="s">
        <v>862</v>
      </c>
      <c r="E53" s="17" t="s">
        <v>863</v>
      </c>
      <c r="F53" s="13" t="str">
        <f>IF(ISBLANK(A53),"",VLOOKUP(A53, Sentinel!$A$2:$F$139,2)&amp;"."&amp;VLOOKUP(A53, Sentinel!$A$2:$F$139,3))</f>
        <v>Encounter.DDATE</v>
      </c>
      <c r="G53" s="13" t="str">
        <f>IF(ISBLANK(A53),"",VLOOKUP(A53, Sentinel!$A$2:$H$139,7))</f>
        <v>Discharge date. Should be populated for all Inpatient Hospital Stay (IP) and Non-Acute Institutional Stay (IS) encounter types. May be populated for Emergency Department (ED) encounter types. Should be missing for ambulatory visit (AV or OA) encounter types. (SAS Date)</v>
      </c>
      <c r="H53" s="14" t="str">
        <f>IF(ISBLANK(B53),"",VLOOKUP(B53, PCORNet!$A$2:$F$157,2)&amp;"."&amp;VLOOKUP(B53, PCORNet!$A$2:$F$157,3))</f>
        <v>Encounter.discharge_date</v>
      </c>
      <c r="I53" s="14" t="str">
        <f>IF(ISBLANK(B53),"",VLOOKUP(B53, PCORNet!$A$2:$H$157,7))</f>
        <v>Discharge date</v>
      </c>
      <c r="J53" s="15" t="str">
        <f>IF(ISBLANK(C53),"",VLOOKUP(C53, 'PCORNet v4'!$A$2:$F$249,2)&amp;"."&amp;VLOOKUP(C53, 'PCORNet v4'!$A$2:$F$249,3))</f>
        <v>Encounter.discharge_date</v>
      </c>
      <c r="K53" s="15" t="str">
        <f>IF(ISBLANK(C53),"",VLOOKUP(C53, 'PCORNet v4'!$A$2:$H$249,7))</f>
        <v>Discharge date</v>
      </c>
      <c r="L53" s="16" t="str">
        <f>IF(ISBLANK(D53),"",VLOOKUP(D53,i2b2!$A$2:$H$60,2)&amp;"."&amp;VLOOKUP(D53,i2b2!$A$2:$H$60,3))</f>
        <v>Visit.DISCHARGE_DATE</v>
      </c>
      <c r="M53" s="16" t="str">
        <f>IF(ISBLANK(D53),"",VLOOKUP(D53,i2b2!$A$2:$H$60,7))</f>
        <v>Date and time of discharge.
Length of stay in SHRINE ontology is calculated from this. If times don’t exist in the source data, set HH:MM:SS to 00:00:00.</v>
      </c>
      <c r="N53" s="17" t="str">
        <f>IF(ISBLANK(E53),"",VLOOKUP(E53, OMOP!$A$2:$G$178,2)&amp;"."&amp;VLOOKUP(E53,OMOP!$A$2:$G$178,3))</f>
        <v>VISIT_OCCURRENCE.visit_end_date</v>
      </c>
      <c r="O53" s="17" t="str">
        <f>IF(ISBLANK(E53),"",VLOOKUP(E53, OMOP!$A$2:$H$178,7))</f>
        <v>The end date of the visit. If this is a one-day visit
the end date should match the start date.</v>
      </c>
      <c r="P53" s="25" t="s">
        <v>417</v>
      </c>
      <c r="Q53" s="25" t="s">
        <v>2047</v>
      </c>
      <c r="R53" s="25" t="s">
        <v>2048</v>
      </c>
      <c r="S53" s="50" t="s">
        <v>2831</v>
      </c>
      <c r="T53" s="50" t="s">
        <v>2832</v>
      </c>
      <c r="U53" s="50"/>
      <c r="V53" s="26" t="s">
        <v>2745</v>
      </c>
      <c r="W53" s="26" t="s">
        <v>2492</v>
      </c>
      <c r="X53" s="36" t="str">
        <f>IF(ISBLANK($A53),"",IF(ISBLANK(VLOOKUP($A53, Sentinel!$A$2:$H$180,8)),"N/A",VLOOKUP($A53, Sentinel!$A$2:$H$180,8)))</f>
        <v>PerformedEncounter.dateRange(IVL&lt;TS.DATETIME&gt;).high</v>
      </c>
      <c r="Y53" s="37" t="str">
        <f>IF(ISBLANK(B53),"",IF(ISBLANK(VLOOKUP(B53,PCORNet!$A$2:$H$180,8)), "N/A",VLOOKUP(B53,PCORNet!$A$2:$H$180,8)))</f>
        <v>PerformedEncounter.dateRange(IVL&lt;TS.DATETIME&gt;).high</v>
      </c>
      <c r="Z53" s="38" t="str">
        <f>IF(ISBLANK(C53),"",IF(ISBLANK(VLOOKUP(C53,'PCORNet v4'!$A$2:$H$296,8)), "N/A",VLOOKUP(C53,'PCORNet v4'!$A$2:$H$296,8)))</f>
        <v>PerformedEncounter.dateRange(IVL&lt;TS.DATETIME&gt;).high</v>
      </c>
      <c r="AA53" s="39" t="str">
        <f>IF(ISBLANK(D53),"",IF(ISBLANK(VLOOKUP(D53,i2b2!$A$2:$H$180,8)),"N/A",VLOOKUP(D53,i2b2!$A$2:$H$180,8)))</f>
        <v>PerformedEncounter.dateRange(IVL&lt;TS.DATETIME&gt;).high</v>
      </c>
      <c r="AB53" s="40" t="str">
        <f>IF(ISBLANK(E53),"",IF(ISBLANK(VLOOKUP(E53,OMOP!$A$2:$H$180,8)),"N/A", VLOOKUP(E53,OMOP!$A$2:$H$180,8)))</f>
        <v>PerformedEncounter.dateRange(IVL&lt;TS.DATETIME&gt;).high</v>
      </c>
    </row>
    <row r="54" spans="1:28" s="6" customFormat="1" ht="62.4" x14ac:dyDescent="0.3">
      <c r="A54" s="13"/>
      <c r="B54" s="14" t="s">
        <v>597</v>
      </c>
      <c r="C54" s="15" t="s">
        <v>597</v>
      </c>
      <c r="D54" s="16"/>
      <c r="E54" s="17"/>
      <c r="F54" s="13" t="str">
        <f>IF(ISBLANK(A54),"",VLOOKUP(A54, Sentinel!$A$2:$F$139,2)&amp;"."&amp;VLOOKUP(A54, Sentinel!$A$2:$F$139,3))</f>
        <v/>
      </c>
      <c r="G54" s="13" t="str">
        <f>IF(ISBLANK(A54),"",VLOOKUP(A54, Sentinel!$A$2:$H$139,7))</f>
        <v/>
      </c>
      <c r="H54" s="14" t="str">
        <f>IF(ISBLANK(B54),"",VLOOKUP(B54, PCORNet!$A$2:$F$157,2)&amp;"."&amp;VLOOKUP(B54, PCORNet!$A$2:$F$157,3))</f>
        <v>Encounter.discharge_time</v>
      </c>
      <c r="I54" s="14" t="str">
        <f>IF(ISBLANK(B54),"",VLOOKUP(B54, PCORNet!$A$2:$H$157,7))</f>
        <v>Discharge time</v>
      </c>
      <c r="J54" s="15" t="str">
        <f>IF(ISBLANK(C54),"",VLOOKUP(C54, 'PCORNet v4'!$A$2:$F$249,2)&amp;"."&amp;VLOOKUP(C54, 'PCORNet v4'!$A$2:$F$249,3))</f>
        <v>Encounter.discharge_time</v>
      </c>
      <c r="K54" s="15" t="str">
        <f>IF(ISBLANK(C54),"",VLOOKUP(C54, 'PCORNet v4'!$A$2:$H$249,7))</f>
        <v>Discharge time</v>
      </c>
      <c r="L54" s="16" t="str">
        <f>IF(ISBLANK(D54),"",VLOOKUP(D54,i2b2!$A$2:$H$60,2)&amp;"."&amp;VLOOKUP(D54,i2b2!$A$2:$H$60,3))</f>
        <v/>
      </c>
      <c r="M54" s="16" t="str">
        <f>IF(ISBLANK(D54),"",VLOOKUP(D54,i2b2!$A$2:$H$60,7))</f>
        <v/>
      </c>
      <c r="N54" s="17" t="str">
        <f>IF(ISBLANK(E54),"",VLOOKUP(E54, OMOP!$A$2:$G$178,2)&amp;"."&amp;VLOOKUP(E54,OMOP!$A$2:$G$178,3))</f>
        <v/>
      </c>
      <c r="O54" s="17" t="str">
        <f>IF(ISBLANK(E54),"",VLOOKUP(E54, OMOP!$A$2:$H$178,7))</f>
        <v/>
      </c>
      <c r="P54" s="25" t="s">
        <v>417</v>
      </c>
      <c r="Q54" s="25" t="s">
        <v>2047</v>
      </c>
      <c r="R54" s="25" t="s">
        <v>2048</v>
      </c>
      <c r="S54" s="50" t="s">
        <v>2831</v>
      </c>
      <c r="T54" s="50" t="s">
        <v>2832</v>
      </c>
      <c r="U54" s="50" t="s">
        <v>3058</v>
      </c>
      <c r="V54" s="26" t="s">
        <v>2745</v>
      </c>
      <c r="W54" s="26" t="s">
        <v>2492</v>
      </c>
      <c r="X54" s="36" t="str">
        <f>IF(ISBLANK($A54),"",IF(ISBLANK(VLOOKUP($A54, Sentinel!$A$2:$H$180,8)),"N/A",VLOOKUP($A54, Sentinel!$A$2:$H$180,8)))</f>
        <v/>
      </c>
      <c r="Y54" s="37" t="str">
        <f>IF(ISBLANK(B54),"",IF(ISBLANK(VLOOKUP(B54,PCORNet!$A$2:$H$180,8)), "N/A",VLOOKUP(B54,PCORNet!$A$2:$H$180,8)))</f>
        <v>PerformedEncounter.dateRange(IVL&lt;TS.DATETIME&gt;).high</v>
      </c>
      <c r="Z54" s="38" t="str">
        <f>IF(ISBLANK(C54),"",IF(ISBLANK(VLOOKUP(C54,'PCORNet v4'!$A$2:$H$296,8)), "N/A",VLOOKUP(C54,'PCORNet v4'!$A$2:$H$296,8)))</f>
        <v>PerformedEncounter.dateRange(IVL&lt;TS.DATETIME&gt;).high</v>
      </c>
      <c r="AA54" s="39" t="str">
        <f>IF(ISBLANK(D54),"",IF(ISBLANK(VLOOKUP(D54,i2b2!$A$2:$H$180,8)),"N/A",VLOOKUP(D54,i2b2!$A$2:$H$180,8)))</f>
        <v/>
      </c>
      <c r="AB54" s="40" t="str">
        <f>IF(ISBLANK(E54),"",IF(ISBLANK(VLOOKUP(E54,OMOP!$A$2:$H$180,8)),"N/A", VLOOKUP(E54,OMOP!$A$2:$H$180,8)))</f>
        <v/>
      </c>
    </row>
    <row r="55" spans="1:28" s="6" customFormat="1" ht="31.2" x14ac:dyDescent="0.3">
      <c r="A55" s="13"/>
      <c r="B55" s="14"/>
      <c r="C55" s="15"/>
      <c r="D55" s="16"/>
      <c r="E55" s="17" t="s">
        <v>864</v>
      </c>
      <c r="F55" s="13" t="str">
        <f>IF(ISBLANK(A55),"",VLOOKUP(A55, Sentinel!$A$2:$F$139,2)&amp;"."&amp;VLOOKUP(A55, Sentinel!$A$2:$F$139,3))</f>
        <v/>
      </c>
      <c r="G55" s="13" t="str">
        <f>IF(ISBLANK(A55),"",VLOOKUP(A55, Sentinel!$A$2:$H$139,7))</f>
        <v/>
      </c>
      <c r="H55" s="14" t="str">
        <f>IF(ISBLANK(B55),"",VLOOKUP(B55, PCORNet!$A$2:$F$157,2)&amp;"."&amp;VLOOKUP(B55, PCORNet!$A$2:$F$157,3))</f>
        <v/>
      </c>
      <c r="I55" s="14" t="str">
        <f>IF(ISBLANK(B55),"",VLOOKUP(B55, PCORNet!$A$2:$H$157,7))</f>
        <v/>
      </c>
      <c r="J55" s="15" t="str">
        <f>IF(ISBLANK(C55),"",VLOOKUP(C55, 'PCORNet v4'!$A$2:$F$249,2)&amp;"."&amp;VLOOKUP(C55, 'PCORNet v4'!$A$2:$F$249,3))</f>
        <v/>
      </c>
      <c r="K55" s="15" t="str">
        <f>IF(ISBLANK(C55),"",VLOOKUP(C55, 'PCORNet v4'!$A$2:$H$249,7))</f>
        <v/>
      </c>
      <c r="L55" s="16" t="str">
        <f>IF(ISBLANK(D55),"",VLOOKUP(D55,i2b2!$A$2:$H$60,2)&amp;"."&amp;VLOOKUP(D55,i2b2!$A$2:$H$60,3))</f>
        <v/>
      </c>
      <c r="M55" s="16" t="str">
        <f>IF(ISBLANK(D55),"",VLOOKUP(D55,i2b2!$A$2:$H$60,7))</f>
        <v/>
      </c>
      <c r="N55" s="17" t="str">
        <f>IF(ISBLANK(E55),"",VLOOKUP(E55, OMOP!$A$2:$G$178,2)&amp;"."&amp;VLOOKUP(E55,OMOP!$A$2:$G$178,3))</f>
        <v>VISIT_OCCURRENCE.visit_end_datetime</v>
      </c>
      <c r="O55" s="17" t="str">
        <f>IF(ISBLANK(E55),"",VLOOKUP(E55, OMOP!$A$2:$H$178,7))</f>
        <v>The date and time of the visit end.</v>
      </c>
      <c r="P55" s="25" t="s">
        <v>417</v>
      </c>
      <c r="Q55" s="25" t="s">
        <v>2047</v>
      </c>
      <c r="R55" s="25" t="s">
        <v>2048</v>
      </c>
      <c r="S55" s="50" t="s">
        <v>2831</v>
      </c>
      <c r="T55" s="50" t="s">
        <v>2832</v>
      </c>
      <c r="U55" s="50"/>
      <c r="V55" s="26" t="s">
        <v>2745</v>
      </c>
      <c r="W55" s="26" t="s">
        <v>2492</v>
      </c>
      <c r="X55" s="36" t="str">
        <f>IF(ISBLANK($A55),"",IF(ISBLANK(VLOOKUP($A55, Sentinel!$A$2:$H$180,8)),"N/A",VLOOKUP($A55, Sentinel!$A$2:$H$180,8)))</f>
        <v/>
      </c>
      <c r="Y55" s="37" t="str">
        <f>IF(ISBLANK(B55),"",IF(ISBLANK(VLOOKUP(B55,PCORNet!$A$2:$H$180,8)), "N/A",VLOOKUP(B55,PCORNet!$A$2:$H$180,8)))</f>
        <v/>
      </c>
      <c r="Z55" s="38" t="str">
        <f>IF(ISBLANK(C55),"",IF(ISBLANK(VLOOKUP(C55,'PCORNet v4'!$A$2:$H$296,8)), "N/A",VLOOKUP(C55,'PCORNet v4'!$A$2:$H$296,8)))</f>
        <v/>
      </c>
      <c r="AA55" s="39" t="str">
        <f>IF(ISBLANK(D55),"",IF(ISBLANK(VLOOKUP(D55,i2b2!$A$2:$H$180,8)),"N/A",VLOOKUP(D55,i2b2!$A$2:$H$180,8)))</f>
        <v/>
      </c>
      <c r="AB55" s="40" t="str">
        <f>IF(ISBLANK(E55),"",IF(ISBLANK(VLOOKUP(E55,OMOP!$A$2:$H$180,8)),"N/A", VLOOKUP(E55,OMOP!$A$2:$H$180,8)))</f>
        <v>PerformedEncounter.dateRange(IVL&lt;TS.DATETIME&gt;).high</v>
      </c>
    </row>
    <row r="56" spans="1:28" s="6" customFormat="1" ht="156" x14ac:dyDescent="0.3">
      <c r="A56" s="13" t="s">
        <v>220</v>
      </c>
      <c r="B56" s="14" t="s">
        <v>614</v>
      </c>
      <c r="C56" s="15" t="s">
        <v>614</v>
      </c>
      <c r="D56" s="16"/>
      <c r="E56" s="17" t="s">
        <v>865</v>
      </c>
      <c r="F56" s="13" t="str">
        <f>IF(ISBLANK(A56),"",VLOOKUP(A56, Sentinel!$A$2:$F$139,2)&amp;"."&amp;VLOOKUP(A56, Sentinel!$A$2:$F$139,3))</f>
        <v>Encounter.Provider</v>
      </c>
      <c r="G56" s="13" t="str">
        <f>IF(ISBLANK(A56),"",VLOOKUP(A56, Sentinel!$A$2:$H$139,7))</f>
        <v>(Site specific length). Unique provider identifier. Provider code for the provider who is most responsible for this encounter. For encounters with multiple providers choose one so the encounter can be linked to the diagnosis and procedure tables. As with the PatID, the provider code is a pseudoidentifier with a consistent crosswalk to the real identifier.</v>
      </c>
      <c r="H56" s="14" t="str">
        <f>IF(ISBLANK(B56),"",VLOOKUP(B56, PCORNet!$A$2:$F$157,2)&amp;"."&amp;VLOOKUP(B56, PCORNet!$A$2:$F$157,3))</f>
        <v>Encounter.providerid</v>
      </c>
      <c r="I56" s="14" t="str">
        <f>IF(ISBLANK(B56),"",VLOOKUP(B56, PCORNet!$A$2:$H$157,7))</f>
        <v>Provider code for the provider who is most responsible for this encounter. For encounters with multiple providers choose one so the encounter can be linked to the diagnosis and procedure tables. As with the PATID, the provider code is a pseudoidentifier with a consistent crosswalk to the real identifier.</v>
      </c>
      <c r="J56" s="15" t="str">
        <f>IF(ISBLANK(C56),"",VLOOKUP(C56, 'PCORNet v4'!$A$2:$F$249,2)&amp;"."&amp;VLOOKUP(C56, 'PCORNet v4'!$A$2:$F$249,3))</f>
        <v>Encounter.providerid</v>
      </c>
      <c r="K56" s="15" t="str">
        <f>IF(ISBLANK(C56),"",VLOOKUP(C56, 'PCORNet v4'!$A$2:$H$249,7))</f>
        <v>Provider code for the provider who is most responsible for this encounter. For encounters with multiple providers choose one so the encounter can be linked to the diagnosis and procedure tables. As with the PATID, the provider code is a pseudoidentifier with a consistent crosswalk to the real identifier.</v>
      </c>
      <c r="L56" s="16" t="str">
        <f>IF(ISBLANK(D56),"",VLOOKUP(D56,i2b2!$A$2:$H$60,2)&amp;"."&amp;VLOOKUP(D56,i2b2!$A$2:$H$60,3))</f>
        <v/>
      </c>
      <c r="M56" s="16" t="str">
        <f>IF(ISBLANK(D56),"",VLOOKUP(D56,i2b2!$A$2:$H$60,7))</f>
        <v/>
      </c>
      <c r="N56" s="17" t="str">
        <f>IF(ISBLANK(E56),"",VLOOKUP(E56, OMOP!$A$2:$G$178,2)&amp;"."&amp;VLOOKUP(E56,OMOP!$A$2:$G$178,3))</f>
        <v>VISIT_OCCURRENCE.provider_id</v>
      </c>
      <c r="O56" s="17" t="str">
        <f>IF(ISBLANK(E56),"",VLOOKUP(E56, OMOP!$A$2:$H$178,7))</f>
        <v>A foreign key to the provider in the provider table
who was associated with the visit.</v>
      </c>
      <c r="P56" s="25" t="s">
        <v>2015</v>
      </c>
      <c r="Q56" s="25" t="s">
        <v>1541</v>
      </c>
      <c r="R56" s="25" t="s">
        <v>2051</v>
      </c>
      <c r="S56" s="51"/>
      <c r="T56" s="51"/>
      <c r="U56" s="51"/>
      <c r="V56" s="26" t="s">
        <v>2130</v>
      </c>
      <c r="W56" s="26" t="s">
        <v>2493</v>
      </c>
      <c r="X56" s="36" t="str">
        <f>IF(ISBLANK($A56),"",IF(ISBLANK(VLOOKUP($A56, Sentinel!$A$2:$H$180,8)),"N/A",VLOOKUP($A56, Sentinel!$A$2:$H$180,8)))</f>
        <v>PerformedEncounter &gt; Performer &gt; HealthcareProvider.identifier(DSET&lt;ID&gt;).item(ID).identifier</v>
      </c>
      <c r="Y56" s="37" t="str">
        <f>IF(ISBLANK(B56),"",IF(ISBLANK(VLOOKUP(B56,PCORNet!$A$2:$H$180,8)), "N/A",VLOOKUP(B56,PCORNet!$A$2:$H$180,8)))</f>
        <v>PerformedEncounter &gt; Performer &gt; HealthcareProvider.identifier(DSET&lt;ID&gt;).item(ID).identifier</v>
      </c>
      <c r="Z56" s="38" t="str">
        <f>IF(ISBLANK(C56),"",IF(ISBLANK(VLOOKUP(C56,'PCORNet v4'!$A$2:$H$296,8)), "N/A",VLOOKUP(C56,'PCORNet v4'!$A$2:$H$296,8)))</f>
        <v>PerformedEncounter &gt; Performer &gt; HealthcareProvider.identifier(DSET&lt;ID&gt;).item(ID).identifier</v>
      </c>
      <c r="AA56" s="39" t="str">
        <f>IF(ISBLANK(D56),"",IF(ISBLANK(VLOOKUP(D56,i2b2!$A$2:$H$180,8)),"N/A",VLOOKUP(D56,i2b2!$A$2:$H$180,8)))</f>
        <v/>
      </c>
      <c r="AB56" s="40" t="str">
        <f>IF(ISBLANK(E56),"",IF(ISBLANK(VLOOKUP(E56,OMOP!$A$2:$H$180,8)),"N/A", VLOOKUP(E56,OMOP!$A$2:$H$180,8)))</f>
        <v>PerformedEncounter &gt; Performer &gt; HealthcareProvider.identifier(DSET&lt;ID&gt;).item(ID).identifier</v>
      </c>
    </row>
    <row r="57" spans="1:28" s="6" customFormat="1" ht="46.8" x14ac:dyDescent="0.3">
      <c r="A57" s="13" t="s">
        <v>217</v>
      </c>
      <c r="B57" s="14" t="s">
        <v>611</v>
      </c>
      <c r="C57" s="15" t="s">
        <v>611</v>
      </c>
      <c r="D57" s="16"/>
      <c r="E57" s="17"/>
      <c r="F57" s="13" t="str">
        <f>IF(ISBLANK(A57),"",VLOOKUP(A57, Sentinel!$A$2:$F$139,2)&amp;"."&amp;VLOOKUP(A57, Sentinel!$A$2:$F$139,3))</f>
        <v>Encounter.Facility_Location</v>
      </c>
      <c r="G57" s="13" t="str">
        <f>IF(ISBLANK(A57),"",VLOOKUP(A57, Sentinel!$A$2:$H$139,7))</f>
        <v>Geographic location (3 digit zip code)</v>
      </c>
      <c r="H57" s="14" t="str">
        <f>IF(ISBLANK(B57),"",VLOOKUP(B57, PCORNet!$A$2:$F$157,2)&amp;"."&amp;VLOOKUP(B57, PCORNet!$A$2:$F$157,3))</f>
        <v>Encounter.facility_location</v>
      </c>
      <c r="I57" s="14" t="str">
        <f>IF(ISBLANK(B57),"",VLOOKUP(B57, PCORNet!$A$2:$H$157,7))</f>
        <v>Geographic locations</v>
      </c>
      <c r="J57" s="15" t="str">
        <f>IF(ISBLANK(C57),"",VLOOKUP(C57, 'PCORNet v4'!$A$2:$F$249,2)&amp;"."&amp;VLOOKUP(C57, 'PCORNet v4'!$A$2:$F$249,3))</f>
        <v>Encounter.facility_location</v>
      </c>
      <c r="K57" s="15" t="str">
        <f>IF(ISBLANK(C57),"",VLOOKUP(C57, 'PCORNet v4'!$A$2:$H$249,7))</f>
        <v>Geographic locations</v>
      </c>
      <c r="L57" s="16" t="str">
        <f>IF(ISBLANK(D57),"",VLOOKUP(D57,i2b2!$A$2:$H$60,2)&amp;"."&amp;VLOOKUP(D57,i2b2!$A$2:$H$60,3))</f>
        <v/>
      </c>
      <c r="M57" s="16" t="str">
        <f>IF(ISBLANK(D57),"",VLOOKUP(D57,i2b2!$A$2:$H$60,7))</f>
        <v/>
      </c>
      <c r="N57" s="17" t="str">
        <f>IF(ISBLANK(E57),"",VLOOKUP(E57, OMOP!$A$2:$G$178,2)&amp;"."&amp;VLOOKUP(E57,OMOP!$A$2:$G$178,3))</f>
        <v/>
      </c>
      <c r="O57" s="17" t="str">
        <f>IF(ISBLANK(E57),"",VLOOKUP(E57, OMOP!$A$2:$H$178,7))</f>
        <v/>
      </c>
      <c r="P57" s="25" t="s">
        <v>418</v>
      </c>
      <c r="Q57" s="25" t="s">
        <v>1530</v>
      </c>
      <c r="R57" s="25" t="s">
        <v>2068</v>
      </c>
      <c r="S57" s="51"/>
      <c r="T57" s="51"/>
      <c r="U57" s="51"/>
      <c r="V57" s="26" t="s">
        <v>2153</v>
      </c>
      <c r="W57" s="26" t="s">
        <v>2494</v>
      </c>
      <c r="X57" s="36" t="str">
        <f>IF(ISBLANK($A57),"",IF(ISBLANK(VLOOKUP($A57, Sentinel!$A$2:$H$180,8)),"N/A",VLOOKUP($A57, Sentinel!$A$2:$H$180,8)))</f>
        <v>PerformedEncounter &gt; Place.physicalAddress(AD).item(ADXP).value WHERE PerformedActivity &gt; Place.physicalAddress(AD).item(ADXP).partType = 'ZIP'</v>
      </c>
      <c r="Y57" s="37" t="str">
        <f>IF(ISBLANK(B57),"",IF(ISBLANK(VLOOKUP(B57,PCORNet!$A$2:$H$180,8)), "N/A",VLOOKUP(B57,PCORNet!$A$2:$H$180,8)))</f>
        <v>PerformedEncounter &gt; Place.physicalAddress(AD).item(ADXP).value WHERE PerformedActivity &gt; Place.physicalAddress(AD).item(ADXP).partType = 'ZIP'</v>
      </c>
      <c r="Z57" s="38" t="str">
        <f>IF(ISBLANK(C57),"",IF(ISBLANK(VLOOKUP(C57,'PCORNet v4'!$A$2:$H$296,8)), "N/A",VLOOKUP(C57,'PCORNet v4'!$A$2:$H$296,8)))</f>
        <v>PerformedEncounter &gt; Place.physicalAddress(AD).item(ADXP).value WHERE PerformedActivity &gt; Place.physicalAddress(AD).item(ADXP).partType = 'ZIP'</v>
      </c>
      <c r="AA57" s="39" t="str">
        <f>IF(ISBLANK(D57),"",IF(ISBLANK(VLOOKUP(D57,i2b2!$A$2:$H$180,8)),"N/A",VLOOKUP(D57,i2b2!$A$2:$H$180,8)))</f>
        <v/>
      </c>
      <c r="AB57" s="40" t="str">
        <f>IF(ISBLANK(E57),"",IF(ISBLANK(VLOOKUP(E57,OMOP!$A$2:$H$180,8)),"N/A", VLOOKUP(E57,OMOP!$A$2:$H$180,8)))</f>
        <v/>
      </c>
    </row>
    <row r="58" spans="1:28" s="6" customFormat="1" ht="93.6" x14ac:dyDescent="0.3">
      <c r="A58" s="13" t="s">
        <v>210</v>
      </c>
      <c r="B58" s="14" t="s">
        <v>606</v>
      </c>
      <c r="C58" s="15" t="s">
        <v>606</v>
      </c>
      <c r="D58" s="16" t="s">
        <v>866</v>
      </c>
      <c r="E58" s="17" t="s">
        <v>867</v>
      </c>
      <c r="F58" s="13" t="str">
        <f>IF(ISBLANK(A58),"",VLOOKUP(A58, Sentinel!$A$2:$F$139,2)&amp;"."&amp;VLOOKUP(A58, Sentinel!$A$2:$F$139,3))</f>
        <v>Encounter.EncType</v>
      </c>
      <c r="G58" s="13" t="str">
        <f>IF(ISBLANK(A58),"",VLOOKUP(A58, Sentinel!$A$2:$H$139,7))</f>
        <v xml:space="preserve">AV = Ambulatory Visit, Includes visits at outpatient clinics, same day surgeries, urgent care visits, and other same-day ambulatory hospital encounters, but excludes emergency department encounters. </v>
      </c>
      <c r="H58" s="14" t="str">
        <f>IF(ISBLANK(B58),"",VLOOKUP(B58, PCORNet!$A$2:$F$157,2)&amp;"."&amp;VLOOKUP(B58, PCORNet!$A$2:$F$157,3))</f>
        <v>Encounter.enc_type</v>
      </c>
      <c r="I58" s="14" t="str">
        <f>IF(ISBLANK(B58),"",VLOOKUP(B58, PCORNet!$A$2:$H$157,7))</f>
        <v>Encounter type</v>
      </c>
      <c r="J58" s="15" t="str">
        <f>IF(ISBLANK(C58),"",VLOOKUP(C58, 'PCORNet v4'!$A$2:$F$249,2)&amp;"."&amp;VLOOKUP(C58, 'PCORNet v4'!$A$2:$F$249,3))</f>
        <v>Encounter.enc_type</v>
      </c>
      <c r="K58" s="15" t="str">
        <f>IF(ISBLANK(C58),"",VLOOKUP(C58, 'PCORNet v4'!$A$2:$H$249,7))</f>
        <v>Encounter type</v>
      </c>
      <c r="L58" s="16" t="str">
        <f>IF(ISBLANK(D58),"",VLOOKUP(D58,i2b2!$A$2:$H$60,2)&amp;"."&amp;VLOOKUP(D58,i2b2!$A$2:$H$60,3))</f>
        <v>Visit.VISIT_TYPE</v>
      </c>
      <c r="M58" s="16" t="str">
        <f>IF(ISBLANK(D58),"",VLOOKUP(D58,i2b2!$A$2:$H$60,7))</f>
        <v>Visit type</v>
      </c>
      <c r="N58" s="17" t="str">
        <f>IF(ISBLANK(E58),"",VLOOKUP(E58, OMOP!$A$2:$G$178,2)&amp;"."&amp;VLOOKUP(E58,OMOP!$A$2:$G$178,3))</f>
        <v>VISIT_OCCURRENCE.visit_concept_id</v>
      </c>
      <c r="O58" s="17" t="str">
        <f>IF(ISBLANK(E58),"",VLOOKUP(E58, OMOP!$A$2:$H$178,7))</f>
        <v>A foreign key that refers to a visit Concept identifier
in the Standardized Vocabularies.</v>
      </c>
      <c r="P58" s="25" t="s">
        <v>419</v>
      </c>
      <c r="Q58" s="25" t="s">
        <v>2060</v>
      </c>
      <c r="R58" s="25" t="s">
        <v>2061</v>
      </c>
      <c r="S58" s="50" t="s">
        <v>2833</v>
      </c>
      <c r="T58" s="50"/>
      <c r="U58" s="50" t="s">
        <v>2834</v>
      </c>
      <c r="V58" s="26" t="s">
        <v>1868</v>
      </c>
      <c r="W58" s="26" t="s">
        <v>2495</v>
      </c>
      <c r="X58" s="36" t="str">
        <f>IF(ISBLANK($A58),"",IF(ISBLANK(VLOOKUP($A58, Sentinel!$A$2:$H$180,8)),"N/A",VLOOKUP($A58, Sentinel!$A$2:$H$180,8)))</f>
        <v>PerformedEncounter &gt; DefinedSubjectActivityGroup.nameCode</v>
      </c>
      <c r="Y58" s="37" t="str">
        <f>IF(ISBLANK(B58),"",IF(ISBLANK(VLOOKUP(B58,PCORNet!$A$2:$H$180,8)), "N/A",VLOOKUP(B58,PCORNet!$A$2:$H$180,8)))</f>
        <v>PerformedEncounter &gt; DefinedSubjectActivityGroup.nameCode</v>
      </c>
      <c r="Z58" s="38" t="str">
        <f>IF(ISBLANK(C58),"",IF(ISBLANK(VLOOKUP(C58,'PCORNet v4'!$A$2:$H$296,8)), "N/A",VLOOKUP(C58,'PCORNet v4'!$A$2:$H$296,8)))</f>
        <v>PerformedEncounter &gt; DefinedSubjectActivityGroup.nameCode</v>
      </c>
      <c r="AA58" s="39" t="str">
        <f>IF(ISBLANK(D58),"",IF(ISBLANK(VLOOKUP(D58,i2b2!$A$2:$H$180,8)),"N/A",VLOOKUP(D58,i2b2!$A$2:$H$180,8)))</f>
        <v>PerformedEncounter &gt; DefinedSubjectActivityGroup.nameCode</v>
      </c>
      <c r="AB58" s="40" t="str">
        <f>IF(ISBLANK(E58),"",IF(ISBLANK(VLOOKUP(E58,OMOP!$A$2:$H$180,8)),"N/A", VLOOKUP(E58,OMOP!$A$2:$H$180,8)))</f>
        <v>PerformedEncounter &gt; DefinedSubjectActivityGroup.nameCode</v>
      </c>
    </row>
    <row r="59" spans="1:28" s="6" customFormat="1" ht="62.4" x14ac:dyDescent="0.3">
      <c r="A59" s="13" t="s">
        <v>213</v>
      </c>
      <c r="B59" s="14" t="s">
        <v>609</v>
      </c>
      <c r="C59" s="15" t="s">
        <v>609</v>
      </c>
      <c r="D59" s="16"/>
      <c r="E59" s="17" t="s">
        <v>868</v>
      </c>
      <c r="F59" s="13" t="str">
        <f>IF(ISBLANK(A59),"",VLOOKUP(A59, Sentinel!$A$2:$F$139,2)&amp;"."&amp;VLOOKUP(A59, Sentinel!$A$2:$F$139,3))</f>
        <v>Encounter.Facility_Code</v>
      </c>
      <c r="G59" s="13" t="str">
        <f>IF(ISBLANK(A59),"",VLOOKUP(A59, Sentinel!$A$2:$H$139,7))</f>
        <v>Servicing provider identifier. Local facility code that identifies hospital or clinic. Taken from facility claims. Used for chart abstraction and validation.</v>
      </c>
      <c r="H59" s="14" t="str">
        <f>IF(ISBLANK(B59),"",VLOOKUP(B59, PCORNet!$A$2:$F$157,2)&amp;"."&amp;VLOOKUP(B59, PCORNet!$A$2:$F$157,3))</f>
        <v>Encounter.facilityid</v>
      </c>
      <c r="I59" s="14" t="str">
        <f>IF(ISBLANK(B59),"",VLOOKUP(B59, PCORNet!$A$2:$H$157,7))</f>
        <v>Arbitrary local facility code that identifies the hospital or clinic. Used for chart abstraction and validation.</v>
      </c>
      <c r="J59" s="15" t="str">
        <f>IF(ISBLANK(C59),"",VLOOKUP(C59, 'PCORNet v4'!$A$2:$F$249,2)&amp;"."&amp;VLOOKUP(C59, 'PCORNet v4'!$A$2:$F$249,3))</f>
        <v>Encounter.facilityid</v>
      </c>
      <c r="K59" s="15" t="str">
        <f>IF(ISBLANK(C59),"",VLOOKUP(C59, 'PCORNet v4'!$A$2:$H$249,7))</f>
        <v>Arbitrary local facility code that identifies the hospital or clinic. Used for chart abstraction and validation.</v>
      </c>
      <c r="L59" s="16" t="str">
        <f>IF(ISBLANK(D59),"",VLOOKUP(D59,i2b2!$A$2:$H$60,2)&amp;"."&amp;VLOOKUP(D59,i2b2!$A$2:$H$60,3))</f>
        <v/>
      </c>
      <c r="M59" s="16" t="str">
        <f>IF(ISBLANK(D59),"",VLOOKUP(D59,i2b2!$A$2:$H$60,7))</f>
        <v/>
      </c>
      <c r="N59" s="17" t="str">
        <f>IF(ISBLANK(E59),"",VLOOKUP(E59, OMOP!$A$2:$G$178,2)&amp;"."&amp;VLOOKUP(E59,OMOP!$A$2:$G$178,3))</f>
        <v>VISIT_OCCURRENCE.care_site_id</v>
      </c>
      <c r="O59" s="17" t="str">
        <f>IF(ISBLANK(E59),"",VLOOKUP(E59, OMOP!$A$2:$H$178,7))</f>
        <v>A foreign key to the care site in the care site table
that was visited.</v>
      </c>
      <c r="P59" s="25" t="s">
        <v>2696</v>
      </c>
      <c r="Q59" s="25" t="s">
        <v>1517</v>
      </c>
      <c r="R59" s="25" t="s">
        <v>2051</v>
      </c>
      <c r="S59" s="51"/>
      <c r="T59" s="51"/>
      <c r="U59" s="51"/>
      <c r="V59" s="26" t="s">
        <v>2701</v>
      </c>
      <c r="W59" s="26" t="s">
        <v>2496</v>
      </c>
      <c r="X59" s="36" t="str">
        <f>IF(ISBLANK($A59),"",IF(ISBLANK(VLOOKUP($A59, Sentinel!$A$2:$H$180,8)),"N/A",VLOOKUP($A59, Sentinel!$A$2:$H$180,8)))</f>
        <v>PerformedEncounter &gt; Place &gt; ServiceDeliveryLocation &gt; Organization &gt; HealthcareFacility.identifier(DSET&lt;ID&gt;).item(ID).identifier</v>
      </c>
      <c r="Y59" s="37" t="str">
        <f>IF(ISBLANK(B59),"",IF(ISBLANK(VLOOKUP(B59,PCORNet!$A$2:$H$180,8)), "N/A",VLOOKUP(B59,PCORNet!$A$2:$H$180,8)))</f>
        <v>PerformedEncounter &gt; Place &gt; ServiceDeliveryLocation &gt; Organization &gt; HealthcareFacility.identifier(DSET&lt;ID&gt;).item(ID).identifier</v>
      </c>
      <c r="Z59" s="38" t="str">
        <f>IF(ISBLANK(C59),"",IF(ISBLANK(VLOOKUP(C59,'PCORNet v4'!$A$2:$H$296,8)), "N/A",VLOOKUP(C59,'PCORNet v4'!$A$2:$H$296,8)))</f>
        <v>PerformedEncounter &gt; Place &gt; ServiceDeliveryLocation &gt; Organization &gt; HealthcareFacility.identifier(DSET&lt;ID&gt;).item(ID).identifier</v>
      </c>
      <c r="AA59" s="39" t="str">
        <f>IF(ISBLANK(D59),"",IF(ISBLANK(VLOOKUP(D59,i2b2!$A$2:$H$180,8)),"N/A",VLOOKUP(D59,i2b2!$A$2:$H$180,8)))</f>
        <v/>
      </c>
      <c r="AB59" s="40" t="str">
        <f>IF(ISBLANK(E59),"",IF(ISBLANK(VLOOKUP(E59,OMOP!$A$2:$H$180,8)),"N/A", VLOOKUP(E59,OMOP!$A$2:$H$180,8)))</f>
        <v>PerformedEncounter &gt; Place &gt; ServiceDeliveryLocation &gt; Organization &gt; HealthcareFacility.identifier(DSET&lt;ID&gt;).item(ID).identifier</v>
      </c>
    </row>
    <row r="60" spans="1:28" s="6" customFormat="1" ht="31.2" x14ac:dyDescent="0.3">
      <c r="A60" s="13"/>
      <c r="B60" s="14"/>
      <c r="C60" s="15" t="s">
        <v>1569</v>
      </c>
      <c r="D60" s="16"/>
      <c r="E60" s="17"/>
      <c r="F60" s="13" t="str">
        <f>IF(ISBLANK(A60),"",VLOOKUP(A60, Sentinel!$A$2:$F$139,2)&amp;"."&amp;VLOOKUP(A60, Sentinel!$A$2:$F$139,3))</f>
        <v/>
      </c>
      <c r="G60" s="13" t="str">
        <f>IF(ISBLANK(A60),"",VLOOKUP(A60, Sentinel!$A$2:$H$139,7))</f>
        <v/>
      </c>
      <c r="H60" s="14" t="str">
        <f>IF(ISBLANK(B60),"",VLOOKUP(B60, PCORNet!$A$2:$F$157,2)&amp;"."&amp;VLOOKUP(B60, PCORNet!$A$2:$F$157,3))</f>
        <v/>
      </c>
      <c r="I60" s="14" t="str">
        <f>IF(ISBLANK(B60),"",VLOOKUP(B60, PCORNet!$A$2:$H$157,7))</f>
        <v/>
      </c>
      <c r="J60" s="15" t="str">
        <f>IF(ISBLANK(C60),"",VLOOKUP(C60, 'PCORNet v4'!$A$2:$F$249,2)&amp;"."&amp;VLOOKUP(C60, 'PCORNet v4'!$A$2:$F$249,3))</f>
        <v>Encounter.facility_type</v>
      </c>
      <c r="K60" s="15" t="str">
        <f>IF(ISBLANK(C60),"",VLOOKUP(C60, 'PCORNet v4'!$A$2:$H$249,7))</f>
        <v>Description of the facility where the encounter occurred.</v>
      </c>
      <c r="L60" s="16" t="str">
        <f>IF(ISBLANK(D60),"",VLOOKUP(D60,i2b2!$A$2:$H$60,2)&amp;"."&amp;VLOOKUP(D60,i2b2!$A$2:$H$60,3))</f>
        <v/>
      </c>
      <c r="M60" s="16" t="str">
        <f>IF(ISBLANK(D60),"",VLOOKUP(D60,i2b2!$A$2:$H$60,7))</f>
        <v/>
      </c>
      <c r="N60" s="17" t="str">
        <f>IF(ISBLANK(E60),"",VLOOKUP(E60, OMOP!$A$2:$G$178,2)&amp;"."&amp;VLOOKUP(E60,OMOP!$A$2:$G$178,3))</f>
        <v/>
      </c>
      <c r="O60" s="17" t="str">
        <f>IF(ISBLANK(E60),"",VLOOKUP(E60, OMOP!$A$2:$H$178,7))</f>
        <v/>
      </c>
      <c r="P60" s="25" t="s">
        <v>1573</v>
      </c>
      <c r="Q60" s="25" t="s">
        <v>1530</v>
      </c>
      <c r="R60" s="25" t="s">
        <v>2069</v>
      </c>
      <c r="S60" s="51"/>
      <c r="T60" s="51"/>
      <c r="U60" s="51"/>
      <c r="V60" s="26" t="s">
        <v>1869</v>
      </c>
      <c r="W60" s="26" t="s">
        <v>2497</v>
      </c>
      <c r="X60" s="36" t="str">
        <f>IF(ISBLANK($A60),"",IF(ISBLANK(VLOOKUP($A60, Sentinel!$A$2:$H$180,8)),"N/A",VLOOKUP($A60, Sentinel!$A$2:$H$180,8)))</f>
        <v/>
      </c>
      <c r="Y60" s="37" t="str">
        <f>IF(ISBLANK(B60),"",IF(ISBLANK(VLOOKUP(B60,PCORNet!$A$2:$H$180,8)), "N/A",VLOOKUP(B60,PCORNet!$A$2:$H$180,8)))</f>
        <v/>
      </c>
      <c r="Z60" s="38" t="str">
        <f>IF(ISBLANK(C60),"",IF(ISBLANK(VLOOKUP(C60,'PCORNet v4'!$A$2:$H$296,8)), "N/A",VLOOKUP(C60,'PCORNet v4'!$A$2:$H$296,8)))</f>
        <v>PerformedEncounter &gt; Place.typeCode</v>
      </c>
      <c r="AA60" s="39" t="str">
        <f>IF(ISBLANK(D60),"",IF(ISBLANK(VLOOKUP(D60,i2b2!$A$2:$H$180,8)),"N/A",VLOOKUP(D60,i2b2!$A$2:$H$180,8)))</f>
        <v/>
      </c>
      <c r="AB60" s="40" t="str">
        <f>IF(ISBLANK(E60),"",IF(ISBLANK(VLOOKUP(E60,OMOP!$A$2:$H$180,8)),"N/A", VLOOKUP(E60,OMOP!$A$2:$H$180,8)))</f>
        <v/>
      </c>
    </row>
    <row r="61" spans="1:28" s="6" customFormat="1" ht="109.2" x14ac:dyDescent="0.3">
      <c r="A61" s="13" t="s">
        <v>199</v>
      </c>
      <c r="B61" s="14" t="s">
        <v>593</v>
      </c>
      <c r="C61" s="15" t="s">
        <v>593</v>
      </c>
      <c r="D61" s="16"/>
      <c r="E61" s="17" t="s">
        <v>869</v>
      </c>
      <c r="F61" s="13" t="str">
        <f>IF(ISBLANK(A61),"",VLOOKUP(A61, Sentinel!$A$2:$F$139,2)&amp;"."&amp;VLOOKUP(A61, Sentinel!$A$2:$F$139,3))</f>
        <v>Encounter.Discharge_ Disposition</v>
      </c>
      <c r="G61" s="13" t="str">
        <f>IF(ISBLANK(A61),"",VLOOKUP(A61, Sentinel!$A$2:$H$139,7))</f>
        <v>Should be populated for Inpatient Hospital Stay (IP) and Non-Acute Institutional Stay (IS) encounter types. May be populated for Emergency Department (ED) encounter types. Should be missing for ambulatory visit (AV or OA) encounter types.</v>
      </c>
      <c r="H61" s="14" t="str">
        <f>IF(ISBLANK(B61),"",VLOOKUP(B61, PCORNet!$A$2:$F$157,2)&amp;"."&amp;VLOOKUP(B61, PCORNet!$A$2:$F$157,3))</f>
        <v>Encounter.discharge_disposition</v>
      </c>
      <c r="I61" s="14" t="str">
        <f>IF(ISBLANK(B61),"",VLOOKUP(B61, PCORNet!$A$2:$H$157,7))</f>
        <v>Vital status at discharge</v>
      </c>
      <c r="J61" s="15" t="str">
        <f>IF(ISBLANK(C61),"",VLOOKUP(C61, 'PCORNet v4'!$A$2:$F$249,2)&amp;"."&amp;VLOOKUP(C61, 'PCORNet v4'!$A$2:$F$249,3))</f>
        <v>Encounter.discharge_disposition</v>
      </c>
      <c r="K61" s="15" t="str">
        <f>IF(ISBLANK(C61),"",VLOOKUP(C61, 'PCORNet v4'!$A$2:$H$249,7))</f>
        <v>Vital status at discharge</v>
      </c>
      <c r="L61" s="16" t="str">
        <f>IF(ISBLANK(D61),"",VLOOKUP(D61,i2b2!$A$2:$H$60,2)&amp;"."&amp;VLOOKUP(D61,i2b2!$A$2:$H$60,3))</f>
        <v/>
      </c>
      <c r="M61" s="16" t="str">
        <f>IF(ISBLANK(D61),"",VLOOKUP(D61,i2b2!$A$2:$H$60,7))</f>
        <v/>
      </c>
      <c r="N61" s="17" t="str">
        <f>IF(ISBLANK(E61),"",VLOOKUP(E61, OMOP!$A$2:$G$178,2)&amp;"."&amp;VLOOKUP(E61,OMOP!$A$2:$G$178,3))</f>
        <v>VISIT_OCCURRENCE.discharge_to_concept_id</v>
      </c>
      <c r="O61" s="17" t="str">
        <f>IF(ISBLANK(E61),"",VLOOKUP(E61, OMOP!$A$2:$H$178,7))</f>
        <v>A foreign key to the predefined concept in the Place
of Service Vocabulary reflecting the discharge
disposition for a visit.</v>
      </c>
      <c r="P61" s="26" t="s">
        <v>1843</v>
      </c>
      <c r="Q61" s="26" t="s">
        <v>1530</v>
      </c>
      <c r="R61" s="26" t="s">
        <v>2069</v>
      </c>
      <c r="S61" s="51"/>
      <c r="T61" s="51"/>
      <c r="U61" s="51"/>
      <c r="V61" s="26" t="s">
        <v>2154</v>
      </c>
      <c r="W61" s="26" t="s">
        <v>2498</v>
      </c>
      <c r="X61" s="36" t="str">
        <f>IF(ISBLANK($A61),"",IF(ISBLANK(VLOOKUP($A61, Sentinel!$A$2:$H$180,8)),"N/A",VLOOKUP($A61, Sentinel!$A$2:$H$180,8)))</f>
        <v>PerformedEncounter &gt; departs for &gt; Place.typeCode</v>
      </c>
      <c r="Y61" s="37" t="str">
        <f>IF(ISBLANK(B61),"",IF(ISBLANK(VLOOKUP(B61,PCORNet!$A$2:$H$180,8)), "N/A",VLOOKUP(B61,PCORNet!$A$2:$H$180,8)))</f>
        <v>PerformedEncounter &gt; departs for &gt; Place.typeCode</v>
      </c>
      <c r="Z61" s="38" t="str">
        <f>IF(ISBLANK(C61),"",IF(ISBLANK(VLOOKUP(C61,'PCORNet v4'!$A$2:$H$296,8)), "N/A",VLOOKUP(C61,'PCORNet v4'!$A$2:$H$296,8)))</f>
        <v>PerformedEncounter &gt; departs for &gt; Place.typeCode</v>
      </c>
      <c r="AA61" s="39" t="str">
        <f>IF(ISBLANK(D61),"",IF(ISBLANK(VLOOKUP(D61,i2b2!$A$2:$H$180,8)),"N/A",VLOOKUP(D61,i2b2!$A$2:$H$180,8)))</f>
        <v/>
      </c>
      <c r="AB61" s="40" t="str">
        <f>IF(ISBLANK(E61),"",IF(ISBLANK(VLOOKUP(E61,OMOP!$A$2:$H$180,8)),"N/A", VLOOKUP(E61,OMOP!$A$2:$H$180,8)))</f>
        <v>PerformedEncounter &gt; departs for &gt; Place.typeCode</v>
      </c>
    </row>
    <row r="62" spans="1:28" s="6" customFormat="1" ht="109.2" x14ac:dyDescent="0.3">
      <c r="A62" s="13" t="s">
        <v>201</v>
      </c>
      <c r="B62" s="14" t="s">
        <v>595</v>
      </c>
      <c r="C62" s="15" t="s">
        <v>595</v>
      </c>
      <c r="D62" s="16"/>
      <c r="E62" s="17"/>
      <c r="F62" s="13" t="str">
        <f>IF(ISBLANK(A62),"",VLOOKUP(A62, Sentinel!$A$2:$F$139,2)&amp;"."&amp;VLOOKUP(A62, Sentinel!$A$2:$F$139,3))</f>
        <v>Encounter.Discharge_Status</v>
      </c>
      <c r="G62" s="13" t="str">
        <f>IF(ISBLANK(A62),"",VLOOKUP(A62, Sentinel!$A$2:$H$139,7))</f>
        <v>Should be populated for Inpatient Hospital Stay (IP) and Non-Acute Institutional Stay (IS) encounter types. May be populated for Emergency Department (ED) encounter types. Should be missing for ambulatory visit (AV or OA) encounter types.</v>
      </c>
      <c r="H62" s="14" t="str">
        <f>IF(ISBLANK(B62),"",VLOOKUP(B62, PCORNet!$A$2:$F$157,2)&amp;"."&amp;VLOOKUP(B62, PCORNet!$A$2:$F$157,3))</f>
        <v>Encounter.discharge_status</v>
      </c>
      <c r="I62" s="14" t="str">
        <f>IF(ISBLANK(B62),"",VLOOKUP(B62, PCORNet!$A$2:$H$157,7))</f>
        <v>Discharge Status</v>
      </c>
      <c r="J62" s="15" t="str">
        <f>IF(ISBLANK(C62),"",VLOOKUP(C62, 'PCORNet v4'!$A$2:$F$249,2)&amp;"."&amp;VLOOKUP(C62, 'PCORNet v4'!$A$2:$F$249,3))</f>
        <v>Encounter.discharge_status</v>
      </c>
      <c r="K62" s="15" t="str">
        <f>IF(ISBLANK(C62),"",VLOOKUP(C62, 'PCORNet v4'!$A$2:$H$249,7))</f>
        <v>Discharge Status</v>
      </c>
      <c r="L62" s="16" t="str">
        <f>IF(ISBLANK(D62),"",VLOOKUP(D62,i2b2!$A$2:$H$60,2)&amp;"."&amp;VLOOKUP(D62,i2b2!$A$2:$H$60,3))</f>
        <v/>
      </c>
      <c r="M62" s="16" t="str">
        <f>IF(ISBLANK(D62),"",VLOOKUP(D62,i2b2!$A$2:$H$60,7))</f>
        <v/>
      </c>
      <c r="N62" s="17" t="str">
        <f>IF(ISBLANK(E62),"",VLOOKUP(E62, OMOP!$A$2:$G$178,2)&amp;"."&amp;VLOOKUP(E62,OMOP!$A$2:$G$178,3))</f>
        <v/>
      </c>
      <c r="O62" s="17" t="str">
        <f>IF(ISBLANK(E62),"",VLOOKUP(E62, OMOP!$A$2:$H$178,7))</f>
        <v/>
      </c>
      <c r="P62" s="26" t="s">
        <v>1844</v>
      </c>
      <c r="Q62" s="26" t="s">
        <v>807</v>
      </c>
      <c r="R62" s="26" t="s">
        <v>2070</v>
      </c>
      <c r="S62" s="52" t="s">
        <v>2812</v>
      </c>
      <c r="T62" s="52" t="s">
        <v>2835</v>
      </c>
      <c r="U62" s="52" t="s">
        <v>2836</v>
      </c>
      <c r="V62" s="26" t="s">
        <v>1845</v>
      </c>
      <c r="W62" s="26" t="s">
        <v>2499</v>
      </c>
      <c r="X62" s="36" t="str">
        <f>IF(ISBLANK($A62),"",IF(ISBLANK(VLOOKUP($A62, Sentinel!$A$2:$H$180,8)),"N/A",VLOOKUP($A62, Sentinel!$A$2:$H$180,8)))</f>
        <v>PerformedEncounter &gt; PerformedObservation &gt; PerformedObservationResult.value(ANY=&gt;CD) WHERE PerformedObservation &gt; DefinedObservation.nameCode = "SubjectStatusAtDischarge"</v>
      </c>
      <c r="Y62" s="37" t="str">
        <f>IF(ISBLANK(B62),"",IF(ISBLANK(VLOOKUP(B62,PCORNet!$A$2:$H$180,8)), "N/A",VLOOKUP(B62,PCORNet!$A$2:$H$180,8)))</f>
        <v>PerformedEncounter &gt; PerformedObservation &gt; PerformedObservationResult.value(ANY=&gt;CD) WHERE PerformedObservation &gt; DefinedObservation.nameCode = "SubjectStatusAtDischarge"</v>
      </c>
      <c r="Z62" s="38" t="str">
        <f>IF(ISBLANK(C62),"",IF(ISBLANK(VLOOKUP(C62,'PCORNet v4'!$A$2:$H$296,8)), "N/A",VLOOKUP(C62,'PCORNet v4'!$A$2:$H$296,8)))</f>
        <v>PerformedEncounter &gt; PerformedObservation &gt; PerformedObservationResult.value(ANY=&gt;CD) WHERE PerformedObservation &gt; DefinedObservation.nameCode = "SubjectStatusAtDischarge"</v>
      </c>
      <c r="AA62" s="39" t="str">
        <f>IF(ISBLANK(D62),"",IF(ISBLANK(VLOOKUP(D62,i2b2!$A$2:$H$180,8)),"N/A",VLOOKUP(D62,i2b2!$A$2:$H$180,8)))</f>
        <v/>
      </c>
      <c r="AB62" s="40" t="str">
        <f>IF(ISBLANK(E62),"",IF(ISBLANK(VLOOKUP(E62,OMOP!$A$2:$H$180,8)),"N/A", VLOOKUP(E62,OMOP!$A$2:$H$180,8)))</f>
        <v/>
      </c>
    </row>
    <row r="63" spans="1:28" s="6" customFormat="1" ht="93.6" x14ac:dyDescent="0.3">
      <c r="A63" s="13" t="s">
        <v>204</v>
      </c>
      <c r="B63" s="14" t="s">
        <v>600</v>
      </c>
      <c r="C63" s="15" t="s">
        <v>600</v>
      </c>
      <c r="D63" s="16"/>
      <c r="E63" s="17"/>
      <c r="F63" s="13" t="str">
        <f>IF(ISBLANK(A63),"",VLOOKUP(A63, Sentinel!$A$2:$F$139,2)&amp;"."&amp;VLOOKUP(A63, Sentinel!$A$2:$F$139,3))</f>
        <v>Encounter.DRG</v>
      </c>
      <c r="G63" s="13" t="str">
        <f>IF(ISBLANK(A63),"",VLOOKUP(A63, Sentinel!$A$2:$H$139,7))</f>
        <v>Diagnosis Related Group. Should be populated for IP and IS encounter types. May be populated for ED encounter types. Should be missing for AV or OA encounters. Use leading zeroes for codes less than 100.</v>
      </c>
      <c r="H63" s="14" t="str">
        <f>IF(ISBLANK(B63),"",VLOOKUP(B63, PCORNet!$A$2:$F$157,2)&amp;"."&amp;VLOOKUP(B63, PCORNet!$A$2:$F$157,3))</f>
        <v>Encounter.drg</v>
      </c>
      <c r="I63" s="14" t="str">
        <f>IF(ISBLANK(B63),"",VLOOKUP(B63, PCORNet!$A$2:$H$157,7))</f>
        <v>3-digit Diagnosis Related Group (DRG).</v>
      </c>
      <c r="J63" s="15" t="str">
        <f>IF(ISBLANK(C63),"",VLOOKUP(C63, 'PCORNet v4'!$A$2:$F$249,2)&amp;"."&amp;VLOOKUP(C63, 'PCORNet v4'!$A$2:$F$249,3))</f>
        <v>Encounter.drg</v>
      </c>
      <c r="K63" s="15" t="str">
        <f>IF(ISBLANK(C63),"",VLOOKUP(C63, 'PCORNet v4'!$A$2:$H$249,7))</f>
        <v>3-digit Diagnosis Related Group (DRG).</v>
      </c>
      <c r="L63" s="16" t="str">
        <f>IF(ISBLANK(D63),"",VLOOKUP(D63,i2b2!$A$2:$H$60,2)&amp;"."&amp;VLOOKUP(D63,i2b2!$A$2:$H$60,3))</f>
        <v/>
      </c>
      <c r="M63" s="16" t="str">
        <f>IF(ISBLANK(D63),"",VLOOKUP(D63,i2b2!$A$2:$H$60,7))</f>
        <v/>
      </c>
      <c r="N63" s="17" t="str">
        <f>IF(ISBLANK(E63),"",VLOOKUP(E63, OMOP!$A$2:$G$178,2)&amp;"."&amp;VLOOKUP(E63,OMOP!$A$2:$G$178,3))</f>
        <v/>
      </c>
      <c r="O63" s="17" t="str">
        <f>IF(ISBLANK(E63),"",VLOOKUP(E63, OMOP!$A$2:$H$178,7))</f>
        <v/>
      </c>
      <c r="P63" s="26" t="s">
        <v>1848</v>
      </c>
      <c r="Q63" s="26" t="s">
        <v>1551</v>
      </c>
      <c r="R63" s="26" t="s">
        <v>2071</v>
      </c>
      <c r="S63" s="52" t="s">
        <v>2837</v>
      </c>
      <c r="T63" s="52" t="s">
        <v>2838</v>
      </c>
      <c r="U63" s="52" t="s">
        <v>2839</v>
      </c>
      <c r="V63" s="26" t="s">
        <v>1847</v>
      </c>
      <c r="W63" s="26" t="s">
        <v>2500</v>
      </c>
      <c r="X63" s="36" t="str">
        <f>IF(ISBLANK($A63),"",IF(ISBLANK(VLOOKUP($A63, Sentinel!$A$2:$H$180,8)),"N/A",VLOOKUP($A63, Sentinel!$A$2:$H$180,8)))</f>
        <v>PerformedEncounter.classificationCode(CD).code</v>
      </c>
      <c r="Y63" s="37" t="str">
        <f>IF(ISBLANK(B63),"",IF(ISBLANK(VLOOKUP(B63,PCORNet!$A$2:$H$180,8)), "N/A",VLOOKUP(B63,PCORNet!$A$2:$H$180,8)))</f>
        <v>PerformedEncounter.classificationCode(CD).code</v>
      </c>
      <c r="Z63" s="38" t="str">
        <f>IF(ISBLANK(C63),"",IF(ISBLANK(VLOOKUP(C63,'PCORNet v4'!$A$2:$H$296,8)), "N/A",VLOOKUP(C63,'PCORNet v4'!$A$2:$H$296,8)))</f>
        <v>PerformedEncounter.classificationCode(CD).code</v>
      </c>
      <c r="AA63" s="39" t="str">
        <f>IF(ISBLANK(D63),"",IF(ISBLANK(VLOOKUP(D63,i2b2!$A$2:$H$180,8)),"N/A",VLOOKUP(D63,i2b2!$A$2:$H$180,8)))</f>
        <v/>
      </c>
      <c r="AB63" s="40" t="str">
        <f>IF(ISBLANK(E63),"",IF(ISBLANK(VLOOKUP(E63,OMOP!$A$2:$H$180,8)),"N/A", VLOOKUP(E63,OMOP!$A$2:$H$180,8)))</f>
        <v/>
      </c>
    </row>
    <row r="64" spans="1:28" s="6" customFormat="1" ht="93.6" x14ac:dyDescent="0.3">
      <c r="A64" s="13" t="s">
        <v>207</v>
      </c>
      <c r="B64" s="14" t="s">
        <v>602</v>
      </c>
      <c r="C64" s="15" t="s">
        <v>602</v>
      </c>
      <c r="D64" s="16"/>
      <c r="E64" s="17"/>
      <c r="F64" s="13" t="str">
        <f>IF(ISBLANK(A64),"",VLOOKUP(A64, Sentinel!$A$2:$F$139,2)&amp;"."&amp;VLOOKUP(A64, Sentinel!$A$2:$F$139,3))</f>
        <v>Encounter.DRG_Type</v>
      </c>
      <c r="G64" s="13" t="str">
        <f>IF(ISBLANK(A64),"",VLOOKUP(A64, Sentinel!$A$2:$H$139,7))</f>
        <v>DRG code version. MS-DRG (current system) began on 10/1/2007. Should be populated for IP and IS encounter types. May be populated for ED encounter types. Should be missing for AV or OA encounters.</v>
      </c>
      <c r="H64" s="14" t="str">
        <f>IF(ISBLANK(B64),"",VLOOKUP(B64, PCORNet!$A$2:$F$157,2)&amp;"."&amp;VLOOKUP(B64, PCORNet!$A$2:$F$157,3))</f>
        <v>Encounter.drg_type</v>
      </c>
      <c r="I64" s="14" t="str">
        <f>IF(ISBLANK(B64),"",VLOOKUP(B64, PCORNet!$A$2:$H$157,7))</f>
        <v>DRG code version</v>
      </c>
      <c r="J64" s="15" t="str">
        <f>IF(ISBLANK(C64),"",VLOOKUP(C64, 'PCORNet v4'!$A$2:$F$249,2)&amp;"."&amp;VLOOKUP(C64, 'PCORNet v4'!$A$2:$F$249,3))</f>
        <v>Encounter.drug_type</v>
      </c>
      <c r="K64" s="15" t="str">
        <f>IF(ISBLANK(C64),"",VLOOKUP(C64, 'PCORNet v4'!$A$2:$H$249,7))</f>
        <v>DRG code version</v>
      </c>
      <c r="L64" s="16" t="str">
        <f>IF(ISBLANK(D64),"",VLOOKUP(D64,i2b2!$A$2:$H$60,2)&amp;"."&amp;VLOOKUP(D64,i2b2!$A$2:$H$60,3))</f>
        <v/>
      </c>
      <c r="M64" s="16" t="str">
        <f>IF(ISBLANK(D64),"",VLOOKUP(D64,i2b2!$A$2:$H$60,7))</f>
        <v/>
      </c>
      <c r="N64" s="17" t="str">
        <f>IF(ISBLANK(E64),"",VLOOKUP(E64, OMOP!$A$2:$G$178,2)&amp;"."&amp;VLOOKUP(E64,OMOP!$A$2:$G$178,3))</f>
        <v/>
      </c>
      <c r="O64" s="17" t="str">
        <f>IF(ISBLANK(E64),"",VLOOKUP(E64, OMOP!$A$2:$H$178,7))</f>
        <v/>
      </c>
      <c r="P64" s="26" t="s">
        <v>1849</v>
      </c>
      <c r="Q64" s="26" t="s">
        <v>1551</v>
      </c>
      <c r="R64" s="26" t="s">
        <v>2071</v>
      </c>
      <c r="S64" s="52" t="s">
        <v>2812</v>
      </c>
      <c r="T64" s="52"/>
      <c r="U64" s="52"/>
      <c r="V64" s="26" t="s">
        <v>1846</v>
      </c>
      <c r="W64" s="26" t="s">
        <v>2500</v>
      </c>
      <c r="X64" s="36" t="str">
        <f>IF(ISBLANK($A64),"",IF(ISBLANK(VLOOKUP($A64, Sentinel!$A$2:$H$180,8)),"N/A",VLOOKUP($A64, Sentinel!$A$2:$H$180,8)))</f>
        <v>PerformedEncounter.classificationCode(CD).codeSystem</v>
      </c>
      <c r="Y64" s="37" t="str">
        <f>IF(ISBLANK(B64),"",IF(ISBLANK(VLOOKUP(B64,PCORNet!$A$2:$H$180,8)), "N/A",VLOOKUP(B64,PCORNet!$A$2:$H$180,8)))</f>
        <v>PerformedEncounter.classificationCode(CD).codeSystem</v>
      </c>
      <c r="Z64" s="38" t="str">
        <f>IF(ISBLANK(C64),"",IF(ISBLANK(VLOOKUP(C64,'PCORNet v4'!$A$2:$H$296,8)), "N/A",VLOOKUP(C64,'PCORNet v4'!$A$2:$H$296,8)))</f>
        <v>PerformedEncounter.classificationCode(CD).codeSystem</v>
      </c>
      <c r="AA64" s="39" t="str">
        <f>IF(ISBLANK(D64),"",IF(ISBLANK(VLOOKUP(D64,i2b2!$A$2:$H$180,8)),"N/A",VLOOKUP(D64,i2b2!$A$2:$H$180,8)))</f>
        <v/>
      </c>
      <c r="AB64" s="40" t="str">
        <f>IF(ISBLANK(E64),"",IF(ISBLANK(VLOOKUP(E64,OMOP!$A$2:$H$180,8)),"N/A", VLOOKUP(E64,OMOP!$A$2:$H$180,8)))</f>
        <v/>
      </c>
    </row>
    <row r="65" spans="1:28" s="6" customFormat="1" ht="109.2" x14ac:dyDescent="0.3">
      <c r="A65" s="13" t="s">
        <v>194</v>
      </c>
      <c r="B65" s="14" t="s">
        <v>589</v>
      </c>
      <c r="C65" s="15" t="s">
        <v>589</v>
      </c>
      <c r="D65" s="16"/>
      <c r="E65" s="17" t="s">
        <v>870</v>
      </c>
      <c r="F65" s="13" t="str">
        <f>IF(ISBLANK(A65),"",VLOOKUP(A65, Sentinel!$A$2:$F$139,2)&amp;"."&amp;VLOOKUP(A65, Sentinel!$A$2:$F$139,3))</f>
        <v>Encounter.Admitting_Source</v>
      </c>
      <c r="G65" s="13" t="str">
        <f>IF(ISBLANK(A65),"",VLOOKUP(A65, Sentinel!$A$2:$H$139,7))</f>
        <v>Should be populated for Inpatient Hospital Stay (IP) and Non-Acute Institutional Stay (IS) encounter types. May be populated for Emergency Department (ED) encounter types. Should be missing for ambulatory visit (AV or OA) encounter types.</v>
      </c>
      <c r="H65" s="14" t="str">
        <f>IF(ISBLANK(B65),"",VLOOKUP(B65, PCORNet!$A$2:$F$157,2)&amp;"."&amp;VLOOKUP(B65, PCORNet!$A$2:$F$157,3))</f>
        <v>Encounter.admitting_source</v>
      </c>
      <c r="I65" s="14" t="str">
        <f>IF(ISBLANK(B65),"",VLOOKUP(B65, PCORNet!$A$2:$H$157,7))</f>
        <v>Admitting source</v>
      </c>
      <c r="J65" s="15" t="str">
        <f>IF(ISBLANK(C65),"",VLOOKUP(C65, 'PCORNet v4'!$A$2:$F$249,2)&amp;"."&amp;VLOOKUP(C65, 'PCORNet v4'!$A$2:$F$249,3))</f>
        <v>Encounter.admitting_source</v>
      </c>
      <c r="K65" s="15" t="str">
        <f>IF(ISBLANK(C65),"",VLOOKUP(C65, 'PCORNet v4'!$A$2:$H$249,7))</f>
        <v>Admitting source</v>
      </c>
      <c r="L65" s="16" t="str">
        <f>IF(ISBLANK(D65),"",VLOOKUP(D65,i2b2!$A$2:$H$60,2)&amp;"."&amp;VLOOKUP(D65,i2b2!$A$2:$H$60,3))</f>
        <v/>
      </c>
      <c r="M65" s="16" t="str">
        <f>IF(ISBLANK(D65),"",VLOOKUP(D65,i2b2!$A$2:$H$60,7))</f>
        <v/>
      </c>
      <c r="N65" s="17" t="str">
        <f>IF(ISBLANK(E65),"",VLOOKUP(E65, OMOP!$A$2:$G$178,2)&amp;"."&amp;VLOOKUP(E65,OMOP!$A$2:$G$178,3))</f>
        <v>VISIT_OCCURRENCE.admitting_source_concept_id</v>
      </c>
      <c r="O65" s="17" t="str">
        <f>IF(ISBLANK(E65),"",VLOOKUP(E65, OMOP!$A$2:$H$178,7))</f>
        <v>A foreign key that refers to the code for admission? (there was no description in the OMOP CDM document)</v>
      </c>
      <c r="P65" s="26" t="s">
        <v>1851</v>
      </c>
      <c r="Q65" s="26" t="s">
        <v>1530</v>
      </c>
      <c r="R65" s="26" t="s">
        <v>2069</v>
      </c>
      <c r="S65" s="51"/>
      <c r="T65" s="51"/>
      <c r="U65" s="51"/>
      <c r="V65" s="26" t="s">
        <v>1850</v>
      </c>
      <c r="W65" s="26" t="s">
        <v>2501</v>
      </c>
      <c r="X65" s="36" t="str">
        <f>IF(ISBLANK($A65),"",IF(ISBLANK(VLOOKUP($A65, Sentinel!$A$2:$H$180,8)),"N/A",VLOOKUP($A65, Sentinel!$A$2:$H$180,8)))</f>
        <v>PerformedEncounter &gt; arrives from &gt; Place.typeCode</v>
      </c>
      <c r="Y65" s="37" t="str">
        <f>IF(ISBLANK(B65),"",IF(ISBLANK(VLOOKUP(B65,PCORNet!$A$2:$H$180,8)), "N/A",VLOOKUP(B65,PCORNet!$A$2:$H$180,8)))</f>
        <v>PerformedEncounter &gt; arrives from &gt; Place.typeCode</v>
      </c>
      <c r="Z65" s="38" t="str">
        <f>IF(ISBLANK(C65),"",IF(ISBLANK(VLOOKUP(C65,'PCORNet v4'!$A$2:$H$296,8)), "N/A",VLOOKUP(C65,'PCORNet v4'!$A$2:$H$296,8)))</f>
        <v>PerformedEncounter &gt; arrives from &gt; Place.typeCode</v>
      </c>
      <c r="AA65" s="39" t="str">
        <f>IF(ISBLANK(D65),"",IF(ISBLANK(VLOOKUP(D65,i2b2!$A$2:$H$180,8)),"N/A",VLOOKUP(D65,i2b2!$A$2:$H$180,8)))</f>
        <v/>
      </c>
      <c r="AB65" s="40" t="str">
        <f>IF(ISBLANK(E65),"",IF(ISBLANK(VLOOKUP(E65,OMOP!$A$2:$H$180,8)),"N/A", VLOOKUP(E65,OMOP!$A$2:$H$180,8)))</f>
        <v>PerformedEncounter &gt; arrives from &gt; Place.typeCode</v>
      </c>
    </row>
    <row r="66" spans="1:28" s="6" customFormat="1" ht="93.6" x14ac:dyDescent="0.3">
      <c r="A66" s="13"/>
      <c r="B66" s="14"/>
      <c r="C66" s="15"/>
      <c r="D66" s="16"/>
      <c r="E66" s="17" t="s">
        <v>871</v>
      </c>
      <c r="F66" s="13" t="str">
        <f>IF(ISBLANK(A66),"",VLOOKUP(A66, Sentinel!$A$2:$F$139,2)&amp;"."&amp;VLOOKUP(A66, Sentinel!$A$2:$F$139,3))</f>
        <v/>
      </c>
      <c r="G66" s="13" t="str">
        <f>IF(ISBLANK(A66),"",VLOOKUP(A66, Sentinel!$A$2:$H$139,7))</f>
        <v/>
      </c>
      <c r="H66" s="14" t="str">
        <f>IF(ISBLANK(B66),"",VLOOKUP(B66, PCORNet!$A$2:$F$157,2)&amp;"."&amp;VLOOKUP(B66, PCORNet!$A$2:$F$157,3))</f>
        <v/>
      </c>
      <c r="I66" s="14" t="str">
        <f>IF(ISBLANK(B66),"",VLOOKUP(B66, PCORNet!$A$2:$H$157,7))</f>
        <v/>
      </c>
      <c r="J66" s="15" t="str">
        <f>IF(ISBLANK(C66),"",VLOOKUP(C66, 'PCORNet v4'!$A$2:$F$249,2)&amp;"."&amp;VLOOKUP(C66, 'PCORNet v4'!$A$2:$F$249,3))</f>
        <v/>
      </c>
      <c r="K66" s="15" t="str">
        <f>IF(ISBLANK(C66),"",VLOOKUP(C66, 'PCORNet v4'!$A$2:$H$249,7))</f>
        <v/>
      </c>
      <c r="L66" s="16" t="str">
        <f>IF(ISBLANK(D66),"",VLOOKUP(D66,i2b2!$A$2:$H$60,2)&amp;"."&amp;VLOOKUP(D66,i2b2!$A$2:$H$60,3))</f>
        <v/>
      </c>
      <c r="M66" s="16" t="str">
        <f>IF(ISBLANK(D66),"",VLOOKUP(D66,i2b2!$A$2:$H$60,7))</f>
        <v/>
      </c>
      <c r="N66" s="17" t="str">
        <f>IF(ISBLANK(E66),"",VLOOKUP(E66, OMOP!$A$2:$G$178,2)&amp;"."&amp;VLOOKUP(E66,OMOP!$A$2:$G$178,3))</f>
        <v>VISIT_OCCURRENCE.visit_type_concept_id</v>
      </c>
      <c r="O66" s="17" t="str">
        <f>IF(ISBLANK(E66),"",VLOOKUP(E66, OMOP!$A$2:$H$178,7))</f>
        <v>A foreign key to the predefined Concept identifier in
the Standardized Vocabularies reflecting the type of
source data from which the visit record is derived.</v>
      </c>
      <c r="P66" s="26" t="s">
        <v>1854</v>
      </c>
      <c r="Q66" s="26" t="s">
        <v>2047</v>
      </c>
      <c r="R66" s="26" t="s">
        <v>2049</v>
      </c>
      <c r="S66" s="52" t="s">
        <v>2812</v>
      </c>
      <c r="T66" s="52"/>
      <c r="U66" s="52"/>
      <c r="V66" s="26" t="s">
        <v>1853</v>
      </c>
      <c r="W66" s="26" t="s">
        <v>2502</v>
      </c>
      <c r="X66" s="36" t="str">
        <f>IF(ISBLANK($A66),"",IF(ISBLANK(VLOOKUP($A66, Sentinel!$A$2:$H$180,8)),"N/A",VLOOKUP($A66, Sentinel!$A$2:$H$180,8)))</f>
        <v/>
      </c>
      <c r="Y66" s="37" t="str">
        <f>IF(ISBLANK(B66),"",IF(ISBLANK(VLOOKUP(B66,PCORNet!$A$2:$H$180,8)), "N/A",VLOOKUP(B66,PCORNet!$A$2:$H$180,8)))</f>
        <v/>
      </c>
      <c r="Z66" s="38" t="str">
        <f>IF(ISBLANK(C66),"",IF(ISBLANK(VLOOKUP(C66,'PCORNet v4'!$A$2:$H$296,8)), "N/A",VLOOKUP(C66,'PCORNet v4'!$A$2:$H$296,8)))</f>
        <v/>
      </c>
      <c r="AA66" s="39" t="str">
        <f>IF(ISBLANK(D66),"",IF(ISBLANK(VLOOKUP(D66,i2b2!$A$2:$H$180,8)),"N/A",VLOOKUP(D66,i2b2!$A$2:$H$180,8)))</f>
        <v/>
      </c>
      <c r="AB66" s="40" t="str">
        <f>IF(ISBLANK(E66),"",IF(ISBLANK(VLOOKUP(E66,OMOP!$A$2:$H$180,8)),"N/A", VLOOKUP(E66,OMOP!$A$2:$H$180,8)))</f>
        <v>PerformedEncounter.informationSourceTypeCode</v>
      </c>
    </row>
    <row r="67" spans="1:28" s="6" customFormat="1" ht="31.2" x14ac:dyDescent="0.3">
      <c r="A67" s="13"/>
      <c r="B67" s="14"/>
      <c r="C67" s="15"/>
      <c r="D67" s="16"/>
      <c r="E67" s="17" t="s">
        <v>872</v>
      </c>
      <c r="F67" s="13" t="str">
        <f>IF(ISBLANK(A67),"",VLOOKUP(A67, Sentinel!$A$2:$F$139,2)&amp;"."&amp;VLOOKUP(A67, Sentinel!$A$2:$F$139,3))</f>
        <v/>
      </c>
      <c r="G67" s="13" t="str">
        <f>IF(ISBLANK(A67),"",VLOOKUP(A67, Sentinel!$A$2:$H$139,7))</f>
        <v/>
      </c>
      <c r="H67" s="14" t="str">
        <f>IF(ISBLANK(B67),"",VLOOKUP(B67, PCORNet!$A$2:$F$157,2)&amp;"."&amp;VLOOKUP(B67, PCORNet!$A$2:$F$157,3))</f>
        <v/>
      </c>
      <c r="I67" s="14" t="str">
        <f>IF(ISBLANK(B67),"",VLOOKUP(B67, PCORNet!$A$2:$H$157,7))</f>
        <v/>
      </c>
      <c r="J67" s="15" t="str">
        <f>IF(ISBLANK(C67),"",VLOOKUP(C67, 'PCORNet v4'!$A$2:$F$249,2)&amp;"."&amp;VLOOKUP(C67, 'PCORNet v4'!$A$2:$F$249,3))</f>
        <v/>
      </c>
      <c r="K67" s="15" t="str">
        <f>IF(ISBLANK(C67),"",VLOOKUP(C67, 'PCORNet v4'!$A$2:$H$249,7))</f>
        <v/>
      </c>
      <c r="L67" s="16" t="str">
        <f>IF(ISBLANK(D67),"",VLOOKUP(D67,i2b2!$A$2:$H$60,2)&amp;"."&amp;VLOOKUP(D67,i2b2!$A$2:$H$60,3))</f>
        <v/>
      </c>
      <c r="M67" s="16" t="str">
        <f>IF(ISBLANK(D67),"",VLOOKUP(D67,i2b2!$A$2:$H$60,7))</f>
        <v/>
      </c>
      <c r="N67" s="17" t="str">
        <f>IF(ISBLANK(E67),"",VLOOKUP(E67, OMOP!$A$2:$G$178,2)&amp;"."&amp;VLOOKUP(E67,OMOP!$A$2:$G$178,3))</f>
        <v>VISIT_OCCURRENCE.preceding_visit_occurrence</v>
      </c>
      <c r="O67" s="17" t="str">
        <f>IF(ISBLANK(E67),"",VLOOKUP(E67, OMOP!$A$2:$H$178,7))</f>
        <v>A foreign key to the VISIT_OCCURRENC</v>
      </c>
      <c r="P67" s="26" t="s">
        <v>1649</v>
      </c>
      <c r="Q67" s="26" t="s">
        <v>1551</v>
      </c>
      <c r="R67" s="26"/>
      <c r="S67" s="51"/>
      <c r="T67" s="51"/>
      <c r="U67" s="51"/>
      <c r="V67" s="26" t="s">
        <v>1852</v>
      </c>
      <c r="W67" s="26" t="s">
        <v>2503</v>
      </c>
      <c r="X67" s="36" t="str">
        <f>IF(ISBLANK($A67),"",IF(ISBLANK(VLOOKUP($A67, Sentinel!$A$2:$H$180,8)),"N/A",VLOOKUP($A67, Sentinel!$A$2:$H$180,8)))</f>
        <v/>
      </c>
      <c r="Y67" s="37" t="str">
        <f>IF(ISBLANK(B67),"",IF(ISBLANK(VLOOKUP(B67,PCORNet!$A$2:$H$180,8)), "N/A",VLOOKUP(B67,PCORNet!$A$2:$H$180,8)))</f>
        <v/>
      </c>
      <c r="Z67" s="38" t="str">
        <f>IF(ISBLANK(C67),"",IF(ISBLANK(VLOOKUP(C67,'PCORNet v4'!$A$2:$H$296,8)), "N/A",VLOOKUP(C67,'PCORNet v4'!$A$2:$H$296,8)))</f>
        <v/>
      </c>
      <c r="AA67" s="39" t="str">
        <f>IF(ISBLANK(D67),"",IF(ISBLANK(VLOOKUP(D67,i2b2!$A$2:$H$180,8)),"N/A",VLOOKUP(D67,i2b2!$A$2:$H$180,8)))</f>
        <v/>
      </c>
      <c r="AB67" s="40" t="str">
        <f>IF(ISBLANK(E67),"",IF(ISBLANK(VLOOKUP(E67,OMOP!$A$2:$H$180,8)),"N/A", VLOOKUP(E67,OMOP!$A$2:$H$180,8)))</f>
        <v>PerformedEncounter &gt; PerformedEncounter</v>
      </c>
    </row>
    <row r="68" spans="1:28" s="6" customFormat="1" ht="31.2" x14ac:dyDescent="0.3">
      <c r="A68" s="13"/>
      <c r="B68" s="14"/>
      <c r="C68" s="15" t="s">
        <v>1567</v>
      </c>
      <c r="D68" s="16"/>
      <c r="E68" s="17"/>
      <c r="F68" s="13" t="str">
        <f>IF(ISBLANK(A68),"",VLOOKUP(A68, Sentinel!$A$2:$F$139,2)&amp;"."&amp;VLOOKUP(A68, Sentinel!$A$2:$F$139,3))</f>
        <v/>
      </c>
      <c r="G68" s="13" t="str">
        <f>IF(ISBLANK(A68),"",VLOOKUP(A68, Sentinel!$A$2:$H$139,7))</f>
        <v/>
      </c>
      <c r="H68" s="14" t="str">
        <f>IF(ISBLANK(B68),"",VLOOKUP(B68, PCORNet!$A$2:$F$157,2)&amp;"."&amp;VLOOKUP(B68, PCORNet!$A$2:$F$157,3))</f>
        <v/>
      </c>
      <c r="I68" s="14" t="str">
        <f>IF(ISBLANK(B68),"",VLOOKUP(B68, PCORNet!$A$2:$H$157,7))</f>
        <v/>
      </c>
      <c r="J68" s="15" t="str">
        <f>IF(ISBLANK(C68),"",VLOOKUP(C68, 'PCORNet v4'!$A$2:$F$249,2)&amp;"."&amp;VLOOKUP(C68, 'PCORNet v4'!$A$2:$F$249,3))</f>
        <v>Encounter.payer_type_primary</v>
      </c>
      <c r="K68" s="15" t="str">
        <f>IF(ISBLANK(C68),"",VLOOKUP(C68, 'PCORNet v4'!$A$2:$H$249,7))</f>
        <v>Categorization of payer type for primary payer associated with the encounter</v>
      </c>
      <c r="L68" s="16" t="str">
        <f>IF(ISBLANK(D68),"",VLOOKUP(D68,i2b2!$A$2:$H$60,2)&amp;"."&amp;VLOOKUP(D68,i2b2!$A$2:$H$60,3))</f>
        <v/>
      </c>
      <c r="M68" s="16" t="str">
        <f>IF(ISBLANK(D68),"",VLOOKUP(D68,i2b2!$A$2:$H$60,7))</f>
        <v/>
      </c>
      <c r="N68" s="17" t="str">
        <f>IF(ISBLANK(E68),"",VLOOKUP(E68, OMOP!$A$2:$G$178,2)&amp;"."&amp;VLOOKUP(E68,OMOP!$A$2:$G$178,3))</f>
        <v/>
      </c>
      <c r="O68" s="17" t="str">
        <f>IF(ISBLANK(E68),"",VLOOKUP(E68, OMOP!$A$2:$H$178,7))</f>
        <v/>
      </c>
      <c r="P68" s="26" t="s">
        <v>1157</v>
      </c>
      <c r="Q68" s="26"/>
      <c r="R68" s="26"/>
      <c r="S68" s="51"/>
      <c r="T68" s="51"/>
      <c r="U68" s="51"/>
      <c r="V68" s="26"/>
      <c r="W68" s="26"/>
      <c r="X68" s="36" t="str">
        <f>IF(ISBLANK($A68),"",IF(ISBLANK(VLOOKUP($A68, Sentinel!$A$2:$H$180,8)),"N/A",VLOOKUP($A68, Sentinel!$A$2:$H$180,8)))</f>
        <v/>
      </c>
      <c r="Y68" s="37" t="str">
        <f>IF(ISBLANK(B68),"",IF(ISBLANK(VLOOKUP(B68,PCORNet!$A$2:$H$180,8)), "N/A",VLOOKUP(B68,PCORNet!$A$2:$H$180,8)))</f>
        <v/>
      </c>
      <c r="Z68" s="38" t="str">
        <f>IF(ISBLANK(C68),"",IF(ISBLANK(VLOOKUP(C68,'PCORNet v4'!$A$2:$H$296,8)), "N/A",VLOOKUP(C68,'PCORNet v4'!$A$2:$H$296,8)))</f>
        <v>N/A</v>
      </c>
      <c r="AA68" s="39" t="str">
        <f>IF(ISBLANK(D68),"",IF(ISBLANK(VLOOKUP(D68,i2b2!$A$2:$H$180,8)),"N/A",VLOOKUP(D68,i2b2!$A$2:$H$180,8)))</f>
        <v/>
      </c>
      <c r="AB68" s="40" t="str">
        <f>IF(ISBLANK(E68),"",IF(ISBLANK(VLOOKUP(E68,OMOP!$A$2:$H$180,8)),"N/A", VLOOKUP(E68,OMOP!$A$2:$H$180,8)))</f>
        <v/>
      </c>
    </row>
    <row r="69" spans="1:28" s="6" customFormat="1" ht="46.8" x14ac:dyDescent="0.3">
      <c r="A69" s="13"/>
      <c r="B69" s="14"/>
      <c r="C69" s="15" t="s">
        <v>1568</v>
      </c>
      <c r="D69" s="16"/>
      <c r="E69" s="17"/>
      <c r="F69" s="13" t="str">
        <f>IF(ISBLANK(A69),"",VLOOKUP(A69, Sentinel!$A$2:$F$139,2)&amp;"."&amp;VLOOKUP(A69, Sentinel!$A$2:$F$139,3))</f>
        <v/>
      </c>
      <c r="G69" s="13" t="str">
        <f>IF(ISBLANK(A69),"",VLOOKUP(A69, Sentinel!$A$2:$H$139,7))</f>
        <v/>
      </c>
      <c r="H69" s="14" t="str">
        <f>IF(ISBLANK(B69),"",VLOOKUP(B69, PCORNet!$A$2:$F$157,2)&amp;"."&amp;VLOOKUP(B69, PCORNet!$A$2:$F$157,3))</f>
        <v/>
      </c>
      <c r="I69" s="14" t="str">
        <f>IF(ISBLANK(B69),"",VLOOKUP(B69, PCORNet!$A$2:$H$157,7))</f>
        <v/>
      </c>
      <c r="J69" s="15" t="str">
        <f>IF(ISBLANK(C69),"",VLOOKUP(C69, 'PCORNet v4'!$A$2:$F$249,2)&amp;"."&amp;VLOOKUP(C69, 'PCORNet v4'!$A$2:$F$249,3))</f>
        <v>Encounter.payer_type_secondary</v>
      </c>
      <c r="K69" s="15" t="str">
        <f>IF(ISBLANK(C69),"",VLOOKUP(C69, 'PCORNet v4'!$A$2:$H$249,7))</f>
        <v>Categorization of payer type for secondary payer associated with the encounter</v>
      </c>
      <c r="L69" s="16" t="str">
        <f>IF(ISBLANK(D69),"",VLOOKUP(D69,i2b2!$A$2:$H$60,2)&amp;"."&amp;VLOOKUP(D69,i2b2!$A$2:$H$60,3))</f>
        <v/>
      </c>
      <c r="M69" s="16" t="str">
        <f>IF(ISBLANK(D69),"",VLOOKUP(D69,i2b2!$A$2:$H$60,7))</f>
        <v/>
      </c>
      <c r="N69" s="17" t="str">
        <f>IF(ISBLANK(E69),"",VLOOKUP(E69, OMOP!$A$2:$G$178,2)&amp;"."&amp;VLOOKUP(E69,OMOP!$A$2:$G$178,3))</f>
        <v/>
      </c>
      <c r="O69" s="17" t="str">
        <f>IF(ISBLANK(E69),"",VLOOKUP(E69, OMOP!$A$2:$H$178,7))</f>
        <v/>
      </c>
      <c r="P69" s="26" t="s">
        <v>1157</v>
      </c>
      <c r="Q69" s="26"/>
      <c r="R69" s="26"/>
      <c r="S69" s="51"/>
      <c r="T69" s="51"/>
      <c r="U69" s="51"/>
      <c r="V69" s="26"/>
      <c r="W69" s="26"/>
      <c r="X69" s="36" t="str">
        <f>IF(ISBLANK($A69),"",IF(ISBLANK(VLOOKUP($A69, Sentinel!$A$2:$H$180,8)),"N/A",VLOOKUP($A69, Sentinel!$A$2:$H$180,8)))</f>
        <v/>
      </c>
      <c r="Y69" s="37" t="str">
        <f>IF(ISBLANK(B69),"",IF(ISBLANK(VLOOKUP(B69,PCORNet!$A$2:$H$180,8)), "N/A",VLOOKUP(B69,PCORNet!$A$2:$H$180,8)))</f>
        <v/>
      </c>
      <c r="Z69" s="38" t="str">
        <f>IF(ISBLANK(C69),"",IF(ISBLANK(VLOOKUP(C69,'PCORNet v4'!$A$2:$H$296,8)), "N/A",VLOOKUP(C69,'PCORNet v4'!$A$2:$H$296,8)))</f>
        <v>N/A</v>
      </c>
      <c r="AA69" s="39" t="str">
        <f>IF(ISBLANK(D69),"",IF(ISBLANK(VLOOKUP(D69,i2b2!$A$2:$H$180,8)),"N/A",VLOOKUP(D69,i2b2!$A$2:$H$180,8)))</f>
        <v/>
      </c>
      <c r="AB69" s="40" t="str">
        <f>IF(ISBLANK(E69),"",IF(ISBLANK(VLOOKUP(E69,OMOP!$A$2:$H$180,8)),"N/A", VLOOKUP(E69,OMOP!$A$2:$H$180,8)))</f>
        <v/>
      </c>
    </row>
    <row r="70" spans="1:28" s="6" customFormat="1" x14ac:dyDescent="0.3">
      <c r="A70" s="13"/>
      <c r="B70" s="14"/>
      <c r="C70" s="15"/>
      <c r="D70" s="16"/>
      <c r="E70" s="17"/>
      <c r="F70" s="13" t="str">
        <f>IF(ISBLANK(A70),"",VLOOKUP(A70, Sentinel!$A$2:$F$139,2)&amp;"."&amp;VLOOKUP(A70, Sentinel!$A$2:$F$139,3))</f>
        <v/>
      </c>
      <c r="G70" s="13" t="str">
        <f>IF(ISBLANK(A70),"",VLOOKUP(A70, Sentinel!$A$2:$H$139,7))</f>
        <v/>
      </c>
      <c r="H70" s="14" t="str">
        <f>IF(ISBLANK(B70),"",VLOOKUP(B70, PCORNet!$A$2:$F$157,2)&amp;"."&amp;VLOOKUP(B70, PCORNet!$A$2:$F$157,3))</f>
        <v/>
      </c>
      <c r="I70" s="14" t="str">
        <f>IF(ISBLANK(B70),"",VLOOKUP(B70, PCORNet!$A$2:$H$157,7))</f>
        <v/>
      </c>
      <c r="J70" s="15" t="str">
        <f>IF(ISBLANK(C70),"",VLOOKUP(C70, 'PCORNet v4'!$A$2:$F$249,2)&amp;"."&amp;VLOOKUP(C70, 'PCORNet v4'!$A$2:$F$249,3))</f>
        <v/>
      </c>
      <c r="K70" s="15" t="str">
        <f>IF(ISBLANK(C70),"",VLOOKUP(C70, 'PCORNet v4'!$A$2:$H$249,7))</f>
        <v/>
      </c>
      <c r="L70" s="16" t="str">
        <f>IF(ISBLANK(D70),"",VLOOKUP(D70,i2b2!$A$2:$H$60,2)&amp;"."&amp;VLOOKUP(D70,i2b2!$A$2:$H$60,3))</f>
        <v/>
      </c>
      <c r="M70" s="16" t="str">
        <f>IF(ISBLANK(D70),"",VLOOKUP(D70,i2b2!$A$2:$H$60,7))</f>
        <v/>
      </c>
      <c r="N70" s="17" t="str">
        <f>IF(ISBLANK(E70),"",VLOOKUP(E70, OMOP!$A$2:$G$178,2)&amp;"."&amp;VLOOKUP(E70,OMOP!$A$2:$G$178,3))</f>
        <v/>
      </c>
      <c r="O70" s="17" t="str">
        <f>IF(ISBLANK(E70),"",VLOOKUP(E70, OMOP!$A$2:$H$178,7))</f>
        <v/>
      </c>
      <c r="P70" s="26"/>
      <c r="Q70" s="26"/>
      <c r="R70" s="26"/>
      <c r="S70" s="52"/>
      <c r="T70" s="52"/>
      <c r="U70" s="52"/>
      <c r="V70" s="26"/>
      <c r="W70" s="26"/>
      <c r="X70" s="36" t="str">
        <f>IF(ISBLANK($A70),"",IF(ISBLANK(VLOOKUP($A70, Sentinel!$A$2:$H$180,8)),"N/A",VLOOKUP($A70, Sentinel!$A$2:$H$180,8)))</f>
        <v/>
      </c>
      <c r="Y70" s="37" t="str">
        <f>IF(ISBLANK(B70),"",IF(ISBLANK(VLOOKUP(B70,PCORNet!$A$2:$H$180,8)), "N/A",VLOOKUP(B70,PCORNet!$A$2:$H$180,8)))</f>
        <v/>
      </c>
      <c r="Z70" s="38" t="str">
        <f>IF(ISBLANK(C70),"",IF(ISBLANK(VLOOKUP(C70,'PCORNet v4'!$A$2:$H$296,8)), "N/A",VLOOKUP(C70,'PCORNet v4'!$A$2:$H$296,8)))</f>
        <v/>
      </c>
      <c r="AA70" s="39" t="str">
        <f>IF(ISBLANK(D70),"",IF(ISBLANK(VLOOKUP(D70,i2b2!$A$2:$H$180,8)),"N/A",VLOOKUP(D70,i2b2!$A$2:$H$180,8)))</f>
        <v/>
      </c>
      <c r="AB70" s="40" t="str">
        <f>IF(ISBLANK(E70),"",IF(ISBLANK(VLOOKUP(E70,OMOP!$A$2:$H$180,8)),"N/A", VLOOKUP(E70,OMOP!$A$2:$H$180,8)))</f>
        <v/>
      </c>
    </row>
    <row r="71" spans="1:28" s="6" customFormat="1" ht="31.2" x14ac:dyDescent="0.3">
      <c r="A71" s="13" t="s">
        <v>146</v>
      </c>
      <c r="B71" s="14" t="s">
        <v>540</v>
      </c>
      <c r="C71" s="15" t="s">
        <v>540</v>
      </c>
      <c r="D71" s="16" t="s">
        <v>873</v>
      </c>
      <c r="E71" s="17"/>
      <c r="F71" s="13" t="str">
        <f>IF(ISBLANK(A71),"",VLOOKUP(A71, Sentinel!$A$2:$F$139,2)&amp;"."&amp;VLOOKUP(A71, Sentinel!$A$2:$F$139,3))</f>
        <v>Diagnosis .</v>
      </c>
      <c r="G71" s="13" t="str">
        <f>IF(ISBLANK(A71),"",VLOOKUP(A71, Sentinel!$A$2:$H$139,7))</f>
        <v xml:space="preserve">Diagnosis Table </v>
      </c>
      <c r="H71" s="14" t="str">
        <f>IF(ISBLANK(B71),"",VLOOKUP(B71, PCORNet!$A$2:$F$157,2)&amp;"."&amp;VLOOKUP(B71, PCORNet!$A$2:$F$157,3))</f>
        <v>Diagnosis.</v>
      </c>
      <c r="I71" s="14" t="str">
        <f>IF(ISBLANK(B71),"",VLOOKUP(B71, PCORNet!$A$2:$H$157,7))</f>
        <v>The DIAGNOSIS table contains one record per DIAGNOISID.</v>
      </c>
      <c r="J71" s="15" t="str">
        <f>IF(ISBLANK(C71),"",VLOOKUP(C71, 'PCORNet v4'!$A$2:$F$249,2)&amp;"."&amp;VLOOKUP(C71, 'PCORNet v4'!$A$2:$F$249,3))</f>
        <v>Diagnosis.</v>
      </c>
      <c r="K71" s="15" t="str">
        <f>IF(ISBLANK(C71),"",VLOOKUP(C71, 'PCORNet v4'!$A$2:$H$249,7))</f>
        <v>The DIAGNOSIS table contains one record per DIAGNOISID.</v>
      </c>
      <c r="L71" s="16" t="str">
        <f>IF(ISBLANK(D71),"",VLOOKUP(D71,i2b2!$A$2:$H$60,2)&amp;"."&amp;VLOOKUP(D71,i2b2!$A$2:$H$60,3))</f>
        <v>Diagnosis.</v>
      </c>
      <c r="M71" s="16">
        <f>IF(ISBLANK(D71),"",VLOOKUP(D71,i2b2!$A$2:$H$60,7))</f>
        <v>0</v>
      </c>
      <c r="N71" s="17" t="str">
        <f>IF(ISBLANK(E71),"",VLOOKUP(E71, OMOP!$A$2:$G$178,2)&amp;"."&amp;VLOOKUP(E71,OMOP!$A$2:$G$178,3))</f>
        <v/>
      </c>
      <c r="O71" s="17" t="str">
        <f>IF(ISBLANK(E71),"",VLOOKUP(E71, OMOP!$A$2:$H$178,7))</f>
        <v/>
      </c>
      <c r="P71" s="25" t="s">
        <v>420</v>
      </c>
      <c r="Q71" s="25" t="s">
        <v>420</v>
      </c>
      <c r="R71" s="25"/>
      <c r="S71" s="50"/>
      <c r="T71" s="50"/>
      <c r="U71" s="50"/>
      <c r="V71" s="26" t="s">
        <v>538</v>
      </c>
      <c r="W71" s="26" t="s">
        <v>2504</v>
      </c>
      <c r="X71" s="36" t="str">
        <f>IF(ISBLANK($A71),"",IF(ISBLANK(VLOOKUP($A71, Sentinel!$A$2:$H$180,8)),"N/A",VLOOKUP($A71, Sentinel!$A$2:$H$180,8)))</f>
        <v>PerformedDiagnosis</v>
      </c>
      <c r="Y71" s="37" t="str">
        <f>IF(ISBLANK(B71),"",IF(ISBLANK(VLOOKUP(B71,PCORNet!$A$2:$H$180,8)), "N/A",VLOOKUP(B71,PCORNet!$A$2:$H$180,8)))</f>
        <v>PerformedDiagnosis</v>
      </c>
      <c r="Z71" s="38" t="str">
        <f>IF(ISBLANK(C71),"",IF(ISBLANK(VLOOKUP(C71,'PCORNet v4'!$A$2:$H$296,8)), "N/A",VLOOKUP(C71,'PCORNet v4'!$A$2:$H$296,8)))</f>
        <v>PerformedDiagnosis</v>
      </c>
      <c r="AA71" s="39" t="str">
        <f>IF(ISBLANK(D71),"",IF(ISBLANK(VLOOKUP(D71,i2b2!$A$2:$H$180,8)),"N/A",VLOOKUP(D71,i2b2!$A$2:$H$180,8)))</f>
        <v>PerformedDiagnosis</v>
      </c>
      <c r="AB71" s="40" t="str">
        <f>IF(ISBLANK(E71),"",IF(ISBLANK(VLOOKUP(E71,OMOP!$A$2:$H$180,8)),"N/A", VLOOKUP(E71,OMOP!$A$2:$H$180,8)))</f>
        <v/>
      </c>
    </row>
    <row r="72" spans="1:28" s="6" customFormat="1" ht="62.4" x14ac:dyDescent="0.3">
      <c r="A72" s="13"/>
      <c r="B72" s="14" t="s">
        <v>546</v>
      </c>
      <c r="C72" s="15" t="s">
        <v>546</v>
      </c>
      <c r="D72" s="16"/>
      <c r="E72" s="17"/>
      <c r="F72" s="13" t="str">
        <f>IF(ISBLANK(A72),"",VLOOKUP(A72, Sentinel!$A$2:$F$139,2)&amp;"."&amp;VLOOKUP(A72, Sentinel!$A$2:$F$139,3))</f>
        <v/>
      </c>
      <c r="G72" s="13" t="str">
        <f>IF(ISBLANK(A72),"",VLOOKUP(A72, Sentinel!$A$2:$H$139,7))</f>
        <v/>
      </c>
      <c r="H72" s="14" t="str">
        <f>IF(ISBLANK(B72),"",VLOOKUP(B72, PCORNet!$A$2:$F$157,2)&amp;"."&amp;VLOOKUP(B72, PCORNet!$A$2:$F$157,3))</f>
        <v>Diagnosis.diagnosisid</v>
      </c>
      <c r="I72" s="14" t="str">
        <f>IF(ISBLANK(B72),"",VLOOKUP(B72, PCORNet!$A$2:$H$157,7))</f>
        <v>Arbitrary identifier for each unique record. Does not need to be persistent across refreshes, and may be created by methods such as sequence or GUID.</v>
      </c>
      <c r="J72" s="15" t="str">
        <f>IF(ISBLANK(C72),"",VLOOKUP(C72, 'PCORNet v4'!$A$2:$F$249,2)&amp;"."&amp;VLOOKUP(C72, 'PCORNet v4'!$A$2:$F$249,3))</f>
        <v>Diagnosis.diagnosisid</v>
      </c>
      <c r="K72" s="15" t="str">
        <f>IF(ISBLANK(C72),"",VLOOKUP(C72, 'PCORNet v4'!$A$2:$H$249,7))</f>
        <v>Arbitrary identifier for each unique record. Does not need to be persistent across refreshes, and may be created by methods such as sequence or GUID.</v>
      </c>
      <c r="L72" s="16" t="str">
        <f>IF(ISBLANK(D72),"",VLOOKUP(D72,i2b2!$A$2:$H$60,2)&amp;"."&amp;VLOOKUP(D72,i2b2!$A$2:$H$60,3))</f>
        <v/>
      </c>
      <c r="M72" s="16" t="str">
        <f>IF(ISBLANK(D72),"",VLOOKUP(D72,i2b2!$A$2:$H$60,7))</f>
        <v/>
      </c>
      <c r="N72" s="17" t="str">
        <f>IF(ISBLANK(E72),"",VLOOKUP(E72, OMOP!$A$2:$G$178,2)&amp;"."&amp;VLOOKUP(E72,OMOP!$A$2:$G$178,3))</f>
        <v/>
      </c>
      <c r="O72" s="17" t="str">
        <f>IF(ISBLANK(E72),"",VLOOKUP(E72, OMOP!$A$2:$H$178,7))</f>
        <v/>
      </c>
      <c r="P72" s="25" t="s">
        <v>2016</v>
      </c>
      <c r="Q72" s="25" t="s">
        <v>2062</v>
      </c>
      <c r="R72" s="25" t="s">
        <v>2051</v>
      </c>
      <c r="S72" s="51"/>
      <c r="T72" s="51"/>
      <c r="U72" s="51"/>
      <c r="V72" s="26" t="s">
        <v>1922</v>
      </c>
      <c r="W72" s="26" t="s">
        <v>2505</v>
      </c>
      <c r="X72" s="36" t="str">
        <f>IF(ISBLANK($A72),"",IF(ISBLANK(VLOOKUP($A72, Sentinel!$A$2:$H$180,8)),"N/A",VLOOKUP($A72, Sentinel!$A$2:$H$180,8)))</f>
        <v/>
      </c>
      <c r="Y72" s="37" t="str">
        <f>IF(ISBLANK(B72),"",IF(ISBLANK(VLOOKUP(B72,PCORNet!$A$2:$H$180,8)), "N/A",VLOOKUP(B72,PCORNet!$A$2:$H$180,8)))</f>
        <v>PerformedDiagnosis &gt; PerformedObservation.identifier(DSET&lt;ID&gt;).item(ID).identifier</v>
      </c>
      <c r="Z72" s="38" t="str">
        <f>IF(ISBLANK(C72),"",IF(ISBLANK(VLOOKUP(C72,'PCORNet v4'!$A$2:$H$296,8)), "N/A",VLOOKUP(C72,'PCORNet v4'!$A$2:$H$296,8)))</f>
        <v>PerformedDiagnosis &gt; PerformedObservation.identifier(DSET&lt;ID&gt;).item(ID).identifier</v>
      </c>
      <c r="AA72" s="39" t="str">
        <f>IF(ISBLANK(D72),"",IF(ISBLANK(VLOOKUP(D72,i2b2!$A$2:$H$180,8)),"N/A",VLOOKUP(D72,i2b2!$A$2:$H$180,8)))</f>
        <v/>
      </c>
      <c r="AB72" s="40" t="str">
        <f>IF(ISBLANK(E72),"",IF(ISBLANK(VLOOKUP(E72,OMOP!$A$2:$H$180,8)),"N/A", VLOOKUP(E72,OMOP!$A$2:$H$180,8)))</f>
        <v/>
      </c>
    </row>
    <row r="73" spans="1:28" s="6" customFormat="1" ht="31.2" x14ac:dyDescent="0.3">
      <c r="A73" s="13" t="s">
        <v>163</v>
      </c>
      <c r="B73" s="14" t="s">
        <v>558</v>
      </c>
      <c r="C73" s="15" t="s">
        <v>558</v>
      </c>
      <c r="D73" s="16"/>
      <c r="E73" s="17"/>
      <c r="F73" s="13" t="str">
        <f>IF(ISBLANK(A73),"",VLOOKUP(A73, Sentinel!$A$2:$F$139,2)&amp;"."&amp;VLOOKUP(A73, Sentinel!$A$2:$F$139,3))</f>
        <v>Diagnosis .PatID</v>
      </c>
      <c r="G73" s="13" t="str">
        <f>IF(ISBLANK(A73),"",VLOOKUP(A73, Sentinel!$A$2:$H$139,7))</f>
        <v xml:space="preserve">Arbitrary person-level identifier. Used to link across tables. </v>
      </c>
      <c r="H73" s="14" t="str">
        <f>IF(ISBLANK(B73),"",VLOOKUP(B73, PCORNet!$A$2:$F$157,2)&amp;"."&amp;VLOOKUP(B73, PCORNet!$A$2:$F$157,3))</f>
        <v>Diagnosis.patid</v>
      </c>
      <c r="I73" s="14" t="str">
        <f>IF(ISBLANK(B73),"",VLOOKUP(B73, PCORNet!$A$2:$H$157,7))</f>
        <v>Arbitrary person-level identifier. Used to link across tables.</v>
      </c>
      <c r="J73" s="15" t="str">
        <f>IF(ISBLANK(C73),"",VLOOKUP(C73, 'PCORNet v4'!$A$2:$F$249,2)&amp;"."&amp;VLOOKUP(C73, 'PCORNet v4'!$A$2:$F$249,3))</f>
        <v>Diagnosis.patid</v>
      </c>
      <c r="K73" s="15" t="str">
        <f>IF(ISBLANK(C73),"",VLOOKUP(C73, 'PCORNet v4'!$A$2:$H$249,7))</f>
        <v>Arbitrary person-level identifier. Used to link across tables.</v>
      </c>
      <c r="L73" s="16" t="str">
        <f>IF(ISBLANK(D73),"",VLOOKUP(D73,i2b2!$A$2:$H$60,2)&amp;"."&amp;VLOOKUP(D73,i2b2!$A$2:$H$60,3))</f>
        <v/>
      </c>
      <c r="M73" s="16" t="str">
        <f>IF(ISBLANK(D73),"",VLOOKUP(D73,i2b2!$A$2:$H$60,7))</f>
        <v/>
      </c>
      <c r="N73" s="17" t="str">
        <f>IF(ISBLANK(E73),"",VLOOKUP(E73, OMOP!$A$2:$G$178,2)&amp;"."&amp;VLOOKUP(E73,OMOP!$A$2:$G$178,3))</f>
        <v/>
      </c>
      <c r="O73" s="17" t="str">
        <f>IF(ISBLANK(E73),"",VLOOKUP(E73, OMOP!$A$2:$H$178,7))</f>
        <v/>
      </c>
      <c r="P73" s="25" t="s">
        <v>421</v>
      </c>
      <c r="Q73" s="25" t="s">
        <v>2050</v>
      </c>
      <c r="R73" s="25" t="s">
        <v>2051</v>
      </c>
      <c r="S73" s="51"/>
      <c r="T73" s="51"/>
      <c r="U73" s="51"/>
      <c r="V73" s="26" t="s">
        <v>1923</v>
      </c>
      <c r="W73" s="26" t="s">
        <v>2506</v>
      </c>
      <c r="X73" s="36" t="str">
        <f>IF(ISBLANK($A73),"",IF(ISBLANK(VLOOKUP($A73, Sentinel!$A$2:$H$180,8)),"N/A",VLOOKUP($A73, Sentinel!$A$2:$H$180,8)))</f>
        <v>PerformedDiagnosis &gt; PerformedObservation &gt; Subject.identifier.item(ID).identifier</v>
      </c>
      <c r="Y73" s="37" t="str">
        <f>IF(ISBLANK(B73),"",IF(ISBLANK(VLOOKUP(B73,PCORNet!$A$2:$H$180,8)), "N/A",VLOOKUP(B73,PCORNet!$A$2:$H$180,8)))</f>
        <v>PerformedDiagnosis &gt; PerformedObservation &gt; Subject.identifier.item(ID).identifier</v>
      </c>
      <c r="Z73" s="38" t="str">
        <f>IF(ISBLANK(C73),"",IF(ISBLANK(VLOOKUP(C73,'PCORNet v4'!$A$2:$H$296,8)), "N/A",VLOOKUP(C73,'PCORNet v4'!$A$2:$H$296,8)))</f>
        <v>PerformedDiagnosis &gt; PerformedObservation &gt; Subject.identifier.item(ID).identifier</v>
      </c>
      <c r="AA73" s="39" t="str">
        <f>IF(ISBLANK(D73),"",IF(ISBLANK(VLOOKUP(D73,i2b2!$A$2:$H$180,8)),"N/A",VLOOKUP(D73,i2b2!$A$2:$H$180,8)))</f>
        <v/>
      </c>
      <c r="AB73" s="40" t="str">
        <f>IF(ISBLANK(E73),"",IF(ISBLANK(VLOOKUP(E73,OMOP!$A$2:$H$180,8)),"N/A", VLOOKUP(E73,OMOP!$A$2:$H$180,8)))</f>
        <v/>
      </c>
    </row>
    <row r="74" spans="1:28" s="6" customFormat="1" ht="78" x14ac:dyDescent="0.3">
      <c r="A74" s="13" t="s">
        <v>155</v>
      </c>
      <c r="B74" s="14" t="s">
        <v>556</v>
      </c>
      <c r="C74" s="15" t="s">
        <v>556</v>
      </c>
      <c r="D74" s="16"/>
      <c r="E74" s="17"/>
      <c r="F74" s="13" t="str">
        <f>IF(ISBLANK(A74),"",VLOOKUP(A74, Sentinel!$A$2:$F$139,2)&amp;"."&amp;VLOOKUP(A74, Sentinel!$A$2:$F$139,3))</f>
        <v>Diagnosis .EncounterID</v>
      </c>
      <c r="G74" s="13" t="str">
        <f>IF(ISBLANK(A74),"",VLOOKUP(A74, Sentinel!$A$2:$H$139,7))</f>
        <v>Arbitrary encounter-level identifier. Used to link across the Encounter, Diagnosis, Procedure, Vital Signs, Inpatient Pharmacy, &amp; Inpatient Transfusion tables. </v>
      </c>
      <c r="H74" s="14" t="str">
        <f>IF(ISBLANK(B74),"",VLOOKUP(B74, PCORNet!$A$2:$F$157,2)&amp;"."&amp;VLOOKUP(B74, PCORNet!$A$2:$F$157,3))</f>
        <v>Diagnosis.encounterid</v>
      </c>
      <c r="I74" s="14" t="str">
        <f>IF(ISBLANK(B74),"",VLOOKUP(B74, PCORNet!$A$2:$H$157,7))</f>
        <v>Arbitrary encounter-level identifier. Used to link across tables.</v>
      </c>
      <c r="J74" s="15" t="str">
        <f>IF(ISBLANK(C74),"",VLOOKUP(C74, 'PCORNet v4'!$A$2:$F$249,2)&amp;"."&amp;VLOOKUP(C74, 'PCORNet v4'!$A$2:$F$249,3))</f>
        <v>Diagnosis.encounterid</v>
      </c>
      <c r="K74" s="15" t="str">
        <f>IF(ISBLANK(C74),"",VLOOKUP(C74, 'PCORNet v4'!$A$2:$H$249,7))</f>
        <v>Arbitrary encounter-level identifier. Used to link across tables.</v>
      </c>
      <c r="L74" s="16" t="str">
        <f>IF(ISBLANK(D74),"",VLOOKUP(D74,i2b2!$A$2:$H$60,2)&amp;"."&amp;VLOOKUP(D74,i2b2!$A$2:$H$60,3))</f>
        <v/>
      </c>
      <c r="M74" s="16" t="str">
        <f>IF(ISBLANK(D74),"",VLOOKUP(D74,i2b2!$A$2:$H$60,7))</f>
        <v/>
      </c>
      <c r="N74" s="17" t="str">
        <f>IF(ISBLANK(E74),"",VLOOKUP(E74, OMOP!$A$2:$G$178,2)&amp;"."&amp;VLOOKUP(E74,OMOP!$A$2:$G$178,3))</f>
        <v/>
      </c>
      <c r="O74" s="17" t="str">
        <f>IF(ISBLANK(E74),"",VLOOKUP(E74, OMOP!$A$2:$H$178,7))</f>
        <v/>
      </c>
      <c r="P74" s="26" t="s">
        <v>1671</v>
      </c>
      <c r="Q74" s="26" t="s">
        <v>2062</v>
      </c>
      <c r="R74" s="26" t="s">
        <v>2051</v>
      </c>
      <c r="S74" s="51"/>
      <c r="T74" s="51"/>
      <c r="U74" s="51"/>
      <c r="V74" s="26" t="s">
        <v>1924</v>
      </c>
      <c r="W74" s="26" t="s">
        <v>2507</v>
      </c>
      <c r="X74" s="36" t="str">
        <f>IF(ISBLANK($A74),"",IF(ISBLANK(VLOOKUP($A74, Sentinel!$A$2:$H$180,8)),"N/A",VLOOKUP($A74, Sentinel!$A$2:$H$180,8)))</f>
        <v>PerformedDiagnosis &gt; PerformedObservation &gt; PerformedCompositionRelationship &gt; PerformedEncounter.identifier.item(ID).identifier</v>
      </c>
      <c r="Y74" s="37" t="str">
        <f>IF(ISBLANK(B74),"",IF(ISBLANK(VLOOKUP(B74,PCORNet!$A$2:$H$180,8)), "N/A",VLOOKUP(B74,PCORNet!$A$2:$H$180,8)))</f>
        <v>PerformedDiagnosis &gt; PerformedObservation &gt; PerformedCompositionRelationship &gt; PerformedEncounter.identifier.item(ID).identifier</v>
      </c>
      <c r="Z74" s="38" t="str">
        <f>IF(ISBLANK(C74),"",IF(ISBLANK(VLOOKUP(C74,'PCORNet v4'!$A$2:$H$296,8)), "N/A",VLOOKUP(C74,'PCORNet v4'!$A$2:$H$296,8)))</f>
        <v>PerformedDiagnosis &gt; PerformedObservation &gt; PerformedCompositionRelationship &gt; PerformedEncounter.identifier.item(ID).identifier</v>
      </c>
      <c r="AA74" s="39" t="str">
        <f>IF(ISBLANK(D74),"",IF(ISBLANK(VLOOKUP(D74,i2b2!$A$2:$H$180,8)),"N/A",VLOOKUP(D74,i2b2!$A$2:$H$180,8)))</f>
        <v/>
      </c>
      <c r="AB74" s="40" t="str">
        <f>IF(ISBLANK(E74),"",IF(ISBLANK(VLOOKUP(E74,OMOP!$A$2:$H$180,8)),"N/A", VLOOKUP(E74,OMOP!$A$2:$H$180,8)))</f>
        <v/>
      </c>
    </row>
    <row r="75" spans="1:28" s="6" customFormat="1" ht="46.8" x14ac:dyDescent="0.3">
      <c r="A75" s="13" t="s">
        <v>147</v>
      </c>
      <c r="B75" s="14" t="s">
        <v>543</v>
      </c>
      <c r="C75" s="15" t="s">
        <v>543</v>
      </c>
      <c r="D75" s="16"/>
      <c r="E75" s="17"/>
      <c r="F75" s="13" t="str">
        <f>IF(ISBLANK(A75),"",VLOOKUP(A75, Sentinel!$A$2:$F$139,2)&amp;"."&amp;VLOOKUP(A75, Sentinel!$A$2:$F$139,3))</f>
        <v>Diagnosis .ADATE</v>
      </c>
      <c r="G75" s="13" t="str">
        <f>IF(ISBLANK(A75),"",VLOOKUP(A75, Sentinel!$A$2:$H$139,7))</f>
        <v>Encounter or admission date.</v>
      </c>
      <c r="H75" s="14" t="str">
        <f>IF(ISBLANK(B75),"",VLOOKUP(B75, PCORNet!$A$2:$F$157,2)&amp;"."&amp;VLOOKUP(B75, PCORNet!$A$2:$F$157,3))</f>
        <v>Diagnosis.admit_date</v>
      </c>
      <c r="I75" s="14" t="str">
        <f>IF(ISBLANK(B75),"",VLOOKUP(B75, PCORNet!$A$2:$H$157,7))</f>
        <v>This is a field replicated from the ENCOUNTER table. See the ENCOUNTER table for definitions.</v>
      </c>
      <c r="J75" s="15" t="str">
        <f>IF(ISBLANK(C75),"",VLOOKUP(C75, 'PCORNet v4'!$A$2:$F$249,2)&amp;"."&amp;VLOOKUP(C75, 'PCORNet v4'!$A$2:$F$249,3))</f>
        <v>Diagnosis.admit_date</v>
      </c>
      <c r="K75" s="15" t="str">
        <f>IF(ISBLANK(C75),"",VLOOKUP(C75, 'PCORNet v4'!$A$2:$H$249,7))</f>
        <v>This is a field replicated from the ENCOUNTER table. See the ENCOUNTER table for definitions.</v>
      </c>
      <c r="L75" s="16" t="str">
        <f>IF(ISBLANK(D75),"",VLOOKUP(D75,i2b2!$A$2:$H$60,2)&amp;"."&amp;VLOOKUP(D75,i2b2!$A$2:$H$60,3))</f>
        <v/>
      </c>
      <c r="M75" s="16" t="str">
        <f>IF(ISBLANK(D75),"",VLOOKUP(D75,i2b2!$A$2:$H$60,7))</f>
        <v/>
      </c>
      <c r="N75" s="17" t="str">
        <f>IF(ISBLANK(E75),"",VLOOKUP(E75, OMOP!$A$2:$G$178,2)&amp;"."&amp;VLOOKUP(E75,OMOP!$A$2:$G$178,3))</f>
        <v/>
      </c>
      <c r="O75" s="17" t="str">
        <f>IF(ISBLANK(E75),"",VLOOKUP(E75, OMOP!$A$2:$H$178,7))</f>
        <v/>
      </c>
      <c r="P75" s="26" t="s">
        <v>1672</v>
      </c>
      <c r="Q75" s="26" t="s">
        <v>2047</v>
      </c>
      <c r="R75" s="26" t="s">
        <v>2048</v>
      </c>
      <c r="S75" s="51"/>
      <c r="T75" s="51"/>
      <c r="U75" s="51"/>
      <c r="V75" s="26" t="s">
        <v>1925</v>
      </c>
      <c r="W75" s="26"/>
      <c r="X75" s="36" t="str">
        <f>IF(ISBLANK($A75),"",IF(ISBLANK(VLOOKUP($A75, Sentinel!$A$2:$H$180,8)),"N/A",VLOOKUP($A75, Sentinel!$A$2:$H$180,8)))</f>
        <v>PerformedDiagnosis &gt; PerformedObservation &gt; PerformedCompositionRelationship &gt; PerformedEncounter.dateRange(IVL&lt;TS.DATETIME&gt;).low</v>
      </c>
      <c r="Y75" s="37" t="str">
        <f>IF(ISBLANK(B75),"",IF(ISBLANK(VLOOKUP(B75,PCORNet!$A$2:$H$180,8)), "N/A",VLOOKUP(B75,PCORNet!$A$2:$H$180,8)))</f>
        <v>PerformedDiagnosis &gt; PerformedObservation &gt; PerformedCompositionRelationship &gt; PerformedEncounter.dateRange(IVL&lt;TS.DATETIME&gt;).low</v>
      </c>
      <c r="Z75" s="38" t="str">
        <f>IF(ISBLANK(C75),"",IF(ISBLANK(VLOOKUP(C75,'PCORNet v4'!$A$2:$H$296,8)), "N/A",VLOOKUP(C75,'PCORNet v4'!$A$2:$H$296,8)))</f>
        <v>PerformedDiagnosis &gt; PerformedObservation &gt; PerformedCompositionRelationship &gt; PerformedEncounter.dateRange(IVL&lt;TS.DATETIME&gt;).low</v>
      </c>
      <c r="AA75" s="39" t="str">
        <f>IF(ISBLANK(D75),"",IF(ISBLANK(VLOOKUP(D75,i2b2!$A$2:$H$180,8)),"N/A",VLOOKUP(D75,i2b2!$A$2:$H$180,8)))</f>
        <v/>
      </c>
      <c r="AB75" s="40" t="str">
        <f>IF(ISBLANK(E75),"",IF(ISBLANK(VLOOKUP(E75,OMOP!$A$2:$H$180,8)),"N/A", VLOOKUP(E75,OMOP!$A$2:$H$180,8)))</f>
        <v/>
      </c>
    </row>
    <row r="76" spans="1:28" s="6" customFormat="1" ht="156" x14ac:dyDescent="0.3">
      <c r="A76" s="13" t="s">
        <v>168</v>
      </c>
      <c r="B76" s="14" t="s">
        <v>563</v>
      </c>
      <c r="C76" s="15" t="s">
        <v>563</v>
      </c>
      <c r="D76" s="16"/>
      <c r="E76" s="17"/>
      <c r="F76" s="13" t="str">
        <f>IF(ISBLANK(A76),"",VLOOKUP(A76, Sentinel!$A$2:$F$139,2)&amp;"."&amp;VLOOKUP(A76, Sentinel!$A$2:$F$139,3))</f>
        <v>Diagnosis .Provider</v>
      </c>
      <c r="G76" s="13" t="str">
        <f>IF(ISBLANK(A76),"",VLOOKUP(A76, Sentinel!$A$2:$H$139,7))</f>
        <v>Unique provider identifier. Site specific length.  Provider code for the provider who is most responsible for this encounter. For encounters with multiple providers choose one so the encounter can be linked to the diagnosis and procedure tables. As with the PatID, the provider code is a pseudoidentifier with a consistent crosswalk to the real identifier.</v>
      </c>
      <c r="H76" s="14" t="str">
        <f>IF(ISBLANK(B76),"",VLOOKUP(B76, PCORNet!$A$2:$F$157,2)&amp;"."&amp;VLOOKUP(B76, PCORNet!$A$2:$F$157,3))</f>
        <v>Diagnosis.providerid</v>
      </c>
      <c r="I76" s="14" t="str">
        <f>IF(ISBLANK(B76),"",VLOOKUP(B76, PCORNet!$A$2:$H$157,7))</f>
        <v>This is a field replicated from the ENCOUNTER table. See the ENCOUNTER table for definitions.</v>
      </c>
      <c r="J76" s="15" t="str">
        <f>IF(ISBLANK(C76),"",VLOOKUP(C76, 'PCORNet v4'!$A$2:$F$249,2)&amp;"."&amp;VLOOKUP(C76, 'PCORNet v4'!$A$2:$F$249,3))</f>
        <v>Diagnosis.providerid</v>
      </c>
      <c r="K76" s="15" t="str">
        <f>IF(ISBLANK(C76),"",VLOOKUP(C76, 'PCORNet v4'!$A$2:$H$249,7))</f>
        <v>This is a field replicated from the ENCOUNTER table. See the ENCOUNTER table for definitions.</v>
      </c>
      <c r="L76" s="16" t="str">
        <f>IF(ISBLANK(D76),"",VLOOKUP(D76,i2b2!$A$2:$H$60,2)&amp;"."&amp;VLOOKUP(D76,i2b2!$A$2:$H$60,3))</f>
        <v/>
      </c>
      <c r="M76" s="16" t="str">
        <f>IF(ISBLANK(D76),"",VLOOKUP(D76,i2b2!$A$2:$H$60,7))</f>
        <v/>
      </c>
      <c r="N76" s="17" t="str">
        <f>IF(ISBLANK(E76),"",VLOOKUP(E76, OMOP!$A$2:$G$178,2)&amp;"."&amp;VLOOKUP(E76,OMOP!$A$2:$G$178,3))</f>
        <v/>
      </c>
      <c r="O76" s="17" t="str">
        <f>IF(ISBLANK(E76),"",VLOOKUP(E76, OMOP!$A$2:$H$178,7))</f>
        <v/>
      </c>
      <c r="P76" s="25" t="s">
        <v>2017</v>
      </c>
      <c r="Q76" s="25" t="s">
        <v>1541</v>
      </c>
      <c r="R76" s="25" t="s">
        <v>2051</v>
      </c>
      <c r="S76" s="51"/>
      <c r="T76" s="51"/>
      <c r="U76" s="51"/>
      <c r="V76" s="26" t="s">
        <v>2131</v>
      </c>
      <c r="W76" s="26" t="s">
        <v>2508</v>
      </c>
      <c r="X76" s="36" t="str">
        <f>IF(ISBLANK($A76),"",IF(ISBLANK(VLOOKUP($A76, Sentinel!$A$2:$H$180,8)),"N/A",VLOOKUP($A76, Sentinel!$A$2:$H$180,8)))</f>
        <v>PerformedDiagnosis &gt; PerformedObservation &gt; Performer &gt; HealthcareProvider.identifier(DSET&lt;ID&gt;).item(ID).identifier</v>
      </c>
      <c r="Y76" s="37" t="str">
        <f>IF(ISBLANK(B76),"",IF(ISBLANK(VLOOKUP(B76,PCORNet!$A$2:$H$180,8)), "N/A",VLOOKUP(B76,PCORNet!$A$2:$H$180,8)))</f>
        <v>PerformedDiagnosis &gt; PerformedObservation &gt; Performer &gt; HealthcareProvider.identifier(DSET&lt;ID&gt;).item(ID).identifier</v>
      </c>
      <c r="Z76" s="38" t="str">
        <f>IF(ISBLANK(C76),"",IF(ISBLANK(VLOOKUP(C76,'PCORNet v4'!$A$2:$H$296,8)), "N/A",VLOOKUP(C76,'PCORNet v4'!$A$2:$H$296,8)))</f>
        <v>PerformedDiagnosis &gt; PerformedObservation &gt; Performer &gt; HealthcareProvider.identifier(DSET&lt;ID&gt;).item(ID).identifier</v>
      </c>
      <c r="AA76" s="39" t="str">
        <f>IF(ISBLANK(D76),"",IF(ISBLANK(VLOOKUP(D76,i2b2!$A$2:$H$180,8)),"N/A",VLOOKUP(D76,i2b2!$A$2:$H$180,8)))</f>
        <v/>
      </c>
      <c r="AB76" s="40" t="str">
        <f>IF(ISBLANK(E76),"",IF(ISBLANK(VLOOKUP(E76,OMOP!$A$2:$H$180,8)),"N/A", VLOOKUP(E76,OMOP!$A$2:$H$180,8)))</f>
        <v/>
      </c>
    </row>
    <row r="77" spans="1:28" s="6" customFormat="1" ht="140.4" x14ac:dyDescent="0.3">
      <c r="A77" s="13" t="s">
        <v>156</v>
      </c>
      <c r="B77" s="14" t="s">
        <v>557</v>
      </c>
      <c r="C77" s="15" t="s">
        <v>557</v>
      </c>
      <c r="D77" s="16"/>
      <c r="E77" s="17"/>
      <c r="F77" s="13" t="str">
        <f>IF(ISBLANK(A77),"",VLOOKUP(A77, Sentinel!$A$2:$F$139,2)&amp;"."&amp;VLOOKUP(A77, Sentinel!$A$2:$F$139,3))</f>
        <v>Diagnosis .EncType</v>
      </c>
      <c r="G77" s="13" t="str">
        <f>IF(ISBLANK(A77),"",VLOOKUP(A77, Sentinel!$A$2:$H$139,7))</f>
        <v>Provider code for the provider who is most responsible for this encounter. For encounters with multiple providers choose one so the encounter can be linked to the diagnosis and procedure tables. As with the PatID, the provider code is a pseudoidentifier with a consistent crosswalk to the real identifier.</v>
      </c>
      <c r="H77" s="14" t="str">
        <f>IF(ISBLANK(B77),"",VLOOKUP(B77, PCORNet!$A$2:$F$157,2)&amp;"."&amp;VLOOKUP(B77, PCORNet!$A$2:$F$157,3))</f>
        <v>Diagnosis.enc_type</v>
      </c>
      <c r="I77" s="14" t="str">
        <f>IF(ISBLANK(B77),"",VLOOKUP(B77, PCORNet!$A$2:$H$157,7))</f>
        <v>This is a field replicated from the ENCOUNTER table. See the ENCOUNTER table for definitions.</v>
      </c>
      <c r="J77" s="15" t="str">
        <f>IF(ISBLANK(C77),"",VLOOKUP(C77, 'PCORNet v4'!$A$2:$F$249,2)&amp;"."&amp;VLOOKUP(C77, 'PCORNet v4'!$A$2:$F$249,3))</f>
        <v>Diagnosis.enc_type</v>
      </c>
      <c r="K77" s="15" t="str">
        <f>IF(ISBLANK(C77),"",VLOOKUP(C77, 'PCORNet v4'!$A$2:$H$249,7))</f>
        <v>This is a field replicated from the ENCOUNTER table. See the ENCOUNTER table for definitions.</v>
      </c>
      <c r="L77" s="16" t="str">
        <f>IF(ISBLANK(D77),"",VLOOKUP(D77,i2b2!$A$2:$H$60,2)&amp;"."&amp;VLOOKUP(D77,i2b2!$A$2:$H$60,3))</f>
        <v/>
      </c>
      <c r="M77" s="16" t="str">
        <f>IF(ISBLANK(D77),"",VLOOKUP(D77,i2b2!$A$2:$H$60,7))</f>
        <v/>
      </c>
      <c r="N77" s="17" t="str">
        <f>IF(ISBLANK(E77),"",VLOOKUP(E77, OMOP!$A$2:$G$178,2)&amp;"."&amp;VLOOKUP(E77,OMOP!$A$2:$G$178,3))</f>
        <v/>
      </c>
      <c r="O77" s="17" t="str">
        <f>IF(ISBLANK(E77),"",VLOOKUP(E77, OMOP!$A$2:$H$178,7))</f>
        <v/>
      </c>
      <c r="P77" s="26" t="s">
        <v>1673</v>
      </c>
      <c r="Q77" s="26" t="s">
        <v>2060</v>
      </c>
      <c r="R77" s="26" t="s">
        <v>2061</v>
      </c>
      <c r="S77" s="51"/>
      <c r="T77" s="51"/>
      <c r="U77" s="51"/>
      <c r="V77" s="26" t="s">
        <v>1926</v>
      </c>
      <c r="W77" s="26"/>
      <c r="X77" s="36" t="str">
        <f>IF(ISBLANK($A77),"",IF(ISBLANK(VLOOKUP($A77, Sentinel!$A$2:$H$180,8)),"N/A",VLOOKUP($A77, Sentinel!$A$2:$H$180,8)))</f>
        <v>PerformedDiagnosis &gt; PerformedObservation &gt; PerformedCompositionRelationship &gt; PerformedEncounter &gt; DefinedSubjectActivityGroup.nameCode</v>
      </c>
      <c r="Y77" s="37" t="str">
        <f>IF(ISBLANK(B77),"",IF(ISBLANK(VLOOKUP(B77,PCORNet!$A$2:$H$180,8)), "N/A",VLOOKUP(B77,PCORNet!$A$2:$H$180,8)))</f>
        <v>PerformedDiagnosis &gt; PerformedObservation &gt; PerformedCompositionRelationship &gt; PerformedEncounter &gt; DefinedSubjectActivityGroup.nameCode</v>
      </c>
      <c r="Z77" s="38" t="str">
        <f>IF(ISBLANK(C77),"",IF(ISBLANK(VLOOKUP(C77,'PCORNet v4'!$A$2:$H$296,8)), "N/A",VLOOKUP(C77,'PCORNet v4'!$A$2:$H$296,8)))</f>
        <v>PerformedDiagnosis &gt; PerformedObservation &gt; PerformedCompositionRelationship &gt; PerformedEncounter &gt; DefinedSubjectActivityGroup.nameCode</v>
      </c>
      <c r="AA77" s="39" t="str">
        <f>IF(ISBLANK(D77),"",IF(ISBLANK(VLOOKUP(D77,i2b2!$A$2:$H$180,8)),"N/A",VLOOKUP(D77,i2b2!$A$2:$H$180,8)))</f>
        <v/>
      </c>
      <c r="AB77" s="40" t="str">
        <f>IF(ISBLANK(E77),"",IF(ISBLANK(VLOOKUP(E77,OMOP!$A$2:$H$180,8)),"N/A", VLOOKUP(E77,OMOP!$A$2:$H$180,8)))</f>
        <v/>
      </c>
    </row>
    <row r="78" spans="1:28" s="6" customFormat="1" ht="109.2" x14ac:dyDescent="0.3">
      <c r="A78" s="13" t="s">
        <v>151</v>
      </c>
      <c r="B78" s="14" t="s">
        <v>548</v>
      </c>
      <c r="C78" s="15" t="s">
        <v>548</v>
      </c>
      <c r="D78" s="16" t="s">
        <v>874</v>
      </c>
      <c r="E78" s="17"/>
      <c r="F78" s="13" t="str">
        <f>IF(ISBLANK(A78),"",VLOOKUP(A78, Sentinel!$A$2:$F$139,2)&amp;"."&amp;VLOOKUP(A78, Sentinel!$A$2:$F$139,3))</f>
        <v>Diagnosis .DX</v>
      </c>
      <c r="G78" s="13" t="str">
        <f>IF(ISBLANK(A78),"",VLOOKUP(A78, Sentinel!$A$2:$H$139,7))</f>
        <v>Diagnosis code</v>
      </c>
      <c r="H78" s="14" t="str">
        <f>IF(ISBLANK(B78),"",VLOOKUP(B78, PCORNet!$A$2:$F$157,2)&amp;"."&amp;VLOOKUP(B78, PCORNet!$A$2:$F$157,3))</f>
        <v>Diagnosis.dx</v>
      </c>
      <c r="I78" s="14" t="str">
        <f>IF(ISBLANK(B78),"",VLOOKUP(B78, PCORNet!$A$2:$H$157,7))</f>
        <v>Diagnosis code</v>
      </c>
      <c r="J78" s="15" t="str">
        <f>IF(ISBLANK(C78),"",VLOOKUP(C78, 'PCORNet v4'!$A$2:$F$249,2)&amp;"."&amp;VLOOKUP(C78, 'PCORNet v4'!$A$2:$F$249,3))</f>
        <v>Diagnosis.dx</v>
      </c>
      <c r="K78" s="15" t="str">
        <f>IF(ISBLANK(C78),"",VLOOKUP(C78, 'PCORNet v4'!$A$2:$H$249,7))</f>
        <v>Diagnosis code</v>
      </c>
      <c r="L78" s="16" t="str">
        <f>IF(ISBLANK(D78),"",VLOOKUP(D78,i2b2!$A$2:$H$60,2)&amp;"."&amp;VLOOKUP(D78,i2b2!$A$2:$H$60,3))</f>
        <v>Diagnosis.DIAGNOSIS_CODE</v>
      </c>
      <c r="M78" s="16" t="str">
        <f>IF(ISBLANK(D78),"",VLOOKUP(D78,i2b2!$A$2:$H$60,7))</f>
        <v>Diagnosis concept in coding system</v>
      </c>
      <c r="N78" s="17" t="str">
        <f>IF(ISBLANK(E78),"",VLOOKUP(E78, OMOP!$A$2:$G$178,2)&amp;"."&amp;VLOOKUP(E78,OMOP!$A$2:$G$178,3))</f>
        <v/>
      </c>
      <c r="O78" s="17" t="str">
        <f>IF(ISBLANK(E78),"",VLOOKUP(E78, OMOP!$A$2:$H$178,7))</f>
        <v/>
      </c>
      <c r="P78" s="25" t="s">
        <v>1160</v>
      </c>
      <c r="Q78" s="25" t="s">
        <v>807</v>
      </c>
      <c r="R78" s="25" t="s">
        <v>2070</v>
      </c>
      <c r="S78" s="50" t="s">
        <v>2840</v>
      </c>
      <c r="T78" s="50" t="s">
        <v>2841</v>
      </c>
      <c r="U78" s="50" t="s">
        <v>3059</v>
      </c>
      <c r="V78" s="26" t="s">
        <v>2746</v>
      </c>
      <c r="W78" s="26" t="s">
        <v>2509</v>
      </c>
      <c r="X78" s="36" t="str">
        <f>IF(ISBLANK($A78),"",IF(ISBLANK(VLOOKUP($A78, Sentinel!$A$2:$H$180,8)),"N/A",VLOOKUP($A78, Sentinel!$A$2:$H$180,8)))</f>
        <v>PerformedDiagnosis.value(ANY=&gt;CD).code</v>
      </c>
      <c r="Y78" s="37" t="str">
        <f>IF(ISBLANK(B78),"",IF(ISBLANK(VLOOKUP(B78,PCORNet!$A$2:$H$180,8)), "N/A",VLOOKUP(B78,PCORNet!$A$2:$H$180,8)))</f>
        <v>PerformedDiagnosis.value(ANY=&gt;CD).code</v>
      </c>
      <c r="Z78" s="38" t="str">
        <f>IF(ISBLANK(C78),"",IF(ISBLANK(VLOOKUP(C78,'PCORNet v4'!$A$2:$H$296,8)), "N/A",VLOOKUP(C78,'PCORNet v4'!$A$2:$H$296,8)))</f>
        <v>PerformedDiagnosis.value(ANY=&gt;CD).code</v>
      </c>
      <c r="AA78" s="39" t="str">
        <f>IF(ISBLANK(D78),"",IF(ISBLANK(VLOOKUP(D78,i2b2!$A$2:$H$180,8)),"N/A",VLOOKUP(D78,i2b2!$A$2:$H$180,8)))</f>
        <v>PerformedDiagnosis.value(ANY=&gt;CD).code</v>
      </c>
      <c r="AB78" s="40" t="str">
        <f>IF(ISBLANK(E78),"",IF(ISBLANK(VLOOKUP(E78,OMOP!$A$2:$H$180,8)),"N/A", VLOOKUP(E78,OMOP!$A$2:$H$180,8)))</f>
        <v/>
      </c>
    </row>
    <row r="79" spans="1:28" s="6" customFormat="1" ht="109.2" x14ac:dyDescent="0.3">
      <c r="A79" s="13" t="s">
        <v>154</v>
      </c>
      <c r="B79" s="14" t="s">
        <v>554</v>
      </c>
      <c r="C79" s="15" t="s">
        <v>554</v>
      </c>
      <c r="D79" s="16" t="s">
        <v>875</v>
      </c>
      <c r="E79" s="17"/>
      <c r="F79" s="13" t="str">
        <f>IF(ISBLANK(A79),"",VLOOKUP(A79, Sentinel!$A$2:$F$139,2)&amp;"."&amp;VLOOKUP(A79, Sentinel!$A$2:$F$139,3))</f>
        <v>Diagnosis .Dx_Codetype</v>
      </c>
      <c r="G79" s="13" t="str">
        <f>IF(ISBLANK(A79),"",VLOOKUP(A79, Sentinel!$A$2:$H$139,7))</f>
        <v>Diagnosis code type. This field combined with the DX field should be used to capture any type of diagnosis or clinical concept available in the source data. We provide values for ICD and SNOMED code types. Other code types will be added as new terminologies are used.</v>
      </c>
      <c r="H79" s="14" t="str">
        <f>IF(ISBLANK(B79),"",VLOOKUP(B79, PCORNet!$A$2:$F$157,2)&amp;"."&amp;VLOOKUP(B79, PCORNet!$A$2:$F$157,3))</f>
        <v>Diagnosis.dx_type</v>
      </c>
      <c r="I79" s="14" t="str">
        <f>IF(ISBLANK(B79),"",VLOOKUP(B79, PCORNet!$A$2:$H$157,7))</f>
        <v>Diagnosis code type</v>
      </c>
      <c r="J79" s="15" t="str">
        <f>IF(ISBLANK(C79),"",VLOOKUP(C79, 'PCORNet v4'!$A$2:$F$249,2)&amp;"."&amp;VLOOKUP(C79, 'PCORNet v4'!$A$2:$F$249,3))</f>
        <v>Diagnosis.dx_type</v>
      </c>
      <c r="K79" s="15" t="str">
        <f>IF(ISBLANK(C79),"",VLOOKUP(C79, 'PCORNet v4'!$A$2:$H$249,7))</f>
        <v>Diagnosis code type</v>
      </c>
      <c r="L79" s="16" t="str">
        <f>IF(ISBLANK(D79),"",VLOOKUP(D79,i2b2!$A$2:$H$60,2)&amp;"."&amp;VLOOKUP(D79,i2b2!$A$2:$H$60,3))</f>
        <v>Diagnosis.DIAGNOSIS_CODING_SYSTEM</v>
      </c>
      <c r="M79" s="16" t="str">
        <f>IF(ISBLANK(D79),"",VLOOKUP(D79,i2b2!$A$2:$H$60,7))</f>
        <v>Diagnosis coding system. ICD-9 is retained for older data.</v>
      </c>
      <c r="N79" s="17" t="str">
        <f>IF(ISBLANK(E79),"",VLOOKUP(E79, OMOP!$A$2:$G$178,2)&amp;"."&amp;VLOOKUP(E79,OMOP!$A$2:$G$178,3))</f>
        <v/>
      </c>
      <c r="O79" s="17" t="str">
        <f>IF(ISBLANK(E79),"",VLOOKUP(E79, OMOP!$A$2:$H$178,7))</f>
        <v/>
      </c>
      <c r="P79" s="25" t="s">
        <v>1161</v>
      </c>
      <c r="Q79" s="25" t="s">
        <v>807</v>
      </c>
      <c r="R79" s="25" t="s">
        <v>2070</v>
      </c>
      <c r="S79" s="50" t="s">
        <v>2812</v>
      </c>
      <c r="T79" s="50" t="s">
        <v>2842</v>
      </c>
      <c r="U79" s="50" t="s">
        <v>2843</v>
      </c>
      <c r="V79" s="26" t="s">
        <v>2747</v>
      </c>
      <c r="W79" s="26" t="s">
        <v>2509</v>
      </c>
      <c r="X79" s="36" t="str">
        <f>IF(ISBLANK($A79),"",IF(ISBLANK(VLOOKUP($A79, Sentinel!$A$2:$H$180,8)),"N/A",VLOOKUP($A79, Sentinel!$A$2:$H$180,8)))</f>
        <v>PerformedDiagnosis.value(ANY=&gt;CD).codeSystem</v>
      </c>
      <c r="Y79" s="37" t="str">
        <f>IF(ISBLANK(B79),"",IF(ISBLANK(VLOOKUP(B79,PCORNet!$A$2:$H$180,8)), "N/A",VLOOKUP(B79,PCORNet!$A$2:$H$180,8)))</f>
        <v>PerformedDiagnosis.value(ANY=&gt;CD).codeSystem</v>
      </c>
      <c r="Z79" s="38" t="str">
        <f>IF(ISBLANK(C79),"",IF(ISBLANK(VLOOKUP(C79,'PCORNet v4'!$A$2:$H$296,8)), "N/A",VLOOKUP(C79,'PCORNet v4'!$A$2:$H$296,8)))</f>
        <v>PerformedDiagnosis.value(ANY=&gt;CD).codeSystem</v>
      </c>
      <c r="AA79" s="39" t="str">
        <f>IF(ISBLANK(D79),"",IF(ISBLANK(VLOOKUP(D79,i2b2!$A$2:$H$180,8)),"N/A",VLOOKUP(D79,i2b2!$A$2:$H$180,8)))</f>
        <v>PerformedDiagnosis.value(ANY=&gt;CD).codeSystem</v>
      </c>
      <c r="AB79" s="40" t="str">
        <f>IF(ISBLANK(E79),"",IF(ISBLANK(VLOOKUP(E79,OMOP!$A$2:$H$180,8)),"N/A", VLOOKUP(E79,OMOP!$A$2:$H$180,8)))</f>
        <v/>
      </c>
    </row>
    <row r="80" spans="1:28" s="6" customFormat="1" ht="46.8" x14ac:dyDescent="0.3">
      <c r="A80" s="13"/>
      <c r="B80" s="14"/>
      <c r="C80" s="15"/>
      <c r="D80" s="16" t="s">
        <v>876</v>
      </c>
      <c r="E80" s="17"/>
      <c r="F80" s="13" t="str">
        <f>IF(ISBLANK(A80),"",VLOOKUP(A80, Sentinel!$A$2:$F$139,2)&amp;"."&amp;VLOOKUP(A80, Sentinel!$A$2:$F$139,3))</f>
        <v/>
      </c>
      <c r="G80" s="13" t="str">
        <f>IF(ISBLANK(A80),"",VLOOKUP(A80, Sentinel!$A$2:$H$139,7))</f>
        <v/>
      </c>
      <c r="H80" s="14" t="str">
        <f>IF(ISBLANK(B80),"",VLOOKUP(B80, PCORNet!$A$2:$F$157,2)&amp;"."&amp;VLOOKUP(B80, PCORNet!$A$2:$F$157,3))</f>
        <v/>
      </c>
      <c r="I80" s="14" t="str">
        <f>IF(ISBLANK(B80),"",VLOOKUP(B80, PCORNet!$A$2:$H$157,7))</f>
        <v/>
      </c>
      <c r="J80" s="15" t="str">
        <f>IF(ISBLANK(C80),"",VLOOKUP(C80, 'PCORNet v4'!$A$2:$F$249,2)&amp;"."&amp;VLOOKUP(C80, 'PCORNet v4'!$A$2:$F$249,3))</f>
        <v/>
      </c>
      <c r="K80" s="15" t="str">
        <f>IF(ISBLANK(C80),"",VLOOKUP(C80, 'PCORNet v4'!$A$2:$H$249,7))</f>
        <v/>
      </c>
      <c r="L80" s="16" t="str">
        <f>IF(ISBLANK(D80),"",VLOOKUP(D80,i2b2!$A$2:$H$60,2)&amp;"."&amp;VLOOKUP(D80,i2b2!$A$2:$H$60,3))</f>
        <v>Diagnosis.DIAGNOSIS_CODING_SYSTEM_VERSION</v>
      </c>
      <c r="M80" s="16" t="str">
        <f>IF(ISBLANK(D80),"",VLOOKUP(D80,i2b2!$A$2:$H$60,7))</f>
        <v>Diagnosis coding system version.</v>
      </c>
      <c r="N80" s="17" t="str">
        <f>IF(ISBLANK(E80),"",VLOOKUP(E80, OMOP!$A$2:$G$178,2)&amp;"."&amp;VLOOKUP(E80,OMOP!$A$2:$G$178,3))</f>
        <v/>
      </c>
      <c r="O80" s="17" t="str">
        <f>IF(ISBLANK(E80),"",VLOOKUP(E80, OMOP!$A$2:$H$178,7))</f>
        <v/>
      </c>
      <c r="P80" s="25" t="s">
        <v>1162</v>
      </c>
      <c r="Q80" s="25" t="s">
        <v>807</v>
      </c>
      <c r="R80" s="25" t="s">
        <v>2070</v>
      </c>
      <c r="S80" s="50" t="s">
        <v>2812</v>
      </c>
      <c r="T80" s="50" t="s">
        <v>2842</v>
      </c>
      <c r="U80" s="50" t="s">
        <v>2843</v>
      </c>
      <c r="V80" s="26" t="s">
        <v>2748</v>
      </c>
      <c r="W80" s="26" t="s">
        <v>2509</v>
      </c>
      <c r="X80" s="36" t="str">
        <f>IF(ISBLANK($A80),"",IF(ISBLANK(VLOOKUP($A80, Sentinel!$A$2:$H$180,8)),"N/A",VLOOKUP($A80, Sentinel!$A$2:$H$180,8)))</f>
        <v/>
      </c>
      <c r="Y80" s="37" t="str">
        <f>IF(ISBLANK(B80),"",IF(ISBLANK(VLOOKUP(B80,PCORNet!$A$2:$H$180,8)), "N/A",VLOOKUP(B80,PCORNet!$A$2:$H$180,8)))</f>
        <v/>
      </c>
      <c r="Z80" s="38" t="str">
        <f>IF(ISBLANK(C80),"",IF(ISBLANK(VLOOKUP(C80,'PCORNet v4'!$A$2:$H$296,8)), "N/A",VLOOKUP(C80,'PCORNet v4'!$A$2:$H$296,8)))</f>
        <v/>
      </c>
      <c r="AA80" s="39" t="str">
        <f>IF(ISBLANK(D80),"",IF(ISBLANK(VLOOKUP(D80,i2b2!$A$2:$H$180,8)),"N/A",VLOOKUP(D80,i2b2!$A$2:$H$180,8)))</f>
        <v>PerformedDiagnosis.value(ANY=&gt;CD).codeSystemVersion</v>
      </c>
      <c r="AB80" s="40" t="str">
        <f>IF(ISBLANK(E80),"",IF(ISBLANK(VLOOKUP(E80,OMOP!$A$2:$H$180,8)),"N/A", VLOOKUP(E80,OMOP!$A$2:$H$180,8)))</f>
        <v/>
      </c>
    </row>
    <row r="81" spans="1:28" s="6" customFormat="1" ht="46.8" x14ac:dyDescent="0.3">
      <c r="A81" s="13"/>
      <c r="B81" s="14"/>
      <c r="C81" s="15"/>
      <c r="D81" s="16" t="s">
        <v>877</v>
      </c>
      <c r="E81" s="17"/>
      <c r="F81" s="13" t="str">
        <f>IF(ISBLANK(A81),"",VLOOKUP(A81, Sentinel!$A$2:$F$139,2)&amp;"."&amp;VLOOKUP(A81, Sentinel!$A$2:$F$139,3))</f>
        <v/>
      </c>
      <c r="G81" s="13" t="str">
        <f>IF(ISBLANK(A81),"",VLOOKUP(A81, Sentinel!$A$2:$H$139,7))</f>
        <v/>
      </c>
      <c r="H81" s="14" t="str">
        <f>IF(ISBLANK(B81),"",VLOOKUP(B81, PCORNet!$A$2:$F$157,2)&amp;"."&amp;VLOOKUP(B81, PCORNet!$A$2:$F$157,3))</f>
        <v/>
      </c>
      <c r="I81" s="14" t="str">
        <f>IF(ISBLANK(B81),"",VLOOKUP(B81, PCORNet!$A$2:$H$157,7))</f>
        <v/>
      </c>
      <c r="J81" s="15" t="str">
        <f>IF(ISBLANK(C81),"",VLOOKUP(C81, 'PCORNet v4'!$A$2:$F$249,2)&amp;"."&amp;VLOOKUP(C81, 'PCORNet v4'!$A$2:$F$249,3))</f>
        <v/>
      </c>
      <c r="K81" s="15" t="str">
        <f>IF(ISBLANK(C81),"",VLOOKUP(C81, 'PCORNet v4'!$A$2:$H$249,7))</f>
        <v/>
      </c>
      <c r="L81" s="16" t="str">
        <f>IF(ISBLANK(D81),"",VLOOKUP(D81,i2b2!$A$2:$H$60,2)&amp;"."&amp;VLOOKUP(D81,i2b2!$A$2:$H$60,3))</f>
        <v>Diagnosis.DIAGNOSIS_DATE</v>
      </c>
      <c r="M81" s="16" t="str">
        <f>IF(ISBLANK(D81),"",VLOOKUP(D81,i2b2!$A$2:$H$60,7))</f>
        <v>Diagnosis date and time. If times don’t exist in the source data, set HH:MM:SS to 00:00:00.</v>
      </c>
      <c r="N81" s="17" t="str">
        <f>IF(ISBLANK(E81),"",VLOOKUP(E81, OMOP!$A$2:$G$178,2)&amp;"."&amp;VLOOKUP(E81,OMOP!$A$2:$G$178,3))</f>
        <v/>
      </c>
      <c r="O81" s="17" t="str">
        <f>IF(ISBLANK(E81),"",VLOOKUP(E81, OMOP!$A$2:$H$178,7))</f>
        <v/>
      </c>
      <c r="P81" s="25" t="s">
        <v>1163</v>
      </c>
      <c r="Q81" s="25" t="s">
        <v>807</v>
      </c>
      <c r="R81" s="25" t="s">
        <v>2072</v>
      </c>
      <c r="S81" s="50" t="s">
        <v>2844</v>
      </c>
      <c r="T81" s="50" t="s">
        <v>2845</v>
      </c>
      <c r="U81" s="50" t="s">
        <v>2846</v>
      </c>
      <c r="V81" s="26" t="s">
        <v>1927</v>
      </c>
      <c r="W81" s="26" t="s">
        <v>2510</v>
      </c>
      <c r="X81" s="36" t="str">
        <f>IF(ISBLANK($A81),"",IF(ISBLANK(VLOOKUP($A81, Sentinel!$A$2:$H$180,8)),"N/A",VLOOKUP($A81, Sentinel!$A$2:$H$180,8)))</f>
        <v/>
      </c>
      <c r="Y81" s="37" t="str">
        <f>IF(ISBLANK(B81),"",IF(ISBLANK(VLOOKUP(B81,PCORNet!$A$2:$H$180,8)), "N/A",VLOOKUP(B81,PCORNet!$A$2:$H$180,8)))</f>
        <v/>
      </c>
      <c r="Z81" s="38" t="str">
        <f>IF(ISBLANK(C81),"",IF(ISBLANK(VLOOKUP(C81,'PCORNet v4'!$A$2:$H$296,8)), "N/A",VLOOKUP(C81,'PCORNet v4'!$A$2:$H$296,8)))</f>
        <v/>
      </c>
      <c r="AA81" s="39" t="str">
        <f>IF(ISBLANK(D81),"",IF(ISBLANK(VLOOKUP(D81,i2b2!$A$2:$H$180,8)),"N/A",VLOOKUP(D81,i2b2!$A$2:$H$180,8)))</f>
        <v>PerformedDiagnosis.reportedDate</v>
      </c>
      <c r="AB81" s="40" t="str">
        <f>IF(ISBLANK(E81),"",IF(ISBLANK(VLOOKUP(E81,OMOP!$A$2:$H$180,8)),"N/A", VLOOKUP(E81,OMOP!$A$2:$H$180,8)))</f>
        <v/>
      </c>
    </row>
    <row r="82" spans="1:28" s="6" customFormat="1" ht="31.2" x14ac:dyDescent="0.3">
      <c r="A82" s="13" t="s">
        <v>159</v>
      </c>
      <c r="B82" s="14"/>
      <c r="C82" s="15"/>
      <c r="D82" s="16"/>
      <c r="E82" s="17"/>
      <c r="F82" s="13" t="str">
        <f>IF(ISBLANK(A82),"",VLOOKUP(A82, Sentinel!$A$2:$F$139,2)&amp;"."&amp;VLOOKUP(A82, Sentinel!$A$2:$F$139,3))</f>
        <v>Diagnosis .OrigDX</v>
      </c>
      <c r="G82" s="13" t="str">
        <f>IF(ISBLANK(A82),"",VLOOKUP(A82, Sentinel!$A$2:$H$139,7))</f>
        <v>Length is site specific. Original diagnosis from source table, if different</v>
      </c>
      <c r="H82" s="14" t="str">
        <f>IF(ISBLANK(B82),"",VLOOKUP(B82, PCORNet!$A$2:$F$157,2)&amp;"."&amp;VLOOKUP(B82, PCORNet!$A$2:$F$157,3))</f>
        <v/>
      </c>
      <c r="I82" s="14" t="str">
        <f>IF(ISBLANK(B82),"",VLOOKUP(B82, PCORNet!$A$2:$H$157,7))</f>
        <v/>
      </c>
      <c r="J82" s="15" t="str">
        <f>IF(ISBLANK(C82),"",VLOOKUP(C82, 'PCORNet v4'!$A$2:$F$249,2)&amp;"."&amp;VLOOKUP(C82, 'PCORNet v4'!$A$2:$F$249,3))</f>
        <v/>
      </c>
      <c r="K82" s="15" t="str">
        <f>IF(ISBLANK(C82),"",VLOOKUP(C82, 'PCORNet v4'!$A$2:$H$249,7))</f>
        <v/>
      </c>
      <c r="L82" s="16" t="str">
        <f>IF(ISBLANK(D82),"",VLOOKUP(D82,i2b2!$A$2:$H$60,2)&amp;"."&amp;VLOOKUP(D82,i2b2!$A$2:$H$60,3))</f>
        <v/>
      </c>
      <c r="M82" s="16" t="str">
        <f>IF(ISBLANK(D82),"",VLOOKUP(D82,i2b2!$A$2:$H$60,7))</f>
        <v/>
      </c>
      <c r="N82" s="17" t="str">
        <f>IF(ISBLANK(E82),"",VLOOKUP(E82, OMOP!$A$2:$G$178,2)&amp;"."&amp;VLOOKUP(E82,OMOP!$A$2:$G$178,3))</f>
        <v/>
      </c>
      <c r="O82" s="17" t="str">
        <f>IF(ISBLANK(E82),"",VLOOKUP(E82, OMOP!$A$2:$H$178,7))</f>
        <v/>
      </c>
      <c r="P82" s="25" t="s">
        <v>1650</v>
      </c>
      <c r="Q82" s="25" t="s">
        <v>807</v>
      </c>
      <c r="R82" s="25" t="s">
        <v>2070</v>
      </c>
      <c r="S82" s="50" t="s">
        <v>2812</v>
      </c>
      <c r="T82" s="50"/>
      <c r="U82" s="50" t="s">
        <v>2847</v>
      </c>
      <c r="V82" s="26" t="s">
        <v>1928</v>
      </c>
      <c r="W82" s="26" t="s">
        <v>2511</v>
      </c>
      <c r="X82" s="36" t="str">
        <f>IF(ISBLANK($A82),"",IF(ISBLANK(VLOOKUP($A82, Sentinel!$A$2:$H$180,8)),"N/A",VLOOKUP($A82, Sentinel!$A$2:$H$180,8)))</f>
        <v>PerformedDiagnosis.value(ANY=&gt;CD).translation(CD).value</v>
      </c>
      <c r="Y82" s="37" t="str">
        <f>IF(ISBLANK(B82),"",IF(ISBLANK(VLOOKUP(B82,PCORNet!$A$2:$H$180,8)), "N/A",VLOOKUP(B82,PCORNet!$A$2:$H$180,8)))</f>
        <v/>
      </c>
      <c r="Z82" s="38" t="str">
        <f>IF(ISBLANK(C82),"",IF(ISBLANK(VLOOKUP(C82,'PCORNet v4'!$A$2:$H$296,8)), "N/A",VLOOKUP(C82,'PCORNet v4'!$A$2:$H$296,8)))</f>
        <v/>
      </c>
      <c r="AA82" s="39" t="str">
        <f>IF(ISBLANK(D82),"",IF(ISBLANK(VLOOKUP(D82,i2b2!$A$2:$H$180,8)),"N/A",VLOOKUP(D82,i2b2!$A$2:$H$180,8)))</f>
        <v/>
      </c>
      <c r="AB82" s="40" t="str">
        <f>IF(ISBLANK(E82),"",IF(ISBLANK(VLOOKUP(E82,OMOP!$A$2:$H$180,8)),"N/A", VLOOKUP(E82,OMOP!$A$2:$H$180,8)))</f>
        <v/>
      </c>
    </row>
    <row r="83" spans="1:28" s="6" customFormat="1" ht="109.2" x14ac:dyDescent="0.3">
      <c r="A83" s="13" t="s">
        <v>166</v>
      </c>
      <c r="B83" s="14" t="s">
        <v>561</v>
      </c>
      <c r="C83" s="15" t="s">
        <v>561</v>
      </c>
      <c r="D83" s="16" t="s">
        <v>878</v>
      </c>
      <c r="E83" s="17"/>
      <c r="F83" s="13" t="str">
        <f>IF(ISBLANK(A83),"",VLOOKUP(A83, Sentinel!$A$2:$F$139,2)&amp;"."&amp;VLOOKUP(A83, Sentinel!$A$2:$F$139,3))</f>
        <v>Diagnosis .PDX</v>
      </c>
      <c r="G83" s="13" t="str">
        <f>IF(ISBLANK(A83),"",VLOOKUP(A83, Sentinel!$A$2:$H$139,7))</f>
        <v>Principal discharge diagnosis flag. Relevant only on IP and IS encounters. For ED, AV, and OA encounter types, mark as missing. One principal diagnosis is expected, although in some instances more than one diagnosis may be flagged as principal.</v>
      </c>
      <c r="H83" s="14" t="str">
        <f>IF(ISBLANK(B83),"",VLOOKUP(B83, PCORNet!$A$2:$F$157,2)&amp;"."&amp;VLOOKUP(B83, PCORNet!$A$2:$F$157,3))</f>
        <v>Diagnosis.pdx</v>
      </c>
      <c r="I83" s="14" t="str">
        <f>IF(ISBLANK(B83),"",VLOOKUP(B83, PCORNet!$A$2:$H$157,7))</f>
        <v>Principal discharge diagnosis flag.</v>
      </c>
      <c r="J83" s="15" t="str">
        <f>IF(ISBLANK(C83),"",VLOOKUP(C83, 'PCORNet v4'!$A$2:$F$249,2)&amp;"."&amp;VLOOKUP(C83, 'PCORNet v4'!$A$2:$F$249,3))</f>
        <v>Diagnosis.pdx</v>
      </c>
      <c r="K83" s="15" t="str">
        <f>IF(ISBLANK(C83),"",VLOOKUP(C83, 'PCORNet v4'!$A$2:$H$249,7))</f>
        <v>Principal discharge diagnosis flag.</v>
      </c>
      <c r="L83" s="16" t="str">
        <f>IF(ISBLANK(D83),"",VLOOKUP(D83,i2b2!$A$2:$H$60,2)&amp;"."&amp;VLOOKUP(D83,i2b2!$A$2:$H$60,3))</f>
        <v>Diagnosis.DIAGNOSIS_PRIORITY</v>
      </c>
      <c r="M83" s="16" t="str">
        <f>IF(ISBLANK(D83),"",VLOOKUP(D83,i2b2!$A$2:$H$60,7))</f>
        <v>Principal discharge diagnosis flag.</v>
      </c>
      <c r="N83" s="17" t="str">
        <f>IF(ISBLANK(E83),"",VLOOKUP(E83, OMOP!$A$2:$G$178,2)&amp;"."&amp;VLOOKUP(E83,OMOP!$A$2:$G$178,3))</f>
        <v/>
      </c>
      <c r="O83" s="17" t="str">
        <f>IF(ISBLANK(E83),"",VLOOKUP(E83, OMOP!$A$2:$H$178,7))</f>
        <v/>
      </c>
      <c r="P83" s="26" t="s">
        <v>2156</v>
      </c>
      <c r="Q83" s="26" t="s">
        <v>420</v>
      </c>
      <c r="R83" s="26" t="s">
        <v>2073</v>
      </c>
      <c r="S83" s="52" t="s">
        <v>2812</v>
      </c>
      <c r="T83" s="52"/>
      <c r="U83" s="52"/>
      <c r="V83" s="26" t="s">
        <v>2157</v>
      </c>
      <c r="W83" s="26" t="s">
        <v>2512</v>
      </c>
      <c r="X83" s="36" t="str">
        <f>IF(ISBLANK($A83),"",IF(ISBLANK(VLOOKUP($A83, Sentinel!$A$2:$H$180,8)),"N/A",VLOOKUP($A83, Sentinel!$A$2:$H$180,8)))</f>
        <v>PerformedDiagnosis.priorityAtDischargeCode</v>
      </c>
      <c r="Y83" s="37" t="str">
        <f>IF(ISBLANK(B83),"",IF(ISBLANK(VLOOKUP(B83,PCORNet!$A$2:$H$180,8)), "N/A",VLOOKUP(B83,PCORNet!$A$2:$H$180,8)))</f>
        <v>PerformedDiagnosis.priorityAtDischargeCode</v>
      </c>
      <c r="Z83" s="38" t="str">
        <f>IF(ISBLANK(C83),"",IF(ISBLANK(VLOOKUP(C83,'PCORNet v4'!$A$2:$H$296,8)), "N/A",VLOOKUP(C83,'PCORNet v4'!$A$2:$H$296,8)))</f>
        <v>PerformedDiagnosis.priorityAtDischargeCode</v>
      </c>
      <c r="AA83" s="39" t="str">
        <f>IF(ISBLANK(D83),"",IF(ISBLANK(VLOOKUP(D83,i2b2!$A$2:$H$180,8)),"N/A",VLOOKUP(D83,i2b2!$A$2:$H$180,8)))</f>
        <v>PerformedDiagnosis.priorityAtDischargeCode</v>
      </c>
      <c r="AB83" s="40" t="str">
        <f>IF(ISBLANK(E83),"",IF(ISBLANK(VLOOKUP(E83,OMOP!$A$2:$H$180,8)),"N/A", VLOOKUP(E83,OMOP!$A$2:$H$180,8)))</f>
        <v/>
      </c>
    </row>
    <row r="84" spans="1:28" s="6" customFormat="1" ht="109.2" x14ac:dyDescent="0.3">
      <c r="A84" s="13"/>
      <c r="B84" s="14" t="s">
        <v>552</v>
      </c>
      <c r="C84" s="15" t="s">
        <v>552</v>
      </c>
      <c r="D84" s="16" t="s">
        <v>879</v>
      </c>
      <c r="E84" s="17"/>
      <c r="F84" s="13" t="str">
        <f>IF(ISBLANK(A84),"",VLOOKUP(A84, Sentinel!$A$2:$F$139,2)&amp;"."&amp;VLOOKUP(A84, Sentinel!$A$2:$F$139,3))</f>
        <v/>
      </c>
      <c r="G84" s="13" t="str">
        <f>IF(ISBLANK(A84),"",VLOOKUP(A84, Sentinel!$A$2:$H$139,7))</f>
        <v/>
      </c>
      <c r="H84" s="14" t="str">
        <f>IF(ISBLANK(B84),"",VLOOKUP(B84, PCORNet!$A$2:$F$157,2)&amp;"."&amp;VLOOKUP(B84, PCORNet!$A$2:$F$157,3))</f>
        <v>Diagnosis.dx_source</v>
      </c>
      <c r="I84" s="14" t="str">
        <f>IF(ISBLANK(B84),"",VLOOKUP(B84, PCORNet!$A$2:$H$157,7))</f>
        <v xml:space="preserve">Source of the diagnosis information.  AD=Admitting; DI=Discharge; FI=Final; IN=Interim; NI=No information; UN=Unknown; OT=Other
</v>
      </c>
      <c r="J84" s="15" t="str">
        <f>IF(ISBLANK(C84),"",VLOOKUP(C84, 'PCORNet v4'!$A$2:$F$249,2)&amp;"."&amp;VLOOKUP(C84, 'PCORNet v4'!$A$2:$F$249,3))</f>
        <v>Diagnosis.dx_source</v>
      </c>
      <c r="K84" s="15" t="str">
        <f>IF(ISBLANK(C84),"",VLOOKUP(C84, 'PCORNet v4'!$A$2:$H$249,7))</f>
        <v xml:space="preserve">Source of the diagnosis information.  AD=Admitting; DI=Discharge; FI=Final; IN=Interim; NI=No information; UN=Unknown; OT=Other
</v>
      </c>
      <c r="L84" s="16" t="str">
        <f>IF(ISBLANK(D84),"",VLOOKUP(D84,i2b2!$A$2:$H$60,2)&amp;"."&amp;VLOOKUP(D84,i2b2!$A$2:$H$60,3))</f>
        <v>Diagnosis.DIAGNOSIS_SOURCE</v>
      </c>
      <c r="M84" s="16" t="str">
        <f>IF(ISBLANK(D84),"",VLOOKUP(D84,i2b2!$A$2:$H$60,7))</f>
        <v>Classification of diagnosis source. We include these categories to allow some flexibility in implementation. The context is to capture available diagnoses recorded during a specific encounter. It is not necessary to populate interim diagnoses unless readily available.</v>
      </c>
      <c r="N84" s="17" t="str">
        <f>IF(ISBLANK(E84),"",VLOOKUP(E84, OMOP!$A$2:$G$178,2)&amp;"."&amp;VLOOKUP(E84,OMOP!$A$2:$G$178,3))</f>
        <v/>
      </c>
      <c r="O84" s="17" t="str">
        <f>IF(ISBLANK(E84),"",VLOOKUP(E84, OMOP!$A$2:$H$178,7))</f>
        <v/>
      </c>
      <c r="P84" s="26" t="s">
        <v>794</v>
      </c>
      <c r="Q84" s="26" t="s">
        <v>2074</v>
      </c>
      <c r="R84" s="26" t="s">
        <v>2075</v>
      </c>
      <c r="S84" s="52" t="s">
        <v>2812</v>
      </c>
      <c r="T84" s="52"/>
      <c r="U84" s="50" t="s">
        <v>2848</v>
      </c>
      <c r="V84" s="26" t="s">
        <v>2155</v>
      </c>
      <c r="W84" s="26" t="s">
        <v>2513</v>
      </c>
      <c r="X84" s="36" t="str">
        <f>IF(ISBLANK($A84),"",IF(ISBLANK(VLOOKUP($A84, Sentinel!$A$2:$H$180,8)),"N/A",VLOOKUP($A84, Sentinel!$A$2:$H$180,8)))</f>
        <v/>
      </c>
      <c r="Y84" s="37" t="str">
        <f>IF(ISBLANK(B84),"",IF(ISBLANK(VLOOKUP(B84,PCORNet!$A$2:$H$180,8)), "N/A",VLOOKUP(B84,PCORNet!$A$2:$H$180,8)))</f>
        <v>PerformedDiagnosis &gt; PerformedObservation.timePointCode</v>
      </c>
      <c r="Z84" s="38" t="str">
        <f>IF(ISBLANK(C84),"",IF(ISBLANK(VLOOKUP(C84,'PCORNet v4'!$A$2:$H$296,8)), "N/A",VLOOKUP(C84,'PCORNet v4'!$A$2:$H$296,8)))</f>
        <v>PerformedDiagnosis &gt; PerformedObservation.timePointCode</v>
      </c>
      <c r="AA84" s="39" t="str">
        <f>IF(ISBLANK(D84),"",IF(ISBLANK(VLOOKUP(D84,i2b2!$A$2:$H$180,8)),"N/A",VLOOKUP(D84,i2b2!$A$2:$H$180,8)))</f>
        <v>PerformedDiagnosis &gt; PerformedObservation.timePointCode</v>
      </c>
      <c r="AB84" s="40" t="str">
        <f>IF(ISBLANK(E84),"",IF(ISBLANK(VLOOKUP(E84,OMOP!$A$2:$H$180,8)),"N/A", VLOOKUP(E84,OMOP!$A$2:$H$180,8)))</f>
        <v/>
      </c>
    </row>
    <row r="85" spans="1:28" s="6" customFormat="1" ht="46.8" x14ac:dyDescent="0.3">
      <c r="A85" s="13"/>
      <c r="B85" s="14" t="s">
        <v>550</v>
      </c>
      <c r="C85" s="15" t="s">
        <v>550</v>
      </c>
      <c r="D85" s="16"/>
      <c r="E85" s="17"/>
      <c r="F85" s="13" t="str">
        <f>IF(ISBLANK(A85),"",VLOOKUP(A85, Sentinel!$A$2:$F$139,2)&amp;"."&amp;VLOOKUP(A85, Sentinel!$A$2:$F$139,3))</f>
        <v/>
      </c>
      <c r="G85" s="13" t="str">
        <f>IF(ISBLANK(A85),"",VLOOKUP(A85, Sentinel!$A$2:$H$139,7))</f>
        <v/>
      </c>
      <c r="H85" s="14" t="str">
        <f>IF(ISBLANK(B85),"",VLOOKUP(B85, PCORNet!$A$2:$F$157,2)&amp;"."&amp;VLOOKUP(B85, PCORNet!$A$2:$F$157,3))</f>
        <v>Diagnosis.dx_origin</v>
      </c>
      <c r="I85" s="14" t="str">
        <f>IF(ISBLANK(B85),"",VLOOKUP(B85, PCORNet!$A$2:$H$157,7))</f>
        <v>Classification of diagnosis source.  OD=Order; BI=Billing; CL=Claim; NI=No information; UN=Unknown; OT=Other</v>
      </c>
      <c r="J85" s="15" t="str">
        <f>IF(ISBLANK(C85),"",VLOOKUP(C85, 'PCORNet v4'!$A$2:$F$249,2)&amp;"."&amp;VLOOKUP(C85, 'PCORNet v4'!$A$2:$F$249,3))</f>
        <v>Diagnosis.dx_origin</v>
      </c>
      <c r="K85" s="15" t="str">
        <f>IF(ISBLANK(C85),"",VLOOKUP(C85, 'PCORNet v4'!$A$2:$H$249,7))</f>
        <v>Classification of diagnosis source.  OD=Order; BI=Billing; CL=Claim; NI=No information; UN=Unknown; OT=Other</v>
      </c>
      <c r="L85" s="16" t="str">
        <f>IF(ISBLANK(D85),"",VLOOKUP(D85,i2b2!$A$2:$H$60,2)&amp;"."&amp;VLOOKUP(D85,i2b2!$A$2:$H$60,3))</f>
        <v/>
      </c>
      <c r="M85" s="16" t="str">
        <f>IF(ISBLANK(D85),"",VLOOKUP(D85,i2b2!$A$2:$H$60,7))</f>
        <v/>
      </c>
      <c r="N85" s="17" t="str">
        <f>IF(ISBLANK(E85),"",VLOOKUP(E85, OMOP!$A$2:$G$178,2)&amp;"."&amp;VLOOKUP(E85,OMOP!$A$2:$G$178,3))</f>
        <v/>
      </c>
      <c r="O85" s="17" t="str">
        <f>IF(ISBLANK(E85),"",VLOOKUP(E85, OMOP!$A$2:$H$178,7))</f>
        <v/>
      </c>
      <c r="P85" s="25" t="s">
        <v>2018</v>
      </c>
      <c r="Q85" s="25" t="s">
        <v>2047</v>
      </c>
      <c r="R85" s="25" t="s">
        <v>2049</v>
      </c>
      <c r="S85" s="50" t="s">
        <v>2812</v>
      </c>
      <c r="T85" s="50"/>
      <c r="U85" s="50"/>
      <c r="V85" s="26" t="s">
        <v>1929</v>
      </c>
      <c r="W85" s="26" t="s">
        <v>2514</v>
      </c>
      <c r="X85" s="36" t="str">
        <f>IF(ISBLANK($A85),"",IF(ISBLANK(VLOOKUP($A85, Sentinel!$A$2:$H$180,8)),"N/A",VLOOKUP($A85, Sentinel!$A$2:$H$180,8)))</f>
        <v/>
      </c>
      <c r="Y85" s="37" t="str">
        <f>IF(ISBLANK(B85),"",IF(ISBLANK(VLOOKUP(B85,PCORNet!$A$2:$H$180,8)), "N/A",VLOOKUP(B85,PCORNet!$A$2:$H$180,8)))</f>
        <v>PerformedDiagnosis &gt; PerformedObservation.informationSourceTypeCode</v>
      </c>
      <c r="Z85" s="38" t="str">
        <f>IF(ISBLANK(C85),"",IF(ISBLANK(VLOOKUP(C85,'PCORNet v4'!$A$2:$H$296,8)), "N/A",VLOOKUP(C85,'PCORNet v4'!$A$2:$H$296,8)))</f>
        <v>PerformedDiagnosis &gt; PerformedObservation.informationSourceTypeCode</v>
      </c>
      <c r="AA85" s="39" t="str">
        <f>IF(ISBLANK(D85),"",IF(ISBLANK(VLOOKUP(D85,i2b2!$A$2:$H$180,8)),"N/A",VLOOKUP(D85,i2b2!$A$2:$H$180,8)))</f>
        <v/>
      </c>
      <c r="AB85" s="40" t="str">
        <f>IF(ISBLANK(E85),"",IF(ISBLANK(VLOOKUP(E85,OMOP!$A$2:$H$180,8)),"N/A", VLOOKUP(E85,OMOP!$A$2:$H$180,8)))</f>
        <v/>
      </c>
    </row>
    <row r="86" spans="1:28" s="6" customFormat="1" ht="109.2" x14ac:dyDescent="0.3">
      <c r="A86" s="13" t="s">
        <v>162</v>
      </c>
      <c r="B86" s="14"/>
      <c r="C86" s="15" t="s">
        <v>1574</v>
      </c>
      <c r="D86" s="16"/>
      <c r="E86" s="17"/>
      <c r="F86" s="13" t="str">
        <f>IF(ISBLANK(A86),"",VLOOKUP(A86, Sentinel!$A$2:$F$139,2)&amp;"."&amp;VLOOKUP(A86, Sentinel!$A$2:$F$139,3))</f>
        <v>Diagnosis .PAdmit</v>
      </c>
      <c r="G86" s="24" t="str">
        <f>IF(ISBLANK(A86),"",VLOOKUP(A86, Sentinel!$A$2:$H$139,7))</f>
        <v>Indicates whether the diagnosis code is indicative of a condition present at admission.</v>
      </c>
      <c r="H86" s="14" t="str">
        <f>IF(ISBLANK(B86),"",VLOOKUP(B86, PCORNet!$A$2:$F$157,2)&amp;"."&amp;VLOOKUP(B86, PCORNet!$A$2:$F$157,3))</f>
        <v/>
      </c>
      <c r="I86" s="14" t="str">
        <f>IF(ISBLANK(B86),"",VLOOKUP(B86, PCORNet!$A$2:$H$157,7))</f>
        <v/>
      </c>
      <c r="J86" s="15" t="str">
        <f>IF(ISBLANK(C86),"",VLOOKUP(C86, 'PCORNet v4'!$A$2:$F$249,2)&amp;"."&amp;VLOOKUP(C86, 'PCORNet v4'!$A$2:$F$249,3))</f>
        <v>Diagnosis.dx_poa</v>
      </c>
      <c r="K86" s="23" t="str">
        <f>IF(ISBLANK(C86),"",VLOOKUP(C86, 'PCORNet v4'!$A$2:$H$249,7))</f>
        <v>Flag to denote whether diagnosis was present on inpatient admission.</v>
      </c>
      <c r="L86" s="16" t="str">
        <f>IF(ISBLANK(D86),"",VLOOKUP(D86,i2b2!$A$2:$H$60,2)&amp;"."&amp;VLOOKUP(D86,i2b2!$A$2:$H$60,3))</f>
        <v/>
      </c>
      <c r="M86" s="16" t="str">
        <f>IF(ISBLANK(D86),"",VLOOKUP(D86,i2b2!$A$2:$H$60,7))</f>
        <v/>
      </c>
      <c r="N86" s="17" t="str">
        <f>IF(ISBLANK(E86),"",VLOOKUP(E86, OMOP!$A$2:$G$178,2)&amp;"."&amp;VLOOKUP(E86,OMOP!$A$2:$G$178,3))</f>
        <v/>
      </c>
      <c r="O86" s="17" t="str">
        <f>IF(ISBLANK(E86),"",VLOOKUP(E86, OMOP!$A$2:$H$178,7))</f>
        <v/>
      </c>
      <c r="P86" s="26" t="s">
        <v>2019</v>
      </c>
      <c r="Q86" s="26" t="s">
        <v>420</v>
      </c>
      <c r="R86" s="26" t="s">
        <v>2076</v>
      </c>
      <c r="S86" s="52" t="s">
        <v>2812</v>
      </c>
      <c r="T86" s="52"/>
      <c r="U86" s="52" t="s">
        <v>3060</v>
      </c>
      <c r="V86" s="26" t="s">
        <v>1930</v>
      </c>
      <c r="W86" s="26" t="s">
        <v>2515</v>
      </c>
      <c r="X86" s="36" t="str">
        <f>IF(ISBLANK($A86),"",IF(ISBLANK(VLOOKUP($A86, Sentinel!$A$2:$H$180,8)),"N/A",VLOOKUP($A86, Sentinel!$A$2:$H$180,8)))</f>
        <v>PerformedDiagnosis.presentAtAdmissionCode</v>
      </c>
      <c r="Y86" s="37" t="str">
        <f>IF(ISBLANK(B86),"",IF(ISBLANK(VLOOKUP(B86,PCORNet!$A$2:$H$180,8)), "N/A",VLOOKUP(B86,PCORNet!$A$2:$H$180,8)))</f>
        <v/>
      </c>
      <c r="Z86" s="38" t="str">
        <f>IF(ISBLANK(C86),"",IF(ISBLANK(VLOOKUP(C86,'PCORNet v4'!$A$2:$H$296,8)), "N/A",VLOOKUP(C86,'PCORNet v4'!$A$2:$H$296,8)))</f>
        <v>PerformedDiagnosis.presentAtAdmissionCode</v>
      </c>
      <c r="AA86" s="39" t="str">
        <f>IF(ISBLANK(D86),"",IF(ISBLANK(VLOOKUP(D86,i2b2!$A$2:$H$180,8)),"N/A",VLOOKUP(D86,i2b2!$A$2:$H$180,8)))</f>
        <v/>
      </c>
      <c r="AB86" s="40" t="str">
        <f>IF(ISBLANK(E86),"",IF(ISBLANK(VLOOKUP(E86,OMOP!$A$2:$H$180,8)),"N/A", VLOOKUP(E86,OMOP!$A$2:$H$180,8)))</f>
        <v/>
      </c>
    </row>
    <row r="87" spans="1:28" s="6" customFormat="1" x14ac:dyDescent="0.3">
      <c r="A87" s="13"/>
      <c r="B87" s="14"/>
      <c r="C87" s="15"/>
      <c r="D87" s="16"/>
      <c r="E87" s="17"/>
      <c r="F87" s="13" t="str">
        <f>IF(ISBLANK(A87),"",VLOOKUP(A87, Sentinel!$A$2:$F$139,2)&amp;"."&amp;VLOOKUP(A87, Sentinel!$A$2:$F$139,3))</f>
        <v/>
      </c>
      <c r="G87" s="13" t="str">
        <f>IF(ISBLANK(A87),"",VLOOKUP(A87, Sentinel!$A$2:$H$139,7))</f>
        <v/>
      </c>
      <c r="H87" s="14" t="str">
        <f>IF(ISBLANK(B87),"",VLOOKUP(B87, PCORNet!$A$2:$F$157,2)&amp;"."&amp;VLOOKUP(B87, PCORNet!$A$2:$F$157,3))</f>
        <v/>
      </c>
      <c r="I87" s="14" t="str">
        <f>IF(ISBLANK(B87),"",VLOOKUP(B87, PCORNet!$A$2:$H$157,7))</f>
        <v/>
      </c>
      <c r="J87" s="15" t="str">
        <f>IF(ISBLANK(C87),"",VLOOKUP(C87, 'PCORNet v4'!$A$2:$F$249,2)&amp;"."&amp;VLOOKUP(C87, 'PCORNet v4'!$A$2:$F$249,3))</f>
        <v/>
      </c>
      <c r="K87" s="15" t="str">
        <f>IF(ISBLANK(C87),"",VLOOKUP(C87, 'PCORNet v4'!$A$2:$H$249,7))</f>
        <v/>
      </c>
      <c r="L87" s="16" t="str">
        <f>IF(ISBLANK(D87),"",VLOOKUP(D87,i2b2!$A$2:$H$60,2)&amp;"."&amp;VLOOKUP(D87,i2b2!$A$2:$H$60,3))</f>
        <v/>
      </c>
      <c r="M87" s="16" t="str">
        <f>IF(ISBLANK(D87),"",VLOOKUP(D87,i2b2!$A$2:$H$60,7))</f>
        <v/>
      </c>
      <c r="N87" s="17" t="str">
        <f>IF(ISBLANK(E87),"",VLOOKUP(E87, OMOP!$A$2:$G$178,2)&amp;"."&amp;VLOOKUP(E87,OMOP!$A$2:$G$178,3))</f>
        <v/>
      </c>
      <c r="O87" s="17" t="str">
        <f>IF(ISBLANK(E87),"",VLOOKUP(E87, OMOP!$A$2:$H$178,7))</f>
        <v/>
      </c>
      <c r="P87" s="25"/>
      <c r="Q87" s="25"/>
      <c r="R87" s="25"/>
      <c r="S87" s="50"/>
      <c r="T87" s="50"/>
      <c r="U87" s="50"/>
      <c r="V87" s="26"/>
      <c r="W87" s="26"/>
      <c r="X87" s="36" t="str">
        <f>IF(ISBLANK($A87),"",IF(ISBLANK(VLOOKUP($A87, Sentinel!$A$2:$H$180,8)),"N/A",VLOOKUP($A87, Sentinel!$A$2:$H$180,8)))</f>
        <v/>
      </c>
      <c r="Y87" s="37" t="str">
        <f>IF(ISBLANK(B87),"",IF(ISBLANK(VLOOKUP(B87,PCORNet!$A$2:$H$180,8)), "N/A",VLOOKUP(B87,PCORNet!$A$2:$H$180,8)))</f>
        <v/>
      </c>
      <c r="Z87" s="38" t="str">
        <f>IF(ISBLANK(C87),"",IF(ISBLANK(VLOOKUP(C87,'PCORNet v4'!$A$2:$H$296,8)), "N/A",VLOOKUP(C87,'PCORNet v4'!$A$2:$H$296,8)))</f>
        <v/>
      </c>
      <c r="AA87" s="39" t="str">
        <f>IF(ISBLANK(D87),"",IF(ISBLANK(VLOOKUP(D87,i2b2!$A$2:$H$180,8)),"N/A",VLOOKUP(D87,i2b2!$A$2:$H$180,8)))</f>
        <v/>
      </c>
      <c r="AB87" s="40" t="str">
        <f>IF(ISBLANK(E87),"",IF(ISBLANK(VLOOKUP(E87,OMOP!$A$2:$H$180,8)),"N/A", VLOOKUP(E87,OMOP!$A$2:$H$180,8)))</f>
        <v/>
      </c>
    </row>
    <row r="88" spans="1:28" s="6" customFormat="1" ht="140.4" x14ac:dyDescent="0.3">
      <c r="A88" s="13" t="s">
        <v>16</v>
      </c>
      <c r="B88" s="14" t="s">
        <v>710</v>
      </c>
      <c r="C88" s="15" t="s">
        <v>710</v>
      </c>
      <c r="D88" s="16" t="s">
        <v>880</v>
      </c>
      <c r="E88" s="17" t="s">
        <v>881</v>
      </c>
      <c r="F88" s="13" t="str">
        <f>IF(ISBLANK(A88),"",VLOOKUP(A88, Sentinel!$A$2:$F$139,2)&amp;"."&amp;VLOOKUP(A88, Sentinel!$A$2:$F$139,3))</f>
        <v>Procedure.</v>
      </c>
      <c r="G88" s="13" t="str">
        <f>IF(ISBLANK(A88),"",VLOOKUP(A88, Sentinel!$A$2:$H$139,7))</f>
        <v>Procedure Table</v>
      </c>
      <c r="H88" s="14" t="str">
        <f>IF(ISBLANK(B88),"",VLOOKUP(B88, PCORNet!$A$2:$F$157,2)&amp;"."&amp;VLOOKUP(B88, PCORNet!$A$2:$F$157,3))</f>
        <v>Procedures.</v>
      </c>
      <c r="I88" s="14" t="str">
        <f>IF(ISBLANK(B88),"",VLOOKUP(B88, PCORNet!$A$2:$H$157,7))</f>
        <v>The PROCEDURES table contains one record per PROCEDURESID.</v>
      </c>
      <c r="J88" s="15" t="str">
        <f>IF(ISBLANK(C88),"",VLOOKUP(C88, 'PCORNet v4'!$A$2:$F$249,2)&amp;"."&amp;VLOOKUP(C88, 'PCORNet v4'!$A$2:$F$249,3))</f>
        <v>Procedures.</v>
      </c>
      <c r="K88" s="15" t="str">
        <f>IF(ISBLANK(C88),"",VLOOKUP(C88, 'PCORNet v4'!$A$2:$H$249,7))</f>
        <v>The PROCEDURES table contains one record per PROCEDURESID.</v>
      </c>
      <c r="L88" s="16" t="str">
        <f>IF(ISBLANK(D88),"",VLOOKUP(D88,i2b2!$A$2:$H$60,2)&amp;"."&amp;VLOOKUP(D88,i2b2!$A$2:$H$60,3))</f>
        <v>Procedure.</v>
      </c>
      <c r="M88" s="16">
        <f>IF(ISBLANK(D88),"",VLOOKUP(D88,i2b2!$A$2:$H$60,7))</f>
        <v>0</v>
      </c>
      <c r="N88" s="17" t="str">
        <f>IF(ISBLANK(E88),"",VLOOKUP(E88, OMOP!$A$2:$G$178,2)&amp;"."&amp;VLOOKUP(E88,OMOP!$A$2:$G$178,3))</f>
        <v>PROCEDURE_OCCURRENCE.</v>
      </c>
      <c r="O88" s="17" t="str">
        <f>IF(ISBLANK(E88),"",VLOOKUP(E88, OMOP!$A$2:$H$178,7))</f>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v>
      </c>
      <c r="P88" s="25" t="s">
        <v>422</v>
      </c>
      <c r="Q88" s="25" t="s">
        <v>422</v>
      </c>
      <c r="R88" s="25"/>
      <c r="S88" s="50" t="s">
        <v>2849</v>
      </c>
      <c r="T88" s="50"/>
      <c r="U88" s="50" t="s">
        <v>2850</v>
      </c>
      <c r="V88" s="26" t="s">
        <v>13</v>
      </c>
      <c r="W88" s="26" t="s">
        <v>2516</v>
      </c>
      <c r="X88" s="36" t="str">
        <f>IF(ISBLANK($A88),"",IF(ISBLANK(VLOOKUP($A88, Sentinel!$A$2:$H$180,8)),"N/A",VLOOKUP($A88, Sentinel!$A$2:$H$180,8)))</f>
        <v>PerformedProcedure</v>
      </c>
      <c r="Y88" s="37" t="str">
        <f>IF(ISBLANK(B88),"",IF(ISBLANK(VLOOKUP(B88,PCORNet!$A$2:$H$180,8)), "N/A",VLOOKUP(B88,PCORNet!$A$2:$H$180,8)))</f>
        <v>PerformedProcedure</v>
      </c>
      <c r="Z88" s="38" t="str">
        <f>IF(ISBLANK(C88),"",IF(ISBLANK(VLOOKUP(C88,'PCORNet v4'!$A$2:$H$296,8)), "N/A",VLOOKUP(C88,'PCORNet v4'!$A$2:$H$296,8)))</f>
        <v>PerformedProcedure</v>
      </c>
      <c r="AA88" s="39" t="str">
        <f>IF(ISBLANK(D88),"",IF(ISBLANK(VLOOKUP(D88,i2b2!$A$2:$H$180,8)),"N/A",VLOOKUP(D88,i2b2!$A$2:$H$180,8)))</f>
        <v>PerformedProcedure</v>
      </c>
      <c r="AB88" s="40" t="str">
        <f>IF(ISBLANK(E88),"",IF(ISBLANK(VLOOKUP(E88,OMOP!$A$2:$H$180,8)),"N/A", VLOOKUP(E88,OMOP!$A$2:$H$180,8)))</f>
        <v>PerformedProcedure</v>
      </c>
    </row>
    <row r="89" spans="1:28" s="6" customFormat="1" ht="46.8" x14ac:dyDescent="0.3">
      <c r="A89" s="13"/>
      <c r="B89" s="14" t="s">
        <v>717</v>
      </c>
      <c r="C89" s="15" t="s">
        <v>717</v>
      </c>
      <c r="D89" s="16"/>
      <c r="E89" s="17" t="s">
        <v>882</v>
      </c>
      <c r="F89" s="13" t="str">
        <f>IF(ISBLANK(A89),"",VLOOKUP(A89, Sentinel!$A$2:$F$139,2)&amp;"."&amp;VLOOKUP(A89, Sentinel!$A$2:$F$139,3))</f>
        <v/>
      </c>
      <c r="G89" s="13" t="str">
        <f>IF(ISBLANK(A89),"",VLOOKUP(A89, Sentinel!$A$2:$H$139,7))</f>
        <v/>
      </c>
      <c r="H89" s="14" t="str">
        <f>IF(ISBLANK(B89),"",VLOOKUP(B89, PCORNet!$A$2:$F$157,2)&amp;"."&amp;VLOOKUP(B89, PCORNet!$A$2:$F$157,3))</f>
        <v>Procedures.proceduresid</v>
      </c>
      <c r="I89" s="14" t="str">
        <f>IF(ISBLANK(B89),"",VLOOKUP(B89, PCORNet!$A$2:$H$157,7))</f>
        <v>Arbitrary identifier for each unique record.</v>
      </c>
      <c r="J89" s="15" t="str">
        <f>IF(ISBLANK(C89),"",VLOOKUP(C89, 'PCORNet v4'!$A$2:$F$249,2)&amp;"."&amp;VLOOKUP(C89, 'PCORNet v4'!$A$2:$F$249,3))</f>
        <v>Procedures.proceduresid</v>
      </c>
      <c r="K89" s="15" t="str">
        <f>IF(ISBLANK(C89),"",VLOOKUP(C89, 'PCORNet v4'!$A$2:$H$249,7))</f>
        <v>Arbitrary identifier for each unique record.</v>
      </c>
      <c r="L89" s="16" t="str">
        <f>IF(ISBLANK(D89),"",VLOOKUP(D89,i2b2!$A$2:$H$60,2)&amp;"."&amp;VLOOKUP(D89,i2b2!$A$2:$H$60,3))</f>
        <v/>
      </c>
      <c r="M89" s="16" t="str">
        <f>IF(ISBLANK(D89),"",VLOOKUP(D89,i2b2!$A$2:$H$60,7))</f>
        <v/>
      </c>
      <c r="N89" s="17" t="str">
        <f>IF(ISBLANK(E89),"",VLOOKUP(E89, OMOP!$A$2:$G$178,2)&amp;"."&amp;VLOOKUP(E89,OMOP!$A$2:$G$178,3))</f>
        <v>PROCEDURE_OCCURRENCE.procedure_occurrence_id</v>
      </c>
      <c r="O89" s="17" t="str">
        <f>IF(ISBLANK(E89),"",VLOOKUP(E89, OMOP!$A$2:$H$178,7))</f>
        <v>A system-generated unique identifier for
each Procedure Occurrence.</v>
      </c>
      <c r="P89" s="25" t="s">
        <v>1666</v>
      </c>
      <c r="Q89" s="25" t="s">
        <v>2062</v>
      </c>
      <c r="R89" s="25" t="s">
        <v>2051</v>
      </c>
      <c r="S89" s="51"/>
      <c r="T89" s="51"/>
      <c r="U89" s="51"/>
      <c r="V89" s="26" t="s">
        <v>1855</v>
      </c>
      <c r="W89" s="26" t="s">
        <v>2517</v>
      </c>
      <c r="X89" s="36" t="str">
        <f>IF(ISBLANK($A89),"",IF(ISBLANK(VLOOKUP($A89, Sentinel!$A$2:$H$180,8)),"N/A",VLOOKUP($A89, Sentinel!$A$2:$H$180,8)))</f>
        <v/>
      </c>
      <c r="Y89" s="37" t="str">
        <f>IF(ISBLANK(B89),"",IF(ISBLANK(VLOOKUP(B89,PCORNet!$A$2:$H$180,8)), "N/A",VLOOKUP(B89,PCORNet!$A$2:$H$180,8)))</f>
        <v>PerformedProcedure.identifier(DSET&lt;ID&gt;).item(ID).identifier</v>
      </c>
      <c r="Z89" s="38" t="str">
        <f>IF(ISBLANK(C89),"",IF(ISBLANK(VLOOKUP(C89,'PCORNet v4'!$A$2:$H$296,8)), "N/A",VLOOKUP(C89,'PCORNet v4'!$A$2:$H$296,8)))</f>
        <v>PerformedProcedure.identifier(DSET&lt;ID&gt;).item(ID).identifier</v>
      </c>
      <c r="AA89" s="39" t="str">
        <f>IF(ISBLANK(D89),"",IF(ISBLANK(VLOOKUP(D89,i2b2!$A$2:$H$180,8)),"N/A",VLOOKUP(D89,i2b2!$A$2:$H$180,8)))</f>
        <v/>
      </c>
      <c r="AB89" s="40" t="str">
        <f>IF(ISBLANK(E89),"",IF(ISBLANK(VLOOKUP(E89,OMOP!$A$2:$H$180,8)),"N/A", VLOOKUP(E89,OMOP!$A$2:$H$180,8)))</f>
        <v>PerformedProcedure.identifier(DSET&lt;ID&gt;).item(ID).identifier</v>
      </c>
    </row>
    <row r="90" spans="1:28" s="6" customFormat="1" ht="78" x14ac:dyDescent="0.3">
      <c r="A90" s="13" t="s">
        <v>33</v>
      </c>
      <c r="B90" s="14" t="s">
        <v>715</v>
      </c>
      <c r="C90" s="15" t="s">
        <v>715</v>
      </c>
      <c r="D90" s="16"/>
      <c r="E90" s="17" t="s">
        <v>883</v>
      </c>
      <c r="F90" s="13" t="str">
        <f>IF(ISBLANK(A90),"",VLOOKUP(A90, Sentinel!$A$2:$F$139,2)&amp;"."&amp;VLOOKUP(A90, Sentinel!$A$2:$F$139,3))</f>
        <v>Procedure.PatID</v>
      </c>
      <c r="G90" s="13" t="str">
        <f>IF(ISBLANK(A90),"",VLOOKUP(A90, Sentinel!$A$2:$H$139,7))</f>
        <v xml:space="preserve">Arbitrary person-level identifier. Used to link across tables. </v>
      </c>
      <c r="H90" s="14" t="str">
        <f>IF(ISBLANK(B90),"",VLOOKUP(B90, PCORNet!$A$2:$F$157,2)&amp;"."&amp;VLOOKUP(B90, PCORNet!$A$2:$F$157,3))</f>
        <v>Procedures.patid</v>
      </c>
      <c r="I90" s="14" t="str">
        <f>IF(ISBLANK(B90),"",VLOOKUP(B90, PCORNet!$A$2:$H$157,7))</f>
        <v>Arbitrary person-level identifier. Used to link across tables.</v>
      </c>
      <c r="J90" s="15" t="str">
        <f>IF(ISBLANK(C90),"",VLOOKUP(C90, 'PCORNet v4'!$A$2:$F$249,2)&amp;"."&amp;VLOOKUP(C90, 'PCORNet v4'!$A$2:$F$249,3))</f>
        <v>Procedures.patid</v>
      </c>
      <c r="K90" s="15" t="str">
        <f>IF(ISBLANK(C90),"",VLOOKUP(C90, 'PCORNet v4'!$A$2:$H$249,7))</f>
        <v>Arbitrary person-level identifier. Used to link across tables.</v>
      </c>
      <c r="L90" s="16" t="str">
        <f>IF(ISBLANK(D90),"",VLOOKUP(D90,i2b2!$A$2:$H$60,2)&amp;"."&amp;VLOOKUP(D90,i2b2!$A$2:$H$60,3))</f>
        <v/>
      </c>
      <c r="M90" s="16" t="str">
        <f>IF(ISBLANK(D90),"",VLOOKUP(D90,i2b2!$A$2:$H$60,7))</f>
        <v/>
      </c>
      <c r="N90" s="17" t="str">
        <f>IF(ISBLANK(E90),"",VLOOKUP(E90, OMOP!$A$2:$G$178,2)&amp;"."&amp;VLOOKUP(E90,OMOP!$A$2:$G$178,3))</f>
        <v>PROCEDURE_OCCURRENCE.person_id</v>
      </c>
      <c r="O90" s="17" t="str">
        <f>IF(ISBLANK(E90),"",VLOOKUP(E90, OMOP!$A$2:$H$178,7))</f>
        <v>A foreign key identifier to the Person who
is subjected to the Procedure. The
demographic details of that Person are
stored in the PERSON table.</v>
      </c>
      <c r="P90" s="25" t="s">
        <v>423</v>
      </c>
      <c r="Q90" s="25" t="s">
        <v>2050</v>
      </c>
      <c r="R90" s="25" t="s">
        <v>2051</v>
      </c>
      <c r="S90" s="51"/>
      <c r="T90" s="51"/>
      <c r="U90" s="51"/>
      <c r="V90" s="26" t="s">
        <v>1917</v>
      </c>
      <c r="W90" s="26" t="s">
        <v>2518</v>
      </c>
      <c r="X90" s="36" t="str">
        <f>IF(ISBLANK($A90),"",IF(ISBLANK(VLOOKUP($A90, Sentinel!$A$2:$H$180,8)),"N/A",VLOOKUP($A90, Sentinel!$A$2:$H$180,8)))</f>
        <v>PerformedProcedure &gt; Subject.identifier(ID).identifier</v>
      </c>
      <c r="Y90" s="37" t="str">
        <f>IF(ISBLANK(B90),"",IF(ISBLANK(VLOOKUP(B90,PCORNet!$A$2:$H$180,8)), "N/A",VLOOKUP(B90,PCORNet!$A$2:$H$180,8)))</f>
        <v>PerformedProcedure &gt; Subject.identifier(ID).identifier</v>
      </c>
      <c r="Z90" s="38" t="str">
        <f>IF(ISBLANK(C90),"",IF(ISBLANK(VLOOKUP(C90,'PCORNet v4'!$A$2:$H$296,8)), "N/A",VLOOKUP(C90,'PCORNet v4'!$A$2:$H$296,8)))</f>
        <v>PerformedProcedure &gt; Subject.identifier(ID).identifier</v>
      </c>
      <c r="AA90" s="39" t="str">
        <f>IF(ISBLANK(D90),"",IF(ISBLANK(VLOOKUP(D90,i2b2!$A$2:$H$180,8)),"N/A",VLOOKUP(D90,i2b2!$A$2:$H$180,8)))</f>
        <v/>
      </c>
      <c r="AB90" s="40" t="str">
        <f>IF(ISBLANK(E90),"",IF(ISBLANK(VLOOKUP(E90,OMOP!$A$2:$H$180,8)),"N/A", VLOOKUP(E90,OMOP!$A$2:$H$180,8)))</f>
        <v>PerformedProcedure &gt; Subject.identifier(ID).identifier</v>
      </c>
    </row>
    <row r="91" spans="1:28" s="6" customFormat="1" ht="78" x14ac:dyDescent="0.3">
      <c r="A91" s="13" t="s">
        <v>24</v>
      </c>
      <c r="B91" s="14" t="s">
        <v>712</v>
      </c>
      <c r="C91" s="15" t="s">
        <v>712</v>
      </c>
      <c r="D91" s="16"/>
      <c r="E91" s="17" t="s">
        <v>1458</v>
      </c>
      <c r="F91" s="13" t="str">
        <f>IF(ISBLANK(A91),"",VLOOKUP(A91, Sentinel!$A$2:$F$139,2)&amp;"."&amp;VLOOKUP(A91, Sentinel!$A$2:$F$139,3))</f>
        <v>Procedure.EncounterID</v>
      </c>
      <c r="G91" s="13" t="str">
        <f>IF(ISBLANK(A91),"",VLOOKUP(A91, Sentinel!$A$2:$H$139,7))</f>
        <v>Arbitrary encounter-level identifier. Used to link across the Encounter, Diagnosis, Procedure, Vital Signs, Inpatient Pharmacy, &amp; Inpatient Transfusion tables. </v>
      </c>
      <c r="H91" s="14" t="str">
        <f>IF(ISBLANK(B91),"",VLOOKUP(B91, PCORNet!$A$2:$F$157,2)&amp;"."&amp;VLOOKUP(B91, PCORNet!$A$2:$F$157,3))</f>
        <v>Procedures.encounterid</v>
      </c>
      <c r="I91" s="14" t="str">
        <f>IF(ISBLANK(B91),"",VLOOKUP(B91, PCORNet!$A$2:$H$157,7))</f>
        <v>Arbitrary encounter-level identifier. Used to link across tables.</v>
      </c>
      <c r="J91" s="15" t="str">
        <f>IF(ISBLANK(C91),"",VLOOKUP(C91, 'PCORNet v4'!$A$2:$F$249,2)&amp;"."&amp;VLOOKUP(C91, 'PCORNet v4'!$A$2:$F$249,3))</f>
        <v>Procedures.encounterid</v>
      </c>
      <c r="K91" s="15" t="str">
        <f>IF(ISBLANK(C91),"",VLOOKUP(C91, 'PCORNet v4'!$A$2:$H$249,7))</f>
        <v>Arbitrary encounter-level identifier. Used to link across tables.</v>
      </c>
      <c r="L91" s="16" t="str">
        <f>IF(ISBLANK(D91),"",VLOOKUP(D91,i2b2!$A$2:$H$60,2)&amp;"."&amp;VLOOKUP(D91,i2b2!$A$2:$H$60,3))</f>
        <v/>
      </c>
      <c r="M91" s="16" t="str">
        <f>IF(ISBLANK(D91),"",VLOOKUP(D91,i2b2!$A$2:$H$60,7))</f>
        <v/>
      </c>
      <c r="N91" s="17" t="str">
        <f>IF(ISBLANK(E91),"",VLOOKUP(E91, OMOP!$A$2:$G$178,2)&amp;"."&amp;VLOOKUP(E91,OMOP!$A$2:$G$178,3))</f>
        <v>PROCEDURE_OCCURRENCE.visit_occurrence_id</v>
      </c>
      <c r="O91" s="17" t="str">
        <f>IF(ISBLANK(E91),"",VLOOKUP(E91, OMOP!$A$2:$H$178,7))</f>
        <v>A foreign key to the visit in the visit table
during which the Procedure was carried
out.</v>
      </c>
      <c r="P91" s="25" t="s">
        <v>1667</v>
      </c>
      <c r="Q91" s="25" t="s">
        <v>2062</v>
      </c>
      <c r="R91" s="25" t="s">
        <v>2051</v>
      </c>
      <c r="S91" s="51"/>
      <c r="T91" s="51"/>
      <c r="U91" s="51"/>
      <c r="V91" s="26" t="s">
        <v>1856</v>
      </c>
      <c r="W91" s="26" t="s">
        <v>2519</v>
      </c>
      <c r="X91" s="36" t="str">
        <f>IF(ISBLANK($A91),"",IF(ISBLANK(VLOOKUP($A91, Sentinel!$A$2:$H$180,8)),"N/A",VLOOKUP($A91, Sentinel!$A$2:$H$180,8)))</f>
        <v>PerformedProcedure &gt; PerformedCompositionRelationship &gt; PerformedEncounter.identifier.item(ID).identifier</v>
      </c>
      <c r="Y91" s="37" t="str">
        <f>IF(ISBLANK(B91),"",IF(ISBLANK(VLOOKUP(B91,PCORNet!$A$2:$H$180,8)), "N/A",VLOOKUP(B91,PCORNet!$A$2:$H$180,8)))</f>
        <v>PerformedProcedure &gt; PerformedCompositionRelationship &gt; PerformedEncounter.identifier.item(ID).identifier</v>
      </c>
      <c r="Z91" s="38" t="str">
        <f>IF(ISBLANK(C91),"",IF(ISBLANK(VLOOKUP(C91,'PCORNet v4'!$A$2:$H$296,8)), "N/A",VLOOKUP(C91,'PCORNet v4'!$A$2:$H$296,8)))</f>
        <v>PerformedProcedure &gt; PerformedCompositionRelationship &gt; PerformedEncounter.identifier.item(ID).identifier</v>
      </c>
      <c r="AA91" s="39" t="str">
        <f>IF(ISBLANK(D91),"",IF(ISBLANK(VLOOKUP(D91,i2b2!$A$2:$H$180,8)),"N/A",VLOOKUP(D91,i2b2!$A$2:$H$180,8)))</f>
        <v/>
      </c>
      <c r="AB91" s="40" t="str">
        <f>IF(ISBLANK(E91),"",IF(ISBLANK(VLOOKUP(E91,OMOP!$A$2:$H$180,8)),"N/A", VLOOKUP(E91,OMOP!$A$2:$H$180,8)))</f>
        <v>PerformedProcedure &gt; PerformedCompositionRelationship &gt; PerformedEncounter.identifier.item(ID).identifier</v>
      </c>
    </row>
    <row r="92" spans="1:28" s="6" customFormat="1" ht="31.2" x14ac:dyDescent="0.3">
      <c r="A92" s="13" t="s">
        <v>20</v>
      </c>
      <c r="B92" s="14" t="s">
        <v>711</v>
      </c>
      <c r="C92" s="15" t="s">
        <v>711</v>
      </c>
      <c r="D92" s="16"/>
      <c r="E92" s="17"/>
      <c r="F92" s="13" t="str">
        <f>IF(ISBLANK(A92),"",VLOOKUP(A92, Sentinel!$A$2:$F$139,2)&amp;"."&amp;VLOOKUP(A92, Sentinel!$A$2:$F$139,3))</f>
        <v>Procedure.ADATE</v>
      </c>
      <c r="G92" s="13" t="str">
        <f>IF(ISBLANK(A92),"",VLOOKUP(A92, Sentinel!$A$2:$H$139,7))</f>
        <v>Encounter or admission date.</v>
      </c>
      <c r="H92" s="14" t="str">
        <f>IF(ISBLANK(B92),"",VLOOKUP(B92, PCORNet!$A$2:$F$157,2)&amp;"."&amp;VLOOKUP(B92, PCORNet!$A$2:$F$157,3))</f>
        <v>Procedures.admit_date</v>
      </c>
      <c r="I92" s="14" t="str">
        <f>IF(ISBLANK(B92),"",VLOOKUP(B92, PCORNet!$A$2:$H$157,7))</f>
        <v>Encounter or admission date.</v>
      </c>
      <c r="J92" s="15" t="str">
        <f>IF(ISBLANK(C92),"",VLOOKUP(C92, 'PCORNet v4'!$A$2:$F$249,2)&amp;"."&amp;VLOOKUP(C92, 'PCORNet v4'!$A$2:$F$249,3))</f>
        <v>Procedures.admit_date</v>
      </c>
      <c r="K92" s="15" t="str">
        <f>IF(ISBLANK(C92),"",VLOOKUP(C92, 'PCORNet v4'!$A$2:$H$249,7))</f>
        <v>Encounter or admission date.</v>
      </c>
      <c r="L92" s="16" t="str">
        <f>IF(ISBLANK(D92),"",VLOOKUP(D92,i2b2!$A$2:$H$60,2)&amp;"."&amp;VLOOKUP(D92,i2b2!$A$2:$H$60,3))</f>
        <v/>
      </c>
      <c r="M92" s="16" t="str">
        <f>IF(ISBLANK(D92),"",VLOOKUP(D92,i2b2!$A$2:$H$60,7))</f>
        <v/>
      </c>
      <c r="N92" s="17" t="str">
        <f>IF(ISBLANK(E92),"",VLOOKUP(E92, OMOP!$A$2:$G$178,2)&amp;"."&amp;VLOOKUP(E92,OMOP!$A$2:$G$178,3))</f>
        <v/>
      </c>
      <c r="O92" s="17" t="str">
        <f>IF(ISBLANK(E92),"",VLOOKUP(E92, OMOP!$A$2:$H$178,7))</f>
        <v/>
      </c>
      <c r="P92" s="25" t="s">
        <v>1668</v>
      </c>
      <c r="Q92" s="25" t="s">
        <v>2047</v>
      </c>
      <c r="R92" s="25" t="s">
        <v>2048</v>
      </c>
      <c r="S92" s="51"/>
      <c r="T92" s="51"/>
      <c r="U92" s="51"/>
      <c r="V92" s="26" t="s">
        <v>1857</v>
      </c>
      <c r="W92" s="26"/>
      <c r="X92" s="36" t="str">
        <f>IF(ISBLANK($A92),"",IF(ISBLANK(VLOOKUP($A92, Sentinel!$A$2:$H$180,8)),"N/A",VLOOKUP($A92, Sentinel!$A$2:$H$180,8)))</f>
        <v>PerformedProcedure &gt; PerformedCompositionRelationship &gt; PerformedEncounter.dateRange(IVL&lt;TS.DATETIME&gt;).low</v>
      </c>
      <c r="Y92" s="37" t="str">
        <f>IF(ISBLANK(B92),"",IF(ISBLANK(VLOOKUP(B92,PCORNet!$A$2:$H$180,8)), "N/A",VLOOKUP(B92,PCORNet!$A$2:$H$180,8)))</f>
        <v>PerformedProcedure &gt; PerformedCompositionRelationship &gt; PerformedEncounter.dateRange(IVL&lt;TS.DATETIME&gt;).low</v>
      </c>
      <c r="Z92" s="38" t="str">
        <f>IF(ISBLANK(C92),"",IF(ISBLANK(VLOOKUP(C92,'PCORNet v4'!$A$2:$H$296,8)), "N/A",VLOOKUP(C92,'PCORNet v4'!$A$2:$H$296,8)))</f>
        <v>PerformedProcedure &gt; PerformedCompositionRelationship &gt; PerformedEncounter.dateRange(IVL&lt;TS.DATETIME&gt;).low</v>
      </c>
      <c r="AA92" s="39" t="str">
        <f>IF(ISBLANK(D92),"",IF(ISBLANK(VLOOKUP(D92,i2b2!$A$2:$H$180,8)),"N/A",VLOOKUP(D92,i2b2!$A$2:$H$180,8)))</f>
        <v/>
      </c>
      <c r="AB92" s="40" t="str">
        <f>IF(ISBLANK(E92),"",IF(ISBLANK(VLOOKUP(E92,OMOP!$A$2:$H$180,8)),"N/A", VLOOKUP(E92,OMOP!$A$2:$H$180,8)))</f>
        <v/>
      </c>
    </row>
    <row r="93" spans="1:28" s="6" customFormat="1" ht="140.4" x14ac:dyDescent="0.3">
      <c r="A93" s="13" t="s">
        <v>35</v>
      </c>
      <c r="B93" s="14" t="s">
        <v>719</v>
      </c>
      <c r="C93" s="15" t="s">
        <v>719</v>
      </c>
      <c r="D93" s="16"/>
      <c r="E93" s="17" t="s">
        <v>1454</v>
      </c>
      <c r="F93" s="13" t="str">
        <f>IF(ISBLANK(A93),"",VLOOKUP(A93, Sentinel!$A$2:$F$139,2)&amp;"."&amp;VLOOKUP(A93, Sentinel!$A$2:$F$139,3))</f>
        <v>Procedure.Provider</v>
      </c>
      <c r="G93" s="13" t="str">
        <f>IF(ISBLANK(A93),"",VLOOKUP(A93, Sentinel!$A$2:$H$139,7))</f>
        <v>Provider code for the provider who is most responsible for this encounter. For encounters with multiple providers choose one so the encounter can be linked to the diagnosis and procedure tables. As with the PatID, the provider code is a pseudoidentifier with a consistent crosswalk to the real identifier.</v>
      </c>
      <c r="H93" s="14" t="str">
        <f>IF(ISBLANK(B93),"",VLOOKUP(B93, PCORNet!$A$2:$F$157,2)&amp;"."&amp;VLOOKUP(B93, PCORNet!$A$2:$F$157,3))</f>
        <v>Procedures.providerid</v>
      </c>
      <c r="I93" s="14" t="str">
        <f>IF(ISBLANK(B93),"",VLOOKUP(B93, PCORNet!$A$2:$H$157,7))</f>
        <v>Provider code for the provider who is most responsible for this encounter.</v>
      </c>
      <c r="J93" s="15" t="str">
        <f>IF(ISBLANK(C93),"",VLOOKUP(C93, 'PCORNet v4'!$A$2:$F$249,2)&amp;"."&amp;VLOOKUP(C93, 'PCORNet v4'!$A$2:$F$249,3))</f>
        <v>Procedures.providerid</v>
      </c>
      <c r="K93" s="15" t="str">
        <f>IF(ISBLANK(C93),"",VLOOKUP(C93, 'PCORNet v4'!$A$2:$H$249,7))</f>
        <v>Provider code for the provider who is most responsible for this encounter.</v>
      </c>
      <c r="L93" s="16" t="str">
        <f>IF(ISBLANK(D93),"",VLOOKUP(D93,i2b2!$A$2:$H$60,2)&amp;"."&amp;VLOOKUP(D93,i2b2!$A$2:$H$60,3))</f>
        <v/>
      </c>
      <c r="M93" s="16" t="str">
        <f>IF(ISBLANK(D93),"",VLOOKUP(D93,i2b2!$A$2:$H$60,7))</f>
        <v/>
      </c>
      <c r="N93" s="17" t="str">
        <f>IF(ISBLANK(E93),"",VLOOKUP(E93, OMOP!$A$2:$G$178,2)&amp;"."&amp;VLOOKUP(E93,OMOP!$A$2:$G$178,3))</f>
        <v>PROCEDURE_OCCURRENCE.provider_id</v>
      </c>
      <c r="O93" s="17" t="str">
        <f>IF(ISBLANK(E93),"",VLOOKUP(E93, OMOP!$A$2:$H$178,7))</f>
        <v>A foreign key to the provider in the
provider table who was responsible for
carrying out the procedure.</v>
      </c>
      <c r="P93" s="25" t="s">
        <v>2020</v>
      </c>
      <c r="Q93" s="25" t="s">
        <v>1541</v>
      </c>
      <c r="R93" s="25" t="s">
        <v>2051</v>
      </c>
      <c r="S93" s="51"/>
      <c r="T93" s="51"/>
      <c r="U93" s="51"/>
      <c r="V93" s="26" t="s">
        <v>2132</v>
      </c>
      <c r="W93" s="26" t="s">
        <v>2520</v>
      </c>
      <c r="X93" s="36" t="str">
        <f>IF(ISBLANK($A93),"",IF(ISBLANK(VLOOKUP($A93, Sentinel!$A$2:$H$180,8)),"N/A",VLOOKUP($A93, Sentinel!$A$2:$H$180,8)))</f>
        <v>PerformedProcedure &gt; Performer &gt; HealthcareProvider.identifier(DSET&lt;ID&gt;).item(ID).identifier</v>
      </c>
      <c r="Y93" s="37" t="str">
        <f>IF(ISBLANK(B93),"",IF(ISBLANK(VLOOKUP(B93,PCORNet!$A$2:$H$180,8)), "N/A",VLOOKUP(B93,PCORNet!$A$2:$H$180,8)))</f>
        <v>PerformedProcedure &gt; Performer &gt; HealthcareProvider.identifier(DSET&lt;ID&gt;).item(ID).identifier</v>
      </c>
      <c r="Z93" s="38" t="str">
        <f>IF(ISBLANK(C93),"",IF(ISBLANK(VLOOKUP(C93,'PCORNet v4'!$A$2:$H$296,8)), "N/A",VLOOKUP(C93,'PCORNet v4'!$A$2:$H$296,8)))</f>
        <v>PerformedProcedure &gt; Performer &gt; HealthcareProvider.identifier(DSET&lt;ID&gt;).item(ID).identifier</v>
      </c>
      <c r="AA93" s="39" t="str">
        <f>IF(ISBLANK(D93),"",IF(ISBLANK(VLOOKUP(D93,i2b2!$A$2:$H$180,8)),"N/A",VLOOKUP(D93,i2b2!$A$2:$H$180,8)))</f>
        <v/>
      </c>
      <c r="AB93" s="40" t="str">
        <f>IF(ISBLANK(E93),"",IF(ISBLANK(VLOOKUP(E93,OMOP!$A$2:$H$180,8)),"N/A", VLOOKUP(E93,OMOP!$A$2:$H$180,8)))</f>
        <v>PerformedProcedure &gt; Performer &gt; HealthcareProvider.identifier(DSET&lt;ID&gt;).item(ID).identifier</v>
      </c>
    </row>
    <row r="94" spans="1:28" s="6" customFormat="1" ht="140.4" x14ac:dyDescent="0.3">
      <c r="A94" s="13" t="s">
        <v>27</v>
      </c>
      <c r="B94" s="14" t="s">
        <v>714</v>
      </c>
      <c r="C94" s="15" t="s">
        <v>714</v>
      </c>
      <c r="D94" s="16"/>
      <c r="E94" s="17"/>
      <c r="F94" s="13" t="str">
        <f>IF(ISBLANK(A94),"",VLOOKUP(A94, Sentinel!$A$2:$F$139,2)&amp;"."&amp;VLOOKUP(A94, Sentinel!$A$2:$F$139,3))</f>
        <v>Procedure.EncType</v>
      </c>
      <c r="G94" s="13" t="str">
        <f>IF(ISBLANK(A94),"",VLOOKUP(A94, Sentinel!$A$2:$H$139,7))</f>
        <v>Provider code for the provider who is most responsible for this encounter. For encounters with multiple providers choose one so the encounter can be linked to the diagnosis and procedure tables. As with the PatID, the provider code is a pseudoidentifier with a consistent crosswalk to the real identifier.</v>
      </c>
      <c r="H94" s="14" t="str">
        <f>IF(ISBLANK(B94),"",VLOOKUP(B94, PCORNet!$A$2:$F$157,2)&amp;"."&amp;VLOOKUP(B94, PCORNet!$A$2:$F$157,3))</f>
        <v>Procedures.enc_type</v>
      </c>
      <c r="I94" s="14" t="str">
        <f>IF(ISBLANK(B94),"",VLOOKUP(B94, PCORNet!$A$2:$H$157,7))</f>
        <v>This is a field replicated from the ENCOUNTER table. See ENCOUNTER table for definitions.</v>
      </c>
      <c r="J94" s="15" t="str">
        <f>IF(ISBLANK(C94),"",VLOOKUP(C94, 'PCORNet v4'!$A$2:$F$249,2)&amp;"."&amp;VLOOKUP(C94, 'PCORNet v4'!$A$2:$F$249,3))</f>
        <v>Procedures.enc_type</v>
      </c>
      <c r="K94" s="15" t="str">
        <f>IF(ISBLANK(C94),"",VLOOKUP(C94, 'PCORNet v4'!$A$2:$H$249,7))</f>
        <v>This is a field replicated from the ENCOUNTER table. See ENCOUNTER table for definitions.</v>
      </c>
      <c r="L94" s="16" t="str">
        <f>IF(ISBLANK(D94),"",VLOOKUP(D94,i2b2!$A$2:$H$60,2)&amp;"."&amp;VLOOKUP(D94,i2b2!$A$2:$H$60,3))</f>
        <v/>
      </c>
      <c r="M94" s="16" t="str">
        <f>IF(ISBLANK(D94),"",VLOOKUP(D94,i2b2!$A$2:$H$60,7))</f>
        <v/>
      </c>
      <c r="N94" s="17" t="str">
        <f>IF(ISBLANK(E94),"",VLOOKUP(E94, OMOP!$A$2:$G$178,2)&amp;"."&amp;VLOOKUP(E94,OMOP!$A$2:$G$178,3))</f>
        <v/>
      </c>
      <c r="O94" s="17" t="str">
        <f>IF(ISBLANK(E94),"",VLOOKUP(E94, OMOP!$A$2:$H$178,7))</f>
        <v/>
      </c>
      <c r="P94" s="25" t="s">
        <v>1669</v>
      </c>
      <c r="Q94" s="25" t="s">
        <v>2060</v>
      </c>
      <c r="R94" s="25" t="s">
        <v>2061</v>
      </c>
      <c r="S94" s="51"/>
      <c r="T94" s="51"/>
      <c r="U94" s="51"/>
      <c r="V94" s="26" t="s">
        <v>1858</v>
      </c>
      <c r="W94" s="26"/>
      <c r="X94" s="36" t="str">
        <f>IF(ISBLANK($A94),"",IF(ISBLANK(VLOOKUP($A94, Sentinel!$A$2:$H$180,8)),"N/A",VLOOKUP($A94, Sentinel!$A$2:$H$180,8)))</f>
        <v>PerformedProcedure &gt; PerformedCompositionRelationship &gt; PerformedEncounter &gt; DefinedSubjectActivityGroup.nameCode</v>
      </c>
      <c r="Y94" s="37" t="str">
        <f>IF(ISBLANK(B94),"",IF(ISBLANK(VLOOKUP(B94,PCORNet!$A$2:$H$180,8)), "N/A",VLOOKUP(B94,PCORNet!$A$2:$H$180,8)))</f>
        <v>PerformedProcedure &gt; PerformedCompositionRelationship &gt; PerformedEncounter &gt; DefinedSubjectActivityGroup.nameCode</v>
      </c>
      <c r="Z94" s="38" t="str">
        <f>IF(ISBLANK(C94),"",IF(ISBLANK(VLOOKUP(C94,'PCORNet v4'!$A$2:$H$296,8)), "N/A",VLOOKUP(C94,'PCORNet v4'!$A$2:$H$296,8)))</f>
        <v>PerformedProcedure &gt; PerformedCompositionRelationship &gt; PerformedEncounter &gt; DefinedSubjectActivityGroup.nameCode</v>
      </c>
      <c r="AA94" s="39" t="str">
        <f>IF(ISBLANK(D94),"",IF(ISBLANK(VLOOKUP(D94,i2b2!$A$2:$H$180,8)),"N/A",VLOOKUP(D94,i2b2!$A$2:$H$180,8)))</f>
        <v/>
      </c>
      <c r="AB94" s="40" t="str">
        <f>IF(ISBLANK(E94),"",IF(ISBLANK(VLOOKUP(E94,OMOP!$A$2:$H$180,8)),"N/A", VLOOKUP(E94,OMOP!$A$2:$H$180,8)))</f>
        <v/>
      </c>
    </row>
    <row r="95" spans="1:28" s="6" customFormat="1" ht="46.8" x14ac:dyDescent="0.3">
      <c r="A95" s="13"/>
      <c r="B95" s="14" t="s">
        <v>724</v>
      </c>
      <c r="C95" s="15" t="s">
        <v>724</v>
      </c>
      <c r="D95" s="16"/>
      <c r="E95" s="17" t="s">
        <v>885</v>
      </c>
      <c r="F95" s="13" t="str">
        <f>IF(ISBLANK(A95),"",VLOOKUP(A95, Sentinel!$A$2:$F$139,2)&amp;"."&amp;VLOOKUP(A95, Sentinel!$A$2:$F$139,3))</f>
        <v/>
      </c>
      <c r="G95" s="13" t="str">
        <f>IF(ISBLANK(A95),"",VLOOKUP(A95, Sentinel!$A$2:$H$139,7))</f>
        <v/>
      </c>
      <c r="H95" s="14" t="str">
        <f>IF(ISBLANK(B95),"",VLOOKUP(B95, PCORNet!$A$2:$F$157,2)&amp;"."&amp;VLOOKUP(B95, PCORNet!$A$2:$F$157,3))</f>
        <v>Procedures.px_date</v>
      </c>
      <c r="I95" s="14" t="str">
        <f>IF(ISBLANK(B95),"",VLOOKUP(B95, PCORNet!$A$2:$H$157,7))</f>
        <v>Date the procedure was performed.</v>
      </c>
      <c r="J95" s="15" t="str">
        <f>IF(ISBLANK(C95),"",VLOOKUP(C95, 'PCORNet v4'!$A$2:$F$249,2)&amp;"."&amp;VLOOKUP(C95, 'PCORNet v4'!$A$2:$F$249,3))</f>
        <v>Procedures.px_date</v>
      </c>
      <c r="K95" s="15" t="str">
        <f>IF(ISBLANK(C95),"",VLOOKUP(C95, 'PCORNet v4'!$A$2:$H$249,7))</f>
        <v>Date the procedure was performed.</v>
      </c>
      <c r="L95" s="16" t="str">
        <f>IF(ISBLANK(D95),"",VLOOKUP(D95,i2b2!$A$2:$H$60,2)&amp;"."&amp;VLOOKUP(D95,i2b2!$A$2:$H$60,3))</f>
        <v/>
      </c>
      <c r="M95" s="16" t="str">
        <f>IF(ISBLANK(D95),"",VLOOKUP(D95,i2b2!$A$2:$H$60,7))</f>
        <v/>
      </c>
      <c r="N95" s="17" t="str">
        <f>IF(ISBLANK(E95),"",VLOOKUP(E95, OMOP!$A$2:$G$178,2)&amp;"."&amp;VLOOKUP(E95,OMOP!$A$2:$G$178,3))</f>
        <v>PROCEDURE_OCCURRENCE.procedure_date</v>
      </c>
      <c r="O95" s="17" t="str">
        <f>IF(ISBLANK(E95),"",VLOOKUP(E95, OMOP!$A$2:$H$178,7))</f>
        <v>The date on which the Procedure was
performed.</v>
      </c>
      <c r="P95" s="25" t="s">
        <v>1540</v>
      </c>
      <c r="Q95" s="25" t="s">
        <v>2047</v>
      </c>
      <c r="R95" s="25" t="s">
        <v>2048</v>
      </c>
      <c r="S95" s="50" t="s">
        <v>2851</v>
      </c>
      <c r="T95" s="50" t="s">
        <v>2852</v>
      </c>
      <c r="U95" s="50"/>
      <c r="V95" s="26" t="s">
        <v>2749</v>
      </c>
      <c r="W95" s="26" t="s">
        <v>2521</v>
      </c>
      <c r="X95" s="36" t="str">
        <f>IF(ISBLANK($A95),"",IF(ISBLANK(VLOOKUP($A95, Sentinel!$A$2:$H$180,8)),"N/A",VLOOKUP($A95, Sentinel!$A$2:$H$180,8)))</f>
        <v/>
      </c>
      <c r="Y95" s="37" t="str">
        <f>IF(ISBLANK(B95),"",IF(ISBLANK(VLOOKUP(B95,PCORNet!$A$2:$H$180,8)), "N/A",VLOOKUP(B95,PCORNet!$A$2:$H$180,8)))</f>
        <v>PerformedProcedure.dateRange(IVL&lt;TS.DATETIME&gt;).high</v>
      </c>
      <c r="Z95" s="38" t="str">
        <f>IF(ISBLANK(C95),"",IF(ISBLANK(VLOOKUP(C95,'PCORNet v4'!$A$2:$H$296,8)), "N/A",VLOOKUP(C95,'PCORNet v4'!$A$2:$H$296,8)))</f>
        <v>PerformedProcedure.dateRange(IVL&lt;TS.DATETIME&gt;).high</v>
      </c>
      <c r="AA95" s="39" t="str">
        <f>IF(ISBLANK(D95),"",IF(ISBLANK(VLOOKUP(D95,i2b2!$A$2:$H$180,8)),"N/A",VLOOKUP(D95,i2b2!$A$2:$H$180,8)))</f>
        <v/>
      </c>
      <c r="AB95" s="40" t="str">
        <f>IF(ISBLANK(E95),"",IF(ISBLANK(VLOOKUP(E95,OMOP!$A$2:$H$180,8)),"N/A", VLOOKUP(E95,OMOP!$A$2:$H$180,8)))</f>
        <v>PerformedProcedure.dateRange(IVL&lt;TS.DATETIME&gt;).high</v>
      </c>
    </row>
    <row r="96" spans="1:28" s="6" customFormat="1" ht="46.8" x14ac:dyDescent="0.3">
      <c r="A96" s="13"/>
      <c r="B96" s="14"/>
      <c r="C96" s="15"/>
      <c r="D96" s="16" t="s">
        <v>884</v>
      </c>
      <c r="E96" s="17" t="s">
        <v>888</v>
      </c>
      <c r="F96" s="13" t="str">
        <f>IF(ISBLANK(A96),"",VLOOKUP(A96, Sentinel!$A$2:$F$139,2)&amp;"."&amp;VLOOKUP(A96, Sentinel!$A$2:$F$139,3))</f>
        <v/>
      </c>
      <c r="G96" s="13" t="str">
        <f>IF(ISBLANK(A96),"",VLOOKUP(A96, Sentinel!$A$2:$H$139,7))</f>
        <v/>
      </c>
      <c r="H96" s="14" t="str">
        <f>IF(ISBLANK(B96),"",VLOOKUP(B96, PCORNet!$A$2:$F$157,2)&amp;"."&amp;VLOOKUP(B96, PCORNet!$A$2:$F$157,3))</f>
        <v/>
      </c>
      <c r="I96" s="14" t="str">
        <f>IF(ISBLANK(B96),"",VLOOKUP(B96, PCORNet!$A$2:$H$157,7))</f>
        <v/>
      </c>
      <c r="J96" s="15" t="str">
        <f>IF(ISBLANK(C96),"",VLOOKUP(C96, 'PCORNet v4'!$A$2:$F$249,2)&amp;"."&amp;VLOOKUP(C96, 'PCORNet v4'!$A$2:$F$249,3))</f>
        <v/>
      </c>
      <c r="K96" s="15" t="str">
        <f>IF(ISBLANK(C96),"",VLOOKUP(C96, 'PCORNet v4'!$A$2:$H$249,7))</f>
        <v/>
      </c>
      <c r="L96" s="16" t="str">
        <f>IF(ISBLANK(D96),"",VLOOKUP(D96,i2b2!$A$2:$H$60,2)&amp;"."&amp;VLOOKUP(D96,i2b2!$A$2:$H$60,3))</f>
        <v>Procedure.PROCEDURE_DATE</v>
      </c>
      <c r="M96" s="16" t="str">
        <f>IF(ISBLANK(D96),"",VLOOKUP(D96,i2b2!$A$2:$H$60,7))</f>
        <v>Procedure date and time. If times don’t exist in the source data, set HH:MM:SS to 00:00:00.</v>
      </c>
      <c r="N96" s="17" t="str">
        <f>IF(ISBLANK(E96),"",VLOOKUP(E96, OMOP!$A$2:$G$178,2)&amp;"."&amp;VLOOKUP(E96,OMOP!$A$2:$G$178,3))</f>
        <v>PROCEDURE_OCCURRENCE.procedure_datetime</v>
      </c>
      <c r="O96" s="17" t="str">
        <f>IF(ISBLANK(E96),"",VLOOKUP(E96, OMOP!$A$2:$H$178,7))</f>
        <v>The date and time on which the Procedure
was performed.</v>
      </c>
      <c r="P96" s="25" t="s">
        <v>1540</v>
      </c>
      <c r="Q96" s="25" t="s">
        <v>2047</v>
      </c>
      <c r="R96" s="25" t="s">
        <v>2048</v>
      </c>
      <c r="S96" s="50" t="s">
        <v>2851</v>
      </c>
      <c r="T96" s="50" t="s">
        <v>2852</v>
      </c>
      <c r="U96" s="50"/>
      <c r="V96" s="26" t="s">
        <v>2749</v>
      </c>
      <c r="W96" s="26" t="s">
        <v>2521</v>
      </c>
      <c r="X96" s="36" t="str">
        <f>IF(ISBLANK($A96),"",IF(ISBLANK(VLOOKUP($A96, Sentinel!$A$2:$H$180,8)),"N/A",VLOOKUP($A96, Sentinel!$A$2:$H$180,8)))</f>
        <v/>
      </c>
      <c r="Y96" s="37" t="str">
        <f>IF(ISBLANK(B96),"",IF(ISBLANK(VLOOKUP(B96,PCORNet!$A$2:$H$180,8)), "N/A",VLOOKUP(B96,PCORNet!$A$2:$H$180,8)))</f>
        <v/>
      </c>
      <c r="Z96" s="38" t="str">
        <f>IF(ISBLANK(C96),"",IF(ISBLANK(VLOOKUP(C96,'PCORNet v4'!$A$2:$H$296,8)), "N/A",VLOOKUP(C96,'PCORNet v4'!$A$2:$H$296,8)))</f>
        <v/>
      </c>
      <c r="AA96" s="39" t="str">
        <f>IF(ISBLANK(D96),"",IF(ISBLANK(VLOOKUP(D96,i2b2!$A$2:$H$180,8)),"N/A",VLOOKUP(D96,i2b2!$A$2:$H$180,8)))</f>
        <v>PerformedProcedure.dateRange(IVL&lt;TS.DATETIME&gt;).high</v>
      </c>
      <c r="AB96" s="40" t="str">
        <f>IF(ISBLANK(E96),"",IF(ISBLANK(VLOOKUP(E96,OMOP!$A$2:$H$180,8)),"N/A", VLOOKUP(E96,OMOP!$A$2:$H$180,8)))</f>
        <v>PerformedProcedure.dateRange(IVL&lt;TS.DATETIME&gt;).high</v>
      </c>
    </row>
    <row r="97" spans="1:28" s="6" customFormat="1" ht="46.8" x14ac:dyDescent="0.3">
      <c r="A97" s="13" t="s">
        <v>38</v>
      </c>
      <c r="B97" s="14" t="s">
        <v>722</v>
      </c>
      <c r="C97" s="15" t="s">
        <v>722</v>
      </c>
      <c r="D97" s="16" t="s">
        <v>886</v>
      </c>
      <c r="E97" s="17" t="s">
        <v>887</v>
      </c>
      <c r="F97" s="13" t="str">
        <f>IF(ISBLANK(A97),"",VLOOKUP(A97, Sentinel!$A$2:$F$139,2)&amp;"."&amp;VLOOKUP(A97, Sentinel!$A$2:$F$139,3))</f>
        <v>Procedure.PX</v>
      </c>
      <c r="G97" s="13" t="str">
        <f>IF(ISBLANK(A97),"",VLOOKUP(A97, Sentinel!$A$2:$H$139,7))</f>
        <v>Procedure code</v>
      </c>
      <c r="H97" s="14" t="str">
        <f>IF(ISBLANK(B97),"",VLOOKUP(B97, PCORNet!$A$2:$F$157,2)&amp;"."&amp;VLOOKUP(B97, PCORNet!$A$2:$F$157,3))</f>
        <v>Procedures.px</v>
      </c>
      <c r="I97" s="14" t="str">
        <f>IF(ISBLANK(B97),"",VLOOKUP(B97, PCORNet!$A$2:$H$157,7))</f>
        <v>Procedure Code</v>
      </c>
      <c r="J97" s="15" t="str">
        <f>IF(ISBLANK(C97),"",VLOOKUP(C97, 'PCORNet v4'!$A$2:$F$249,2)&amp;"."&amp;VLOOKUP(C97, 'PCORNet v4'!$A$2:$F$249,3))</f>
        <v>Procedures.px</v>
      </c>
      <c r="K97" s="15" t="str">
        <f>IF(ISBLANK(C97),"",VLOOKUP(C97, 'PCORNet v4'!$A$2:$H$249,7))</f>
        <v>Procedure Code</v>
      </c>
      <c r="L97" s="16" t="str">
        <f>IF(ISBLANK(D97),"",VLOOKUP(D97,i2b2!$A$2:$H$60,2)&amp;"."&amp;VLOOKUP(D97,i2b2!$A$2:$H$60,3))</f>
        <v>Procedure.PROCEDURE_CODE</v>
      </c>
      <c r="M97" s="16" t="str">
        <f>IF(ISBLANK(D97),"",VLOOKUP(D97,i2b2!$A$2:$H$60,7))</f>
        <v>Procedure concept in coding system.</v>
      </c>
      <c r="N97" s="17" t="str">
        <f>IF(ISBLANK(E97),"",VLOOKUP(E97, OMOP!$A$2:$G$178,2)&amp;"."&amp;VLOOKUP(E97,OMOP!$A$2:$G$178,3))</f>
        <v>PROCEDURE_OCCURRENCE.procedure_concept_id</v>
      </c>
      <c r="O97" s="17" t="str">
        <f>IF(ISBLANK(E97),"",VLOOKUP(E97, OMOP!$A$2:$H$178,7))</f>
        <v>A foreign key that refers to a standard
procedure Concept identifier in the
Standardized Vocabularies.</v>
      </c>
      <c r="P97" s="25" t="s">
        <v>795</v>
      </c>
      <c r="Q97" s="25" t="s">
        <v>2060</v>
      </c>
      <c r="R97" s="25" t="s">
        <v>2061</v>
      </c>
      <c r="S97" s="50" t="s">
        <v>2853</v>
      </c>
      <c r="T97" s="50" t="s">
        <v>2854</v>
      </c>
      <c r="U97" s="50"/>
      <c r="V97" s="26" t="s">
        <v>1859</v>
      </c>
      <c r="W97" s="26" t="s">
        <v>2522</v>
      </c>
      <c r="X97" s="36" t="str">
        <f>IF(ISBLANK($A97),"",IF(ISBLANK(VLOOKUP($A97, Sentinel!$A$2:$H$180,8)),"N/A",VLOOKUP($A97, Sentinel!$A$2:$H$180,8)))</f>
        <v>PerformedProcedure &gt; DefinedProcedure.nameCode</v>
      </c>
      <c r="Y97" s="37" t="str">
        <f>IF(ISBLANK(B97),"",IF(ISBLANK(VLOOKUP(B97,PCORNet!$A$2:$H$180,8)), "N/A",VLOOKUP(B97,PCORNet!$A$2:$H$180,8)))</f>
        <v>PerformedProcedure &gt; DefinedProcedure.nameCode</v>
      </c>
      <c r="Z97" s="38" t="str">
        <f>IF(ISBLANK(C97),"",IF(ISBLANK(VLOOKUP(C97,'PCORNet v4'!$A$2:$H$296,8)), "N/A",VLOOKUP(C97,'PCORNet v4'!$A$2:$H$296,8)))</f>
        <v>PerformedProcedure &gt; DefinedProcedure.nameCode</v>
      </c>
      <c r="AA97" s="39" t="str">
        <f>IF(ISBLANK(D97),"",IF(ISBLANK(VLOOKUP(D97,i2b2!$A$2:$H$180,8)),"N/A",VLOOKUP(D97,i2b2!$A$2:$H$180,8)))</f>
        <v>PerformedProcedure &gt; DefinedProcedure.nameCode</v>
      </c>
      <c r="AB97" s="40" t="str">
        <f>IF(ISBLANK(E97),"",IF(ISBLANK(VLOOKUP(E97,OMOP!$A$2:$H$180,8)),"N/A", VLOOKUP(E97,OMOP!$A$2:$H$180,8)))</f>
        <v>PerformedProcedure &gt; DefinedProcedure.nameCode</v>
      </c>
    </row>
    <row r="98" spans="1:28" s="6" customFormat="1" ht="31.2" x14ac:dyDescent="0.3">
      <c r="A98" s="13" t="s">
        <v>41</v>
      </c>
      <c r="B98" s="14" t="s">
        <v>727</v>
      </c>
      <c r="C98" s="15" t="s">
        <v>727</v>
      </c>
      <c r="D98" s="16" t="s">
        <v>889</v>
      </c>
      <c r="E98" s="17"/>
      <c r="F98" s="13" t="str">
        <f>IF(ISBLANK(A98),"",VLOOKUP(A98, Sentinel!$A$2:$F$139,2)&amp;"."&amp;VLOOKUP(A98, Sentinel!$A$2:$F$139,3))</f>
        <v>Procedure.PX_CodeType</v>
      </c>
      <c r="G98" s="13" t="str">
        <f>IF(ISBLANK(A98),"",VLOOKUP(A98, Sentinel!$A$2:$H$139,7))</f>
        <v>Procedure code type.</v>
      </c>
      <c r="H98" s="14" t="str">
        <f>IF(ISBLANK(B98),"",VLOOKUP(B98, PCORNet!$A$2:$F$157,2)&amp;"."&amp;VLOOKUP(B98, PCORNet!$A$2:$F$157,3))</f>
        <v>Procedures.px_type</v>
      </c>
      <c r="I98" s="14" t="str">
        <f>IF(ISBLANK(B98),"",VLOOKUP(B98, PCORNet!$A$2:$H$157,7))</f>
        <v>Procedure code type.</v>
      </c>
      <c r="J98" s="15" t="str">
        <f>IF(ISBLANK(C98),"",VLOOKUP(C98, 'PCORNet v4'!$A$2:$F$249,2)&amp;"."&amp;VLOOKUP(C98, 'PCORNet v4'!$A$2:$F$249,3))</f>
        <v>Procedures.px_type</v>
      </c>
      <c r="K98" s="15" t="str">
        <f>IF(ISBLANK(C98),"",VLOOKUP(C98, 'PCORNet v4'!$A$2:$H$249,7))</f>
        <v>Procedure code type.</v>
      </c>
      <c r="L98" s="16" t="str">
        <f>IF(ISBLANK(D98),"",VLOOKUP(D98,i2b2!$A$2:$H$60,2)&amp;"."&amp;VLOOKUP(D98,i2b2!$A$2:$H$60,3))</f>
        <v>Procedure.PROCEDURE_ CODING_SYSTEM</v>
      </c>
      <c r="M98" s="16" t="str">
        <f>IF(ISBLANK(D98),"",VLOOKUP(D98,i2b2!$A$2:$H$60,7))</f>
        <v>Procedure coding system. ICD-9-CM is retained for older data.</v>
      </c>
      <c r="N98" s="17" t="str">
        <f>IF(ISBLANK(E98),"",VLOOKUP(E98, OMOP!$A$2:$G$178,2)&amp;"."&amp;VLOOKUP(E98,OMOP!$A$2:$G$178,3))</f>
        <v/>
      </c>
      <c r="O98" s="17" t="str">
        <f>IF(ISBLANK(E98),"",VLOOKUP(E98, OMOP!$A$2:$H$178,7))</f>
        <v/>
      </c>
      <c r="P98" s="25" t="s">
        <v>1169</v>
      </c>
      <c r="Q98" s="25" t="s">
        <v>2060</v>
      </c>
      <c r="R98" s="25" t="s">
        <v>2061</v>
      </c>
      <c r="S98" s="50" t="s">
        <v>2855</v>
      </c>
      <c r="T98" s="50" t="s">
        <v>2856</v>
      </c>
      <c r="U98" s="50" t="s">
        <v>2857</v>
      </c>
      <c r="V98" s="26" t="s">
        <v>1860</v>
      </c>
      <c r="W98" s="26" t="s">
        <v>2523</v>
      </c>
      <c r="X98" s="36" t="str">
        <f>IF(ISBLANK($A98),"",IF(ISBLANK(VLOOKUP($A98, Sentinel!$A$2:$H$180,8)),"N/A",VLOOKUP($A98, Sentinel!$A$2:$H$180,8)))</f>
        <v>PerformedProcedure &gt; DefinedProcedure.nameCode(CD).codeSystemName</v>
      </c>
      <c r="Y98" s="37" t="str">
        <f>IF(ISBLANK(B98),"",IF(ISBLANK(VLOOKUP(B98,PCORNet!$A$2:$H$180,8)), "N/A",VLOOKUP(B98,PCORNet!$A$2:$H$180,8)))</f>
        <v>PerformedProcedure &gt; DefinedProcedure.nameCode(CD).codeSystemName</v>
      </c>
      <c r="Z98" s="38" t="str">
        <f>IF(ISBLANK(C98),"",IF(ISBLANK(VLOOKUP(C98,'PCORNet v4'!$A$2:$H$296,8)), "N/A",VLOOKUP(C98,'PCORNet v4'!$A$2:$H$296,8)))</f>
        <v>PerformedProcedure &gt; DefinedProcedure.nameCode(CD).codeSystemName</v>
      </c>
      <c r="AA98" s="39" t="str">
        <f>IF(ISBLANK(D98),"",IF(ISBLANK(VLOOKUP(D98,i2b2!$A$2:$H$180,8)),"N/A",VLOOKUP(D98,i2b2!$A$2:$H$180,8)))</f>
        <v>PerformedProcedure &gt; DefinedProcedure.nameCode(CD).codeSystemName</v>
      </c>
      <c r="AB98" s="40" t="str">
        <f>IF(ISBLANK(E98),"",IF(ISBLANK(VLOOKUP(E98,OMOP!$A$2:$H$180,8)),"N/A", VLOOKUP(E98,OMOP!$A$2:$H$180,8)))</f>
        <v/>
      </c>
    </row>
    <row r="99" spans="1:28" s="6" customFormat="1" ht="31.2" x14ac:dyDescent="0.3">
      <c r="A99" s="13"/>
      <c r="B99" s="14"/>
      <c r="C99" s="15"/>
      <c r="D99" s="16" t="s">
        <v>890</v>
      </c>
      <c r="E99" s="17"/>
      <c r="F99" s="13" t="str">
        <f>IF(ISBLANK(A99),"",VLOOKUP(A99, Sentinel!$A$2:$F$139,2)&amp;"."&amp;VLOOKUP(A99, Sentinel!$A$2:$F$139,3))</f>
        <v/>
      </c>
      <c r="G99" s="13" t="str">
        <f>IF(ISBLANK(A99),"",VLOOKUP(A99, Sentinel!$A$2:$H$139,7))</f>
        <v/>
      </c>
      <c r="H99" s="14" t="str">
        <f>IF(ISBLANK(B99),"",VLOOKUP(B99, PCORNet!$A$2:$F$157,2)&amp;"."&amp;VLOOKUP(B99, PCORNet!$A$2:$F$157,3))</f>
        <v/>
      </c>
      <c r="I99" s="14" t="str">
        <f>IF(ISBLANK(B99),"",VLOOKUP(B99, PCORNet!$A$2:$H$157,7))</f>
        <v/>
      </c>
      <c r="J99" s="15" t="str">
        <f>IF(ISBLANK(C99),"",VLOOKUP(C99, 'PCORNet v4'!$A$2:$F$249,2)&amp;"."&amp;VLOOKUP(C99, 'PCORNet v4'!$A$2:$F$249,3))</f>
        <v/>
      </c>
      <c r="K99" s="15" t="str">
        <f>IF(ISBLANK(C99),"",VLOOKUP(C99, 'PCORNet v4'!$A$2:$H$249,7))</f>
        <v/>
      </c>
      <c r="L99" s="16" t="str">
        <f>IF(ISBLANK(D99),"",VLOOKUP(D99,i2b2!$A$2:$H$60,2)&amp;"."&amp;VLOOKUP(D99,i2b2!$A$2:$H$60,3))</f>
        <v>Procedure.PROCEDURE_CODING_SYSTEM_VERSION</v>
      </c>
      <c r="M99" s="16" t="str">
        <f>IF(ISBLANK(D99),"",VLOOKUP(D99,i2b2!$A$2:$H$60,7))</f>
        <v>Procedure coding system version.</v>
      </c>
      <c r="N99" s="17" t="str">
        <f>IF(ISBLANK(E99),"",VLOOKUP(E99, OMOP!$A$2:$G$178,2)&amp;"."&amp;VLOOKUP(E99,OMOP!$A$2:$G$178,3))</f>
        <v/>
      </c>
      <c r="O99" s="17" t="str">
        <f>IF(ISBLANK(E99),"",VLOOKUP(E99, OMOP!$A$2:$H$178,7))</f>
        <v/>
      </c>
      <c r="P99" s="25" t="s">
        <v>1670</v>
      </c>
      <c r="Q99" s="25" t="s">
        <v>2060</v>
      </c>
      <c r="R99" s="25" t="s">
        <v>2061</v>
      </c>
      <c r="S99" s="50" t="s">
        <v>2812</v>
      </c>
      <c r="T99" s="50"/>
      <c r="U99" s="50"/>
      <c r="V99" s="26" t="s">
        <v>1861</v>
      </c>
      <c r="W99" s="26" t="s">
        <v>2523</v>
      </c>
      <c r="X99" s="36" t="str">
        <f>IF(ISBLANK($A99),"",IF(ISBLANK(VLOOKUP($A99, Sentinel!$A$2:$H$180,8)),"N/A",VLOOKUP($A99, Sentinel!$A$2:$H$180,8)))</f>
        <v/>
      </c>
      <c r="Y99" s="37" t="str">
        <f>IF(ISBLANK(B99),"",IF(ISBLANK(VLOOKUP(B99,PCORNet!$A$2:$H$180,8)), "N/A",VLOOKUP(B99,PCORNet!$A$2:$H$180,8)))</f>
        <v/>
      </c>
      <c r="Z99" s="38" t="str">
        <f>IF(ISBLANK(C99),"",IF(ISBLANK(VLOOKUP(C99,'PCORNet v4'!$A$2:$H$296,8)), "N/A",VLOOKUP(C99,'PCORNet v4'!$A$2:$H$296,8)))</f>
        <v/>
      </c>
      <c r="AA99" s="39" t="str">
        <f>IF(ISBLANK(D99),"",IF(ISBLANK(VLOOKUP(D99,i2b2!$A$2:$H$180,8)),"N/A",VLOOKUP(D99,i2b2!$A$2:$H$180,8)))</f>
        <v>PerformedProcedure &gt; DefinedProcedure.nameCode(CD).codeSystemVersion</v>
      </c>
      <c r="AB99" s="40" t="str">
        <f>IF(ISBLANK(E99),"",IF(ISBLANK(VLOOKUP(E99,OMOP!$A$2:$H$180,8)),"N/A", VLOOKUP(E99,OMOP!$A$2:$H$180,8)))</f>
        <v/>
      </c>
    </row>
    <row r="100" spans="1:28" s="6" customFormat="1" ht="31.2" x14ac:dyDescent="0.3">
      <c r="A100" s="13" t="s">
        <v>31</v>
      </c>
      <c r="B100" s="14"/>
      <c r="C100" s="15"/>
      <c r="D100" s="16"/>
      <c r="E100" s="17"/>
      <c r="F100" s="13" t="str">
        <f>IF(ISBLANK(A100),"",VLOOKUP(A100, Sentinel!$A$2:$F$139,2)&amp;"."&amp;VLOOKUP(A100, Sentinel!$A$2:$F$139,3))</f>
        <v>Procedure.OrigPX</v>
      </c>
      <c r="G100" s="13" t="str">
        <f>IF(ISBLANK(A100),"",VLOOKUP(A100, Sentinel!$A$2:$H$139,7))</f>
        <v>Used if Data Partner has to map internal codes to standard codes.</v>
      </c>
      <c r="H100" s="14" t="str">
        <f>IF(ISBLANK(B100),"",VLOOKUP(B100, PCORNet!$A$2:$F$157,2)&amp;"."&amp;VLOOKUP(B100, PCORNet!$A$2:$F$157,3))</f>
        <v/>
      </c>
      <c r="I100" s="14" t="str">
        <f>IF(ISBLANK(B100),"",VLOOKUP(B100, PCORNet!$A$2:$H$157,7))</f>
        <v/>
      </c>
      <c r="J100" s="15" t="str">
        <f>IF(ISBLANK(C100),"",VLOOKUP(C100, 'PCORNet v4'!$A$2:$F$249,2)&amp;"."&amp;VLOOKUP(C100, 'PCORNet v4'!$A$2:$F$249,3))</f>
        <v/>
      </c>
      <c r="K100" s="15" t="str">
        <f>IF(ISBLANK(C100),"",VLOOKUP(C100, 'PCORNet v4'!$A$2:$H$249,7))</f>
        <v/>
      </c>
      <c r="L100" s="16" t="str">
        <f>IF(ISBLANK(D100),"",VLOOKUP(D100,i2b2!$A$2:$H$60,2)&amp;"."&amp;VLOOKUP(D100,i2b2!$A$2:$H$60,3))</f>
        <v/>
      </c>
      <c r="M100" s="16" t="str">
        <f>IF(ISBLANK(D100),"",VLOOKUP(D100,i2b2!$A$2:$H$60,7))</f>
        <v/>
      </c>
      <c r="N100" s="17" t="str">
        <f>IF(ISBLANK(E100),"",VLOOKUP(E100, OMOP!$A$2:$G$178,2)&amp;"."&amp;VLOOKUP(E100,OMOP!$A$2:$G$178,3))</f>
        <v/>
      </c>
      <c r="O100" s="17" t="str">
        <f>IF(ISBLANK(E100),"",VLOOKUP(E100, OMOP!$A$2:$H$178,7))</f>
        <v/>
      </c>
      <c r="P100" s="25" t="s">
        <v>424</v>
      </c>
      <c r="Q100" s="25" t="s">
        <v>2060</v>
      </c>
      <c r="R100" s="25" t="s">
        <v>2061</v>
      </c>
      <c r="S100" s="50" t="s">
        <v>2812</v>
      </c>
      <c r="T100" s="50"/>
      <c r="U100" s="50"/>
      <c r="V100" s="26" t="s">
        <v>1862</v>
      </c>
      <c r="W100" s="26" t="s">
        <v>2524</v>
      </c>
      <c r="X100" s="36" t="str">
        <f>IF(ISBLANK($A100),"",IF(ISBLANK(VLOOKUP($A100, Sentinel!$A$2:$H$180,8)),"N/A",VLOOKUP($A100, Sentinel!$A$2:$H$180,8)))</f>
        <v>PerformedProcedure &gt; DefinedActivity.nameCode(CD).translation.item(CD).value</v>
      </c>
      <c r="Y100" s="37" t="str">
        <f>IF(ISBLANK(B100),"",IF(ISBLANK(VLOOKUP(B100,PCORNet!$A$2:$H$180,8)), "N/A",VLOOKUP(B100,PCORNet!$A$2:$H$180,8)))</f>
        <v/>
      </c>
      <c r="Z100" s="38" t="str">
        <f>IF(ISBLANK(C100),"",IF(ISBLANK(VLOOKUP(C100,'PCORNet v4'!$A$2:$H$296,8)), "N/A",VLOOKUP(C100,'PCORNet v4'!$A$2:$H$296,8)))</f>
        <v/>
      </c>
      <c r="AA100" s="39" t="str">
        <f>IF(ISBLANK(D100),"",IF(ISBLANK(VLOOKUP(D100,i2b2!$A$2:$H$180,8)),"N/A",VLOOKUP(D100,i2b2!$A$2:$H$180,8)))</f>
        <v/>
      </c>
      <c r="AB100" s="40" t="str">
        <f>IF(ISBLANK(E100),"",IF(ISBLANK(VLOOKUP(E100,OMOP!$A$2:$H$180,8)),"N/A", VLOOKUP(E100,OMOP!$A$2:$H$180,8)))</f>
        <v/>
      </c>
    </row>
    <row r="101" spans="1:28" s="6" customFormat="1" ht="78" x14ac:dyDescent="0.3">
      <c r="A101" s="13"/>
      <c r="B101" s="14" t="s">
        <v>726</v>
      </c>
      <c r="C101" s="15" t="s">
        <v>726</v>
      </c>
      <c r="D101" s="16"/>
      <c r="E101" s="17" t="s">
        <v>1452</v>
      </c>
      <c r="F101" s="13" t="str">
        <f>IF(ISBLANK(A101),"",VLOOKUP(A101, Sentinel!$A$2:$F$139,2)&amp;"."&amp;VLOOKUP(A101, Sentinel!$A$2:$F$139,3))</f>
        <v/>
      </c>
      <c r="G101" s="13" t="str">
        <f>IF(ISBLANK(A101),"",VLOOKUP(A101, Sentinel!$A$2:$H$139,7))</f>
        <v/>
      </c>
      <c r="H101" s="14" t="str">
        <f>IF(ISBLANK(B101),"",VLOOKUP(B101, PCORNet!$A$2:$F$157,2)&amp;"."&amp;VLOOKUP(B101, PCORNet!$A$2:$F$157,3))</f>
        <v>Procedures.px_source</v>
      </c>
      <c r="I101" s="14" t="str">
        <f>IF(ISBLANK(B101),"",VLOOKUP(B101, PCORNet!$A$2:$H$157,7))</f>
        <v>Source of the procedure information.  OD=Order; BI=Billing; CL=Claim; NI=No information; UN=Unknown; OT=Other</v>
      </c>
      <c r="J101" s="15" t="str">
        <f>IF(ISBLANK(C101),"",VLOOKUP(C101, 'PCORNet v4'!$A$2:$F$249,2)&amp;"."&amp;VLOOKUP(C101, 'PCORNet v4'!$A$2:$F$249,3))</f>
        <v>Procedures.px_source</v>
      </c>
      <c r="K101" s="15" t="str">
        <f>IF(ISBLANK(C101),"",VLOOKUP(C101, 'PCORNet v4'!$A$2:$H$249,7))</f>
        <v>Source of the procedure information.  OD=Order; BI=Billing; CL=Claim; NI=No information; UN=Unknown; OT=Other</v>
      </c>
      <c r="L101" s="16" t="str">
        <f>IF(ISBLANK(D101),"",VLOOKUP(D101,i2b2!$A$2:$H$60,2)&amp;"."&amp;VLOOKUP(D101,i2b2!$A$2:$H$60,3))</f>
        <v/>
      </c>
      <c r="M101" s="16" t="str">
        <f>IF(ISBLANK(D101),"",VLOOKUP(D101,i2b2!$A$2:$H$60,7))</f>
        <v/>
      </c>
      <c r="N101" s="17" t="str">
        <f>IF(ISBLANK(E101),"",VLOOKUP(E101, OMOP!$A$2:$G$178,2)&amp;"."&amp;VLOOKUP(E101,OMOP!$A$2:$G$178,3))</f>
        <v>PROCEDURE_OCCURRENCE.procedure_type_concept_id</v>
      </c>
      <c r="O101" s="17" t="str">
        <f>IF(ISBLANK(E101),"",VLOOKUP(E101, OMOP!$A$2:$H$178,7))</f>
        <v>A foreign key to the predefined Concept
identifier in the Standardized Vocabularies
reflecting the type of source data from
which the procedure record is derived.</v>
      </c>
      <c r="P101" s="26" t="s">
        <v>2021</v>
      </c>
      <c r="Q101" s="26" t="s">
        <v>2047</v>
      </c>
      <c r="R101" s="26" t="s">
        <v>2049</v>
      </c>
      <c r="S101" s="52" t="s">
        <v>2812</v>
      </c>
      <c r="T101" s="52"/>
      <c r="U101" s="52"/>
      <c r="V101" s="26" t="s">
        <v>1863</v>
      </c>
      <c r="W101" s="26" t="s">
        <v>2525</v>
      </c>
      <c r="X101" s="36" t="str">
        <f>IF(ISBLANK($A101),"",IF(ISBLANK(VLOOKUP($A101, Sentinel!$A$2:$H$180,8)),"N/A",VLOOKUP($A101, Sentinel!$A$2:$H$180,8)))</f>
        <v/>
      </c>
      <c r="Y101" s="37" t="str">
        <f>IF(ISBLANK(B101),"",IF(ISBLANK(VLOOKUP(B101,PCORNet!$A$2:$H$180,8)), "N/A",VLOOKUP(B101,PCORNet!$A$2:$H$180,8)))</f>
        <v>PerformedProcedure.informationSourceTypeCode</v>
      </c>
      <c r="Z101" s="38" t="str">
        <f>IF(ISBLANK(C101),"",IF(ISBLANK(VLOOKUP(C101,'PCORNet v4'!$A$2:$H$296,8)), "N/A",VLOOKUP(C101,'PCORNet v4'!$A$2:$H$296,8)))</f>
        <v>PerformedProcedure.informationSourceTypeCode</v>
      </c>
      <c r="AA101" s="39" t="str">
        <f>IF(ISBLANK(D101),"",IF(ISBLANK(VLOOKUP(D101,i2b2!$A$2:$H$180,8)),"N/A",VLOOKUP(D101,i2b2!$A$2:$H$180,8)))</f>
        <v/>
      </c>
      <c r="AB101" s="40" t="str">
        <f>IF(ISBLANK(E101),"",IF(ISBLANK(VLOOKUP(E101,OMOP!$A$2:$H$180,8)),"N/A", VLOOKUP(E101,OMOP!$A$2:$H$180,8)))</f>
        <v>PerformedProcedure.informationSourceTypeCode</v>
      </c>
    </row>
    <row r="102" spans="1:28" s="6" customFormat="1" x14ac:dyDescent="0.3">
      <c r="A102" s="13"/>
      <c r="B102" s="14"/>
      <c r="C102" s="15" t="s">
        <v>1576</v>
      </c>
      <c r="D102" s="16"/>
      <c r="E102" s="17"/>
      <c r="F102" s="13" t="str">
        <f>IF(ISBLANK(A102),"",VLOOKUP(A102, Sentinel!$A$2:$F$139,2)&amp;"."&amp;VLOOKUP(A102, Sentinel!$A$2:$F$139,3))</f>
        <v/>
      </c>
      <c r="G102" s="13" t="str">
        <f>IF(ISBLANK(A102),"",VLOOKUP(A102, Sentinel!$A$2:$H$139,7))</f>
        <v/>
      </c>
      <c r="H102" s="14" t="str">
        <f>IF(ISBLANK(B102),"",VLOOKUP(B102, PCORNet!$A$2:$F$157,2)&amp;"."&amp;VLOOKUP(B102, PCORNet!$A$2:$F$157,3))</f>
        <v/>
      </c>
      <c r="I102" s="14" t="str">
        <f>IF(ISBLANK(B102),"",VLOOKUP(B102, PCORNet!$A$2:$H$157,7))</f>
        <v/>
      </c>
      <c r="J102" s="15" t="str">
        <f>IF(ISBLANK(C102),"",VLOOKUP(C102, 'PCORNet v4'!$A$2:$F$249,2)&amp;"."&amp;VLOOKUP(C102, 'PCORNet v4'!$A$2:$F$249,3))</f>
        <v>Procedures.ppx</v>
      </c>
      <c r="K102" s="15" t="str">
        <f>IF(ISBLANK(C102),"",VLOOKUP(C102, 'PCORNet v4'!$A$2:$H$249,7))</f>
        <v>Principal procedure flag.</v>
      </c>
      <c r="L102" s="16" t="str">
        <f>IF(ISBLANK(D102),"",VLOOKUP(D102,i2b2!$A$2:$H$60,2)&amp;"."&amp;VLOOKUP(D102,i2b2!$A$2:$H$60,3))</f>
        <v/>
      </c>
      <c r="M102" s="16" t="str">
        <f>IF(ISBLANK(D102),"",VLOOKUP(D102,i2b2!$A$2:$H$60,7))</f>
        <v/>
      </c>
      <c r="N102" s="17" t="str">
        <f>IF(ISBLANK(E102),"",VLOOKUP(E102, OMOP!$A$2:$G$178,2)&amp;"."&amp;VLOOKUP(E102,OMOP!$A$2:$G$178,3))</f>
        <v/>
      </c>
      <c r="O102" s="17" t="str">
        <f>IF(ISBLANK(E102),"",VLOOKUP(E102, OMOP!$A$2:$H$178,7))</f>
        <v/>
      </c>
      <c r="P102" s="26" t="s">
        <v>1579</v>
      </c>
      <c r="Q102" s="26" t="s">
        <v>422</v>
      </c>
      <c r="R102" s="26" t="s">
        <v>2077</v>
      </c>
      <c r="S102" s="52" t="s">
        <v>2812</v>
      </c>
      <c r="T102" s="52"/>
      <c r="U102" s="52"/>
      <c r="V102" s="26" t="s">
        <v>1864</v>
      </c>
      <c r="W102" s="26" t="s">
        <v>2526</v>
      </c>
      <c r="X102" s="36" t="str">
        <f>IF(ISBLANK($A102),"",IF(ISBLANK(VLOOKUP($A102, Sentinel!$A$2:$H$180,8)),"N/A",VLOOKUP($A102, Sentinel!$A$2:$H$180,8)))</f>
        <v/>
      </c>
      <c r="Y102" s="37" t="str">
        <f>IF(ISBLANK(B102),"",IF(ISBLANK(VLOOKUP(B102,PCORNet!$A$2:$H$180,8)), "N/A",VLOOKUP(B102,PCORNet!$A$2:$H$180,8)))</f>
        <v/>
      </c>
      <c r="Z102" s="38" t="str">
        <f>IF(ISBLANK(C102),"",IF(ISBLANK(VLOOKUP(C102,'PCORNet v4'!$A$2:$H$296,8)), "N/A",VLOOKUP(C102,'PCORNet v4'!$A$2:$H$296,8)))</f>
        <v>PerformedProcedure.priorityCode</v>
      </c>
      <c r="AA102" s="39" t="str">
        <f>IF(ISBLANK(D102),"",IF(ISBLANK(VLOOKUP(D102,i2b2!$A$2:$H$180,8)),"N/A",VLOOKUP(D102,i2b2!$A$2:$H$180,8)))</f>
        <v/>
      </c>
      <c r="AB102" s="40" t="str">
        <f>IF(ISBLANK(E102),"",IF(ISBLANK(VLOOKUP(E102,OMOP!$A$2:$H$180,8)),"N/A", VLOOKUP(E102,OMOP!$A$2:$H$180,8)))</f>
        <v/>
      </c>
    </row>
    <row r="103" spans="1:28" s="6" customFormat="1" ht="46.8" x14ac:dyDescent="0.3">
      <c r="A103" s="13"/>
      <c r="B103" s="14"/>
      <c r="C103" s="15"/>
      <c r="D103" s="16"/>
      <c r="E103" s="17" t="s">
        <v>1440</v>
      </c>
      <c r="F103" s="13" t="str">
        <f>IF(ISBLANK(A103),"",VLOOKUP(A103, Sentinel!$A$2:$F$139,2)&amp;"."&amp;VLOOKUP(A103, Sentinel!$A$2:$F$139,3))</f>
        <v/>
      </c>
      <c r="G103" s="13" t="str">
        <f>IF(ISBLANK(A103),"",VLOOKUP(A103, Sentinel!$A$2:$H$139,7))</f>
        <v/>
      </c>
      <c r="H103" s="14" t="str">
        <f>IF(ISBLANK(B103),"",VLOOKUP(B103, PCORNet!$A$2:$F$157,2)&amp;"."&amp;VLOOKUP(B103, PCORNet!$A$2:$F$157,3))</f>
        <v/>
      </c>
      <c r="I103" s="14" t="str">
        <f>IF(ISBLANK(B103),"",VLOOKUP(B103, PCORNet!$A$2:$H$157,7))</f>
        <v/>
      </c>
      <c r="J103" s="15" t="str">
        <f>IF(ISBLANK(C103),"",VLOOKUP(C103, 'PCORNet v4'!$A$2:$F$249,2)&amp;"."&amp;VLOOKUP(C103, 'PCORNet v4'!$A$2:$F$249,3))</f>
        <v/>
      </c>
      <c r="K103" s="15" t="str">
        <f>IF(ISBLANK(C103),"",VLOOKUP(C103, 'PCORNet v4'!$A$2:$H$249,7))</f>
        <v/>
      </c>
      <c r="L103" s="16" t="str">
        <f>IF(ISBLANK(D103),"",VLOOKUP(D103,i2b2!$A$2:$H$60,2)&amp;"."&amp;VLOOKUP(D103,i2b2!$A$2:$H$60,3))</f>
        <v/>
      </c>
      <c r="M103" s="16" t="str">
        <f>IF(ISBLANK(D103),"",VLOOKUP(D103,i2b2!$A$2:$H$60,7))</f>
        <v/>
      </c>
      <c r="N103" s="17" t="str">
        <f>IF(ISBLANK(E103),"",VLOOKUP(E103, OMOP!$A$2:$G$178,2)&amp;"."&amp;VLOOKUP(E103,OMOP!$A$2:$G$178,3))</f>
        <v>PROCEDURE_OCCURRENCE.modifier_concept_id</v>
      </c>
      <c r="O103" s="17" t="str">
        <f>IF(ISBLANK(E103),"",VLOOKUP(E103, OMOP!$A$2:$H$178,7))</f>
        <v>A foreign key to a Standard Concept
identifier for a modifier to the Procedure
(e.g. bilateral)</v>
      </c>
      <c r="P103" s="25" t="s">
        <v>1715</v>
      </c>
      <c r="Q103" s="25"/>
      <c r="R103" s="25"/>
      <c r="S103" s="51"/>
      <c r="T103" s="51"/>
      <c r="U103" s="51"/>
      <c r="V103" s="26"/>
      <c r="W103" s="26"/>
      <c r="X103" s="36" t="str">
        <f>IF(ISBLANK($A103),"",IF(ISBLANK(VLOOKUP($A103, Sentinel!$A$2:$H$180,8)),"N/A",VLOOKUP($A103, Sentinel!$A$2:$H$180,8)))</f>
        <v/>
      </c>
      <c r="Y103" s="37" t="str">
        <f>IF(ISBLANK(B103),"",IF(ISBLANK(VLOOKUP(B103,PCORNet!$A$2:$H$180,8)), "N/A",VLOOKUP(B103,PCORNet!$A$2:$H$180,8)))</f>
        <v/>
      </c>
      <c r="Z103" s="38" t="str">
        <f>IF(ISBLANK(C103),"",IF(ISBLANK(VLOOKUP(C103,'PCORNet v4'!$A$2:$H$296,8)), "N/A",VLOOKUP(C103,'PCORNet v4'!$A$2:$H$296,8)))</f>
        <v/>
      </c>
      <c r="AA103" s="39" t="str">
        <f>IF(ISBLANK(D103),"",IF(ISBLANK(VLOOKUP(D103,i2b2!$A$2:$H$180,8)),"N/A",VLOOKUP(D103,i2b2!$A$2:$H$180,8)))</f>
        <v/>
      </c>
      <c r="AB103" s="40" t="str">
        <f>IF(ISBLANK(E103),"",IF(ISBLANK(VLOOKUP(E103,OMOP!$A$2:$H$180,8)),"N/A", VLOOKUP(E103,OMOP!$A$2:$H$180,8)))</f>
        <v>N/A - mapping varies based on actual code</v>
      </c>
    </row>
    <row r="104" spans="1:28" s="6" customFormat="1" ht="46.8" x14ac:dyDescent="0.3">
      <c r="A104" s="13"/>
      <c r="B104" s="14"/>
      <c r="C104" s="15"/>
      <c r="D104" s="16"/>
      <c r="E104" s="17" t="s">
        <v>1456</v>
      </c>
      <c r="F104" s="13" t="str">
        <f>IF(ISBLANK(A104),"",VLOOKUP(A104, Sentinel!$A$2:$F$139,2)&amp;"."&amp;VLOOKUP(A104, Sentinel!$A$2:$F$139,3))</f>
        <v/>
      </c>
      <c r="G104" s="13" t="str">
        <f>IF(ISBLANK(A104),"",VLOOKUP(A104, Sentinel!$A$2:$H$139,7))</f>
        <v/>
      </c>
      <c r="H104" s="14" t="str">
        <f>IF(ISBLANK(B104),"",VLOOKUP(B104, PCORNet!$A$2:$F$157,2)&amp;"."&amp;VLOOKUP(B104, PCORNet!$A$2:$F$157,3))</f>
        <v/>
      </c>
      <c r="I104" s="14" t="str">
        <f>IF(ISBLANK(B104),"",VLOOKUP(B104, PCORNet!$A$2:$H$157,7))</f>
        <v/>
      </c>
      <c r="J104" s="15" t="str">
        <f>IF(ISBLANK(C104),"",VLOOKUP(C104, 'PCORNet v4'!$A$2:$F$249,2)&amp;"."&amp;VLOOKUP(C104, 'PCORNet v4'!$A$2:$F$249,3))</f>
        <v/>
      </c>
      <c r="K104" s="15" t="str">
        <f>IF(ISBLANK(C104),"",VLOOKUP(C104, 'PCORNet v4'!$A$2:$H$249,7))</f>
        <v/>
      </c>
      <c r="L104" s="16" t="str">
        <f>IF(ISBLANK(D104),"",VLOOKUP(D104,i2b2!$A$2:$H$60,2)&amp;"."&amp;VLOOKUP(D104,i2b2!$A$2:$H$60,3))</f>
        <v/>
      </c>
      <c r="M104" s="16" t="str">
        <f>IF(ISBLANK(D104),"",VLOOKUP(D104,i2b2!$A$2:$H$60,7))</f>
        <v/>
      </c>
      <c r="N104" s="17" t="str">
        <f>IF(ISBLANK(E104),"",VLOOKUP(E104, OMOP!$A$2:$G$178,2)&amp;"."&amp;VLOOKUP(E104,OMOP!$A$2:$G$178,3))</f>
        <v>PROCEDURE_OCCURRENCE.quantity</v>
      </c>
      <c r="O104" s="17" t="str">
        <f>IF(ISBLANK(E104),"",VLOOKUP(E104, OMOP!$A$2:$H$178,7))</f>
        <v>The quantity of procedures ordered or
administered.</v>
      </c>
      <c r="P104" s="26" t="s">
        <v>1716</v>
      </c>
      <c r="Q104" s="26" t="s">
        <v>422</v>
      </c>
      <c r="R104" s="26" t="s">
        <v>1249</v>
      </c>
      <c r="S104" s="52" t="s">
        <v>2812</v>
      </c>
      <c r="T104" s="52"/>
      <c r="U104" s="52"/>
      <c r="V104" s="26" t="s">
        <v>1865</v>
      </c>
      <c r="W104" s="26" t="s">
        <v>2527</v>
      </c>
      <c r="X104" s="36" t="str">
        <f>IF(ISBLANK($A104),"",IF(ISBLANK(VLOOKUP($A104, Sentinel!$A$2:$H$180,8)),"N/A",VLOOKUP($A104, Sentinel!$A$2:$H$180,8)))</f>
        <v/>
      </c>
      <c r="Y104" s="37" t="str">
        <f>IF(ISBLANK(B104),"",IF(ISBLANK(VLOOKUP(B104,PCORNet!$A$2:$H$180,8)), "N/A",VLOOKUP(B104,PCORNet!$A$2:$H$180,8)))</f>
        <v/>
      </c>
      <c r="Z104" s="38" t="str">
        <f>IF(ISBLANK(C104),"",IF(ISBLANK(VLOOKUP(C104,'PCORNet v4'!$A$2:$H$296,8)), "N/A",VLOOKUP(C104,'PCORNet v4'!$A$2:$H$296,8)))</f>
        <v/>
      </c>
      <c r="AA104" s="39" t="str">
        <f>IF(ISBLANK(D104),"",IF(ISBLANK(VLOOKUP(D104,i2b2!$A$2:$H$180,8)),"N/A",VLOOKUP(D104,i2b2!$A$2:$H$180,8)))</f>
        <v/>
      </c>
      <c r="AB104" s="40" t="str">
        <f>IF(ISBLANK(E104),"",IF(ISBLANK(VLOOKUP(E104,OMOP!$A$2:$H$180,8)),"N/A", VLOOKUP(E104,OMOP!$A$2:$H$180,8)))</f>
        <v>PerformedProcedure.quantity</v>
      </c>
    </row>
    <row r="105" spans="1:28" s="6" customFormat="1" x14ac:dyDescent="0.3">
      <c r="A105" s="13"/>
      <c r="B105" s="14"/>
      <c r="C105" s="15"/>
      <c r="D105" s="16"/>
      <c r="E105" s="17"/>
      <c r="F105" s="13" t="str">
        <f>IF(ISBLANK(A105),"",VLOOKUP(A105, Sentinel!$A$2:$F$139,2)&amp;"."&amp;VLOOKUP(A105, Sentinel!$A$2:$F$139,3))</f>
        <v/>
      </c>
      <c r="G105" s="13" t="str">
        <f>IF(ISBLANK(A105),"",VLOOKUP(A105, Sentinel!$A$2:$H$139,7))</f>
        <v/>
      </c>
      <c r="H105" s="14" t="str">
        <f>IF(ISBLANK(B105),"",VLOOKUP(B105, PCORNet!$A$2:$F$157,2)&amp;"."&amp;VLOOKUP(B105, PCORNet!$A$2:$F$157,3))</f>
        <v/>
      </c>
      <c r="I105" s="14" t="str">
        <f>IF(ISBLANK(B105),"",VLOOKUP(B105, PCORNet!$A$2:$H$157,7))</f>
        <v/>
      </c>
      <c r="J105" s="15" t="str">
        <f>IF(ISBLANK(C105),"",VLOOKUP(C105, 'PCORNet v4'!$A$2:$F$249,2)&amp;"."&amp;VLOOKUP(C105, 'PCORNet v4'!$A$2:$F$249,3))</f>
        <v/>
      </c>
      <c r="K105" s="15" t="str">
        <f>IF(ISBLANK(C105),"",VLOOKUP(C105, 'PCORNet v4'!$A$2:$H$249,7))</f>
        <v/>
      </c>
      <c r="L105" s="16" t="str">
        <f>IF(ISBLANK(D105),"",VLOOKUP(D105,i2b2!$A$2:$H$60,2)&amp;"."&amp;VLOOKUP(D105,i2b2!$A$2:$H$60,3))</f>
        <v/>
      </c>
      <c r="M105" s="16" t="str">
        <f>IF(ISBLANK(D105),"",VLOOKUP(D105,i2b2!$A$2:$H$60,7))</f>
        <v/>
      </c>
      <c r="N105" s="17" t="str">
        <f>IF(ISBLANK(E105),"",VLOOKUP(E105, OMOP!$A$2:$G$178,2)&amp;"."&amp;VLOOKUP(E105,OMOP!$A$2:$G$178,3))</f>
        <v/>
      </c>
      <c r="O105" s="17" t="str">
        <f>IF(ISBLANK(E105),"",VLOOKUP(E105, OMOP!$A$2:$H$178,7))</f>
        <v/>
      </c>
      <c r="P105" s="25"/>
      <c r="Q105" s="25"/>
      <c r="R105" s="25"/>
      <c r="S105" s="50"/>
      <c r="T105" s="50"/>
      <c r="U105" s="50"/>
      <c r="V105" s="26"/>
      <c r="W105" s="26"/>
      <c r="X105" s="36" t="str">
        <f>IF(ISBLANK($A105),"",IF(ISBLANK(VLOOKUP($A105, Sentinel!$A$2:$H$180,8)),"N/A",VLOOKUP($A105, Sentinel!$A$2:$H$180,8)))</f>
        <v/>
      </c>
      <c r="Y105" s="37" t="str">
        <f>IF(ISBLANK(B105),"",IF(ISBLANK(VLOOKUP(B105,PCORNet!$A$2:$H$180,8)), "N/A",VLOOKUP(B105,PCORNet!$A$2:$H$180,8)))</f>
        <v/>
      </c>
      <c r="Z105" s="38" t="str">
        <f>IF(ISBLANK(C105),"",IF(ISBLANK(VLOOKUP(C105,'PCORNet v4'!$A$2:$H$296,8)), "N/A",VLOOKUP(C105,'PCORNet v4'!$A$2:$H$296,8)))</f>
        <v/>
      </c>
      <c r="AA105" s="39" t="str">
        <f>IF(ISBLANK(D105),"",IF(ISBLANK(VLOOKUP(D105,i2b2!$A$2:$H$180,8)),"N/A",VLOOKUP(D105,i2b2!$A$2:$H$180,8)))</f>
        <v/>
      </c>
      <c r="AB105" s="40" t="str">
        <f>IF(ISBLANK(E105),"",IF(ISBLANK(VLOOKUP(E105,OMOP!$A$2:$H$180,8)),"N/A", VLOOKUP(E105,OMOP!$A$2:$H$180,8)))</f>
        <v/>
      </c>
    </row>
    <row r="106" spans="1:28" s="6" customFormat="1" ht="140.4" x14ac:dyDescent="0.3">
      <c r="A106" s="13" t="s">
        <v>108</v>
      </c>
      <c r="B106" s="14" t="s">
        <v>495</v>
      </c>
      <c r="C106" s="15" t="s">
        <v>495</v>
      </c>
      <c r="D106" s="16"/>
      <c r="E106" s="17" t="s">
        <v>891</v>
      </c>
      <c r="F106" s="13" t="str">
        <f>IF(ISBLANK(A106),"",VLOOKUP(A106, Sentinel!$A$2:$F$139,2)&amp;"."&amp;VLOOKUP(A106, Sentinel!$A$2:$F$139,3))</f>
        <v>Death .</v>
      </c>
      <c r="G106" s="13" t="str">
        <f>IF(ISBLANK(A106),"",VLOOKUP(A106, Sentinel!$A$2:$H$139,7))</f>
        <v>Death Table</v>
      </c>
      <c r="H106" s="14" t="str">
        <f>IF(ISBLANK(B106),"",VLOOKUP(B106, PCORNet!$A$2:$F$157,2)&amp;"."&amp;VLOOKUP(B106, PCORNet!$A$2:$F$157,3))</f>
        <v>Death.</v>
      </c>
      <c r="I106" s="14" t="str">
        <f>IF(ISBLANK(B106),"",VLOOKUP(B106, PCORNet!$A$2:$H$157,7))</f>
        <v>The DEATH table contains one record per unique combination of PATID and DEATH_SOURCE</v>
      </c>
      <c r="J106" s="15" t="str">
        <f>IF(ISBLANK(C106),"",VLOOKUP(C106, 'PCORNet v4'!$A$2:$F$249,2)&amp;"."&amp;VLOOKUP(C106, 'PCORNet v4'!$A$2:$F$249,3))</f>
        <v>Death.</v>
      </c>
      <c r="K106" s="15" t="str">
        <f>IF(ISBLANK(C106),"",VLOOKUP(C106, 'PCORNet v4'!$A$2:$H$249,7))</f>
        <v>The DEATH table contains one record per unique combination of PATID and DEATH_SOURCE</v>
      </c>
      <c r="L106" s="16" t="str">
        <f>IF(ISBLANK(D106),"",VLOOKUP(D106,i2b2!$A$2:$H$60,2)&amp;"."&amp;VLOOKUP(D106,i2b2!$A$2:$H$60,3))</f>
        <v/>
      </c>
      <c r="M106" s="16" t="str">
        <f>IF(ISBLANK(D106),"",VLOOKUP(D106,i2b2!$A$2:$H$60,7))</f>
        <v/>
      </c>
      <c r="N106" s="17" t="str">
        <f>IF(ISBLANK(E106),"",VLOOKUP(E106, OMOP!$A$2:$G$178,2)&amp;"."&amp;VLOOKUP(E106,OMOP!$A$2:$G$178,3))</f>
        <v>DEATH.</v>
      </c>
      <c r="O106" s="17" t="str">
        <f>IF(ISBLANK(E106),"",VLOOKUP(E106, OMOP!$A$2:$H$178,7))</f>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c r="P106" s="25" t="s">
        <v>425</v>
      </c>
      <c r="Q106" s="25" t="s">
        <v>2078</v>
      </c>
      <c r="R106" s="25"/>
      <c r="S106" s="50" t="s">
        <v>2858</v>
      </c>
      <c r="T106" s="50" t="s">
        <v>2859</v>
      </c>
      <c r="U106" s="50" t="s">
        <v>2860</v>
      </c>
      <c r="V106" s="26" t="s">
        <v>1931</v>
      </c>
      <c r="W106" s="26" t="s">
        <v>2528</v>
      </c>
      <c r="X106" s="36" t="str">
        <f>IF(ISBLANK($A106),"",IF(ISBLANK(VLOOKUP($A106, Sentinel!$A$2:$H$180,8)),"N/A",VLOOKUP($A106, Sentinel!$A$2:$H$180,8)))</f>
        <v>AdverseEvent WHERE AdverseEvent &gt; PerformedObservation &gt; DefinedObservation.nameCode = "Death Information"</v>
      </c>
      <c r="Y106" s="37" t="str">
        <f>IF(ISBLANK(B106),"",IF(ISBLANK(VLOOKUP(B106,PCORNet!$A$2:$H$180,8)), "N/A",VLOOKUP(B106,PCORNet!$A$2:$H$180,8)))</f>
        <v>AdverseEvent WHERE AdverseEvent &gt; PerformedObservation &gt; DefinedObservation.nameCode = "Death Information"</v>
      </c>
      <c r="Z106" s="38" t="str">
        <f>IF(ISBLANK(C106),"",IF(ISBLANK(VLOOKUP(C106,'PCORNet v4'!$A$2:$H$296,8)), "N/A",VLOOKUP(C106,'PCORNet v4'!$A$2:$H$296,8)))</f>
        <v>AdverseEvent WHERE AdverseEvent &gt; PerformedObservation &gt; DefinedObservation.nameCode = "Death Information"</v>
      </c>
      <c r="AA106" s="39" t="str">
        <f>IF(ISBLANK(D106),"",IF(ISBLANK(VLOOKUP(D106,i2b2!$A$2:$H$180,8)),"N/A",VLOOKUP(D106,i2b2!$A$2:$H$180,8)))</f>
        <v/>
      </c>
      <c r="AB106" s="40" t="str">
        <f>IF(ISBLANK(E106),"",IF(ISBLANK(VLOOKUP(E106,OMOP!$A$2:$H$180,8)),"N/A", VLOOKUP(E106,OMOP!$A$2:$H$180,8)))</f>
        <v>AdverseEvent WHERE AdverseEvent &gt; PerformedObservation &gt; DefinedObservation.nameCode = "Death Information"</v>
      </c>
    </row>
    <row r="107" spans="1:28" s="6" customFormat="1" ht="78" x14ac:dyDescent="0.3">
      <c r="A107" s="13" t="s">
        <v>118</v>
      </c>
      <c r="B107" s="14" t="s">
        <v>503</v>
      </c>
      <c r="C107" s="15" t="s">
        <v>503</v>
      </c>
      <c r="D107" s="16"/>
      <c r="E107" s="17" t="s">
        <v>892</v>
      </c>
      <c r="F107" s="13" t="str">
        <f>IF(ISBLANK(A107),"",VLOOKUP(A107, Sentinel!$A$2:$F$139,2)&amp;"."&amp;VLOOKUP(A107, Sentinel!$A$2:$F$139,3))</f>
        <v>Death .PatID</v>
      </c>
      <c r="G107" s="13" t="str">
        <f>IF(ISBLANK(A107),"",VLOOKUP(A107, Sentinel!$A$2:$H$139,7))</f>
        <v xml:space="preserve">Arbitrary person-level identifier. Used to link across tables. </v>
      </c>
      <c r="H107" s="14" t="str">
        <f>IF(ISBLANK(B107),"",VLOOKUP(B107, PCORNet!$A$2:$F$157,2)&amp;"."&amp;VLOOKUP(B107, PCORNet!$A$2:$F$157,3))</f>
        <v>Death.patid</v>
      </c>
      <c r="I107" s="14" t="str">
        <f>IF(ISBLANK(B107),"",VLOOKUP(B107, PCORNet!$A$2:$H$157,7))</f>
        <v>Arbitrary person-level identifier used to link across tables.</v>
      </c>
      <c r="J107" s="15" t="str">
        <f>IF(ISBLANK(C107),"",VLOOKUP(C107, 'PCORNet v4'!$A$2:$F$249,2)&amp;"."&amp;VLOOKUP(C107, 'PCORNet v4'!$A$2:$F$249,3))</f>
        <v>Death.patid</v>
      </c>
      <c r="K107" s="15" t="str">
        <f>IF(ISBLANK(C107),"",VLOOKUP(C107, 'PCORNet v4'!$A$2:$H$249,7))</f>
        <v>Arbitrary person-level identifier used to link across tables.</v>
      </c>
      <c r="L107" s="16" t="str">
        <f>IF(ISBLANK(D107),"",VLOOKUP(D107,i2b2!$A$2:$H$60,2)&amp;"."&amp;VLOOKUP(D107,i2b2!$A$2:$H$60,3))</f>
        <v/>
      </c>
      <c r="M107" s="16" t="str">
        <f>IF(ISBLANK(D107),"",VLOOKUP(D107,i2b2!$A$2:$H$60,7))</f>
        <v/>
      </c>
      <c r="N107" s="17" t="str">
        <f>IF(ISBLANK(E107),"",VLOOKUP(E107, OMOP!$A$2:$G$178,2)&amp;"."&amp;VLOOKUP(E107,OMOP!$A$2:$G$178,3))</f>
        <v>DEATH.person_id</v>
      </c>
      <c r="O107" s="17" t="str">
        <f>IF(ISBLANK(E107),"",VLOOKUP(E107, OMOP!$A$2:$H$178,7))</f>
        <v>A foreign key identifier to the deceased person.
The demographic details of that person are stored
in the person table.</v>
      </c>
      <c r="P107" s="25" t="s">
        <v>426</v>
      </c>
      <c r="Q107" s="25" t="s">
        <v>2050</v>
      </c>
      <c r="R107" s="25" t="s">
        <v>2051</v>
      </c>
      <c r="S107" s="51"/>
      <c r="T107" s="51"/>
      <c r="U107" s="51"/>
      <c r="V107" s="26" t="s">
        <v>1932</v>
      </c>
      <c r="W107" s="26" t="s">
        <v>2529</v>
      </c>
      <c r="X107" s="36" t="str">
        <f>IF(ISBLANK($A107),"",IF(ISBLANK(VLOOKUP($A107, Sentinel!$A$2:$H$180,8)),"N/A",VLOOKUP($A107, Sentinel!$A$2:$H$180,8)))</f>
        <v>AdverseEvent &gt; PerformedObservation &gt; Subject.identifier(ID).identifier</v>
      </c>
      <c r="Y107" s="37" t="str">
        <f>IF(ISBLANK(B107),"",IF(ISBLANK(VLOOKUP(B107,PCORNet!$A$2:$H$180,8)), "N/A",VLOOKUP(B107,PCORNet!$A$2:$H$180,8)))</f>
        <v>AdverseEvent &gt; PerformedObservation &gt; Subject.identifier(ID).identifier</v>
      </c>
      <c r="Z107" s="38" t="str">
        <f>IF(ISBLANK(C107),"",IF(ISBLANK(VLOOKUP(C107,'PCORNet v4'!$A$2:$H$296,8)), "N/A",VLOOKUP(C107,'PCORNet v4'!$A$2:$H$296,8)))</f>
        <v>AdverseEvent &gt; PerformedObservation &gt; Subject.identifier(ID).identifier</v>
      </c>
      <c r="AA107" s="39" t="str">
        <f>IF(ISBLANK(D107),"",IF(ISBLANK(VLOOKUP(D107,i2b2!$A$2:$H$180,8)),"N/A",VLOOKUP(D107,i2b2!$A$2:$H$180,8)))</f>
        <v/>
      </c>
      <c r="AB107" s="40" t="str">
        <f>IF(ISBLANK(E107),"",IF(ISBLANK(VLOOKUP(E107,OMOP!$A$2:$H$180,8)),"N/A", VLOOKUP(E107,OMOP!$A$2:$H$180,8)))</f>
        <v>AdverseEvent &gt; PerformedObservation &gt; Subject.identifier(ID).identifier</v>
      </c>
    </row>
    <row r="108" spans="1:28" s="6" customFormat="1" ht="124.8" x14ac:dyDescent="0.3">
      <c r="A108" s="13" t="s">
        <v>114</v>
      </c>
      <c r="B108" s="14" t="s">
        <v>496</v>
      </c>
      <c r="C108" s="15" t="s">
        <v>496</v>
      </c>
      <c r="D108" s="16" t="s">
        <v>893</v>
      </c>
      <c r="E108" s="17" t="s">
        <v>894</v>
      </c>
      <c r="F108" s="13" t="str">
        <f>IF(ISBLANK(A108),"",VLOOKUP(A108, Sentinel!$A$2:$F$139,2)&amp;"."&amp;VLOOKUP(A108, Sentinel!$A$2:$F$139,3))</f>
        <v>Death .DeathDt</v>
      </c>
      <c r="G108" s="13" t="str">
        <f>IF(ISBLANK(A108),"",VLOOKUP(A108, Sentinel!$A$2:$H$139,7))</f>
        <v>Date of death.</v>
      </c>
      <c r="H108" s="14" t="str">
        <f>IF(ISBLANK(B108),"",VLOOKUP(B108, PCORNet!$A$2:$F$157,2)&amp;"."&amp;VLOOKUP(B108, PCORNet!$A$2:$F$157,3))</f>
        <v>Death.death_date</v>
      </c>
      <c r="I108" s="14" t="str">
        <f>IF(ISBLANK(B108),"",VLOOKUP(B108, PCORNet!$A$2:$H$157,7))</f>
        <v>Date of death.</v>
      </c>
      <c r="J108" s="15" t="str">
        <f>IF(ISBLANK(C108),"",VLOOKUP(C108, 'PCORNet v4'!$A$2:$F$249,2)&amp;"."&amp;VLOOKUP(C108, 'PCORNet v4'!$A$2:$F$249,3))</f>
        <v>Death.death_date</v>
      </c>
      <c r="K108" s="15" t="str">
        <f>IF(ISBLANK(C108),"",VLOOKUP(C108, 'PCORNet v4'!$A$2:$H$249,7))</f>
        <v>Date of death.</v>
      </c>
      <c r="L108" s="16" t="str">
        <f>IF(ISBLANK(D108),"",VLOOKUP(D108,i2b2!$A$2:$H$60,2)&amp;"."&amp;VLOOKUP(D108,i2b2!$A$2:$H$60,3))</f>
        <v>Demographics.Death_date</v>
      </c>
      <c r="M108" s="16" t="str">
        <f>IF(ISBLANK(D108),"",VLOOKUP(D108,i2b2!$A$2:$H$60,7))</f>
        <v>Date and time of death. Death date is not PHI. If times don’t exist in the source data, set HH:MM:SS to 00:00:00.</v>
      </c>
      <c r="N108" s="17" t="str">
        <f>IF(ISBLANK(E108),"",VLOOKUP(E108, OMOP!$A$2:$G$178,2)&amp;"."&amp;VLOOKUP(E108,OMOP!$A$2:$G$178,3))</f>
        <v>DEATH.death_date</v>
      </c>
      <c r="O108" s="17" t="str">
        <f>IF(ISBLANK(E108),"",VLOOKUP(E108, OMOP!$A$2:$H$178,7))</f>
        <v>The date the person was deceased. If the precise
date including day or month is not known or not
allowed, December is used as the default month,
and the last day of the month the default day.</v>
      </c>
      <c r="P108" s="25" t="s">
        <v>427</v>
      </c>
      <c r="Q108" s="25" t="s">
        <v>2078</v>
      </c>
      <c r="R108" s="25" t="s">
        <v>2079</v>
      </c>
      <c r="S108" s="50" t="s">
        <v>2861</v>
      </c>
      <c r="T108" s="50" t="s">
        <v>2862</v>
      </c>
      <c r="U108" s="50"/>
      <c r="V108" s="26" t="s">
        <v>1933</v>
      </c>
      <c r="W108" s="26" t="s">
        <v>2530</v>
      </c>
      <c r="X108" s="36" t="str">
        <f>IF(ISBLANK($A108),"",IF(ISBLANK(VLOOKUP($A108, Sentinel!$A$2:$H$180,8)),"N/A",VLOOKUP($A108, Sentinel!$A$2:$H$180,8)))</f>
        <v>AdverseEvent.occurrenceDateRange(IVL&lt;TS.DATETIME&gt;).low</v>
      </c>
      <c r="Y108" s="37" t="str">
        <f>IF(ISBLANK(B108),"",IF(ISBLANK(VLOOKUP(B108,PCORNet!$A$2:$H$180,8)), "N/A",VLOOKUP(B108,PCORNet!$A$2:$H$180,8)))</f>
        <v>AdverseEvent.occurrenceDateRange(IVL&lt;TS.DATETIME&gt;).low</v>
      </c>
      <c r="Z108" s="38" t="str">
        <f>IF(ISBLANK(C108),"",IF(ISBLANK(VLOOKUP(C108,'PCORNet v4'!$A$2:$H$296,8)), "N/A",VLOOKUP(C108,'PCORNet v4'!$A$2:$H$296,8)))</f>
        <v>AdverseEvent.occurrenceDateRange(IVL&lt;TS.DATETIME&gt;).low</v>
      </c>
      <c r="AA108" s="39" t="str">
        <f>IF(ISBLANK(D108),"",IF(ISBLANK(VLOOKUP(D108,i2b2!$A$2:$H$180,8)),"N/A",VLOOKUP(D108,i2b2!$A$2:$H$180,8)))</f>
        <v>AdverseEvent.occurrenceDateRange(IVL&lt;TS.DATETIME&gt;).low</v>
      </c>
      <c r="AB108" s="40" t="str">
        <f>IF(ISBLANK(E108),"",IF(ISBLANK(VLOOKUP(E108,OMOP!$A$2:$H$180,8)),"N/A", VLOOKUP(E108,OMOP!$A$2:$H$180,8)))</f>
        <v>AdverseEvent.occurrenceDateRange(IVL&lt;TS.DATETIME&gt;).low</v>
      </c>
    </row>
    <row r="109" spans="1:28" s="6" customFormat="1" ht="140.4" x14ac:dyDescent="0.3">
      <c r="A109" s="13"/>
      <c r="B109" s="14"/>
      <c r="C109" s="15"/>
      <c r="D109" s="16"/>
      <c r="E109" s="17" t="s">
        <v>895</v>
      </c>
      <c r="F109" s="13" t="str">
        <f>IF(ISBLANK(A109),"",VLOOKUP(A109, Sentinel!$A$2:$F$139,2)&amp;"."&amp;VLOOKUP(A109, Sentinel!$A$2:$F$139,3))</f>
        <v/>
      </c>
      <c r="G109" s="13" t="str">
        <f>IF(ISBLANK(A109),"",VLOOKUP(A109, Sentinel!$A$2:$H$139,7))</f>
        <v/>
      </c>
      <c r="H109" s="14" t="str">
        <f>IF(ISBLANK(B109),"",VLOOKUP(B109, PCORNet!$A$2:$F$157,2)&amp;"."&amp;VLOOKUP(B109, PCORNet!$A$2:$F$157,3))</f>
        <v/>
      </c>
      <c r="I109" s="14" t="str">
        <f>IF(ISBLANK(B109),"",VLOOKUP(B109, PCORNet!$A$2:$H$157,7))</f>
        <v/>
      </c>
      <c r="J109" s="15" t="str">
        <f>IF(ISBLANK(C109),"",VLOOKUP(C109, 'PCORNet v4'!$A$2:$F$249,2)&amp;"."&amp;VLOOKUP(C109, 'PCORNet v4'!$A$2:$F$249,3))</f>
        <v/>
      </c>
      <c r="K109" s="15" t="str">
        <f>IF(ISBLANK(C109),"",VLOOKUP(C109, 'PCORNet v4'!$A$2:$H$249,7))</f>
        <v/>
      </c>
      <c r="L109" s="16" t="str">
        <f>IF(ISBLANK(D109),"",VLOOKUP(D109,i2b2!$A$2:$H$60,2)&amp;"."&amp;VLOOKUP(D109,i2b2!$A$2:$H$60,3))</f>
        <v/>
      </c>
      <c r="M109" s="16" t="str">
        <f>IF(ISBLANK(D109),"",VLOOKUP(D109,i2b2!$A$2:$H$60,7))</f>
        <v/>
      </c>
      <c r="N109" s="17" t="str">
        <f>IF(ISBLANK(E109),"",VLOOKUP(E109, OMOP!$A$2:$G$178,2)&amp;"."&amp;VLOOKUP(E109,OMOP!$A$2:$G$178,3))</f>
        <v>DEATH.death_datetime</v>
      </c>
      <c r="O109" s="17" t="str">
        <f>IF(ISBLANK(E109),"",VLOOKUP(E109, OMOP!$A$2:$H$178,7))</f>
        <v>The date and time the person was deceased. If
the precise date including day or month is not
known or not allowed, December is used as the
default month, and the last day of the month the
default day.</v>
      </c>
      <c r="P109" s="25" t="s">
        <v>427</v>
      </c>
      <c r="Q109" s="25" t="s">
        <v>2078</v>
      </c>
      <c r="R109" s="25" t="s">
        <v>2079</v>
      </c>
      <c r="S109" s="50" t="s">
        <v>2861</v>
      </c>
      <c r="T109" s="50" t="s">
        <v>2863</v>
      </c>
      <c r="U109" s="50"/>
      <c r="V109" s="26" t="s">
        <v>1933</v>
      </c>
      <c r="W109" s="26" t="s">
        <v>2530</v>
      </c>
      <c r="X109" s="36" t="str">
        <f>IF(ISBLANK($A109),"",IF(ISBLANK(VLOOKUP($A109, Sentinel!$A$2:$H$180,8)),"N/A",VLOOKUP($A109, Sentinel!$A$2:$H$180,8)))</f>
        <v/>
      </c>
      <c r="Y109" s="37" t="str">
        <f>IF(ISBLANK(B109),"",IF(ISBLANK(VLOOKUP(B109,PCORNet!$A$2:$H$180,8)), "N/A",VLOOKUP(B109,PCORNet!$A$2:$H$180,8)))</f>
        <v/>
      </c>
      <c r="Z109" s="38" t="str">
        <f>IF(ISBLANK(C109),"",IF(ISBLANK(VLOOKUP(C109,'PCORNet v4'!$A$2:$H$296,8)), "N/A",VLOOKUP(C109,'PCORNet v4'!$A$2:$H$296,8)))</f>
        <v/>
      </c>
      <c r="AA109" s="39" t="str">
        <f>IF(ISBLANK(D109),"",IF(ISBLANK(VLOOKUP(D109,i2b2!$A$2:$H$180,8)),"N/A",VLOOKUP(D109,i2b2!$A$2:$H$180,8)))</f>
        <v/>
      </c>
      <c r="AB109" s="40" t="str">
        <f>IF(ISBLANK(E109),"",IF(ISBLANK(VLOOKUP(E109,OMOP!$A$2:$H$180,8)),"N/A", VLOOKUP(E109,OMOP!$A$2:$H$180,8)))</f>
        <v>AdverseEvent.occurrenceDateRange(IVL&lt;TS.DATETIME&gt;).low</v>
      </c>
    </row>
    <row r="110" spans="1:28" s="6" customFormat="1" ht="46.8" x14ac:dyDescent="0.3">
      <c r="A110" s="13" t="s">
        <v>117</v>
      </c>
      <c r="B110" s="14" t="s">
        <v>498</v>
      </c>
      <c r="C110" s="15" t="s">
        <v>498</v>
      </c>
      <c r="D110" s="16"/>
      <c r="E110" s="17"/>
      <c r="F110" s="13" t="str">
        <f>IF(ISBLANK(A110),"",VLOOKUP(A110, Sentinel!$A$2:$F$139,2)&amp;"."&amp;VLOOKUP(A110, Sentinel!$A$2:$F$139,3))</f>
        <v>Death .DtImpute</v>
      </c>
      <c r="G110" s="13" t="str">
        <f>IF(ISBLANK(A110),"",VLOOKUP(A110, Sentinel!$A$2:$H$139,7))</f>
        <v>When DeathDt is imputed, this variable indicates which parts of the date were imputed.</v>
      </c>
      <c r="H110" s="14" t="str">
        <f>IF(ISBLANK(B110),"",VLOOKUP(B110, PCORNet!$A$2:$F$157,2)&amp;"."&amp;VLOOKUP(B110, PCORNet!$A$2:$F$157,3))</f>
        <v>Death.death_date_impute</v>
      </c>
      <c r="I110" s="14" t="str">
        <f>IF(ISBLANK(B110),"",VLOOKUP(B110, PCORNet!$A$2:$H$157,7))</f>
        <v>When date of death is imputed, this field indicates which parts of the date were imputed.</v>
      </c>
      <c r="J110" s="15" t="str">
        <f>IF(ISBLANK(C110),"",VLOOKUP(C110, 'PCORNet v4'!$A$2:$F$249,2)&amp;"."&amp;VLOOKUP(C110, 'PCORNet v4'!$A$2:$F$249,3))</f>
        <v>Death.death_date_impute</v>
      </c>
      <c r="K110" s="15" t="str">
        <f>IF(ISBLANK(C110),"",VLOOKUP(C110, 'PCORNet v4'!$A$2:$H$249,7))</f>
        <v>When date of death is imputed, this field indicates which parts of the date were imputed.</v>
      </c>
      <c r="L110" s="16" t="str">
        <f>IF(ISBLANK(D110),"",VLOOKUP(D110,i2b2!$A$2:$H$60,2)&amp;"."&amp;VLOOKUP(D110,i2b2!$A$2:$H$60,3))</f>
        <v/>
      </c>
      <c r="M110" s="16" t="str">
        <f>IF(ISBLANK(D110),"",VLOOKUP(D110,i2b2!$A$2:$H$60,7))</f>
        <v/>
      </c>
      <c r="N110" s="17" t="str">
        <f>IF(ISBLANK(E110),"",VLOOKUP(E110, OMOP!$A$2:$G$178,2)&amp;"."&amp;VLOOKUP(E110,OMOP!$A$2:$G$178,3))</f>
        <v/>
      </c>
      <c r="O110" s="17" t="str">
        <f>IF(ISBLANK(E110),"",VLOOKUP(E110, OMOP!$A$2:$H$178,7))</f>
        <v/>
      </c>
      <c r="P110" s="25" t="s">
        <v>428</v>
      </c>
      <c r="Q110" s="25" t="s">
        <v>2078</v>
      </c>
      <c r="R110" s="25" t="s">
        <v>2079</v>
      </c>
      <c r="S110" s="50" t="s">
        <v>2812</v>
      </c>
      <c r="T110" s="50"/>
      <c r="U110" s="50"/>
      <c r="V110" s="26" t="s">
        <v>1933</v>
      </c>
      <c r="W110" s="26" t="s">
        <v>2530</v>
      </c>
      <c r="X110" s="36" t="str">
        <f>IF(ISBLANK($A110),"",IF(ISBLANK(VLOOKUP($A110, Sentinel!$A$2:$H$180,8)),"N/A",VLOOKUP($A110, Sentinel!$A$2:$H$180,8)))</f>
        <v>AdverseEvent.occurrenceDateRange(IVL&lt;TS.DATETIME&gt;).low(TS.DATETIME).precision</v>
      </c>
      <c r="Y110" s="37" t="str">
        <f>IF(ISBLANK(B110),"",IF(ISBLANK(VLOOKUP(B110,PCORNet!$A$2:$H$180,8)), "N/A",VLOOKUP(B110,PCORNet!$A$2:$H$180,8)))</f>
        <v>AdverseEvent.occurrenceDateRange(IVL&lt;TS.DATETIME&gt;).low(TS.DATETIME).precision</v>
      </c>
      <c r="Z110" s="38" t="str">
        <f>IF(ISBLANK(C110),"",IF(ISBLANK(VLOOKUP(C110,'PCORNet v4'!$A$2:$H$296,8)), "N/A",VLOOKUP(C110,'PCORNet v4'!$A$2:$H$296,8)))</f>
        <v>AdverseEvent.occurrenceDateRange(IVL&lt;TS.DATETIME&gt;).low(TS.DATETIME).precision</v>
      </c>
      <c r="AA110" s="39" t="str">
        <f>IF(ISBLANK(D110),"",IF(ISBLANK(VLOOKUP(D110,i2b2!$A$2:$H$180,8)),"N/A",VLOOKUP(D110,i2b2!$A$2:$H$180,8)))</f>
        <v/>
      </c>
      <c r="AB110" s="40" t="str">
        <f>IF(ISBLANK(E110),"",IF(ISBLANK(VLOOKUP(E110,OMOP!$A$2:$H$180,8)),"N/A", VLOOKUP(E110,OMOP!$A$2:$H$180,8)))</f>
        <v/>
      </c>
    </row>
    <row r="111" spans="1:28" s="6" customFormat="1" ht="109.2" x14ac:dyDescent="0.3">
      <c r="A111" s="13" t="s">
        <v>120</v>
      </c>
      <c r="B111" s="14" t="s">
        <v>501</v>
      </c>
      <c r="C111" s="15" t="s">
        <v>501</v>
      </c>
      <c r="D111" s="16"/>
      <c r="E111" s="17" t="s">
        <v>896</v>
      </c>
      <c r="F111" s="13" t="str">
        <f>IF(ISBLANK(A111),"",VLOOKUP(A111, Sentinel!$A$2:$F$139,2)&amp;"."&amp;VLOOKUP(A111, Sentinel!$A$2:$F$139,3))</f>
        <v>Death .Source</v>
      </c>
      <c r="G111" s="13" t="str">
        <f>IF(ISBLANK(A111),"",VLOOKUP(A111, Sentinel!$A$2:$H$139,7))</f>
        <v>Source of death information.</v>
      </c>
      <c r="H111" s="14" t="str">
        <f>IF(ISBLANK(B111),"",VLOOKUP(B111, PCORNet!$A$2:$F$157,2)&amp;"."&amp;VLOOKUP(B111, PCORNet!$A$2:$F$157,3))</f>
        <v>Death.death_source</v>
      </c>
      <c r="I111" s="14" t="str">
        <f>IF(ISBLANK(B111),"",VLOOKUP(B111, PCORNet!$A$2:$H$157,7))</f>
        <v>Source of death information.</v>
      </c>
      <c r="J111" s="15" t="str">
        <f>IF(ISBLANK(C111),"",VLOOKUP(C111, 'PCORNet v4'!$A$2:$F$249,2)&amp;"."&amp;VLOOKUP(C111, 'PCORNet v4'!$A$2:$F$249,3))</f>
        <v>Death.death_source</v>
      </c>
      <c r="K111" s="15" t="str">
        <f>IF(ISBLANK(C111),"",VLOOKUP(C111, 'PCORNet v4'!$A$2:$H$249,7))</f>
        <v>Source of death information.</v>
      </c>
      <c r="L111" s="16" t="str">
        <f>IF(ISBLANK(D111),"",VLOOKUP(D111,i2b2!$A$2:$H$60,2)&amp;"."&amp;VLOOKUP(D111,i2b2!$A$2:$H$60,3))</f>
        <v/>
      </c>
      <c r="M111" s="16" t="str">
        <f>IF(ISBLANK(D111),"",VLOOKUP(D111,i2b2!$A$2:$H$60,7))</f>
        <v/>
      </c>
      <c r="N111" s="17" t="str">
        <f>IF(ISBLANK(E111),"",VLOOKUP(E111, OMOP!$A$2:$G$178,2)&amp;"."&amp;VLOOKUP(E111,OMOP!$A$2:$G$178,3))</f>
        <v>DEATH.death_type_concept_id</v>
      </c>
      <c r="O111" s="17" t="str">
        <f>IF(ISBLANK(E111),"",VLOOKUP(E111, OMOP!$A$2:$H$178,7))</f>
        <v>A foreign key referring to the predefined concept
identifier in the Standardized Vocabularies
reflecting how the death was represented in the
source data.</v>
      </c>
      <c r="P111" s="26" t="s">
        <v>1935</v>
      </c>
      <c r="Q111" s="26" t="s">
        <v>2047</v>
      </c>
      <c r="R111" s="26" t="s">
        <v>2049</v>
      </c>
      <c r="S111" s="52" t="s">
        <v>2812</v>
      </c>
      <c r="T111" s="52"/>
      <c r="U111" s="52"/>
      <c r="V111" s="26" t="s">
        <v>1934</v>
      </c>
      <c r="W111" s="26" t="s">
        <v>2531</v>
      </c>
      <c r="X111" s="36" t="str">
        <f>IF(ISBLANK($A111),"",IF(ISBLANK(VLOOKUP($A111, Sentinel!$A$2:$H$180,8)),"N/A",VLOOKUP($A111, Sentinel!$A$2:$H$180,8)))</f>
        <v>AdverseEvent &gt; PerformedObservation.informationSourceTypeCode</v>
      </c>
      <c r="Y111" s="37" t="str">
        <f>IF(ISBLANK(B111),"",IF(ISBLANK(VLOOKUP(B111,PCORNet!$A$2:$H$180,8)), "N/A",VLOOKUP(B111,PCORNet!$A$2:$H$180,8)))</f>
        <v>AdverseEvent &gt; PerformedObservation.informationSourceTypeCode</v>
      </c>
      <c r="Z111" s="38" t="str">
        <f>IF(ISBLANK(C111),"",IF(ISBLANK(VLOOKUP(C111,'PCORNet v4'!$A$2:$H$296,8)), "N/A",VLOOKUP(C111,'PCORNet v4'!$A$2:$H$296,8)))</f>
        <v>AdverseEvent &gt; PerformedObservation.informationSourceTypeCode</v>
      </c>
      <c r="AA111" s="39" t="str">
        <f>IF(ISBLANK(D111),"",IF(ISBLANK(VLOOKUP(D111,i2b2!$A$2:$H$180,8)),"N/A",VLOOKUP(D111,i2b2!$A$2:$H$180,8)))</f>
        <v/>
      </c>
      <c r="AB111" s="40" t="str">
        <f>IF(ISBLANK(E111),"",IF(ISBLANK(VLOOKUP(E111,OMOP!$A$2:$H$180,8)),"N/A", VLOOKUP(E111,OMOP!$A$2:$H$180,8)))</f>
        <v>AdverseEvent &gt; PerformedObservation.informationSourceTypeCode</v>
      </c>
    </row>
    <row r="112" spans="1:28" s="6" customFormat="1" ht="78" x14ac:dyDescent="0.3">
      <c r="A112" s="13" t="s">
        <v>110</v>
      </c>
      <c r="B112" s="14" t="s">
        <v>500</v>
      </c>
      <c r="C112" s="15" t="s">
        <v>500</v>
      </c>
      <c r="D112" s="16"/>
      <c r="E112" s="17"/>
      <c r="F112" s="13" t="str">
        <f>IF(ISBLANK(A112),"",VLOOKUP(A112, Sentinel!$A$2:$F$139,2)&amp;"."&amp;VLOOKUP(A112, Sentinel!$A$2:$F$139,3))</f>
        <v>Death .Confidence</v>
      </c>
      <c r="G112" s="13" t="str">
        <f>IF(ISBLANK(A112),"",VLOOKUP(A112, Sentinel!$A$2:$H$139,7))</f>
        <v>Confidence that the patient drawn from the Source data represents the actual patient (contrasts with Confidence in the Cause of Death table).</v>
      </c>
      <c r="H112" s="14" t="str">
        <f>IF(ISBLANK(B112),"",VLOOKUP(B112, PCORNet!$A$2:$F$157,2)&amp;"."&amp;VLOOKUP(B112, PCORNet!$A$2:$F$157,3))</f>
        <v>Death.death_match_confidence</v>
      </c>
      <c r="I112" s="14" t="str">
        <f>IF(ISBLANK(B112),"",VLOOKUP(B112, PCORNet!$A$2:$H$157,7))</f>
        <v>For situations where a probabilistic patient matching strategy is used, this field indicates the confidence that the patient drawn from external source data represents the actual patient.</v>
      </c>
      <c r="J112" s="15" t="str">
        <f>IF(ISBLANK(C112),"",VLOOKUP(C112, 'PCORNet v4'!$A$2:$F$249,2)&amp;"."&amp;VLOOKUP(C112, 'PCORNet v4'!$A$2:$F$249,3))</f>
        <v>Death.death_match_confidence</v>
      </c>
      <c r="K112" s="15" t="str">
        <f>IF(ISBLANK(C112),"",VLOOKUP(C112, 'PCORNet v4'!$A$2:$H$249,7))</f>
        <v>For situations where a probabilistic patient matching strategy is used, this field indicates the confidence that the patient drawn from external source data represents the actual patient.</v>
      </c>
      <c r="L112" s="16" t="str">
        <f>IF(ISBLANK(D112),"",VLOOKUP(D112,i2b2!$A$2:$H$60,2)&amp;"."&amp;VLOOKUP(D112,i2b2!$A$2:$H$60,3))</f>
        <v/>
      </c>
      <c r="M112" s="16" t="str">
        <f>IF(ISBLANK(D112),"",VLOOKUP(D112,i2b2!$A$2:$H$60,7))</f>
        <v/>
      </c>
      <c r="N112" s="17" t="str">
        <f>IF(ISBLANK(E112),"",VLOOKUP(E112, OMOP!$A$2:$G$178,2)&amp;"."&amp;VLOOKUP(E112,OMOP!$A$2:$G$178,3))</f>
        <v/>
      </c>
      <c r="O112" s="17" t="str">
        <f>IF(ISBLANK(E112),"",VLOOKUP(E112, OMOP!$A$2:$H$178,7))</f>
        <v/>
      </c>
      <c r="P112" s="25" t="s">
        <v>429</v>
      </c>
      <c r="Q112" s="28" t="s">
        <v>807</v>
      </c>
      <c r="R112" s="28" t="s">
        <v>2080</v>
      </c>
      <c r="S112" s="50" t="s">
        <v>2812</v>
      </c>
      <c r="T112" s="50"/>
      <c r="U112" s="50" t="s">
        <v>3061</v>
      </c>
      <c r="V112" s="26" t="s">
        <v>1936</v>
      </c>
      <c r="W112" s="26" t="s">
        <v>2532</v>
      </c>
      <c r="X112" s="36" t="str">
        <f>IF(ISBLANK($A112),"",IF(ISBLANK(VLOOKUP($A112, Sentinel!$A$2:$H$180,8)),"N/A",VLOOKUP($A112, Sentinel!$A$2:$H$180,8)))</f>
        <v>AdverseEvent.uncertaintyCode</v>
      </c>
      <c r="Y112" s="37" t="str">
        <f>IF(ISBLANK(B112),"",IF(ISBLANK(VLOOKUP(B112,PCORNet!$A$2:$H$180,8)), "N/A",VLOOKUP(B112,PCORNet!$A$2:$H$180,8)))</f>
        <v>AdverseEvent.uncertaintyCode</v>
      </c>
      <c r="Z112" s="38" t="str">
        <f>IF(ISBLANK(C112),"",IF(ISBLANK(VLOOKUP(C112,'PCORNet v4'!$A$2:$H$296,8)), "N/A",VLOOKUP(C112,'PCORNet v4'!$A$2:$H$296,8)))</f>
        <v>AdverseEvent.uncertaintyCode</v>
      </c>
      <c r="AA112" s="39" t="str">
        <f>IF(ISBLANK(D112),"",IF(ISBLANK(VLOOKUP(D112,i2b2!$A$2:$H$180,8)),"N/A",VLOOKUP(D112,i2b2!$A$2:$H$180,8)))</f>
        <v/>
      </c>
      <c r="AB112" s="40" t="str">
        <f>IF(ISBLANK(E112),"",IF(ISBLANK(VLOOKUP(E112,OMOP!$A$2:$H$180,8)),"N/A", VLOOKUP(E112,OMOP!$A$2:$H$180,8)))</f>
        <v/>
      </c>
    </row>
    <row r="113" spans="1:28" s="6" customFormat="1" x14ac:dyDescent="0.3">
      <c r="A113" s="13"/>
      <c r="B113" s="14"/>
      <c r="C113" s="15"/>
      <c r="D113" s="16"/>
      <c r="E113" s="17"/>
      <c r="F113" s="13" t="str">
        <f>IF(ISBLANK(A113),"",VLOOKUP(A113, Sentinel!$A$2:$F$139,2)&amp;"."&amp;VLOOKUP(A113, Sentinel!$A$2:$F$139,3))</f>
        <v/>
      </c>
      <c r="G113" s="13" t="str">
        <f>IF(ISBLANK(A113),"",VLOOKUP(A113, Sentinel!$A$2:$H$139,7))</f>
        <v/>
      </c>
      <c r="H113" s="14" t="str">
        <f>IF(ISBLANK(B113),"",VLOOKUP(B113, PCORNet!$A$2:$F$157,2)&amp;"."&amp;VLOOKUP(B113, PCORNet!$A$2:$F$157,3))</f>
        <v/>
      </c>
      <c r="I113" s="14" t="str">
        <f>IF(ISBLANK(B113),"",VLOOKUP(B113, PCORNet!$A$2:$H$157,7))</f>
        <v/>
      </c>
      <c r="J113" s="15" t="str">
        <f>IF(ISBLANK(C113),"",VLOOKUP(C113, 'PCORNet v4'!$A$2:$F$249,2)&amp;"."&amp;VLOOKUP(C113, 'PCORNet v4'!$A$2:$F$249,3))</f>
        <v/>
      </c>
      <c r="K113" s="15" t="str">
        <f>IF(ISBLANK(C113),"",VLOOKUP(C113, 'PCORNet v4'!$A$2:$H$249,7))</f>
        <v/>
      </c>
      <c r="L113" s="16" t="str">
        <f>IF(ISBLANK(D113),"",VLOOKUP(D113,i2b2!$A$2:$H$60,2)&amp;"."&amp;VLOOKUP(D113,i2b2!$A$2:$H$60,3))</f>
        <v/>
      </c>
      <c r="M113" s="16" t="str">
        <f>IF(ISBLANK(D113),"",VLOOKUP(D113,i2b2!$A$2:$H$60,7))</f>
        <v/>
      </c>
      <c r="N113" s="17" t="str">
        <f>IF(ISBLANK(E113),"",VLOOKUP(E113, OMOP!$A$2:$G$178,2)&amp;"."&amp;VLOOKUP(E113,OMOP!$A$2:$G$178,3))</f>
        <v/>
      </c>
      <c r="O113" s="17" t="str">
        <f>IF(ISBLANK(E113),"",VLOOKUP(E113, OMOP!$A$2:$H$178,7))</f>
        <v/>
      </c>
      <c r="P113" s="25"/>
      <c r="Q113" s="25"/>
      <c r="R113" s="25"/>
      <c r="S113" s="50"/>
      <c r="T113" s="50"/>
      <c r="U113" s="50"/>
      <c r="V113" s="26"/>
      <c r="W113" s="26"/>
      <c r="X113" s="36" t="str">
        <f>IF(ISBLANK($A113),"",IF(ISBLANK(VLOOKUP($A113, Sentinel!$A$2:$H$180,8)),"N/A",VLOOKUP($A113, Sentinel!$A$2:$H$180,8)))</f>
        <v/>
      </c>
      <c r="Y113" s="37" t="str">
        <f>IF(ISBLANK(B113),"",IF(ISBLANK(VLOOKUP(B113,PCORNet!$A$2:$H$180,8)), "N/A",VLOOKUP(B113,PCORNet!$A$2:$H$180,8)))</f>
        <v/>
      </c>
      <c r="Z113" s="38" t="str">
        <f>IF(ISBLANK(C113),"",IF(ISBLANK(VLOOKUP(C113,'PCORNet v4'!$A$2:$H$296,8)), "N/A",VLOOKUP(C113,'PCORNet v4'!$A$2:$H$296,8)))</f>
        <v/>
      </c>
      <c r="AA113" s="39" t="str">
        <f>IF(ISBLANK(D113),"",IF(ISBLANK(VLOOKUP(D113,i2b2!$A$2:$H$180,8)),"N/A",VLOOKUP(D113,i2b2!$A$2:$H$180,8)))</f>
        <v/>
      </c>
      <c r="AB113" s="40" t="str">
        <f>IF(ISBLANK(E113),"",IF(ISBLANK(VLOOKUP(E113,OMOP!$A$2:$H$180,8)),"N/A", VLOOKUP(E113,OMOP!$A$2:$H$180,8)))</f>
        <v/>
      </c>
    </row>
    <row r="114" spans="1:28" s="6" customFormat="1" ht="78" x14ac:dyDescent="0.3">
      <c r="A114" s="13" t="s">
        <v>85</v>
      </c>
      <c r="B114" s="14" t="s">
        <v>505</v>
      </c>
      <c r="C114" s="15" t="s">
        <v>505</v>
      </c>
      <c r="D114" s="16"/>
      <c r="E114" s="17"/>
      <c r="F114" s="13" t="str">
        <f>IF(ISBLANK(A114),"",VLOOKUP(A114, Sentinel!$A$2:$F$139,2)&amp;"."&amp;VLOOKUP(A114, Sentinel!$A$2:$F$139,3))</f>
        <v>Cause of Death .</v>
      </c>
      <c r="G114" s="13" t="str">
        <f>IF(ISBLANK(A114),"",VLOOKUP(A114, Sentinel!$A$2:$H$139,7))</f>
        <v xml:space="preserve">Cause of Death Table </v>
      </c>
      <c r="H114" s="14" t="str">
        <f>IF(ISBLANK(B114),"",VLOOKUP(B114, PCORNet!$A$2:$F$157,2)&amp;"."&amp;VLOOKUP(B114, PCORNet!$A$2:$F$157,3))</f>
        <v>Death_Cause.</v>
      </c>
      <c r="I114" s="14" t="str">
        <f>IF(ISBLANK(B114),"",VLOOKUP(B114, PCORNet!$A$2:$H$157,7))</f>
        <v>The DEATH_CAUSE table contains one record per unique combination of PATID, DEATH_CAUSE, DEATH_CAUSE_CODE, DEATH_CAUSE_TYPE, and DEATH_CAUSE_SOURCE</v>
      </c>
      <c r="J114" s="15" t="str">
        <f>IF(ISBLANK(C114),"",VLOOKUP(C114, 'PCORNet v4'!$A$2:$F$249,2)&amp;"."&amp;VLOOKUP(C114, 'PCORNet v4'!$A$2:$F$249,3))</f>
        <v>Death_Cause.</v>
      </c>
      <c r="K114" s="15" t="str">
        <f>IF(ISBLANK(C114),"",VLOOKUP(C114, 'PCORNet v4'!$A$2:$H$249,7))</f>
        <v>The DEATH_CAUSE table contains one record per unique combination of PATID, DEATH_CAUSE, DEATH_CAUSE_CODE, DEATH_CAUSE_TYPE, and DEATH_CAUSE_SOURCE</v>
      </c>
      <c r="L114" s="16" t="str">
        <f>IF(ISBLANK(D114),"",VLOOKUP(D114,i2b2!$A$2:$H$60,2)&amp;"."&amp;VLOOKUP(D114,i2b2!$A$2:$H$60,3))</f>
        <v/>
      </c>
      <c r="M114" s="16" t="str">
        <f>IF(ISBLANK(D114),"",VLOOKUP(D114,i2b2!$A$2:$H$60,7))</f>
        <v/>
      </c>
      <c r="N114" s="17" t="str">
        <f>IF(ISBLANK(E114),"",VLOOKUP(E114, OMOP!$A$2:$G$178,2)&amp;"."&amp;VLOOKUP(E114,OMOP!$A$2:$G$178,3))</f>
        <v/>
      </c>
      <c r="O114" s="17" t="str">
        <f>IF(ISBLANK(E114),"",VLOOKUP(E114, OMOP!$A$2:$H$178,7))</f>
        <v/>
      </c>
      <c r="P114" s="25" t="s">
        <v>1674</v>
      </c>
      <c r="Q114" s="25" t="s">
        <v>807</v>
      </c>
      <c r="R114" s="25"/>
      <c r="S114" s="50" t="s">
        <v>2864</v>
      </c>
      <c r="T114" s="50" t="s">
        <v>2865</v>
      </c>
      <c r="U114" s="50" t="s">
        <v>3062</v>
      </c>
      <c r="V114" s="26" t="s">
        <v>1937</v>
      </c>
      <c r="W114" s="26" t="s">
        <v>2533</v>
      </c>
      <c r="X114" s="36" t="str">
        <f>IF(ISBLANK($A114),"",IF(ISBLANK(VLOOKUP($A114, Sentinel!$A$2:$H$180,8)),"N/A",VLOOKUP($A114, Sentinel!$A$2:$H$180,8)))</f>
        <v>AdverseEvent &gt; CausalAssessment &gt; EvaluatedResultRelationship &gt; PerformedObservationResult WHERE PerformedObservationResult &gt; PerformedObservation &gt; DefinedObservation.nameCode = "Cause of Death Information"</v>
      </c>
      <c r="Y114" s="37" t="str">
        <f>IF(ISBLANK(B114),"",IF(ISBLANK(VLOOKUP(B114,PCORNet!$A$2:$H$180,8)), "N/A",VLOOKUP(B114,PCORNet!$A$2:$H$180,8)))</f>
        <v>AdverseEvent &gt; CausalAssessment &gt; EvaluatedResultRelationship &gt; PerformedObservationResult WHERE PerformedObservationResult &gt; PerformedObservation &gt; DefinedObservation.nameCode = "Cause of Death Information"</v>
      </c>
      <c r="Z114" s="38" t="str">
        <f>IF(ISBLANK(C114),"",IF(ISBLANK(VLOOKUP(C114,'PCORNet v4'!$A$2:$H$296,8)), "N/A",VLOOKUP(C114,'PCORNet v4'!$A$2:$H$296,8)))</f>
        <v>AdverseEvent &gt; CausalAssessment &gt; EvaluatedResultRelationship &gt; PerformedObservationResult WHERE PerformedObservationResult &gt; PerformedObservation &gt; DefinedObservation.nameCode = "Cause of Death Information"</v>
      </c>
      <c r="AA114" s="39" t="str">
        <f>IF(ISBLANK(D114),"",IF(ISBLANK(VLOOKUP(D114,i2b2!$A$2:$H$180,8)),"N/A",VLOOKUP(D114,i2b2!$A$2:$H$180,8)))</f>
        <v/>
      </c>
      <c r="AB114" s="40" t="str">
        <f>IF(ISBLANK(E114),"",IF(ISBLANK(VLOOKUP(E114,OMOP!$A$2:$H$180,8)),"N/A", VLOOKUP(E114,OMOP!$A$2:$H$180,8)))</f>
        <v/>
      </c>
    </row>
    <row r="115" spans="1:28" s="6" customFormat="1" ht="46.8" x14ac:dyDescent="0.3">
      <c r="A115" s="13" t="s">
        <v>102</v>
      </c>
      <c r="B115" s="14" t="s">
        <v>513</v>
      </c>
      <c r="C115" s="15" t="s">
        <v>513</v>
      </c>
      <c r="D115" s="16"/>
      <c r="E115" s="17"/>
      <c r="F115" s="13" t="str">
        <f>IF(ISBLANK(A115),"",VLOOKUP(A115, Sentinel!$A$2:$F$139,2)&amp;"."&amp;VLOOKUP(A115, Sentinel!$A$2:$F$139,3))</f>
        <v>Cause of Death .PatID</v>
      </c>
      <c r="G115" s="13" t="str">
        <f>IF(ISBLANK(A115),"",VLOOKUP(A115, Sentinel!$A$2:$H$139,7))</f>
        <v xml:space="preserve">Arbitrary person-level identifier. Used to link across tables. </v>
      </c>
      <c r="H115" s="14" t="str">
        <f>IF(ISBLANK(B115),"",VLOOKUP(B115, PCORNet!$A$2:$F$157,2)&amp;"."&amp;VLOOKUP(B115, PCORNet!$A$2:$F$157,3))</f>
        <v>Death_Cause.patid</v>
      </c>
      <c r="I115" s="14" t="str">
        <f>IF(ISBLANK(B115),"",VLOOKUP(B115, PCORNet!$A$2:$H$157,7))</f>
        <v>Arbitrary person-level identifier used to link across tables.</v>
      </c>
      <c r="J115" s="15" t="str">
        <f>IF(ISBLANK(C115),"",VLOOKUP(C115, 'PCORNet v4'!$A$2:$F$249,2)&amp;"."&amp;VLOOKUP(C115, 'PCORNet v4'!$A$2:$F$249,3))</f>
        <v>Death_Cause.patid</v>
      </c>
      <c r="K115" s="15" t="str">
        <f>IF(ISBLANK(C115),"",VLOOKUP(C115, 'PCORNet v4'!$A$2:$H$249,7))</f>
        <v>Arbitrary person-level identifier used to link across tables.</v>
      </c>
      <c r="L115" s="16" t="str">
        <f>IF(ISBLANK(D115),"",VLOOKUP(D115,i2b2!$A$2:$H$60,2)&amp;"."&amp;VLOOKUP(D115,i2b2!$A$2:$H$60,3))</f>
        <v/>
      </c>
      <c r="M115" s="16" t="str">
        <f>IF(ISBLANK(D115),"",VLOOKUP(D115,i2b2!$A$2:$H$60,7))</f>
        <v/>
      </c>
      <c r="N115" s="17" t="str">
        <f>IF(ISBLANK(E115),"",VLOOKUP(E115, OMOP!$A$2:$G$178,2)&amp;"."&amp;VLOOKUP(E115,OMOP!$A$2:$G$178,3))</f>
        <v/>
      </c>
      <c r="O115" s="17" t="str">
        <f>IF(ISBLANK(E115),"",VLOOKUP(E115, OMOP!$A$2:$H$178,7))</f>
        <v/>
      </c>
      <c r="P115" s="25" t="s">
        <v>1675</v>
      </c>
      <c r="Q115" s="25" t="s">
        <v>2050</v>
      </c>
      <c r="R115" s="25" t="s">
        <v>2051</v>
      </c>
      <c r="S115" s="51"/>
      <c r="T115" s="51"/>
      <c r="U115" s="51"/>
      <c r="V115" s="26" t="s">
        <v>1943</v>
      </c>
      <c r="W115" s="26" t="s">
        <v>2534</v>
      </c>
      <c r="X115" s="36" t="str">
        <f>IF(ISBLANK($A115),"",IF(ISBLANK(VLOOKUP($A115, Sentinel!$A$2:$H$180,8)),"N/A",VLOOKUP($A115, Sentinel!$A$2:$H$180,8)))</f>
        <v>AdverseEvent &gt; CausalAssessment &gt; EvaluatedResultRelationship &gt; PerformedObservationResult &gt; PerformedObservation &gt; Subject.identifier(ID).identifier</v>
      </c>
      <c r="Y115" s="37" t="str">
        <f>IF(ISBLANK(B115),"",IF(ISBLANK(VLOOKUP(B115,PCORNet!$A$2:$H$180,8)), "N/A",VLOOKUP(B115,PCORNet!$A$2:$H$180,8)))</f>
        <v>AdverseEvent &gt; CausalAssessment &gt; EvaluatedResultRelationship &gt; PerformedObservationResult &gt; PerformedObservation &gt; Subject.identifier(ID).identifier</v>
      </c>
      <c r="Z115" s="38" t="str">
        <f>IF(ISBLANK(C115),"",IF(ISBLANK(VLOOKUP(C115,'PCORNet v4'!$A$2:$H$296,8)), "N/A",VLOOKUP(C115,'PCORNet v4'!$A$2:$H$296,8)))</f>
        <v>AdverseEvent &gt; CausalAssessment &gt; EvaluatedResultRelationship &gt; PerformedObservationResult &gt; PerformedObservation &gt; Subject.identifier(ID).identifier</v>
      </c>
      <c r="AA115" s="39" t="str">
        <f>IF(ISBLANK(D115),"",IF(ISBLANK(VLOOKUP(D115,i2b2!$A$2:$H$180,8)),"N/A",VLOOKUP(D115,i2b2!$A$2:$H$180,8)))</f>
        <v/>
      </c>
      <c r="AB115" s="40" t="str">
        <f>IF(ISBLANK(E115),"",IF(ISBLANK(VLOOKUP(E115,OMOP!$A$2:$H$180,8)),"N/A", VLOOKUP(E115,OMOP!$A$2:$H$180,8)))</f>
        <v/>
      </c>
    </row>
    <row r="116" spans="1:28" s="6" customFormat="1" ht="109.2" x14ac:dyDescent="0.3">
      <c r="A116" s="13" t="s">
        <v>93</v>
      </c>
      <c r="B116" s="14" t="s">
        <v>508</v>
      </c>
      <c r="C116" s="15" t="s">
        <v>508</v>
      </c>
      <c r="D116" s="16"/>
      <c r="E116" s="17" t="s">
        <v>897</v>
      </c>
      <c r="F116" s="13" t="str">
        <f>IF(ISBLANK(A116),"",VLOOKUP(A116, Sentinel!$A$2:$F$139,2)&amp;"."&amp;VLOOKUP(A116, Sentinel!$A$2:$F$139,3))</f>
        <v>Cause of Death .COD</v>
      </c>
      <c r="G116" s="13" t="str">
        <f>IF(ISBLANK(A116),"",VLOOKUP(A116, Sentinel!$A$2:$H$139,7))</f>
        <v>Diagnosis code. Cause of death code. Please include the decimal point in ICD codes (if any).</v>
      </c>
      <c r="H116" s="14" t="str">
        <f>IF(ISBLANK(B116),"",VLOOKUP(B116, PCORNet!$A$2:$F$157,2)&amp;"."&amp;VLOOKUP(B116, PCORNet!$A$2:$F$157,3))</f>
        <v>Death_Cause.death_cause</v>
      </c>
      <c r="I116" s="14" t="str">
        <f>IF(ISBLANK(B116),"",VLOOKUP(B116, PCORNet!$A$2:$H$157,7))</f>
        <v>Cause of death code.</v>
      </c>
      <c r="J116" s="15" t="str">
        <f>IF(ISBLANK(C116),"",VLOOKUP(C116, 'PCORNet v4'!$A$2:$F$249,2)&amp;"."&amp;VLOOKUP(C116, 'PCORNet v4'!$A$2:$F$249,3))</f>
        <v>Death_Cause.death_cause</v>
      </c>
      <c r="K116" s="15" t="str">
        <f>IF(ISBLANK(C116),"",VLOOKUP(C116, 'PCORNet v4'!$A$2:$H$249,7))</f>
        <v>Cause of death code.</v>
      </c>
      <c r="L116" s="16" t="str">
        <f>IF(ISBLANK(D116),"",VLOOKUP(D116,i2b2!$A$2:$H$60,2)&amp;"."&amp;VLOOKUP(D116,i2b2!$A$2:$H$60,3))</f>
        <v/>
      </c>
      <c r="M116" s="16" t="str">
        <f>IF(ISBLANK(D116),"",VLOOKUP(D116,i2b2!$A$2:$H$60,7))</f>
        <v/>
      </c>
      <c r="N116" s="17" t="str">
        <f>IF(ISBLANK(E116),"",VLOOKUP(E116, OMOP!$A$2:$G$178,2)&amp;"."&amp;VLOOKUP(E116,OMOP!$A$2:$G$178,3))</f>
        <v>DEATH.cause_concept_id</v>
      </c>
      <c r="O116" s="17" t="str">
        <f>IF(ISBLANK(E116),"",VLOOKUP(E116, OMOP!$A$2:$H$178,7))</f>
        <v>A foreign key referring to a standard concept
identifier in the Standardized Vocabularies for
conditions.</v>
      </c>
      <c r="P116" s="25" t="s">
        <v>1676</v>
      </c>
      <c r="Q116" s="25" t="s">
        <v>807</v>
      </c>
      <c r="R116" s="25" t="s">
        <v>2070</v>
      </c>
      <c r="S116" s="50" t="s">
        <v>2866</v>
      </c>
      <c r="T116" s="50" t="s">
        <v>2867</v>
      </c>
      <c r="U116" s="50" t="s">
        <v>3063</v>
      </c>
      <c r="V116" s="26" t="s">
        <v>1938</v>
      </c>
      <c r="W116" s="26" t="s">
        <v>2535</v>
      </c>
      <c r="X116" s="36" t="str">
        <f>IF(ISBLANK($A116),"",IF(ISBLANK(VLOOKUP($A116, Sentinel!$A$2:$H$180,8)),"N/A",VLOOKUP($A116, Sentinel!$A$2:$H$180,8)))</f>
        <v>AdverseEvent &gt; CausalAssessment &gt; EvaluatedResultRelationship &gt; PerformedObservationResult.value(CD)</v>
      </c>
      <c r="Y116" s="37" t="str">
        <f>IF(ISBLANK(B116),"",IF(ISBLANK(VLOOKUP(B116,PCORNet!$A$2:$H$180,8)), "N/A",VLOOKUP(B116,PCORNet!$A$2:$H$180,8)))</f>
        <v>AdverseEvent &gt; CausalAssessment &gt; EvaluatedResultRelationship &gt; PerformedObservationResult.value(CD)</v>
      </c>
      <c r="Z116" s="38" t="str">
        <f>IF(ISBLANK(C116),"",IF(ISBLANK(VLOOKUP(C116,'PCORNet v4'!$A$2:$H$296,8)), "N/A",VLOOKUP(C116,'PCORNet v4'!$A$2:$H$296,8)))</f>
        <v>AdverseEvent &gt; CausalAssessment &gt; EvaluatedResultRelationship &gt; PerformedObservationResult.value(CD)</v>
      </c>
      <c r="AA116" s="39" t="str">
        <f>IF(ISBLANK(D116),"",IF(ISBLANK(VLOOKUP(D116,i2b2!$A$2:$H$180,8)),"N/A",VLOOKUP(D116,i2b2!$A$2:$H$180,8)))</f>
        <v/>
      </c>
      <c r="AB116" s="40" t="str">
        <f>IF(ISBLANK(E116),"",IF(ISBLANK(VLOOKUP(E116,OMOP!$A$2:$H$180,8)),"N/A", VLOOKUP(E116,OMOP!$A$2:$H$180,8)))</f>
        <v>AdverseEvent &gt; CausalAssessment &gt; EvaluatedResultRelationship &gt; PerformedObservationResult.value(CD)</v>
      </c>
    </row>
    <row r="117" spans="1:28" s="6" customFormat="1" ht="31.2" x14ac:dyDescent="0.3">
      <c r="A117" s="13" t="s">
        <v>97</v>
      </c>
      <c r="B117" s="14" t="s">
        <v>509</v>
      </c>
      <c r="C117" s="15" t="s">
        <v>509</v>
      </c>
      <c r="D117" s="16"/>
      <c r="E117" s="17"/>
      <c r="F117" s="13" t="str">
        <f>IF(ISBLANK(A117),"",VLOOKUP(A117, Sentinel!$A$2:$F$139,2)&amp;"."&amp;VLOOKUP(A117, Sentinel!$A$2:$F$139,3))</f>
        <v>Cause of Death .CodeType</v>
      </c>
      <c r="G117" s="13" t="str">
        <f>IF(ISBLANK(A117),"",VLOOKUP(A117, Sentinel!$A$2:$H$139,7))</f>
        <v>Cause of death code type.</v>
      </c>
      <c r="H117" s="14" t="str">
        <f>IF(ISBLANK(B117),"",VLOOKUP(B117, PCORNet!$A$2:$F$157,2)&amp;"."&amp;VLOOKUP(B117, PCORNet!$A$2:$F$157,3))</f>
        <v>Death_Cause.death_cause_code</v>
      </c>
      <c r="I117" s="14" t="str">
        <f>IF(ISBLANK(B117),"",VLOOKUP(B117, PCORNet!$A$2:$H$157,7))</f>
        <v>Cause of death code type.</v>
      </c>
      <c r="J117" s="15" t="str">
        <f>IF(ISBLANK(C117),"",VLOOKUP(C117, 'PCORNet v4'!$A$2:$F$249,2)&amp;"."&amp;VLOOKUP(C117, 'PCORNet v4'!$A$2:$F$249,3))</f>
        <v>Death_Cause.death_cause_code</v>
      </c>
      <c r="K117" s="15" t="str">
        <f>IF(ISBLANK(C117),"",VLOOKUP(C117, 'PCORNet v4'!$A$2:$H$249,7))</f>
        <v>Cause of death code type.</v>
      </c>
      <c r="L117" s="16" t="str">
        <f>IF(ISBLANK(D117),"",VLOOKUP(D117,i2b2!$A$2:$H$60,2)&amp;"."&amp;VLOOKUP(D117,i2b2!$A$2:$H$60,3))</f>
        <v/>
      </c>
      <c r="M117" s="16" t="str">
        <f>IF(ISBLANK(D117),"",VLOOKUP(D117,i2b2!$A$2:$H$60,7))</f>
        <v/>
      </c>
      <c r="N117" s="17" t="str">
        <f>IF(ISBLANK(E117),"",VLOOKUP(E117, OMOP!$A$2:$G$178,2)&amp;"."&amp;VLOOKUP(E117,OMOP!$A$2:$G$178,3))</f>
        <v/>
      </c>
      <c r="O117" s="17" t="str">
        <f>IF(ISBLANK(E117),"",VLOOKUP(E117, OMOP!$A$2:$H$178,7))</f>
        <v/>
      </c>
      <c r="P117" s="25" t="s">
        <v>1677</v>
      </c>
      <c r="Q117" s="25" t="s">
        <v>807</v>
      </c>
      <c r="R117" s="25" t="s">
        <v>2070</v>
      </c>
      <c r="S117" s="50" t="s">
        <v>2812</v>
      </c>
      <c r="T117" s="50"/>
      <c r="U117" s="50"/>
      <c r="V117" s="26" t="s">
        <v>1939</v>
      </c>
      <c r="W117" s="26" t="s">
        <v>2535</v>
      </c>
      <c r="X117" s="36" t="str">
        <f>IF(ISBLANK($A117),"",IF(ISBLANK(VLOOKUP($A117, Sentinel!$A$2:$H$180,8)),"N/A",VLOOKUP($A117, Sentinel!$A$2:$H$180,8)))</f>
        <v>AdverseEvent &gt; CausalAssessment &gt; EvaluatedResultRelationship &gt; PerformedObservationResult.value(ANY=&gt;CD).codeSystem</v>
      </c>
      <c r="Y117" s="37" t="str">
        <f>IF(ISBLANK(B117),"",IF(ISBLANK(VLOOKUP(B117,PCORNet!$A$2:$H$180,8)), "N/A",VLOOKUP(B117,PCORNet!$A$2:$H$180,8)))</f>
        <v>AdverseEvent &gt; CausalAssessment &gt; EvaluatedResultRelationship &gt; PerformedObservationResult.value(ANY=&gt;CD).codeSystem</v>
      </c>
      <c r="Z117" s="38" t="str">
        <f>IF(ISBLANK(C117),"",IF(ISBLANK(VLOOKUP(C117,'PCORNet v4'!$A$2:$H$296,8)), "N/A",VLOOKUP(C117,'PCORNet v4'!$A$2:$H$296,8)))</f>
        <v>AdverseEvent &gt; CausalAssessment &gt; EvaluatedResultRelationship &gt; PerformedObservationResult.value(ANY=&gt;CD).codeSystem</v>
      </c>
      <c r="AA117" s="39" t="str">
        <f>IF(ISBLANK(D117),"",IF(ISBLANK(VLOOKUP(D117,i2b2!$A$2:$H$180,8)),"N/A",VLOOKUP(D117,i2b2!$A$2:$H$180,8)))</f>
        <v/>
      </c>
      <c r="AB117" s="40" t="str">
        <f>IF(ISBLANK(E117),"",IF(ISBLANK(VLOOKUP(E117,OMOP!$A$2:$H$180,8)),"N/A", VLOOKUP(E117,OMOP!$A$2:$H$180,8)))</f>
        <v/>
      </c>
    </row>
    <row r="118" spans="1:28" s="6" customFormat="1" ht="31.2" x14ac:dyDescent="0.3">
      <c r="A118" s="13" t="s">
        <v>89</v>
      </c>
      <c r="B118" s="14" t="s">
        <v>512</v>
      </c>
      <c r="C118" s="15" t="s">
        <v>512</v>
      </c>
      <c r="D118" s="16"/>
      <c r="E118" s="17"/>
      <c r="F118" s="13" t="str">
        <f>IF(ISBLANK(A118),"",VLOOKUP(A118, Sentinel!$A$2:$F$139,2)&amp;"."&amp;VLOOKUP(A118, Sentinel!$A$2:$F$139,3))</f>
        <v>Cause of Death .CauseType</v>
      </c>
      <c r="G118" s="13" t="str">
        <f>IF(ISBLANK(A118),"",VLOOKUP(A118, Sentinel!$A$2:$H$139,7))</f>
        <v>Cause of death type. There should be only one underlying cause of death.</v>
      </c>
      <c r="H118" s="14" t="str">
        <f>IF(ISBLANK(B118),"",VLOOKUP(B118, PCORNet!$A$2:$F$157,2)&amp;"."&amp;VLOOKUP(B118, PCORNet!$A$2:$F$157,3))</f>
        <v>Death_Cause.death_cause_type</v>
      </c>
      <c r="I118" s="14" t="str">
        <f>IF(ISBLANK(B118),"",VLOOKUP(B118, PCORNet!$A$2:$H$157,7))</f>
        <v>Cause of death type.</v>
      </c>
      <c r="J118" s="15" t="str">
        <f>IF(ISBLANK(C118),"",VLOOKUP(C118, 'PCORNet v4'!$A$2:$F$249,2)&amp;"."&amp;VLOOKUP(C118, 'PCORNet v4'!$A$2:$F$249,3))</f>
        <v>Death_Cause.death_cause_type</v>
      </c>
      <c r="K118" s="15" t="str">
        <f>IF(ISBLANK(C118),"",VLOOKUP(C118, 'PCORNet v4'!$A$2:$H$249,7))</f>
        <v>Cause of death type.</v>
      </c>
      <c r="L118" s="16" t="str">
        <f>IF(ISBLANK(D118),"",VLOOKUP(D118,i2b2!$A$2:$H$60,2)&amp;"."&amp;VLOOKUP(D118,i2b2!$A$2:$H$60,3))</f>
        <v/>
      </c>
      <c r="M118" s="16" t="str">
        <f>IF(ISBLANK(D118),"",VLOOKUP(D118,i2b2!$A$2:$H$60,7))</f>
        <v/>
      </c>
      <c r="N118" s="17" t="str">
        <f>IF(ISBLANK(E118),"",VLOOKUP(E118, OMOP!$A$2:$G$178,2)&amp;"."&amp;VLOOKUP(E118,OMOP!$A$2:$G$178,3))</f>
        <v/>
      </c>
      <c r="O118" s="17" t="str">
        <f>IF(ISBLANK(E118),"",VLOOKUP(E118, OMOP!$A$2:$H$178,7))</f>
        <v/>
      </c>
      <c r="P118" s="25" t="s">
        <v>1678</v>
      </c>
      <c r="Q118" s="25" t="s">
        <v>2081</v>
      </c>
      <c r="R118" s="25" t="s">
        <v>2082</v>
      </c>
      <c r="S118" s="50" t="s">
        <v>2812</v>
      </c>
      <c r="T118" s="50"/>
      <c r="U118" s="50"/>
      <c r="V118" s="26" t="s">
        <v>1940</v>
      </c>
      <c r="W118" s="26" t="s">
        <v>2536</v>
      </c>
      <c r="X118" s="36" t="str">
        <f>IF(ISBLANK($A118),"",IF(ISBLANK(VLOOKUP($A118, Sentinel!$A$2:$H$180,8)),"N/A",VLOOKUP($A118, Sentinel!$A$2:$H$180,8)))</f>
        <v>AdverseEvent &gt; CausalAssessment &gt; EvaluatedResultRelationship &gt; EvaluatedResultRelationship.probabilityCode</v>
      </c>
      <c r="Y118" s="37" t="str">
        <f>IF(ISBLANK(B118),"",IF(ISBLANK(VLOOKUP(B118,PCORNet!$A$2:$H$180,8)), "N/A",VLOOKUP(B118,PCORNet!$A$2:$H$180,8)))</f>
        <v>AdverseEvent &gt; CausalAssessment &gt; EvaluatedResultRelationship &gt; EvaluatedResultRelationship.probabilityCode</v>
      </c>
      <c r="Z118" s="38" t="str">
        <f>IF(ISBLANK(C118),"",IF(ISBLANK(VLOOKUP(C118,'PCORNet v4'!$A$2:$H$296,8)), "N/A",VLOOKUP(C118,'PCORNet v4'!$A$2:$H$296,8)))</f>
        <v>AdverseEvent &gt; CausalAssessment &gt; EvaluatedResultRelationship &gt; EvaluatedResultRelationship.probabilityCode</v>
      </c>
      <c r="AA118" s="39" t="str">
        <f>IF(ISBLANK(D118),"",IF(ISBLANK(VLOOKUP(D118,i2b2!$A$2:$H$180,8)),"N/A",VLOOKUP(D118,i2b2!$A$2:$H$180,8)))</f>
        <v/>
      </c>
      <c r="AB118" s="40" t="str">
        <f>IF(ISBLANK(E118),"",IF(ISBLANK(VLOOKUP(E118,OMOP!$A$2:$H$180,8)),"N/A", VLOOKUP(E118,OMOP!$A$2:$H$180,8)))</f>
        <v/>
      </c>
    </row>
    <row r="119" spans="1:28" s="6" customFormat="1" ht="46.8" x14ac:dyDescent="0.3">
      <c r="A119" s="13" t="s">
        <v>105</v>
      </c>
      <c r="B119" s="14" t="s">
        <v>506</v>
      </c>
      <c r="C119" s="15" t="s">
        <v>506</v>
      </c>
      <c r="D119" s="16"/>
      <c r="E119" s="17"/>
      <c r="F119" s="13" t="str">
        <f>IF(ISBLANK(A119),"",VLOOKUP(A119, Sentinel!$A$2:$F$139,2)&amp;"."&amp;VLOOKUP(A119, Sentinel!$A$2:$F$139,3))</f>
        <v>Cause of Death .Source</v>
      </c>
      <c r="G119" s="13" t="str">
        <f>IF(ISBLANK(A119),"",VLOOKUP(A119, Sentinel!$A$2:$H$139,7))</f>
        <v>Source of cause of death information.</v>
      </c>
      <c r="H119" s="14" t="str">
        <f>IF(ISBLANK(B119),"",VLOOKUP(B119, PCORNet!$A$2:$F$157,2)&amp;"."&amp;VLOOKUP(B119, PCORNet!$A$2:$F$157,3))</f>
        <v>Death_Cause.death_cause_source</v>
      </c>
      <c r="I119" s="14" t="str">
        <f>IF(ISBLANK(B119),"",VLOOKUP(B119, PCORNet!$A$2:$H$157,7))</f>
        <v>Source of cause of death information.</v>
      </c>
      <c r="J119" s="15" t="str">
        <f>IF(ISBLANK(C119),"",VLOOKUP(C119, 'PCORNet v4'!$A$2:$F$249,2)&amp;"."&amp;VLOOKUP(C119, 'PCORNet v4'!$A$2:$F$249,3))</f>
        <v>Death_Cause.death_cause_source</v>
      </c>
      <c r="K119" s="15" t="str">
        <f>IF(ISBLANK(C119),"",VLOOKUP(C119, 'PCORNet v4'!$A$2:$H$249,7))</f>
        <v>Source of cause of death information.</v>
      </c>
      <c r="L119" s="16" t="str">
        <f>IF(ISBLANK(D119),"",VLOOKUP(D119,i2b2!$A$2:$H$60,2)&amp;"."&amp;VLOOKUP(D119,i2b2!$A$2:$H$60,3))</f>
        <v/>
      </c>
      <c r="M119" s="16" t="str">
        <f>IF(ISBLANK(D119),"",VLOOKUP(D119,i2b2!$A$2:$H$60,7))</f>
        <v/>
      </c>
      <c r="N119" s="17" t="str">
        <f>IF(ISBLANK(E119),"",VLOOKUP(E119, OMOP!$A$2:$G$178,2)&amp;"."&amp;VLOOKUP(E119,OMOP!$A$2:$G$178,3))</f>
        <v/>
      </c>
      <c r="O119" s="17" t="str">
        <f>IF(ISBLANK(E119),"",VLOOKUP(E119, OMOP!$A$2:$H$178,7))</f>
        <v/>
      </c>
      <c r="P119" s="26" t="s">
        <v>2022</v>
      </c>
      <c r="Q119" s="26" t="s">
        <v>2047</v>
      </c>
      <c r="R119" s="26" t="s">
        <v>2049</v>
      </c>
      <c r="S119" s="52" t="s">
        <v>2812</v>
      </c>
      <c r="T119" s="52"/>
      <c r="U119" s="52"/>
      <c r="V119" s="26" t="s">
        <v>1941</v>
      </c>
      <c r="W119" s="26" t="s">
        <v>2537</v>
      </c>
      <c r="X119" s="36" t="str">
        <f>IF(ISBLANK($A119),"",IF(ISBLANK(VLOOKUP($A119, Sentinel!$A$2:$H$180,8)),"N/A",VLOOKUP($A119, Sentinel!$A$2:$H$180,8)))</f>
        <v>AdverseEvent &gt; CausalAssessment &gt; EvaluatedResultRelationship &gt; PerformedObservationResult &gt; PerformedObservation.informationSourceTypeCode</v>
      </c>
      <c r="Y119" s="37" t="str">
        <f>IF(ISBLANK(B119),"",IF(ISBLANK(VLOOKUP(B119,PCORNet!$A$2:$H$180,8)), "N/A",VLOOKUP(B119,PCORNet!$A$2:$H$180,8)))</f>
        <v>AdverseEvent &gt; CausalAssessment &gt; EvaluatedResultRelationship &gt; PerformedObservationResult &gt; PerformedObservation.informationSourceTypeCode</v>
      </c>
      <c r="Z119" s="38" t="str">
        <f>IF(ISBLANK(C119),"",IF(ISBLANK(VLOOKUP(C119,'PCORNet v4'!$A$2:$H$296,8)), "N/A",VLOOKUP(C119,'PCORNet v4'!$A$2:$H$296,8)))</f>
        <v>AdverseEvent &gt; CausalAssessment &gt; EvaluatedResultRelationship &gt; PerformedObservationResult &gt; PerformedObservation.informationSourceTypeCode</v>
      </c>
      <c r="AA119" s="39" t="str">
        <f>IF(ISBLANK(D119),"",IF(ISBLANK(VLOOKUP(D119,i2b2!$A$2:$H$180,8)),"N/A",VLOOKUP(D119,i2b2!$A$2:$H$180,8)))</f>
        <v/>
      </c>
      <c r="AB119" s="40" t="str">
        <f>IF(ISBLANK(E119),"",IF(ISBLANK(VLOOKUP(E119,OMOP!$A$2:$H$180,8)),"N/A", VLOOKUP(E119,OMOP!$A$2:$H$180,8)))</f>
        <v/>
      </c>
    </row>
    <row r="120" spans="1:28" s="6" customFormat="1" ht="124.8" x14ac:dyDescent="0.3">
      <c r="A120" s="13" t="s">
        <v>100</v>
      </c>
      <c r="B120" s="14" t="s">
        <v>510</v>
      </c>
      <c r="C120" s="15" t="s">
        <v>510</v>
      </c>
      <c r="D120" s="16"/>
      <c r="E120" s="17"/>
      <c r="F120" s="13" t="str">
        <f>IF(ISBLANK(A120),"",VLOOKUP(A120, Sentinel!$A$2:$F$139,2)&amp;"."&amp;VLOOKUP(A120, Sentinel!$A$2:$F$139,3))</f>
        <v>Cause of Death .Confidence</v>
      </c>
      <c r="G120" s="13" t="str">
        <f>IF(ISBLANK(A120),"",VLOOKUP(A120, Sentinel!$A$2:$H$139,7))</f>
        <v>Confidence in the accuracy of the cause of death based on source, match, number of reporting sources, discrepancies, etc.</v>
      </c>
      <c r="H120" s="14" t="str">
        <f>IF(ISBLANK(B120),"",VLOOKUP(B120, PCORNet!$A$2:$F$157,2)&amp;"."&amp;VLOOKUP(B120, PCORNet!$A$2:$F$157,3))</f>
        <v>Death_Cause.death_cause_confidence</v>
      </c>
      <c r="I120" s="14" t="str">
        <f>IF(ISBLANK(B120),"",VLOOKUP(B120, PCORNet!$A$2:$H$157,7))</f>
        <v>Confidence in the accuracy of the cause of death based on source, match, number of reporting sources, discrepancies, etc.</v>
      </c>
      <c r="J120" s="15" t="str">
        <f>IF(ISBLANK(C120),"",VLOOKUP(C120, 'PCORNet v4'!$A$2:$F$249,2)&amp;"."&amp;VLOOKUP(C120, 'PCORNet v4'!$A$2:$F$249,3))</f>
        <v>Death_Cause.death_cause_confidence</v>
      </c>
      <c r="K120" s="15" t="str">
        <f>IF(ISBLANK(C120),"",VLOOKUP(C120, 'PCORNet v4'!$A$2:$H$249,7))</f>
        <v>Confidence in the accuracy of the cause of death based on source, match, number of reporting sources, discrepancies, etc.</v>
      </c>
      <c r="L120" s="16" t="str">
        <f>IF(ISBLANK(D120),"",VLOOKUP(D120,i2b2!$A$2:$H$60,2)&amp;"."&amp;VLOOKUP(D120,i2b2!$A$2:$H$60,3))</f>
        <v/>
      </c>
      <c r="M120" s="16" t="str">
        <f>IF(ISBLANK(D120),"",VLOOKUP(D120,i2b2!$A$2:$H$60,7))</f>
        <v/>
      </c>
      <c r="N120" s="17" t="str">
        <f>IF(ISBLANK(E120),"",VLOOKUP(E120, OMOP!$A$2:$G$178,2)&amp;"."&amp;VLOOKUP(E120,OMOP!$A$2:$G$178,3))</f>
        <v/>
      </c>
      <c r="O120" s="17" t="str">
        <f>IF(ISBLANK(E120),"",VLOOKUP(E120, OMOP!$A$2:$H$178,7))</f>
        <v/>
      </c>
      <c r="P120" s="25" t="s">
        <v>1679</v>
      </c>
      <c r="Q120" s="25" t="s">
        <v>807</v>
      </c>
      <c r="R120" s="25" t="s">
        <v>2080</v>
      </c>
      <c r="S120" s="50" t="s">
        <v>2868</v>
      </c>
      <c r="T120" s="50" t="s">
        <v>2869</v>
      </c>
      <c r="U120" s="50" t="s">
        <v>3064</v>
      </c>
      <c r="V120" s="26" t="s">
        <v>1942</v>
      </c>
      <c r="W120" s="26" t="s">
        <v>2538</v>
      </c>
      <c r="X120" s="36" t="str">
        <f>IF(ISBLANK($A120),"",IF(ISBLANK(VLOOKUP($A120, Sentinel!$A$2:$H$180,8)),"N/A",VLOOKUP($A120, Sentinel!$A$2:$H$180,8)))</f>
        <v>AdverseEvent &gt; CausalAssessment &gt; EvaluatedResultRelationship &gt; PerformedObservationResult.uncertaintyCode</v>
      </c>
      <c r="Y120" s="37" t="str">
        <f>IF(ISBLANK(B120),"",IF(ISBLANK(VLOOKUP(B120,PCORNet!$A$2:$H$180,8)), "N/A",VLOOKUP(B120,PCORNet!$A$2:$H$180,8)))</f>
        <v>AdverseEvent &gt; CausalAssessment &gt; EvaluatedResultRelationship &gt; PerformedObservationResult.uncertaintyCode</v>
      </c>
      <c r="Z120" s="38" t="str">
        <f>IF(ISBLANK(C120),"",IF(ISBLANK(VLOOKUP(C120,'PCORNet v4'!$A$2:$H$296,8)), "N/A",VLOOKUP(C120,'PCORNet v4'!$A$2:$H$296,8)))</f>
        <v>AdverseEvent &gt; CausalAssessment &gt; EvaluatedResultRelationship &gt; PerformedObservationResult.uncertaintyCode</v>
      </c>
      <c r="AA120" s="39" t="str">
        <f>IF(ISBLANK(D120),"",IF(ISBLANK(VLOOKUP(D120,i2b2!$A$2:$H$180,8)),"N/A",VLOOKUP(D120,i2b2!$A$2:$H$180,8)))</f>
        <v/>
      </c>
      <c r="AB120" s="40" t="str">
        <f>IF(ISBLANK(E120),"",IF(ISBLANK(VLOOKUP(E120,OMOP!$A$2:$H$180,8)),"N/A", VLOOKUP(E120,OMOP!$A$2:$H$180,8)))</f>
        <v/>
      </c>
    </row>
    <row r="121" spans="1:28" s="6" customFormat="1" x14ac:dyDescent="0.3">
      <c r="A121" s="13"/>
      <c r="B121" s="14"/>
      <c r="C121" s="15"/>
      <c r="D121" s="16"/>
      <c r="E121" s="17"/>
      <c r="F121" s="13" t="str">
        <f>IF(ISBLANK(A121),"",VLOOKUP(A121, Sentinel!$A$2:$F$139,2)&amp;"."&amp;VLOOKUP(A121, Sentinel!$A$2:$F$139,3))</f>
        <v/>
      </c>
      <c r="G121" s="13" t="str">
        <f>IF(ISBLANK(A121),"",VLOOKUP(A121, Sentinel!$A$2:$H$139,7))</f>
        <v/>
      </c>
      <c r="H121" s="14" t="str">
        <f>IF(ISBLANK(B121),"",VLOOKUP(B121, PCORNet!$A$2:$F$157,2)&amp;"."&amp;VLOOKUP(B121, PCORNet!$A$2:$F$157,3))</f>
        <v/>
      </c>
      <c r="I121" s="14" t="str">
        <f>IF(ISBLANK(B121),"",VLOOKUP(B121, PCORNet!$A$2:$H$157,7))</f>
        <v/>
      </c>
      <c r="J121" s="15" t="str">
        <f>IF(ISBLANK(C121),"",VLOOKUP(C121, 'PCORNet v4'!$A$2:$F$249,2)&amp;"."&amp;VLOOKUP(C121, 'PCORNet v4'!$A$2:$F$249,3))</f>
        <v/>
      </c>
      <c r="K121" s="15" t="str">
        <f>IF(ISBLANK(C121),"",VLOOKUP(C121, 'PCORNet v4'!$A$2:$H$249,7))</f>
        <v/>
      </c>
      <c r="L121" s="16" t="str">
        <f>IF(ISBLANK(D121),"",VLOOKUP(D121,i2b2!$A$2:$H$60,2)&amp;"."&amp;VLOOKUP(D121,i2b2!$A$2:$H$60,3))</f>
        <v/>
      </c>
      <c r="M121" s="16" t="str">
        <f>IF(ISBLANK(D121),"",VLOOKUP(D121,i2b2!$A$2:$H$60,7))</f>
        <v/>
      </c>
      <c r="N121" s="17" t="str">
        <f>IF(ISBLANK(E121),"",VLOOKUP(E121, OMOP!$A$2:$G$178,2)&amp;"."&amp;VLOOKUP(E121,OMOP!$A$2:$G$178,3))</f>
        <v/>
      </c>
      <c r="O121" s="17" t="str">
        <f>IF(ISBLANK(E121),"",VLOOKUP(E121, OMOP!$A$2:$H$178,7))</f>
        <v/>
      </c>
      <c r="P121" s="25"/>
      <c r="Q121" s="25"/>
      <c r="R121" s="25"/>
      <c r="S121" s="50"/>
      <c r="T121" s="50"/>
      <c r="U121" s="50"/>
      <c r="V121" s="26"/>
      <c r="W121" s="26"/>
      <c r="X121" s="36" t="str">
        <f>IF(ISBLANK($A121),"",IF(ISBLANK(VLOOKUP($A121, Sentinel!$A$2:$H$180,8)),"N/A",VLOOKUP($A121, Sentinel!$A$2:$H$180,8)))</f>
        <v/>
      </c>
      <c r="Y121" s="37" t="str">
        <f>IF(ISBLANK(B121),"",IF(ISBLANK(VLOOKUP(B121,PCORNet!$A$2:$H$180,8)), "N/A",VLOOKUP(B121,PCORNet!$A$2:$H$180,8)))</f>
        <v/>
      </c>
      <c r="Z121" s="38" t="str">
        <f>IF(ISBLANK(C121),"",IF(ISBLANK(VLOOKUP(C121,'PCORNet v4'!$A$2:$H$296,8)), "N/A",VLOOKUP(C121,'PCORNet v4'!$A$2:$H$296,8)))</f>
        <v/>
      </c>
      <c r="AA121" s="39" t="str">
        <f>IF(ISBLANK(D121),"",IF(ISBLANK(VLOOKUP(D121,i2b2!$A$2:$H$180,8)),"N/A",VLOOKUP(D121,i2b2!$A$2:$H$180,8)))</f>
        <v/>
      </c>
      <c r="AB121" s="40" t="str">
        <f>IF(ISBLANK(E121),"",IF(ISBLANK(VLOOKUP(E121,OMOP!$A$2:$H$180,8)),"N/A", VLOOKUP(E121,OMOP!$A$2:$H$180,8)))</f>
        <v/>
      </c>
    </row>
    <row r="122" spans="1:28" s="6" customFormat="1" ht="171.6" x14ac:dyDescent="0.3">
      <c r="A122" s="13" t="s">
        <v>303</v>
      </c>
      <c r="B122" s="14" t="s">
        <v>629</v>
      </c>
      <c r="C122" s="15" t="s">
        <v>629</v>
      </c>
      <c r="D122" s="16" t="s">
        <v>898</v>
      </c>
      <c r="E122" s="17" t="s">
        <v>899</v>
      </c>
      <c r="F122" s="13" t="str">
        <f>IF(ISBLANK(A122),"",VLOOKUP(A122, Sentinel!$A$2:$F$139,2)&amp;"."&amp;VLOOKUP(A122, Sentinel!$A$2:$F$139,3))</f>
        <v>Laboratory Result.</v>
      </c>
      <c r="G122" s="13" t="str">
        <f>IF(ISBLANK(A122),"",VLOOKUP(A122, Sentinel!$A$2:$H$139,7))</f>
        <v xml:space="preserve"> Laboratory Result Table</v>
      </c>
      <c r="H122" s="14" t="str">
        <f>IF(ISBLANK(B122),"",VLOOKUP(B122, PCORNet!$A$2:$F$157,2)&amp;"."&amp;VLOOKUP(B122, PCORNet!$A$2:$F$157,3))</f>
        <v>Lab_Result_CM.</v>
      </c>
      <c r="I122" s="14" t="str">
        <f>IF(ISBLANK(B122),"",VLOOKUP(B122, PCORNet!$A$2:$H$157,7))</f>
        <v>The LAB_RESULT_CM table contains one record per LAB_RESULT_CM_ID</v>
      </c>
      <c r="J122" s="15" t="str">
        <f>IF(ISBLANK(C122),"",VLOOKUP(C122, 'PCORNet v4'!$A$2:$F$249,2)&amp;"."&amp;VLOOKUP(C122, 'PCORNet v4'!$A$2:$F$249,3))</f>
        <v>Lab_Result_CM.</v>
      </c>
      <c r="K122" s="15" t="str">
        <f>IF(ISBLANK(C122),"",VLOOKUP(C122, 'PCORNet v4'!$A$2:$H$249,7))</f>
        <v>The LAB_RESULT_CM table contains one record per LAB_RESULT_CM_ID</v>
      </c>
      <c r="L122" s="16" t="str">
        <f>IF(ISBLANK(D122),"",VLOOKUP(D122,i2b2!$A$2:$H$60,2)&amp;"."&amp;VLOOKUP(D122,i2b2!$A$2:$H$60,3))</f>
        <v>Laboratory Test.</v>
      </c>
      <c r="M122" s="16">
        <f>IF(ISBLANK(D122),"",VLOOKUP(D122,i2b2!$A$2:$H$60,7))</f>
        <v>0</v>
      </c>
      <c r="N122" s="17" t="str">
        <f>IF(ISBLANK(E122),"",VLOOKUP(E122, OMOP!$A$2:$G$178,2)&amp;"."&amp;VLOOKUP(E122,OMOP!$A$2:$G$178,3))</f>
        <v>MEASUREMENT.</v>
      </c>
      <c r="O122" s="17" t="str">
        <f>IF(ISBLANK(E122),"",VLOOKUP(E122, OMOP!$A$2:$H$178,7))</f>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P122" s="25" t="s">
        <v>431</v>
      </c>
      <c r="Q122" s="25" t="s">
        <v>431</v>
      </c>
      <c r="R122" s="25"/>
      <c r="S122" s="50" t="s">
        <v>2870</v>
      </c>
      <c r="T122" s="50" t="s">
        <v>2871</v>
      </c>
      <c r="U122" s="50"/>
      <c r="V122" s="26" t="s">
        <v>1944</v>
      </c>
      <c r="W122" s="26" t="s">
        <v>2539</v>
      </c>
      <c r="X122" s="36" t="str">
        <f>IF(ISBLANK($A122),"",IF(ISBLANK(VLOOKUP($A122, Sentinel!$A$2:$H$180,8)),"N/A",VLOOKUP($A122, Sentinel!$A$2:$H$180,8)))</f>
        <v>PerformedClinicalResult</v>
      </c>
      <c r="Y122" s="37" t="str">
        <f>IF(ISBLANK(B122),"",IF(ISBLANK(VLOOKUP(B122,PCORNet!$A$2:$H$180,8)), "N/A",VLOOKUP(B122,PCORNet!$A$2:$H$180,8)))</f>
        <v>PerformedClinicalResult</v>
      </c>
      <c r="Z122" s="38" t="str">
        <f>IF(ISBLANK(C122),"",IF(ISBLANK(VLOOKUP(C122,'PCORNet v4'!$A$2:$H$296,8)), "N/A",VLOOKUP(C122,'PCORNet v4'!$A$2:$H$296,8)))</f>
        <v>PerformedClinicalResult</v>
      </c>
      <c r="AA122" s="39" t="str">
        <f>IF(ISBLANK(D122),"",IF(ISBLANK(VLOOKUP(D122,i2b2!$A$2:$H$180,8)),"N/A",VLOOKUP(D122,i2b2!$A$2:$H$180,8)))</f>
        <v>PerformedClinicalResult</v>
      </c>
      <c r="AB122" s="40" t="str">
        <f>IF(ISBLANK(E122),"",IF(ISBLANK(VLOOKUP(E122,OMOP!$A$2:$H$180,8)),"N/A", VLOOKUP(E122,OMOP!$A$2:$H$180,8)))</f>
        <v>PerformedClinicalResult</v>
      </c>
    </row>
    <row r="123" spans="1:28" s="6" customFormat="1" ht="78" x14ac:dyDescent="0.3">
      <c r="A123" s="13"/>
      <c r="B123" s="14" t="s">
        <v>644</v>
      </c>
      <c r="C123" s="15" t="s">
        <v>644</v>
      </c>
      <c r="D123" s="16"/>
      <c r="E123" s="17" t="s">
        <v>900</v>
      </c>
      <c r="F123" s="13" t="str">
        <f>IF(ISBLANK(A123),"",VLOOKUP(A123, Sentinel!$A$2:$F$139,2)&amp;"."&amp;VLOOKUP(A123, Sentinel!$A$2:$F$139,3))</f>
        <v/>
      </c>
      <c r="G123" s="13" t="str">
        <f>IF(ISBLANK(A123),"",VLOOKUP(A123, Sentinel!$A$2:$H$139,7))</f>
        <v/>
      </c>
      <c r="H123" s="14" t="str">
        <f>IF(ISBLANK(B123),"",VLOOKUP(B123, PCORNet!$A$2:$F$157,2)&amp;"."&amp;VLOOKUP(B123, PCORNet!$A$2:$F$157,3))</f>
        <v>Lab_Result_CM.lab_result_cm_id</v>
      </c>
      <c r="I123" s="14" t="str">
        <f>IF(ISBLANK(B123),"",VLOOKUP(B123, PCORNet!$A$2:$H$157,7))</f>
        <v>Arbitrary identifier for each unique LAB_RESULT_CM record</v>
      </c>
      <c r="J123" s="15" t="str">
        <f>IF(ISBLANK(C123),"",VLOOKUP(C123, 'PCORNet v4'!$A$2:$F$249,2)&amp;"."&amp;VLOOKUP(C123, 'PCORNet v4'!$A$2:$F$249,3))</f>
        <v>Lab_Result_CM.lab_result_cm_id</v>
      </c>
      <c r="K123" s="15" t="str">
        <f>IF(ISBLANK(C123),"",VLOOKUP(C123, 'PCORNet v4'!$A$2:$H$249,7))</f>
        <v>Arbitrary identifier for each unique LAB_RESULT_CM record</v>
      </c>
      <c r="L123" s="16" t="str">
        <f>IF(ISBLANK(D123),"",VLOOKUP(D123,i2b2!$A$2:$H$60,2)&amp;"."&amp;VLOOKUP(D123,i2b2!$A$2:$H$60,3))</f>
        <v/>
      </c>
      <c r="M123" s="16" t="str">
        <f>IF(ISBLANK(D123),"",VLOOKUP(D123,i2b2!$A$2:$H$60,7))</f>
        <v/>
      </c>
      <c r="N123" s="17" t="str">
        <f>IF(ISBLANK(E123),"",VLOOKUP(E123, OMOP!$A$2:$G$178,2)&amp;"."&amp;VLOOKUP(E123,OMOP!$A$2:$G$178,3))</f>
        <v>MEASUREMENT.measurement_id</v>
      </c>
      <c r="O123" s="17" t="str">
        <f>IF(ISBLANK(E123),"",VLOOKUP(E123, OMOP!$A$2:$H$178,7))</f>
        <v>A unique identifier for each Measurement.</v>
      </c>
      <c r="P123" s="25" t="s">
        <v>2023</v>
      </c>
      <c r="Q123" s="25" t="s">
        <v>2062</v>
      </c>
      <c r="R123" s="25" t="s">
        <v>2051</v>
      </c>
      <c r="S123" s="51"/>
      <c r="T123" s="51"/>
      <c r="U123" s="51" t="s">
        <v>2872</v>
      </c>
      <c r="V123" s="26" t="s">
        <v>1945</v>
      </c>
      <c r="W123" s="26" t="s">
        <v>2540</v>
      </c>
      <c r="X123" s="36" t="str">
        <f>IF(ISBLANK($A123),"",IF(ISBLANK(VLOOKUP($A123, Sentinel!$A$2:$H$180,8)),"N/A",VLOOKUP($A123, Sentinel!$A$2:$H$180,8)))</f>
        <v/>
      </c>
      <c r="Y123" s="37" t="str">
        <f>IF(ISBLANK(B123),"",IF(ISBLANK(VLOOKUP(B123,PCORNet!$A$2:$H$180,8)), "N/A",VLOOKUP(B123,PCORNet!$A$2:$H$180,8)))</f>
        <v>PerformedClinicalResult &gt; PerformedObservation.identifier(DSET&lt;ID&gt;).item(ID).identifier</v>
      </c>
      <c r="Z123" s="38" t="str">
        <f>IF(ISBLANK(C123),"",IF(ISBLANK(VLOOKUP(C123,'PCORNet v4'!$A$2:$H$296,8)), "N/A",VLOOKUP(C123,'PCORNet v4'!$A$2:$H$296,8)))</f>
        <v>PerformedClinicalResult &gt; PerformedObservation.identifier(DSET&lt;ID&gt;).item(ID).identifier</v>
      </c>
      <c r="AA123" s="39" t="str">
        <f>IF(ISBLANK(D123),"",IF(ISBLANK(VLOOKUP(D123,i2b2!$A$2:$H$180,8)),"N/A",VLOOKUP(D123,i2b2!$A$2:$H$180,8)))</f>
        <v/>
      </c>
      <c r="AB123" s="40" t="str">
        <f>IF(ISBLANK(E123),"",IF(ISBLANK(VLOOKUP(E123,OMOP!$A$2:$H$180,8)),"N/A", VLOOKUP(E123,OMOP!$A$2:$H$180,8)))</f>
        <v>PerformedClinicalResult &gt; PerformedObservation.identifier(DSET&lt;ID&gt;).item(ID).identifier</v>
      </c>
    </row>
    <row r="124" spans="1:28" s="6" customFormat="1" ht="93.6" x14ac:dyDescent="0.3">
      <c r="A124" s="13" t="s">
        <v>375</v>
      </c>
      <c r="B124" s="14" t="s">
        <v>653</v>
      </c>
      <c r="C124" s="15" t="s">
        <v>653</v>
      </c>
      <c r="D124" s="16"/>
      <c r="E124" s="17" t="s">
        <v>901</v>
      </c>
      <c r="F124" s="13" t="str">
        <f>IF(ISBLANK(A124),"",VLOOKUP(A124, Sentinel!$A$2:$F$139,2)&amp;"."&amp;VLOOKUP(A124, Sentinel!$A$2:$F$139,3))</f>
        <v>Laboratory Result.PatID</v>
      </c>
      <c r="G124" s="13" t="str">
        <f>IF(ISBLANK(A124),"",VLOOKUP(A124, Sentinel!$A$2:$H$139,7))</f>
        <v xml:space="preserve">Arbitrary person-level identifier. Used to link across tables. </v>
      </c>
      <c r="H124" s="14" t="str">
        <f>IF(ISBLANK(B124),"",VLOOKUP(B124, PCORNet!$A$2:$F$157,2)&amp;"."&amp;VLOOKUP(B124, PCORNet!$A$2:$F$157,3))</f>
        <v>Lab_Result_CM.patid</v>
      </c>
      <c r="I124" s="14" t="str">
        <f>IF(ISBLANK(B124),"",VLOOKUP(B124, PCORNet!$A$2:$H$157,7))</f>
        <v>Arbitrary person-level identifier. Used to link across tables.</v>
      </c>
      <c r="J124" s="15" t="str">
        <f>IF(ISBLANK(C124),"",VLOOKUP(C124, 'PCORNet v4'!$A$2:$F$249,2)&amp;"."&amp;VLOOKUP(C124, 'PCORNet v4'!$A$2:$F$249,3))</f>
        <v>Lab_Result_CM.patid</v>
      </c>
      <c r="K124" s="15" t="str">
        <f>IF(ISBLANK(C124),"",VLOOKUP(C124, 'PCORNet v4'!$A$2:$H$249,7))</f>
        <v>Arbitrary person-level identifier. Used to link across tables.</v>
      </c>
      <c r="L124" s="16" t="str">
        <f>IF(ISBLANK(D124),"",VLOOKUP(D124,i2b2!$A$2:$H$60,2)&amp;"."&amp;VLOOKUP(D124,i2b2!$A$2:$H$60,3))</f>
        <v/>
      </c>
      <c r="M124" s="16" t="str">
        <f>IF(ISBLANK(D124),"",VLOOKUP(D124,i2b2!$A$2:$H$60,7))</f>
        <v/>
      </c>
      <c r="N124" s="17" t="str">
        <f>IF(ISBLANK(E124),"",VLOOKUP(E124, OMOP!$A$2:$G$178,2)&amp;"."&amp;VLOOKUP(E124,OMOP!$A$2:$G$178,3))</f>
        <v>MEASUREMENT.person_id</v>
      </c>
      <c r="O124" s="17" t="str">
        <f>IF(ISBLANK(E124),"",VLOOKUP(E124, OMOP!$A$2:$H$178,7))</f>
        <v>A foreign key identifier to the Person about
whom the measurement was recorded. The
demographic details of that Person are
stored in the PERSON table.</v>
      </c>
      <c r="P124" s="25" t="s">
        <v>432</v>
      </c>
      <c r="Q124" s="25" t="s">
        <v>2050</v>
      </c>
      <c r="R124" s="25" t="s">
        <v>2051</v>
      </c>
      <c r="S124" s="51"/>
      <c r="T124" s="51"/>
      <c r="U124" s="51"/>
      <c r="V124" s="26" t="s">
        <v>1946</v>
      </c>
      <c r="W124" s="26" t="s">
        <v>2541</v>
      </c>
      <c r="X124" s="36" t="str">
        <f>IF(ISBLANK($A124),"",IF(ISBLANK(VLOOKUP($A124, Sentinel!$A$2:$H$180,8)),"N/A",VLOOKUP($A124, Sentinel!$A$2:$H$180,8)))</f>
        <v>PerformedClinicalResult &gt; PerformedObservation &gt; Subject &gt; Specimen &gt; PerformedSpecimenCollection &gt; Subject.identifier(ID).identifier</v>
      </c>
      <c r="Y124" s="37" t="str">
        <f>IF(ISBLANK(B124),"",IF(ISBLANK(VLOOKUP(B124,PCORNet!$A$2:$H$180,8)), "N/A",VLOOKUP(B124,PCORNet!$A$2:$H$180,8)))</f>
        <v>PerformedClinicalResult &gt; PerformedObservation &gt; Subject &gt; Specimen &gt; PerformedSpecimenCollection &gt; Subject.identifier(ID).identifier</v>
      </c>
      <c r="Z124" s="38" t="str">
        <f>IF(ISBLANK(C124),"",IF(ISBLANK(VLOOKUP(C124,'PCORNet v4'!$A$2:$H$296,8)), "N/A",VLOOKUP(C124,'PCORNet v4'!$A$2:$H$296,8)))</f>
        <v>PerformedClinicalResult &gt; PerformedObservation &gt; Subject &gt; Specimen &gt; PerformedSpecimenCollection &gt; Subject.identifier(ID).identifier</v>
      </c>
      <c r="AA124" s="39" t="str">
        <f>IF(ISBLANK(D124),"",IF(ISBLANK(VLOOKUP(D124,i2b2!$A$2:$H$180,8)),"N/A",VLOOKUP(D124,i2b2!$A$2:$H$180,8)))</f>
        <v/>
      </c>
      <c r="AB124" s="40" t="str">
        <f>IF(ISBLANK(E124),"",IF(ISBLANK(VLOOKUP(E124,OMOP!$A$2:$H$180,8)),"N/A", VLOOKUP(E124,OMOP!$A$2:$H$180,8)))</f>
        <v>PerformedClinicalResult &gt; PerformedObservation &gt; Subject &gt; Specimen &gt; PerformedSpecimenCollection &gt; Subject.identifier(ID).identifier</v>
      </c>
    </row>
    <row r="125" spans="1:28" s="6" customFormat="1" ht="46.8" x14ac:dyDescent="0.3">
      <c r="A125" s="13"/>
      <c r="B125" s="14"/>
      <c r="C125" s="15"/>
      <c r="D125" s="16"/>
      <c r="E125" s="17" t="s">
        <v>903</v>
      </c>
      <c r="F125" s="13" t="str">
        <f>IF(ISBLANK(A125),"",VLOOKUP(A125, Sentinel!$A$2:$F$139,2)&amp;"."&amp;VLOOKUP(A125, Sentinel!$A$2:$F$139,3))</f>
        <v/>
      </c>
      <c r="G125" s="13" t="str">
        <f>IF(ISBLANK(A125),"",VLOOKUP(A125, Sentinel!$A$2:$H$139,7))</f>
        <v/>
      </c>
      <c r="H125" s="14" t="str">
        <f>IF(ISBLANK(B125),"",VLOOKUP(B125, PCORNet!$A$2:$F$157,2)&amp;"."&amp;VLOOKUP(B125, PCORNet!$A$2:$F$157,3))</f>
        <v/>
      </c>
      <c r="I125" s="14" t="str">
        <f>IF(ISBLANK(B125),"",VLOOKUP(B125, PCORNet!$A$2:$H$157,7))</f>
        <v/>
      </c>
      <c r="J125" s="15" t="str">
        <f>IF(ISBLANK(C125),"",VLOOKUP(C125, 'PCORNet v4'!$A$2:$F$249,2)&amp;"."&amp;VLOOKUP(C125, 'PCORNet v4'!$A$2:$F$249,3))</f>
        <v/>
      </c>
      <c r="K125" s="15" t="str">
        <f>IF(ISBLANK(C125),"",VLOOKUP(C125, 'PCORNet v4'!$A$2:$H$249,7))</f>
        <v/>
      </c>
      <c r="L125" s="16" t="str">
        <f>IF(ISBLANK(D125),"",VLOOKUP(D125,i2b2!$A$2:$H$60,2)&amp;"."&amp;VLOOKUP(D125,i2b2!$A$2:$H$60,3))</f>
        <v/>
      </c>
      <c r="M125" s="16" t="str">
        <f>IF(ISBLANK(D125),"",VLOOKUP(D125,i2b2!$A$2:$H$60,7))</f>
        <v/>
      </c>
      <c r="N125" s="17" t="str">
        <f>IF(ISBLANK(E125),"",VLOOKUP(E125, OMOP!$A$2:$G$178,2)&amp;"."&amp;VLOOKUP(E125,OMOP!$A$2:$G$178,3))</f>
        <v>MEASUREMENT.provider_id</v>
      </c>
      <c r="O125" s="17" t="str">
        <f>IF(ISBLANK(E125),"",VLOOKUP(E125, OMOP!$A$2:$H$178,7))</f>
        <v>A foreign key to the provider in the
PROVIDER table who was responsible for
initiating or obtaining the measurement.</v>
      </c>
      <c r="P125" s="25" t="s">
        <v>2024</v>
      </c>
      <c r="Q125" s="25" t="s">
        <v>1541</v>
      </c>
      <c r="R125" s="25" t="s">
        <v>2051</v>
      </c>
      <c r="S125" s="51"/>
      <c r="T125" s="51"/>
      <c r="U125" s="51"/>
      <c r="V125" s="26" t="s">
        <v>2133</v>
      </c>
      <c r="W125" s="26" t="s">
        <v>2542</v>
      </c>
      <c r="X125" s="36" t="str">
        <f>IF(ISBLANK($A125),"",IF(ISBLANK(VLOOKUP($A125, Sentinel!$A$2:$H$180,8)),"N/A",VLOOKUP($A125, Sentinel!$A$2:$H$180,8)))</f>
        <v/>
      </c>
      <c r="Y125" s="37" t="str">
        <f>IF(ISBLANK(B125),"",IF(ISBLANK(VLOOKUP(B125,PCORNet!$A$2:$H$180,8)), "N/A",VLOOKUP(B125,PCORNet!$A$2:$H$180,8)))</f>
        <v/>
      </c>
      <c r="Z125" s="38" t="str">
        <f>IF(ISBLANK(C125),"",IF(ISBLANK(VLOOKUP(C125,'PCORNet v4'!$A$2:$H$296,8)), "N/A",VLOOKUP(C125,'PCORNet v4'!$A$2:$H$296,8)))</f>
        <v/>
      </c>
      <c r="AA125" s="39" t="str">
        <f>IF(ISBLANK(D125),"",IF(ISBLANK(VLOOKUP(D125,i2b2!$A$2:$H$180,8)),"N/A",VLOOKUP(D125,i2b2!$A$2:$H$180,8)))</f>
        <v/>
      </c>
      <c r="AB125" s="40" t="str">
        <f>IF(ISBLANK(E125),"",IF(ISBLANK(VLOOKUP(E125,OMOP!$A$2:$H$180,8)),"N/A", VLOOKUP(E125,OMOP!$A$2:$H$180,8)))</f>
        <v>PerformedClinicalResult &gt; PerformedObservation &gt; Performer &gt; HealthcareProvider.identifier(DSET&lt;ID&gt;).item(ID).identifier</v>
      </c>
    </row>
    <row r="126" spans="1:28" s="6" customFormat="1" ht="46.8" x14ac:dyDescent="0.3">
      <c r="A126" s="13"/>
      <c r="B126" s="14" t="s">
        <v>632</v>
      </c>
      <c r="C126" s="15" t="s">
        <v>632</v>
      </c>
      <c r="D126" s="16"/>
      <c r="E126" s="17" t="s">
        <v>902</v>
      </c>
      <c r="F126" s="13" t="str">
        <f>IF(ISBLANK(A126),"",VLOOKUP(A126, Sentinel!$A$2:$F$139,2)&amp;"."&amp;VLOOKUP(A126, Sentinel!$A$2:$F$139,3))</f>
        <v/>
      </c>
      <c r="G126" s="13" t="str">
        <f>IF(ISBLANK(A126),"",VLOOKUP(A126, Sentinel!$A$2:$H$139,7))</f>
        <v/>
      </c>
      <c r="H126" s="14" t="str">
        <f>IF(ISBLANK(B126),"",VLOOKUP(B126, PCORNet!$A$2:$F$157,2)&amp;"."&amp;VLOOKUP(B126, PCORNet!$A$2:$F$157,3))</f>
        <v>Lab_Result_CM.encounterid</v>
      </c>
      <c r="I126" s="14" t="str">
        <f>IF(ISBLANK(B126),"",VLOOKUP(B126, PCORNet!$A$2:$H$157,7))</f>
        <v>Arbitrary encounter-level identifier used to link across tables</v>
      </c>
      <c r="J126" s="15" t="str">
        <f>IF(ISBLANK(C126),"",VLOOKUP(C126, 'PCORNet v4'!$A$2:$F$249,2)&amp;"."&amp;VLOOKUP(C126, 'PCORNet v4'!$A$2:$F$249,3))</f>
        <v>Lab_Result_CM.encounterid</v>
      </c>
      <c r="K126" s="15" t="str">
        <f>IF(ISBLANK(C126),"",VLOOKUP(C126, 'PCORNet v4'!$A$2:$H$249,7))</f>
        <v>Arbitrary encounter-level identifier used to link across tables</v>
      </c>
      <c r="L126" s="16" t="str">
        <f>IF(ISBLANK(D126),"",VLOOKUP(D126,i2b2!$A$2:$H$60,2)&amp;"."&amp;VLOOKUP(D126,i2b2!$A$2:$H$60,3))</f>
        <v/>
      </c>
      <c r="M126" s="16" t="str">
        <f>IF(ISBLANK(D126),"",VLOOKUP(D126,i2b2!$A$2:$H$60,7))</f>
        <v/>
      </c>
      <c r="N126" s="17" t="str">
        <f>IF(ISBLANK(E126),"",VLOOKUP(E126, OMOP!$A$2:$G$178,2)&amp;"."&amp;VLOOKUP(E126,OMOP!$A$2:$G$178,3))</f>
        <v>MEASUREMENT.visit_occurrence_id</v>
      </c>
      <c r="O126" s="17" t="str">
        <f>IF(ISBLANK(E126),"",VLOOKUP(E126, OMOP!$A$2:$H$178,7))</f>
        <v>A foreign key to the Visit in the
VISIT_OCCURRENCE table during
which the Measurement was recorded.</v>
      </c>
      <c r="P126" s="26" t="s">
        <v>1690</v>
      </c>
      <c r="Q126" s="26" t="s">
        <v>2062</v>
      </c>
      <c r="R126" s="26" t="s">
        <v>2051</v>
      </c>
      <c r="S126" s="51"/>
      <c r="T126" s="51"/>
      <c r="U126" s="51"/>
      <c r="V126" s="26" t="s">
        <v>1947</v>
      </c>
      <c r="W126" s="26" t="s">
        <v>2543</v>
      </c>
      <c r="X126" s="36" t="str">
        <f>IF(ISBLANK($A126),"",IF(ISBLANK(VLOOKUP($A126, Sentinel!$A$2:$H$180,8)),"N/A",VLOOKUP($A126, Sentinel!$A$2:$H$180,8)))</f>
        <v/>
      </c>
      <c r="Y126" s="37" t="str">
        <f>IF(ISBLANK(B126),"",IF(ISBLANK(VLOOKUP(B126,PCORNet!$A$2:$H$180,8)), "N/A",VLOOKUP(B126,PCORNet!$A$2:$H$180,8)))</f>
        <v>PerformedClinicalResult &gt; PerformedObservation &gt; PerformedCompositionRelationship &gt; PerformedEncounter.identifier(DSET&lt;ID&gt;).item(ID).identifier</v>
      </c>
      <c r="Z126" s="38" t="str">
        <f>IF(ISBLANK(C126),"",IF(ISBLANK(VLOOKUP(C126,'PCORNet v4'!$A$2:$H$296,8)), "N/A",VLOOKUP(C126,'PCORNet v4'!$A$2:$H$296,8)))</f>
        <v>PerformedClinicalResult &gt; PerformedObservation &gt; PerformedCompositionRelationship &gt; PerformedEncounter.identifier(DSET&lt;ID&gt;).item(ID).identifier</v>
      </c>
      <c r="AA126" s="39" t="str">
        <f>IF(ISBLANK(D126),"",IF(ISBLANK(VLOOKUP(D126,i2b2!$A$2:$H$180,8)),"N/A",VLOOKUP(D126,i2b2!$A$2:$H$180,8)))</f>
        <v/>
      </c>
      <c r="AB126" s="40" t="str">
        <f>IF(ISBLANK(E126),"",IF(ISBLANK(VLOOKUP(E126,OMOP!$A$2:$H$180,8)),"N/A", VLOOKUP(E126,OMOP!$A$2:$H$180,8)))</f>
        <v>PerformedClinicalResult &gt; PerformedObservation &gt; PerformedCompositionRelationship &gt; PerformedEncounter.identifier(DSET&lt;ID&gt;).item(ID).identifier</v>
      </c>
    </row>
    <row r="127" spans="1:28" s="6" customFormat="1" ht="62.4" x14ac:dyDescent="0.3">
      <c r="A127" s="13" t="s">
        <v>350</v>
      </c>
      <c r="B127" s="14" t="s">
        <v>636</v>
      </c>
      <c r="C127" s="15" t="s">
        <v>1600</v>
      </c>
      <c r="D127" s="16"/>
      <c r="E127" s="17"/>
      <c r="F127" s="13" t="str">
        <f>IF(ISBLANK(A127),"",VLOOKUP(A127, Sentinel!$A$2:$F$139,2)&amp;"."&amp;VLOOKUP(A127, Sentinel!$A$2:$F$139,3))</f>
        <v>Laboratory Result.MS_Test_Name</v>
      </c>
      <c r="G127" s="13" t="str">
        <f>IF(ISBLANK(A127),"",VLOOKUP(A127, Sentinel!$A$2:$H$139,7))</f>
        <v>Abbreviated test name. Populated for all records. Several LOINC codes (LOINC) and/or local codes (LOCAL_CD) can point to one MS_Test_Name.</v>
      </c>
      <c r="H127" s="14" t="str">
        <f>IF(ISBLANK(B127),"",VLOOKUP(B127, PCORNet!$A$2:$F$157,2)&amp;"."&amp;VLOOKUP(B127, PCORNet!$A$2:$F$157,3))</f>
        <v>Lab_Result_CM.lab_name</v>
      </c>
      <c r="I127" s="14" t="str">
        <f>IF(ISBLANK(B127),"",VLOOKUP(B127, PCORNet!$A$2:$H$157,7))</f>
        <v>Laboratory result common measure, a categorical identification for the type of test, which is harmonized across all contributing data partners.</v>
      </c>
      <c r="J127" s="15" t="str">
        <f>IF(ISBLANK(C127),"",VLOOKUP(C127, 'PCORNet v4'!$A$2:$F$249,2)&amp;"."&amp;VLOOKUP(C127, 'PCORNet v4'!$A$2:$F$249,3))</f>
        <v>Lab_Result_CM.raw_lab_name</v>
      </c>
      <c r="K127" s="15" t="str">
        <f>IF(ISBLANK(C127),"",VLOOKUP(C127, 'PCORNet v4'!$A$2:$H$249,7))</f>
        <v>Local name related to an individual lab test.</v>
      </c>
      <c r="L127" s="16" t="str">
        <f>IF(ISBLANK(D127),"",VLOOKUP(D127,i2b2!$A$2:$H$60,2)&amp;"."&amp;VLOOKUP(D127,i2b2!$A$2:$H$60,3))</f>
        <v/>
      </c>
      <c r="M127" s="16" t="str">
        <f>IF(ISBLANK(D127),"",VLOOKUP(D127,i2b2!$A$2:$H$60,7))</f>
        <v/>
      </c>
      <c r="N127" s="17" t="str">
        <f>IF(ISBLANK(E127),"",VLOOKUP(E127, OMOP!$A$2:$G$178,2)&amp;"."&amp;VLOOKUP(E127,OMOP!$A$2:$G$178,3))</f>
        <v/>
      </c>
      <c r="O127" s="17" t="str">
        <f>IF(ISBLANK(E127),"",VLOOKUP(E127, OMOP!$A$2:$H$178,7))</f>
        <v/>
      </c>
      <c r="P127" s="25" t="s">
        <v>1533</v>
      </c>
      <c r="Q127" s="25" t="s">
        <v>2060</v>
      </c>
      <c r="R127" s="25" t="s">
        <v>2061</v>
      </c>
      <c r="S127" s="50" t="s">
        <v>2873</v>
      </c>
      <c r="T127" s="50" t="s">
        <v>2874</v>
      </c>
      <c r="U127" s="50"/>
      <c r="V127" s="26" t="s">
        <v>2142</v>
      </c>
      <c r="W127" s="26" t="s">
        <v>2544</v>
      </c>
      <c r="X127" s="36" t="str">
        <f>IF(ISBLANK($A127),"",IF(ISBLANK(VLOOKUP($A127, Sentinel!$A$2:$H$180,8)),"N/A",VLOOKUP($A127, Sentinel!$A$2:$H$180,8)))</f>
        <v>PerformedClinicalResult &gt; PerformedObservation &gt; DefinedObservation.nameCode(CD).originalText</v>
      </c>
      <c r="Y127" s="37" t="str">
        <f>IF(ISBLANK(B127),"",IF(ISBLANK(VLOOKUP(B127,PCORNet!$A$2:$H$180,8)), "N/A",VLOOKUP(B127,PCORNet!$A$2:$H$180,8)))</f>
        <v>PerformedClinicalResult &gt; PerformedObservation &gt; DefinedObservation.nameCode(CD).originalText</v>
      </c>
      <c r="Z127" s="38" t="str">
        <f>IF(ISBLANK(C127),"",IF(ISBLANK(VLOOKUP(C127,'PCORNet v4'!$A$2:$H$296,8)), "N/A",VLOOKUP(C127,'PCORNet v4'!$A$2:$H$296,8)))</f>
        <v>PerformedClinicalResult &gt; PerformedObservation &gt; DefinedObservation.nameCode(CD).originalText</v>
      </c>
      <c r="AA127" s="39" t="str">
        <f>IF(ISBLANK(D127),"",IF(ISBLANK(VLOOKUP(D127,i2b2!$A$2:$H$180,8)),"N/A",VLOOKUP(D127,i2b2!$A$2:$H$180,8)))</f>
        <v/>
      </c>
      <c r="AB127" s="40" t="str">
        <f>IF(ISBLANK(E127),"",IF(ISBLANK(VLOOKUP(E127,OMOP!$A$2:$H$180,8)),"N/A", VLOOKUP(E127,OMOP!$A$2:$H$180,8)))</f>
        <v/>
      </c>
    </row>
    <row r="128" spans="1:28" s="6" customFormat="1" ht="140.4" x14ac:dyDescent="0.3">
      <c r="A128" s="13" t="s">
        <v>394</v>
      </c>
      <c r="B128" s="14"/>
      <c r="C128" s="15"/>
      <c r="D128" s="16"/>
      <c r="E128" s="17"/>
      <c r="F128" s="13" t="str">
        <f>IF(ISBLANK(A128),"",VLOOKUP(A128, Sentinel!$A$2:$F$139,2)&amp;"."&amp;VLOOKUP(A128, Sentinel!$A$2:$F$139,3))</f>
        <v>Laboratory Result.Result_Type</v>
      </c>
      <c r="G128" s="13" t="str">
        <f>IF(ISBLANK(A128),"",VLOOKUP(A128, Sentinel!$A$2:$H$139,7))</f>
        <v>Indicates whether the laboratory test result is numeric (e.g., 100 ug/mL, &lt;100 ug/mL, &gt;100 ug/mL) and MS_Result_N will be populated, or character (e.g., for character results such as:  +, POS, POSITIVE, and ranges, such as 50-100 mg/mL) and MS_Result_C will be populated, based on Data Partner’s source data.</v>
      </c>
      <c r="H128" s="14" t="str">
        <f>IF(ISBLANK(B128),"",VLOOKUP(B128, PCORNet!$A$2:$F$157,2)&amp;"."&amp;VLOOKUP(B128, PCORNet!$A$2:$F$157,3))</f>
        <v/>
      </c>
      <c r="I128" s="14" t="str">
        <f>IF(ISBLANK(B128),"",VLOOKUP(B128, PCORNet!$A$2:$H$157,7))</f>
        <v/>
      </c>
      <c r="J128" s="15" t="str">
        <f>IF(ISBLANK(C128),"",VLOOKUP(C128, 'PCORNet v4'!$A$2:$F$249,2)&amp;"."&amp;VLOOKUP(C128, 'PCORNet v4'!$A$2:$F$249,3))</f>
        <v/>
      </c>
      <c r="K128" s="15" t="str">
        <f>IF(ISBLANK(C128),"",VLOOKUP(C128, 'PCORNet v4'!$A$2:$H$249,7))</f>
        <v/>
      </c>
      <c r="L128" s="16" t="str">
        <f>IF(ISBLANK(D128),"",VLOOKUP(D128,i2b2!$A$2:$H$60,2)&amp;"."&amp;VLOOKUP(D128,i2b2!$A$2:$H$60,3))</f>
        <v/>
      </c>
      <c r="M128" s="16" t="str">
        <f>IF(ISBLANK(D128),"",VLOOKUP(D128,i2b2!$A$2:$H$60,7))</f>
        <v/>
      </c>
      <c r="N128" s="17" t="str">
        <f>IF(ISBLANK(E128),"",VLOOKUP(E128, OMOP!$A$2:$G$178,2)&amp;"."&amp;VLOOKUP(E128,OMOP!$A$2:$G$178,3))</f>
        <v/>
      </c>
      <c r="O128" s="17" t="str">
        <f>IF(ISBLANK(E128),"",VLOOKUP(E128, OMOP!$A$2:$H$178,7))</f>
        <v/>
      </c>
      <c r="P128" s="25" t="s">
        <v>433</v>
      </c>
      <c r="Q128" s="25" t="s">
        <v>807</v>
      </c>
      <c r="R128" s="25" t="s">
        <v>2070</v>
      </c>
      <c r="S128" s="50" t="s">
        <v>2870</v>
      </c>
      <c r="T128" s="50" t="s">
        <v>2875</v>
      </c>
      <c r="U128" s="50" t="s">
        <v>2876</v>
      </c>
      <c r="V128" s="26" t="s">
        <v>1948</v>
      </c>
      <c r="W128" s="26" t="s">
        <v>2545</v>
      </c>
      <c r="X128" s="36" t="str">
        <f>IF(ISBLANK($A128),"",IF(ISBLANK(VLOOKUP($A128, Sentinel!$A$2:$H$180,8)),"N/A",VLOOKUP($A128, Sentinel!$A$2:$H$180,8)))</f>
        <v>PerformedClinicalResult.value(ANY=&gt; X) WHERE X = Result_Type</v>
      </c>
      <c r="Y128" s="37" t="str">
        <f>IF(ISBLANK(B128),"",IF(ISBLANK(VLOOKUP(B128,PCORNet!$A$2:$H$180,8)), "N/A",VLOOKUP(B128,PCORNet!$A$2:$H$180,8)))</f>
        <v/>
      </c>
      <c r="Z128" s="38" t="str">
        <f>IF(ISBLANK(C128),"",IF(ISBLANK(VLOOKUP(C128,'PCORNet v4'!$A$2:$H$296,8)), "N/A",VLOOKUP(C128,'PCORNet v4'!$A$2:$H$296,8)))</f>
        <v/>
      </c>
      <c r="AA128" s="39" t="str">
        <f>IF(ISBLANK(D128),"",IF(ISBLANK(VLOOKUP(D128,i2b2!$A$2:$H$180,8)),"N/A",VLOOKUP(D128,i2b2!$A$2:$H$180,8)))</f>
        <v/>
      </c>
      <c r="AB128" s="40" t="str">
        <f>IF(ISBLANK(E128),"",IF(ISBLANK(VLOOKUP(E128,OMOP!$A$2:$H$180,8)),"N/A", VLOOKUP(E128,OMOP!$A$2:$H$180,8)))</f>
        <v/>
      </c>
    </row>
    <row r="129" spans="1:28" s="6" customFormat="1" ht="140.4" x14ac:dyDescent="0.3">
      <c r="A129" s="13" t="s">
        <v>354</v>
      </c>
      <c r="B129" s="14"/>
      <c r="C129" s="15"/>
      <c r="D129" s="16"/>
      <c r="E129" s="17"/>
      <c r="F129" s="13" t="str">
        <f>IF(ISBLANK(A129),"",VLOOKUP(A129, Sentinel!$A$2:$F$139,2)&amp;"."&amp;VLOOKUP(A129, Sentinel!$A$2:$F$139,3))</f>
        <v>Laboratory Result.MS_Test_Sub_Category</v>
      </c>
      <c r="G129" s="13" t="str">
        <f>IF(ISBLANK(A129),"",VLOOKUP(A129, Sentinel!$A$2:$H$139,7))</f>
        <v xml:space="preserve">Sub-category for MS_Test_Name. Sub-categories apply to only select laboratory tests. ‘DIRECT’ and ‘CALCULATED’ is only populated for MS_Test_Name = CHOL_LDL. ‘DDU’ and ‘FEU’ is only populated for MS_Test_Name = D_DIMER, Result_Type = N. ‘BHCG’ AND ‘HCG’ is only populated for MS_Test_Name = PG. </v>
      </c>
      <c r="H129" s="14" t="str">
        <f>IF(ISBLANK(B129),"",VLOOKUP(B129, PCORNet!$A$2:$F$157,2)&amp;"."&amp;VLOOKUP(B129, PCORNet!$A$2:$F$157,3))</f>
        <v/>
      </c>
      <c r="I129" s="14" t="str">
        <f>IF(ISBLANK(B129),"",VLOOKUP(B129, PCORNet!$A$2:$H$157,7))</f>
        <v/>
      </c>
      <c r="J129" s="15" t="str">
        <f>IF(ISBLANK(C129),"",VLOOKUP(C129, 'PCORNet v4'!$A$2:$F$249,2)&amp;"."&amp;VLOOKUP(C129, 'PCORNet v4'!$A$2:$F$249,3))</f>
        <v/>
      </c>
      <c r="K129" s="15" t="str">
        <f>IF(ISBLANK(C129),"",VLOOKUP(C129, 'PCORNet v4'!$A$2:$H$249,7))</f>
        <v/>
      </c>
      <c r="L129" s="16" t="str">
        <f>IF(ISBLANK(D129),"",VLOOKUP(D129,i2b2!$A$2:$H$60,2)&amp;"."&amp;VLOOKUP(D129,i2b2!$A$2:$H$60,3))</f>
        <v/>
      </c>
      <c r="M129" s="16" t="str">
        <f>IF(ISBLANK(D129),"",VLOOKUP(D129,i2b2!$A$2:$H$60,7))</f>
        <v/>
      </c>
      <c r="N129" s="17" t="str">
        <f>IF(ISBLANK(E129),"",VLOOKUP(E129, OMOP!$A$2:$G$178,2)&amp;"."&amp;VLOOKUP(E129,OMOP!$A$2:$G$178,3))</f>
        <v/>
      </c>
      <c r="O129" s="17" t="str">
        <f>IF(ISBLANK(E129),"",VLOOKUP(E129, OMOP!$A$2:$H$178,7))</f>
        <v/>
      </c>
      <c r="P129" s="25" t="s">
        <v>434</v>
      </c>
      <c r="Q129" s="25" t="s">
        <v>2060</v>
      </c>
      <c r="R129" s="25" t="s">
        <v>2067</v>
      </c>
      <c r="S129" s="50" t="s">
        <v>2877</v>
      </c>
      <c r="T129" s="50" t="s">
        <v>2878</v>
      </c>
      <c r="U129" s="50" t="s">
        <v>2879</v>
      </c>
      <c r="V129" s="26" t="s">
        <v>1949</v>
      </c>
      <c r="W129" s="26" t="s">
        <v>2546</v>
      </c>
      <c r="X129" s="36" t="str">
        <f>IF(ISBLANK($A129),"",IF(ISBLANK(VLOOKUP($A129, Sentinel!$A$2:$H$180,8)),"N/A",VLOOKUP($A129, Sentinel!$A$2:$H$180,8)))</f>
        <v>PerformedClinicalResult &gt; PerformedObservation &gt; DefinedObservation.categoryCode</v>
      </c>
      <c r="Y129" s="37" t="str">
        <f>IF(ISBLANK(B129),"",IF(ISBLANK(VLOOKUP(B129,PCORNet!$A$2:$H$180,8)), "N/A",VLOOKUP(B129,PCORNet!$A$2:$H$180,8)))</f>
        <v/>
      </c>
      <c r="Z129" s="38" t="str">
        <f>IF(ISBLANK(C129),"",IF(ISBLANK(VLOOKUP(C129,'PCORNet v4'!$A$2:$H$296,8)), "N/A",VLOOKUP(C129,'PCORNet v4'!$A$2:$H$296,8)))</f>
        <v/>
      </c>
      <c r="AA129" s="39" t="str">
        <f>IF(ISBLANK(D129),"",IF(ISBLANK(VLOOKUP(D129,i2b2!$A$2:$H$180,8)),"N/A",VLOOKUP(D129,i2b2!$A$2:$H$180,8)))</f>
        <v/>
      </c>
      <c r="AB129" s="40" t="str">
        <f>IF(ISBLANK(E129),"",IF(ISBLANK(VLOOKUP(E129,OMOP!$A$2:$H$180,8)),"N/A", VLOOKUP(E129,OMOP!$A$2:$H$180,8)))</f>
        <v/>
      </c>
    </row>
    <row r="130" spans="1:28" s="6" customFormat="1" ht="234" x14ac:dyDescent="0.3">
      <c r="A130" s="13" t="s">
        <v>315</v>
      </c>
      <c r="B130" s="14"/>
      <c r="C130" s="15"/>
      <c r="D130" s="16"/>
      <c r="E130" s="17"/>
      <c r="F130" s="13" t="str">
        <f>IF(ISBLANK(A130),"",VLOOKUP(A130, Sentinel!$A$2:$F$139,2)&amp;"."&amp;VLOOKUP(A130, Sentinel!$A$2:$F$139,3))</f>
        <v>Laboratory Result.Fast_Ind</v>
      </c>
      <c r="G130" s="13" t="str">
        <f>IF(ISBLANK(A130),"",VLOOKUP(A130, Sentinel!$A$2:$H$139,7))</f>
        <v>Fasting Indicator. Not all laboratory tests are differentiated by fasting status. For laboratory tests where fasting status is not considered to interpret results, Fast_Ind is marked “X” (not applicable). For laboratory test results where fasting status may be considered to interpreting results (e.g., glucose), Fast_Ind is marked “F” (fasting) only if the source data included with the laboratory test result indicates fasting test. All other laboratory test results where fasting status may be considered that is not explicitly marked as fasting, Fast_Ind is marked “R” (random).</v>
      </c>
      <c r="H130" s="14" t="str">
        <f>IF(ISBLANK(B130),"",VLOOKUP(B130, PCORNet!$A$2:$F$157,2)&amp;"."&amp;VLOOKUP(B130, PCORNet!$A$2:$F$157,3))</f>
        <v/>
      </c>
      <c r="I130" s="14" t="str">
        <f>IF(ISBLANK(B130),"",VLOOKUP(B130, PCORNet!$A$2:$H$157,7))</f>
        <v/>
      </c>
      <c r="J130" s="15" t="str">
        <f>IF(ISBLANK(C130),"",VLOOKUP(C130, 'PCORNet v4'!$A$2:$F$249,2)&amp;"."&amp;VLOOKUP(C130, 'PCORNet v4'!$A$2:$F$249,3))</f>
        <v/>
      </c>
      <c r="K130" s="15" t="str">
        <f>IF(ISBLANK(C130),"",VLOOKUP(C130, 'PCORNet v4'!$A$2:$H$249,7))</f>
        <v/>
      </c>
      <c r="L130" s="16" t="str">
        <f>IF(ISBLANK(D130),"",VLOOKUP(D130,i2b2!$A$2:$H$60,2)&amp;"."&amp;VLOOKUP(D130,i2b2!$A$2:$H$60,3))</f>
        <v/>
      </c>
      <c r="M130" s="16" t="str">
        <f>IF(ISBLANK(D130),"",VLOOKUP(D130,i2b2!$A$2:$H$60,7))</f>
        <v/>
      </c>
      <c r="N130" s="17" t="str">
        <f>IF(ISBLANK(E130),"",VLOOKUP(E130, OMOP!$A$2:$G$178,2)&amp;"."&amp;VLOOKUP(E130,OMOP!$A$2:$G$178,3))</f>
        <v/>
      </c>
      <c r="O130" s="17" t="str">
        <f>IF(ISBLANK(E130),"",VLOOKUP(E130, OMOP!$A$2:$H$178,7))</f>
        <v/>
      </c>
      <c r="P130" s="25" t="s">
        <v>435</v>
      </c>
      <c r="Q130" s="25" t="s">
        <v>2047</v>
      </c>
      <c r="R130" s="25" t="s">
        <v>2172</v>
      </c>
      <c r="S130" s="50" t="s">
        <v>2880</v>
      </c>
      <c r="T130" s="50" t="s">
        <v>2881</v>
      </c>
      <c r="U130" s="50" t="s">
        <v>2882</v>
      </c>
      <c r="V130" s="26" t="s">
        <v>1950</v>
      </c>
      <c r="W130" s="26" t="s">
        <v>2547</v>
      </c>
      <c r="X130" s="36" t="str">
        <f>IF(ISBLANK($A130),"",IF(ISBLANK(VLOOKUP($A130, Sentinel!$A$2:$H$180,8)),"N/A",VLOOKUP($A130, Sentinel!$A$2:$H$180,8)))</f>
        <v>PerformedClinicalResult &gt; PerformedObservation.fastingStatusIndicator</v>
      </c>
      <c r="Y130" s="37" t="str">
        <f>IF(ISBLANK(B130),"",IF(ISBLANK(VLOOKUP(B130,PCORNet!$A$2:$H$180,8)), "N/A",VLOOKUP(B130,PCORNet!$A$2:$H$180,8)))</f>
        <v/>
      </c>
      <c r="Z130" s="38" t="str">
        <f>IF(ISBLANK(C130),"",IF(ISBLANK(VLOOKUP(C130,'PCORNet v4'!$A$2:$H$296,8)), "N/A",VLOOKUP(C130,'PCORNet v4'!$A$2:$H$296,8)))</f>
        <v/>
      </c>
      <c r="AA130" s="39" t="str">
        <f>IF(ISBLANK(D130),"",IF(ISBLANK(VLOOKUP(D130,i2b2!$A$2:$H$180,8)),"N/A",VLOOKUP(D130,i2b2!$A$2:$H$180,8)))</f>
        <v/>
      </c>
      <c r="AB130" s="40" t="str">
        <f>IF(ISBLANK(E130),"",IF(ISBLANK(VLOOKUP(E130,OMOP!$A$2:$H$180,8)),"N/A", VLOOKUP(E130,OMOP!$A$2:$H$180,8)))</f>
        <v/>
      </c>
    </row>
    <row r="131" spans="1:28" s="6" customFormat="1" ht="124.8" x14ac:dyDescent="0.3">
      <c r="A131" s="13" t="s">
        <v>3</v>
      </c>
      <c r="B131" s="14" t="s">
        <v>673</v>
      </c>
      <c r="C131" s="15" t="s">
        <v>673</v>
      </c>
      <c r="D131" s="16"/>
      <c r="E131" s="17"/>
      <c r="F131" s="13" t="str">
        <f>IF(ISBLANK(A131),"",VLOOKUP(A131, Sentinel!$A$2:$F$139,2)&amp;"."&amp;VLOOKUP(A131, Sentinel!$A$2:$F$139,3))</f>
        <v>Laboratory Result.Specimen_Source</v>
      </c>
      <c r="G131" s="13" t="str">
        <f>IF(ISBLANK(A131),"",VLOOKUP(A131, Sentinel!$A$2:$H$139,7))</f>
        <v>Specimen source. Populated for all records. Some laboratory tests have several possible valid values for Specimen_Source</v>
      </c>
      <c r="H131" s="14" t="str">
        <f>IF(ISBLANK(B131),"",VLOOKUP(B131, PCORNet!$A$2:$F$157,2)&amp;"."&amp;VLOOKUP(B131, PCORNet!$A$2:$F$157,3))</f>
        <v>Lab_Result_CM.specimen_source</v>
      </c>
      <c r="I131" s="14" t="str">
        <f>IF(ISBLANK(B131),"",VLOOKUP(B131, PCORNet!$A$2:$H$157,7))</f>
        <v>Specimen source</v>
      </c>
      <c r="J131" s="15" t="str">
        <f>IF(ISBLANK(C131),"",VLOOKUP(C131, 'PCORNet v4'!$A$2:$F$249,2)&amp;"."&amp;VLOOKUP(C131, 'PCORNet v4'!$A$2:$F$249,3))</f>
        <v>Lab_Result_CM.specimen_source</v>
      </c>
      <c r="K131" s="15" t="str">
        <f>IF(ISBLANK(C131),"",VLOOKUP(C131, 'PCORNet v4'!$A$2:$H$249,7))</f>
        <v>Specimen source</v>
      </c>
      <c r="L131" s="16" t="str">
        <f>IF(ISBLANK(D131),"",VLOOKUP(D131,i2b2!$A$2:$H$60,2)&amp;"."&amp;VLOOKUP(D131,i2b2!$A$2:$H$60,3))</f>
        <v/>
      </c>
      <c r="M131" s="16" t="str">
        <f>IF(ISBLANK(D131),"",VLOOKUP(D131,i2b2!$A$2:$H$60,7))</f>
        <v/>
      </c>
      <c r="N131" s="17" t="str">
        <f>IF(ISBLANK(E131),"",VLOOKUP(E131, OMOP!$A$2:$G$178,2)&amp;"."&amp;VLOOKUP(E131,OMOP!$A$2:$G$178,3))</f>
        <v/>
      </c>
      <c r="O131" s="17" t="str">
        <f>IF(ISBLANK(E131),"",VLOOKUP(E131, OMOP!$A$2:$H$178,7))</f>
        <v/>
      </c>
      <c r="P131" s="25" t="s">
        <v>436</v>
      </c>
      <c r="Q131" s="25" t="s">
        <v>422</v>
      </c>
      <c r="R131" s="25" t="s">
        <v>2083</v>
      </c>
      <c r="S131" s="54" t="s">
        <v>2883</v>
      </c>
      <c r="T131" s="50"/>
      <c r="U131" s="54" t="s">
        <v>3065</v>
      </c>
      <c r="V131" s="26" t="s">
        <v>1951</v>
      </c>
      <c r="W131" s="26" t="s">
        <v>2548</v>
      </c>
      <c r="X131" s="36" t="str">
        <f>IF(ISBLANK($A131),"",IF(ISBLANK(VLOOKUP($A131, Sentinel!$A$2:$H$180,8)),"N/A",VLOOKUP($A131, Sentinel!$A$2:$H$180,8)))</f>
        <v>PerformedClinicalResult &gt; PerformedObservation &gt; Subject &gt; Specimen &gt; PerformedSpecimenCollection.methodCode</v>
      </c>
      <c r="Y131" s="37" t="str">
        <f>IF(ISBLANK(B131),"",IF(ISBLANK(VLOOKUP(B131,PCORNet!$A$2:$H$180,8)), "N/A",VLOOKUP(B131,PCORNet!$A$2:$H$180,8)))</f>
        <v>PerformedClinicalResult &gt; PerformedObservation &gt; Subject &gt; Specimen &gt; PerformedSpecimenCollection.methodCode</v>
      </c>
      <c r="Z131" s="38" t="str">
        <f>IF(ISBLANK(C131),"",IF(ISBLANK(VLOOKUP(C131,'PCORNet v4'!$A$2:$H$296,8)), "N/A",VLOOKUP(C131,'PCORNet v4'!$A$2:$H$296,8)))</f>
        <v>PerformedClinicalResult &gt; PerformedObservation &gt; Subject &gt; Specimen &gt; PerformedSpecimenCollection.methodCode</v>
      </c>
      <c r="AA131" s="39" t="str">
        <f>IF(ISBLANK(D131),"",IF(ISBLANK(VLOOKUP(D131,i2b2!$A$2:$H$180,8)),"N/A",VLOOKUP(D131,i2b2!$A$2:$H$180,8)))</f>
        <v/>
      </c>
      <c r="AB131" s="40" t="str">
        <f>IF(ISBLANK(E131),"",IF(ISBLANK(VLOOKUP(E131,OMOP!$A$2:$H$180,8)),"N/A", VLOOKUP(E131,OMOP!$A$2:$H$180,8)))</f>
        <v/>
      </c>
    </row>
    <row r="132" spans="1:28" s="6" customFormat="1" ht="62.4" x14ac:dyDescent="0.3">
      <c r="A132" s="13" t="s">
        <v>328</v>
      </c>
      <c r="B132" s="14" t="s">
        <v>634</v>
      </c>
      <c r="C132" s="15" t="s">
        <v>634</v>
      </c>
      <c r="D132" s="16" t="s">
        <v>904</v>
      </c>
      <c r="E132" s="17" t="s">
        <v>905</v>
      </c>
      <c r="F132" s="13" t="str">
        <f>IF(ISBLANK(A132),"",VLOOKUP(A132, Sentinel!$A$2:$F$139,2)&amp;"."&amp;VLOOKUP(A132, Sentinel!$A$2:$F$139,3))</f>
        <v>Laboratory Result.LOINC</v>
      </c>
      <c r="G132" s="13" t="str">
        <f>IF(ISBLANK(A132),"",VLOOKUP(A132, Sentinel!$A$2:$H$139,7))</f>
        <v>LOINC code for the test.</v>
      </c>
      <c r="H132" s="14" t="str">
        <f>IF(ISBLANK(B132),"",VLOOKUP(B132, PCORNet!$A$2:$F$157,2)&amp;"."&amp;VLOOKUP(B132, PCORNet!$A$2:$F$157,3))</f>
        <v>Lab_Result_CM.lab_loinc</v>
      </c>
      <c r="I132" s="14" t="str">
        <f>IF(ISBLANK(B132),"",VLOOKUP(B132, PCORNet!$A$2:$H$157,7))</f>
        <v>Logical Observation Identifiers, Names, and Codes (LOINC®) from the Regenstrief Institute.</v>
      </c>
      <c r="J132" s="15" t="str">
        <f>IF(ISBLANK(C132),"",VLOOKUP(C132, 'PCORNet v4'!$A$2:$F$249,2)&amp;"."&amp;VLOOKUP(C132, 'PCORNet v4'!$A$2:$F$249,3))</f>
        <v>Lab_Result_CM.lab_loinc</v>
      </c>
      <c r="K132" s="15" t="str">
        <f>IF(ISBLANK(C132),"",VLOOKUP(C132, 'PCORNet v4'!$A$2:$H$249,7))</f>
        <v>Logical Observation Identifiers, Names, and Codes (LOINC®) from the Regenstrief Institute.</v>
      </c>
      <c r="L132" s="16" t="str">
        <f>IF(ISBLANK(D132),"",VLOOKUP(D132,i2b2!$A$2:$H$60,2)&amp;"."&amp;VLOOKUP(D132,i2b2!$A$2:$H$60,3))</f>
        <v>Laboratory Test.LAB_CODE</v>
      </c>
      <c r="M132" s="16" t="str">
        <f>IF(ISBLANK(D132),"",VLOOKUP(D132,i2b2!$A$2:$H$60,7))</f>
        <v>Laboratory test concept in coding system.</v>
      </c>
      <c r="N132" s="17" t="str">
        <f>IF(ISBLANK(E132),"",VLOOKUP(E132, OMOP!$A$2:$G$178,2)&amp;"."&amp;VLOOKUP(E132,OMOP!$A$2:$G$178,3))</f>
        <v>MEASUREMENT.measurement_concept_id</v>
      </c>
      <c r="O132" s="17" t="str">
        <f>IF(ISBLANK(E132),"",VLOOKUP(E132, OMOP!$A$2:$H$178,7))</f>
        <v>A foreign key to the standard measurement
concept identifier in the Standardized
Vocabularies.</v>
      </c>
      <c r="P132" s="25" t="s">
        <v>1166</v>
      </c>
      <c r="Q132" s="25" t="s">
        <v>2060</v>
      </c>
      <c r="R132" s="25" t="s">
        <v>2061</v>
      </c>
      <c r="S132" s="50" t="s">
        <v>2884</v>
      </c>
      <c r="T132" s="50" t="s">
        <v>2885</v>
      </c>
      <c r="U132" s="50" t="s">
        <v>2886</v>
      </c>
      <c r="V132" s="26" t="s">
        <v>1952</v>
      </c>
      <c r="W132" s="26" t="s">
        <v>2549</v>
      </c>
      <c r="X132" s="36" t="str">
        <f>IF(ISBLANK($A132),"",IF(ISBLANK(VLOOKUP($A132, Sentinel!$A$2:$H$180,8)),"N/A",VLOOKUP($A132, Sentinel!$A$2:$H$180,8)))</f>
        <v>PerformedClinicalResult &gt; PerformedObservation &gt; DefinedObservation.nameCode(CD).code</v>
      </c>
      <c r="Y132" s="37" t="str">
        <f>IF(ISBLANK(B132),"",IF(ISBLANK(VLOOKUP(B132,PCORNet!$A$2:$H$180,8)), "N/A",VLOOKUP(B132,PCORNet!$A$2:$H$180,8)))</f>
        <v>PerformedClinicalResult &gt; PerformedObservation &gt; DefinedObservation.nameCode(CD).code</v>
      </c>
      <c r="Z132" s="38" t="str">
        <f>IF(ISBLANK(C132),"",IF(ISBLANK(VLOOKUP(C132,'PCORNet v4'!$A$2:$H$296,8)), "N/A",VLOOKUP(C132,'PCORNet v4'!$A$2:$H$296,8)))</f>
        <v>PerformedClinicalResult &gt; PerformedObservation &gt; DefinedObservation.nameCode(CD).code</v>
      </c>
      <c r="AA132" s="39" t="str">
        <f>IF(ISBLANK(D132),"",IF(ISBLANK(VLOOKUP(D132,i2b2!$A$2:$H$180,8)),"N/A",VLOOKUP(D132,i2b2!$A$2:$H$180,8)))</f>
        <v>PerformedClinicalResult &gt; PerformedObservation &gt; DefinedObservation.nameCode(CD).code</v>
      </c>
      <c r="AB132" s="40" t="str">
        <f>IF(ISBLANK(E132),"",IF(ISBLANK(VLOOKUP(E132,OMOP!$A$2:$H$180,8)),"N/A", VLOOKUP(E132,OMOP!$A$2:$H$180,8)))</f>
        <v>PerformedClinicalResult &gt; PerformedObservation &gt; DefinedObservation.nameCode(CD).code</v>
      </c>
    </row>
    <row r="133" spans="1:28" s="6" customFormat="1" ht="31.2" x14ac:dyDescent="0.3">
      <c r="A133" s="13"/>
      <c r="B133" s="14"/>
      <c r="C133" s="15"/>
      <c r="D133" s="16" t="s">
        <v>908</v>
      </c>
      <c r="E133" s="17"/>
      <c r="F133" s="13" t="str">
        <f>IF(ISBLANK(A133),"",VLOOKUP(A133, Sentinel!$A$2:$F$139,2)&amp;"."&amp;VLOOKUP(A133, Sentinel!$A$2:$F$139,3))</f>
        <v/>
      </c>
      <c r="G133" s="13" t="str">
        <f>IF(ISBLANK(A133),"",VLOOKUP(A133, Sentinel!$A$2:$H$139,7))</f>
        <v/>
      </c>
      <c r="H133" s="14" t="str">
        <f>IF(ISBLANK(B133),"",VLOOKUP(B133, PCORNet!$A$2:$F$157,2)&amp;"."&amp;VLOOKUP(B133, PCORNet!$A$2:$F$157,3))</f>
        <v/>
      </c>
      <c r="I133" s="14" t="str">
        <f>IF(ISBLANK(B133),"",VLOOKUP(B133, PCORNet!$A$2:$H$157,7))</f>
        <v/>
      </c>
      <c r="J133" s="15" t="str">
        <f>IF(ISBLANK(C133),"",VLOOKUP(C133, 'PCORNet v4'!$A$2:$F$249,2)&amp;"."&amp;VLOOKUP(C133, 'PCORNet v4'!$A$2:$F$249,3))</f>
        <v/>
      </c>
      <c r="K133" s="15" t="str">
        <f>IF(ISBLANK(C133),"",VLOOKUP(C133, 'PCORNet v4'!$A$2:$H$249,7))</f>
        <v/>
      </c>
      <c r="L133" s="16" t="str">
        <f>IF(ISBLANK(D133),"",VLOOKUP(D133,i2b2!$A$2:$H$60,2)&amp;"."&amp;VLOOKUP(D133,i2b2!$A$2:$H$60,3))</f>
        <v>Laboratory Test.LAB_ CODING_SYSTEM</v>
      </c>
      <c r="M133" s="16" t="str">
        <f>IF(ISBLANK(D133),"",VLOOKUP(D133,i2b2!$A$2:$H$60,7))</f>
        <v>Laboratory test coding system.</v>
      </c>
      <c r="N133" s="17" t="str">
        <f>IF(ISBLANK(E133),"",VLOOKUP(E133, OMOP!$A$2:$G$178,2)&amp;"."&amp;VLOOKUP(E133,OMOP!$A$2:$G$178,3))</f>
        <v/>
      </c>
      <c r="O133" s="17" t="str">
        <f>IF(ISBLANK(E133),"",VLOOKUP(E133, OMOP!$A$2:$H$178,7))</f>
        <v/>
      </c>
      <c r="P133" s="25" t="s">
        <v>1165</v>
      </c>
      <c r="Q133" s="25" t="s">
        <v>2060</v>
      </c>
      <c r="R133" s="25" t="s">
        <v>2061</v>
      </c>
      <c r="S133" s="50" t="s">
        <v>2812</v>
      </c>
      <c r="T133" s="50"/>
      <c r="U133" s="50"/>
      <c r="V133" s="26" t="s">
        <v>1953</v>
      </c>
      <c r="W133" s="26" t="s">
        <v>2549</v>
      </c>
      <c r="X133" s="36" t="str">
        <f>IF(ISBLANK($A133),"",IF(ISBLANK(VLOOKUP($A133, Sentinel!$A$2:$H$180,8)),"N/A",VLOOKUP($A133, Sentinel!$A$2:$H$180,8)))</f>
        <v/>
      </c>
      <c r="Y133" s="37" t="str">
        <f>IF(ISBLANK(B133),"",IF(ISBLANK(VLOOKUP(B133,PCORNet!$A$2:$H$180,8)), "N/A",VLOOKUP(B133,PCORNet!$A$2:$H$180,8)))</f>
        <v/>
      </c>
      <c r="Z133" s="38" t="str">
        <f>IF(ISBLANK(C133),"",IF(ISBLANK(VLOOKUP(C133,'PCORNet v4'!$A$2:$H$296,8)), "N/A",VLOOKUP(C133,'PCORNet v4'!$A$2:$H$296,8)))</f>
        <v/>
      </c>
      <c r="AA133" s="39" t="str">
        <f>IF(ISBLANK(D133),"",IF(ISBLANK(VLOOKUP(D133,i2b2!$A$2:$H$180,8)),"N/A",VLOOKUP(D133,i2b2!$A$2:$H$180,8)))</f>
        <v>PerformedClinicalResult &gt; PerformedObservation &gt; DefinedObservation.nameCode(CD).codeSystem</v>
      </c>
      <c r="AB133" s="40" t="str">
        <f>IF(ISBLANK(E133),"",IF(ISBLANK(VLOOKUP(E133,OMOP!$A$2:$H$180,8)),"N/A", VLOOKUP(E133,OMOP!$A$2:$H$180,8)))</f>
        <v/>
      </c>
    </row>
    <row r="134" spans="1:28" s="6" customFormat="1" ht="31.2" x14ac:dyDescent="0.3">
      <c r="A134" s="13"/>
      <c r="B134" s="14"/>
      <c r="C134" s="15"/>
      <c r="D134" s="16" t="s">
        <v>909</v>
      </c>
      <c r="E134" s="17"/>
      <c r="F134" s="13" t="str">
        <f>IF(ISBLANK(A134),"",VLOOKUP(A134, Sentinel!$A$2:$F$139,2)&amp;"."&amp;VLOOKUP(A134, Sentinel!$A$2:$F$139,3))</f>
        <v/>
      </c>
      <c r="G134" s="13" t="str">
        <f>IF(ISBLANK(A134),"",VLOOKUP(A134, Sentinel!$A$2:$H$139,7))</f>
        <v/>
      </c>
      <c r="H134" s="14" t="str">
        <f>IF(ISBLANK(B134),"",VLOOKUP(B134, PCORNet!$A$2:$F$157,2)&amp;"."&amp;VLOOKUP(B134, PCORNet!$A$2:$F$157,3))</f>
        <v/>
      </c>
      <c r="I134" s="14" t="str">
        <f>IF(ISBLANK(B134),"",VLOOKUP(B134, PCORNet!$A$2:$H$157,7))</f>
        <v/>
      </c>
      <c r="J134" s="15" t="str">
        <f>IF(ISBLANK(C134),"",VLOOKUP(C134, 'PCORNet v4'!$A$2:$F$249,2)&amp;"."&amp;VLOOKUP(C134, 'PCORNet v4'!$A$2:$F$249,3))</f>
        <v/>
      </c>
      <c r="K134" s="15" t="str">
        <f>IF(ISBLANK(C134),"",VLOOKUP(C134, 'PCORNet v4'!$A$2:$H$249,7))</f>
        <v/>
      </c>
      <c r="L134" s="16" t="str">
        <f>IF(ISBLANK(D134),"",VLOOKUP(D134,i2b2!$A$2:$H$60,2)&amp;"."&amp;VLOOKUP(D134,i2b2!$A$2:$H$60,3))</f>
        <v>Laboratory Test.LAB_CODING_SYSTEM_VERSION</v>
      </c>
      <c r="M134" s="16" t="str">
        <f>IF(ISBLANK(D134),"",VLOOKUP(D134,i2b2!$A$2:$H$60,7))</f>
        <v>Laboratory test coding system version.</v>
      </c>
      <c r="N134" s="17" t="str">
        <f>IF(ISBLANK(E134),"",VLOOKUP(E134, OMOP!$A$2:$G$178,2)&amp;"."&amp;VLOOKUP(E134,OMOP!$A$2:$G$178,3))</f>
        <v/>
      </c>
      <c r="O134" s="17" t="str">
        <f>IF(ISBLANK(E134),"",VLOOKUP(E134, OMOP!$A$2:$H$178,7))</f>
        <v/>
      </c>
      <c r="P134" s="25" t="s">
        <v>2151</v>
      </c>
      <c r="Q134" s="25" t="s">
        <v>2060</v>
      </c>
      <c r="R134" s="25" t="s">
        <v>2061</v>
      </c>
      <c r="S134" s="50" t="s">
        <v>2812</v>
      </c>
      <c r="T134" s="50"/>
      <c r="U134" s="50"/>
      <c r="V134" s="26" t="s">
        <v>2152</v>
      </c>
      <c r="W134" s="26" t="s">
        <v>2549</v>
      </c>
      <c r="X134" s="36" t="str">
        <f>IF(ISBLANK($A134),"",IF(ISBLANK(VLOOKUP($A134, Sentinel!$A$2:$H$180,8)),"N/A",VLOOKUP($A134, Sentinel!$A$2:$H$180,8)))</f>
        <v/>
      </c>
      <c r="Y134" s="37" t="str">
        <f>IF(ISBLANK(B134),"",IF(ISBLANK(VLOOKUP(B134,PCORNet!$A$2:$H$180,8)), "N/A",VLOOKUP(B134,PCORNet!$A$2:$H$180,8)))</f>
        <v/>
      </c>
      <c r="Z134" s="38" t="str">
        <f>IF(ISBLANK(C134),"",IF(ISBLANK(VLOOKUP(C134,'PCORNet v4'!$A$2:$H$296,8)), "N/A",VLOOKUP(C134,'PCORNet v4'!$A$2:$H$296,8)))</f>
        <v/>
      </c>
      <c r="AA134" s="39" t="str">
        <f>IF(ISBLANK(D134),"",IF(ISBLANK(VLOOKUP(D134,i2b2!$A$2:$H$180,8)),"N/A",VLOOKUP(D134,i2b2!$A$2:$H$180,8)))</f>
        <v>PerformedClinicalResult &gt; PerformedObservation &gt; DefinedObservation.nameCode(CD).codeSystemVersion</v>
      </c>
      <c r="AB134" s="40" t="str">
        <f>IF(ISBLANK(E134),"",IF(ISBLANK(VLOOKUP(E134,OMOP!$A$2:$H$180,8)),"N/A", VLOOKUP(E134,OMOP!$A$2:$H$180,8)))</f>
        <v/>
      </c>
    </row>
    <row r="135" spans="1:28" s="6" customFormat="1" ht="31.2" x14ac:dyDescent="0.3">
      <c r="A135" s="13"/>
      <c r="B135" s="14"/>
      <c r="C135" s="15"/>
      <c r="D135" s="16" t="s">
        <v>907</v>
      </c>
      <c r="E135" s="17"/>
      <c r="F135" s="13" t="str">
        <f>IF(ISBLANK(A135),"",VLOOKUP(A135, Sentinel!$A$2:$F$139,2)&amp;"."&amp;VLOOKUP(A135, Sentinel!$A$2:$F$139,3))</f>
        <v/>
      </c>
      <c r="G135" s="13" t="str">
        <f>IF(ISBLANK(A135),"",VLOOKUP(A135, Sentinel!$A$2:$H$139,7))</f>
        <v/>
      </c>
      <c r="H135" s="14" t="str">
        <f>IF(ISBLANK(B135),"",VLOOKUP(B135, PCORNet!$A$2:$F$157,2)&amp;"."&amp;VLOOKUP(B135, PCORNet!$A$2:$F$157,3))</f>
        <v/>
      </c>
      <c r="I135" s="14" t="str">
        <f>IF(ISBLANK(B135),"",VLOOKUP(B135, PCORNet!$A$2:$H$157,7))</f>
        <v/>
      </c>
      <c r="J135" s="15" t="str">
        <f>IF(ISBLANK(C135),"",VLOOKUP(C135, 'PCORNet v4'!$A$2:$F$249,2)&amp;"."&amp;VLOOKUP(C135, 'PCORNet v4'!$A$2:$F$249,3))</f>
        <v/>
      </c>
      <c r="K135" s="15" t="str">
        <f>IF(ISBLANK(C135),"",VLOOKUP(C135, 'PCORNet v4'!$A$2:$H$249,7))</f>
        <v/>
      </c>
      <c r="L135" s="16" t="str">
        <f>IF(ISBLANK(D135),"",VLOOKUP(D135,i2b2!$A$2:$H$60,2)&amp;"."&amp;VLOOKUP(D135,i2b2!$A$2:$H$60,3))</f>
        <v>Laboratory Test.LAB_ CLASSIFICATION_SYSTEM</v>
      </c>
      <c r="M135" s="16" t="str">
        <f>IF(ISBLANK(D135),"",VLOOKUP(D135,i2b2!$A$2:$H$60,7))</f>
        <v>Laboratory test classification system.</v>
      </c>
      <c r="N135" s="17" t="str">
        <f>IF(ISBLANK(E135),"",VLOOKUP(E135, OMOP!$A$2:$G$178,2)&amp;"."&amp;VLOOKUP(E135,OMOP!$A$2:$G$178,3))</f>
        <v/>
      </c>
      <c r="O135" s="17" t="str">
        <f>IF(ISBLANK(E135),"",VLOOKUP(E135, OMOP!$A$2:$H$178,7))</f>
        <v/>
      </c>
      <c r="P135" s="25" t="s">
        <v>1164</v>
      </c>
      <c r="Q135" s="25" t="s">
        <v>2060</v>
      </c>
      <c r="R135" s="25" t="s">
        <v>2061</v>
      </c>
      <c r="S135" s="50" t="s">
        <v>2812</v>
      </c>
      <c r="T135" s="50"/>
      <c r="U135" s="50"/>
      <c r="V135" s="26" t="s">
        <v>1954</v>
      </c>
      <c r="W135" s="26" t="s">
        <v>2549</v>
      </c>
      <c r="X135" s="36" t="str">
        <f>IF(ISBLANK($A135),"",IF(ISBLANK(VLOOKUP($A135, Sentinel!$A$2:$H$180,8)),"N/A",VLOOKUP($A135, Sentinel!$A$2:$H$180,8)))</f>
        <v/>
      </c>
      <c r="Y135" s="37" t="str">
        <f>IF(ISBLANK(B135),"",IF(ISBLANK(VLOOKUP(B135,PCORNet!$A$2:$H$180,8)), "N/A",VLOOKUP(B135,PCORNet!$A$2:$H$180,8)))</f>
        <v/>
      </c>
      <c r="Z135" s="38" t="str">
        <f>IF(ISBLANK(C135),"",IF(ISBLANK(VLOOKUP(C135,'PCORNet v4'!$A$2:$H$296,8)), "N/A",VLOOKUP(C135,'PCORNet v4'!$A$2:$H$296,8)))</f>
        <v/>
      </c>
      <c r="AA135" s="39" t="str">
        <f>IF(ISBLANK(D135),"",IF(ISBLANK(VLOOKUP(D135,i2b2!$A$2:$H$180,8)),"N/A",VLOOKUP(D135,i2b2!$A$2:$H$180,8)))</f>
        <v>PerformedClinicalResult &gt; PerformedObservation &gt; DefinedObservation.nameCode(CD).valueSet</v>
      </c>
      <c r="AB135" s="40" t="str">
        <f>IF(ISBLANK(E135),"",IF(ISBLANK(VLOOKUP(E135,OMOP!$A$2:$H$180,8)),"N/A", VLOOKUP(E135,OMOP!$A$2:$H$180,8)))</f>
        <v/>
      </c>
    </row>
    <row r="136" spans="1:28" s="6" customFormat="1" ht="31.2" x14ac:dyDescent="0.3">
      <c r="A136" s="13"/>
      <c r="B136" s="14"/>
      <c r="C136" s="15"/>
      <c r="D136" s="16" t="s">
        <v>906</v>
      </c>
      <c r="E136" s="17"/>
      <c r="F136" s="13" t="str">
        <f>IF(ISBLANK(A136),"",VLOOKUP(A136, Sentinel!$A$2:$F$139,2)&amp;"."&amp;VLOOKUP(A136, Sentinel!$A$2:$F$139,3))</f>
        <v/>
      </c>
      <c r="G136" s="13" t="str">
        <f>IF(ISBLANK(A136),"",VLOOKUP(A136, Sentinel!$A$2:$H$139,7))</f>
        <v/>
      </c>
      <c r="H136" s="14" t="str">
        <f>IF(ISBLANK(B136),"",VLOOKUP(B136, PCORNet!$A$2:$F$157,2)&amp;"."&amp;VLOOKUP(B136, PCORNet!$A$2:$F$157,3))</f>
        <v/>
      </c>
      <c r="I136" s="14" t="str">
        <f>IF(ISBLANK(B136),"",VLOOKUP(B136, PCORNet!$A$2:$H$157,7))</f>
        <v/>
      </c>
      <c r="J136" s="15" t="str">
        <f>IF(ISBLANK(C136),"",VLOOKUP(C136, 'PCORNet v4'!$A$2:$F$249,2)&amp;"."&amp;VLOOKUP(C136, 'PCORNet v4'!$A$2:$F$249,3))</f>
        <v/>
      </c>
      <c r="K136" s="15" t="str">
        <f>IF(ISBLANK(C136),"",VLOOKUP(C136, 'PCORNet v4'!$A$2:$H$249,7))</f>
        <v/>
      </c>
      <c r="L136" s="16" t="str">
        <f>IF(ISBLANK(D136),"",VLOOKUP(D136,i2b2!$A$2:$H$60,2)&amp;"."&amp;VLOOKUP(D136,i2b2!$A$2:$H$60,3))</f>
        <v>Laboratory Test.LAB_ CLASSIFICATION _SYSTEM_VERSION</v>
      </c>
      <c r="M136" s="16" t="str">
        <f>IF(ISBLANK(D136),"",VLOOKUP(D136,i2b2!$A$2:$H$60,7))</f>
        <v>Laboratory test classification system version.</v>
      </c>
      <c r="N136" s="17" t="str">
        <f>IF(ISBLANK(E136),"",VLOOKUP(E136, OMOP!$A$2:$G$178,2)&amp;"."&amp;VLOOKUP(E136,OMOP!$A$2:$G$178,3))</f>
        <v/>
      </c>
      <c r="O136" s="17" t="str">
        <f>IF(ISBLANK(E136),"",VLOOKUP(E136, OMOP!$A$2:$H$178,7))</f>
        <v/>
      </c>
      <c r="P136" s="25" t="s">
        <v>1683</v>
      </c>
      <c r="Q136" s="25" t="s">
        <v>2060</v>
      </c>
      <c r="R136" s="25" t="s">
        <v>2061</v>
      </c>
      <c r="S136" s="50" t="s">
        <v>2812</v>
      </c>
      <c r="T136" s="50"/>
      <c r="U136" s="50"/>
      <c r="V136" s="26" t="s">
        <v>1955</v>
      </c>
      <c r="W136" s="26" t="s">
        <v>2549</v>
      </c>
      <c r="X136" s="36" t="str">
        <f>IF(ISBLANK($A136),"",IF(ISBLANK(VLOOKUP($A136, Sentinel!$A$2:$H$180,8)),"N/A",VLOOKUP($A136, Sentinel!$A$2:$H$180,8)))</f>
        <v/>
      </c>
      <c r="Y136" s="37" t="str">
        <f>IF(ISBLANK(B136),"",IF(ISBLANK(VLOOKUP(B136,PCORNet!$A$2:$H$180,8)), "N/A",VLOOKUP(B136,PCORNet!$A$2:$H$180,8)))</f>
        <v/>
      </c>
      <c r="Z136" s="38" t="str">
        <f>IF(ISBLANK(C136),"",IF(ISBLANK(VLOOKUP(C136,'PCORNet v4'!$A$2:$H$296,8)), "N/A",VLOOKUP(C136,'PCORNet v4'!$A$2:$H$296,8)))</f>
        <v/>
      </c>
      <c r="AA136" s="39" t="str">
        <f>IF(ISBLANK(D136),"",IF(ISBLANK(VLOOKUP(D136,i2b2!$A$2:$H$180,8)),"N/A",VLOOKUP(D136,i2b2!$A$2:$H$180,8)))</f>
        <v>PerformedClinicalResult &gt; PerformedObservation &gt; DefinedObservation.nameCode(CD).valueSetVersion</v>
      </c>
      <c r="AB136" s="40" t="str">
        <f>IF(ISBLANK(E136),"",IF(ISBLANK(VLOOKUP(E136,OMOP!$A$2:$H$180,8)),"N/A", VLOOKUP(E136,OMOP!$A$2:$H$180,8)))</f>
        <v/>
      </c>
    </row>
    <row r="137" spans="1:28" s="6" customFormat="1" ht="78" x14ac:dyDescent="0.3">
      <c r="A137" s="13" t="s">
        <v>8</v>
      </c>
      <c r="B137" s="14" t="s">
        <v>655</v>
      </c>
      <c r="C137" s="15" t="s">
        <v>655</v>
      </c>
      <c r="D137" s="16"/>
      <c r="E137" s="17"/>
      <c r="F137" s="13" t="str">
        <f>IF(ISBLANK(A137),"",VLOOKUP(A137, Sentinel!$A$2:$F$139,2)&amp;"."&amp;VLOOKUP(A137, Sentinel!$A$2:$F$139,3))</f>
        <v>Laboratory Result.Stat</v>
      </c>
      <c r="G137" s="13" t="str">
        <f>IF(ISBLANK(A137),"",VLOOKUP(A137, Sentinel!$A$2:$H$139,7))</f>
        <v>Immediacy of test.</v>
      </c>
      <c r="H137" s="14" t="str">
        <f>IF(ISBLANK(B137),"",VLOOKUP(B137, PCORNet!$A$2:$F$157,2)&amp;"."&amp;VLOOKUP(B137, PCORNet!$A$2:$F$157,3))</f>
        <v>Lab_Result_CM.priority</v>
      </c>
      <c r="I137" s="14" t="str">
        <f>IF(ISBLANK(B137),"",VLOOKUP(B137, PCORNet!$A$2:$H$157,7))</f>
        <v>Immediacy of test.</v>
      </c>
      <c r="J137" s="15" t="str">
        <f>IF(ISBLANK(C137),"",VLOOKUP(C137, 'PCORNet v4'!$A$2:$F$249,2)&amp;"."&amp;VLOOKUP(C137, 'PCORNet v4'!$A$2:$F$249,3))</f>
        <v>Lab_Result_CM.priority</v>
      </c>
      <c r="K137" s="15" t="str">
        <f>IF(ISBLANK(C137),"",VLOOKUP(C137, 'PCORNet v4'!$A$2:$H$249,7))</f>
        <v>Immediacy of test.</v>
      </c>
      <c r="L137" s="16" t="str">
        <f>IF(ISBLANK(D137),"",VLOOKUP(D137,i2b2!$A$2:$H$60,2)&amp;"."&amp;VLOOKUP(D137,i2b2!$A$2:$H$60,3))</f>
        <v/>
      </c>
      <c r="M137" s="16" t="str">
        <f>IF(ISBLANK(D137),"",VLOOKUP(D137,i2b2!$A$2:$H$60,7))</f>
        <v/>
      </c>
      <c r="N137" s="17" t="str">
        <f>IF(ISBLANK(E137),"",VLOOKUP(E137, OMOP!$A$2:$G$178,2)&amp;"."&amp;VLOOKUP(E137,OMOP!$A$2:$G$178,3))</f>
        <v/>
      </c>
      <c r="O137" s="17" t="str">
        <f>IF(ISBLANK(E137),"",VLOOKUP(E137, OMOP!$A$2:$H$178,7))</f>
        <v/>
      </c>
      <c r="P137" s="25" t="s">
        <v>438</v>
      </c>
      <c r="Q137" s="25" t="s">
        <v>2047</v>
      </c>
      <c r="R137" s="25" t="s">
        <v>2084</v>
      </c>
      <c r="S137" s="50" t="s">
        <v>2812</v>
      </c>
      <c r="T137" s="50"/>
      <c r="U137" s="50" t="s">
        <v>2887</v>
      </c>
      <c r="V137" s="26" t="s">
        <v>1956</v>
      </c>
      <c r="W137" s="26" t="s">
        <v>2550</v>
      </c>
      <c r="X137" s="36" t="str">
        <f>IF(ISBLANK($A137),"",IF(ISBLANK(VLOOKUP($A137, Sentinel!$A$2:$H$180,8)),"N/A",VLOOKUP($A137, Sentinel!$A$2:$H$180,8)))</f>
        <v>PerformedClinicalResult &gt; PerformedObservation.urgencyCode</v>
      </c>
      <c r="Y137" s="37" t="str">
        <f>IF(ISBLANK(B137),"",IF(ISBLANK(VLOOKUP(B137,PCORNet!$A$2:$H$180,8)), "N/A",VLOOKUP(B137,PCORNet!$A$2:$H$180,8)))</f>
        <v>PerformedClinicalResult &gt; PerformedObservation.urgencyCode</v>
      </c>
      <c r="Z137" s="38" t="str">
        <f>IF(ISBLANK(C137),"",IF(ISBLANK(VLOOKUP(C137,'PCORNet v4'!$A$2:$H$296,8)), "N/A",VLOOKUP(C137,'PCORNet v4'!$A$2:$H$296,8)))</f>
        <v>PerformedClinicalResult &gt; PerformedObservation.urgencyCode</v>
      </c>
      <c r="AA137" s="39" t="str">
        <f>IF(ISBLANK(D137),"",IF(ISBLANK(VLOOKUP(D137,i2b2!$A$2:$H$180,8)),"N/A",VLOOKUP(D137,i2b2!$A$2:$H$180,8)))</f>
        <v/>
      </c>
      <c r="AB137" s="40" t="str">
        <f>IF(ISBLANK(E137),"",IF(ISBLANK(VLOOKUP(E137,OMOP!$A$2:$H$180,8)),"N/A", VLOOKUP(E137,OMOP!$A$2:$H$180,8)))</f>
        <v/>
      </c>
    </row>
    <row r="138" spans="1:28" s="6" customFormat="1" ht="31.2" x14ac:dyDescent="0.3">
      <c r="A138" s="13" t="s">
        <v>382</v>
      </c>
      <c r="B138" s="14"/>
      <c r="C138" s="15"/>
      <c r="D138" s="16"/>
      <c r="E138" s="17"/>
      <c r="F138" s="13" t="str">
        <f>IF(ISBLANK(A138),"",VLOOKUP(A138, Sentinel!$A$2:$F$139,2)&amp;"."&amp;VLOOKUP(A138, Sentinel!$A$2:$F$139,3))</f>
        <v>Laboratory Result.Pt_Loc</v>
      </c>
      <c r="G138" s="13" t="str">
        <f>IF(ISBLANK(A138),"",VLOOKUP(A138, Sentinel!$A$2:$H$139,7))</f>
        <v>Patient location where the lab specimen was obtained.</v>
      </c>
      <c r="H138" s="14" t="str">
        <f>IF(ISBLANK(B138),"",VLOOKUP(B138, PCORNet!$A$2:$F$157,2)&amp;"."&amp;VLOOKUP(B138, PCORNet!$A$2:$F$157,3))</f>
        <v/>
      </c>
      <c r="I138" s="14" t="str">
        <f>IF(ISBLANK(B138),"",VLOOKUP(B138, PCORNet!$A$2:$H$157,7))</f>
        <v/>
      </c>
      <c r="J138" s="15" t="str">
        <f>IF(ISBLANK(C138),"",VLOOKUP(C138, 'PCORNet v4'!$A$2:$F$249,2)&amp;"."&amp;VLOOKUP(C138, 'PCORNet v4'!$A$2:$F$249,3))</f>
        <v/>
      </c>
      <c r="K138" s="15" t="str">
        <f>IF(ISBLANK(C138),"",VLOOKUP(C138, 'PCORNet v4'!$A$2:$H$249,7))</f>
        <v/>
      </c>
      <c r="L138" s="16" t="str">
        <f>IF(ISBLANK(D138),"",VLOOKUP(D138,i2b2!$A$2:$H$60,2)&amp;"."&amp;VLOOKUP(D138,i2b2!$A$2:$H$60,3))</f>
        <v/>
      </c>
      <c r="M138" s="16" t="str">
        <f>IF(ISBLANK(D138),"",VLOOKUP(D138,i2b2!$A$2:$H$60,7))</f>
        <v/>
      </c>
      <c r="N138" s="17" t="str">
        <f>IF(ISBLANK(E138),"",VLOOKUP(E138, OMOP!$A$2:$G$178,2)&amp;"."&amp;VLOOKUP(E138,OMOP!$A$2:$G$178,3))</f>
        <v/>
      </c>
      <c r="O138" s="17" t="str">
        <f>IF(ISBLANK(E138),"",VLOOKUP(E138, OMOP!$A$2:$H$178,7))</f>
        <v/>
      </c>
      <c r="P138" s="25" t="s">
        <v>439</v>
      </c>
      <c r="Q138" s="25" t="s">
        <v>1530</v>
      </c>
      <c r="R138" s="25" t="s">
        <v>2069</v>
      </c>
      <c r="S138" s="51"/>
      <c r="T138" s="51"/>
      <c r="U138" s="51"/>
      <c r="V138" s="26" t="s">
        <v>1957</v>
      </c>
      <c r="W138" s="26" t="s">
        <v>2551</v>
      </c>
      <c r="X138" s="36" t="str">
        <f>IF(ISBLANK($A138),"",IF(ISBLANK(VLOOKUP($A138, Sentinel!$A$2:$H$180,8)),"N/A",VLOOKUP($A138, Sentinel!$A$2:$H$180,8)))</f>
        <v>PerformedClinicalResult &gt; PerformedObservation &gt; Subject &gt; Specimen &gt; PerformedSpecimenCollection &gt; Place.typeCode</v>
      </c>
      <c r="Y138" s="37" t="str">
        <f>IF(ISBLANK(B138),"",IF(ISBLANK(VLOOKUP(B138,PCORNet!$A$2:$H$180,8)), "N/A",VLOOKUP(B138,PCORNet!$A$2:$H$180,8)))</f>
        <v/>
      </c>
      <c r="Z138" s="38" t="str">
        <f>IF(ISBLANK(C138),"",IF(ISBLANK(VLOOKUP(C138,'PCORNet v4'!$A$2:$H$296,8)), "N/A",VLOOKUP(C138,'PCORNet v4'!$A$2:$H$296,8)))</f>
        <v/>
      </c>
      <c r="AA138" s="39" t="str">
        <f>IF(ISBLANK(D138),"",IF(ISBLANK(VLOOKUP(D138,i2b2!$A$2:$H$180,8)),"N/A",VLOOKUP(D138,i2b2!$A$2:$H$180,8)))</f>
        <v/>
      </c>
      <c r="AB138" s="40" t="str">
        <f>IF(ISBLANK(E138),"",IF(ISBLANK(VLOOKUP(E138,OMOP!$A$2:$H$180,8)),"N/A", VLOOKUP(E138,OMOP!$A$2:$H$180,8)))</f>
        <v/>
      </c>
    </row>
    <row r="139" spans="1:28" s="6" customFormat="1" ht="109.2" x14ac:dyDescent="0.3">
      <c r="A139" s="13" t="s">
        <v>388</v>
      </c>
      <c r="B139" s="14" t="s">
        <v>659</v>
      </c>
      <c r="C139" s="15" t="s">
        <v>659</v>
      </c>
      <c r="D139" s="16" t="s">
        <v>910</v>
      </c>
      <c r="E139" s="17"/>
      <c r="F139" s="13" t="str">
        <f>IF(ISBLANK(A139),"",VLOOKUP(A139, Sentinel!$A$2:$F$139,2)&amp;"."&amp;VLOOKUP(A139, Sentinel!$A$2:$F$139,3))</f>
        <v>Laboratory Result.Result_Loc</v>
      </c>
      <c r="G139" s="13" t="str">
        <f>IF(ISBLANK(A139),"",VLOOKUP(A139, Sentinel!$A$2:$H$139,7))</f>
        <v>Location of the test result.</v>
      </c>
      <c r="H139" s="14" t="str">
        <f>IF(ISBLANK(B139),"",VLOOKUP(B139, PCORNet!$A$2:$F$157,2)&amp;"."&amp;VLOOKUP(B139, PCORNet!$A$2:$F$157,3))</f>
        <v>Lab_Result_CM.result_loc</v>
      </c>
      <c r="I139" s="14" t="str">
        <f>IF(ISBLANK(B139),"",VLOOKUP(B139, PCORNet!$A$2:$H$157,7))</f>
        <v>Location of the test result. Point of Care locations may include anticoagulation clinic, newborn nursery, finger stick in provider office, or home.</v>
      </c>
      <c r="J139" s="15" t="str">
        <f>IF(ISBLANK(C139),"",VLOOKUP(C139, 'PCORNet v4'!$A$2:$F$249,2)&amp;"."&amp;VLOOKUP(C139, 'PCORNet v4'!$A$2:$F$249,3))</f>
        <v>Lab_Result_CM.result_loc</v>
      </c>
      <c r="K139" s="15" t="str">
        <f>IF(ISBLANK(C139),"",VLOOKUP(C139, 'PCORNet v4'!$A$2:$H$249,7))</f>
        <v>Location of the test result. Point of Care locations may include anticoagulation clinic, newborn nursery, finger stick in provider office, or home.</v>
      </c>
      <c r="L139" s="16" t="str">
        <f>IF(ISBLANK(D139),"",VLOOKUP(D139,i2b2!$A$2:$H$60,2)&amp;"."&amp;VLOOKUP(D139,i2b2!$A$2:$H$60,3))</f>
        <v>Laboratory Test.RESULT_LOCATION</v>
      </c>
      <c r="M139" s="16" t="str">
        <f>IF(ISBLANK(D139),"",VLOOKUP(D139,i2b2!$A$2:$H$60,7))</f>
        <v>Location of the test result. Point of Care locations may include anticoagulation clinic, newborn nursery, finger stick in provider office, or home. The default value is ‘L’ unless the result is Point of Care. There should not be any missing values.</v>
      </c>
      <c r="N139" s="17" t="str">
        <f>IF(ISBLANK(E139),"",VLOOKUP(E139, OMOP!$A$2:$G$178,2)&amp;"."&amp;VLOOKUP(E139,OMOP!$A$2:$G$178,3))</f>
        <v/>
      </c>
      <c r="O139" s="17" t="str">
        <f>IF(ISBLANK(E139),"",VLOOKUP(E139, OMOP!$A$2:$H$178,7))</f>
        <v/>
      </c>
      <c r="P139" s="25" t="s">
        <v>1821</v>
      </c>
      <c r="Q139" s="25" t="s">
        <v>1530</v>
      </c>
      <c r="R139" s="25" t="s">
        <v>2069</v>
      </c>
      <c r="S139" s="51"/>
      <c r="T139" s="51"/>
      <c r="U139" s="51"/>
      <c r="V139" s="26" t="s">
        <v>1958</v>
      </c>
      <c r="W139" s="26" t="s">
        <v>2552</v>
      </c>
      <c r="X139" s="36" t="str">
        <f>IF(ISBLANK($A139),"",IF(ISBLANK(VLOOKUP($A139, Sentinel!$A$2:$H$180,8)),"N/A",VLOOKUP($A139, Sentinel!$A$2:$H$180,8)))</f>
        <v>PerformedClinicalResult &gt; PerformedObservation &gt; Place.typeCode</v>
      </c>
      <c r="Y139" s="37" t="str">
        <f>IF(ISBLANK(B139),"",IF(ISBLANK(VLOOKUP(B139,PCORNet!$A$2:$H$180,8)), "N/A",VLOOKUP(B139,PCORNet!$A$2:$H$180,8)))</f>
        <v>PerformedClinicalResult &gt; PerformedObservation &gt; Place.typeCode</v>
      </c>
      <c r="Z139" s="38" t="str">
        <f>IF(ISBLANK(C139),"",IF(ISBLANK(VLOOKUP(C139,'PCORNet v4'!$A$2:$H$296,8)), "N/A",VLOOKUP(C139,'PCORNet v4'!$A$2:$H$296,8)))</f>
        <v>PerformedClinicalResult &gt; PerformedObservation &gt; Place.typeCode</v>
      </c>
      <c r="AA139" s="39" t="str">
        <f>IF(ISBLANK(D139),"",IF(ISBLANK(VLOOKUP(D139,i2b2!$A$2:$H$180,8)),"N/A",VLOOKUP(D139,i2b2!$A$2:$H$180,8)))</f>
        <v>PerformedClinicalResult &gt; PerformedObservation &gt; Place.typeCode</v>
      </c>
      <c r="AB139" s="40" t="str">
        <f>IF(ISBLANK(E139),"",IF(ISBLANK(VLOOKUP(E139,OMOP!$A$2:$H$180,8)),"N/A", VLOOKUP(E139,OMOP!$A$2:$H$180,8)))</f>
        <v/>
      </c>
    </row>
    <row r="140" spans="1:28" s="6" customFormat="1" ht="109.2" x14ac:dyDescent="0.3">
      <c r="A140" s="13" t="s">
        <v>324</v>
      </c>
      <c r="B140" s="14"/>
      <c r="C140" s="15"/>
      <c r="D140" s="16" t="s">
        <v>911</v>
      </c>
      <c r="E140" s="17" t="s">
        <v>912</v>
      </c>
      <c r="F140" s="13" t="str">
        <f>IF(ISBLANK(A140),"",VLOOKUP(A140, Sentinel!$A$2:$F$139,2)&amp;"."&amp;VLOOKUP(A140, Sentinel!$A$2:$F$139,3))</f>
        <v>Laboratory Result.LOCAL_CD</v>
      </c>
      <c r="G140" s="13" t="str">
        <f>IF(ISBLANK(A140),"",VLOOKUP(A140, Sentinel!$A$2:$H$139,7))</f>
        <v>Local code related to an individual lab test.</v>
      </c>
      <c r="H140" s="14" t="str">
        <f>IF(ISBLANK(B140),"",VLOOKUP(B140, PCORNet!$A$2:$F$157,2)&amp;"."&amp;VLOOKUP(B140, PCORNet!$A$2:$F$157,3))</f>
        <v/>
      </c>
      <c r="I140" s="14" t="str">
        <f>IF(ISBLANK(B140),"",VLOOKUP(B140, PCORNet!$A$2:$H$157,7))</f>
        <v/>
      </c>
      <c r="J140" s="15" t="str">
        <f>IF(ISBLANK(C140),"",VLOOKUP(C140, 'PCORNet v4'!$A$2:$F$249,2)&amp;"."&amp;VLOOKUP(C140, 'PCORNet v4'!$A$2:$F$249,3))</f>
        <v/>
      </c>
      <c r="K140" s="15" t="str">
        <f>IF(ISBLANK(C140),"",VLOOKUP(C140, 'PCORNet v4'!$A$2:$H$249,7))</f>
        <v/>
      </c>
      <c r="L140" s="16" t="str">
        <f>IF(ISBLANK(D140),"",VLOOKUP(D140,i2b2!$A$2:$H$60,2)&amp;"."&amp;VLOOKUP(D140,i2b2!$A$2:$H$60,3))</f>
        <v>Laboratory Test.RAW_LAB_CODE</v>
      </c>
      <c r="M140" s="16" t="str">
        <f>IF(ISBLANK(D140),"",VLOOKUP(D140,i2b2!$A$2:$H$60,7))</f>
        <v>Local code related to an individual lab test.</v>
      </c>
      <c r="N140" s="17" t="str">
        <f>IF(ISBLANK(E140),"",VLOOKUP(E140, OMOP!$A$2:$G$178,2)&amp;"."&amp;VLOOKUP(E140,OMOP!$A$2:$G$178,3))</f>
        <v>MEASUREMENT.measurement_source_value</v>
      </c>
      <c r="O140" s="17" t="str">
        <f>IF(ISBLANK(E140),"",VLOOKUP(E140, OMOP!$A$2:$H$178,7))</f>
        <v>The Measurement name as it appears in
the source data. This code is mapped to a
Standard Concept in the Standardized
Vocabularies and the original code is stored
here for reference.</v>
      </c>
      <c r="P140" s="25" t="s">
        <v>1684</v>
      </c>
      <c r="Q140" s="25" t="s">
        <v>2060</v>
      </c>
      <c r="R140" s="25" t="s">
        <v>2061</v>
      </c>
      <c r="S140" s="51"/>
      <c r="T140" s="51"/>
      <c r="U140" s="51"/>
      <c r="V140" s="26" t="s">
        <v>1959</v>
      </c>
      <c r="W140" s="26" t="s">
        <v>2553</v>
      </c>
      <c r="X140" s="36" t="str">
        <f>IF(ISBLANK($A140),"",IF(ISBLANK(VLOOKUP($A140, Sentinel!$A$2:$H$180,8)),"N/A",VLOOKUP($A140, Sentinel!$A$2:$H$180,8)))</f>
        <v>PerformedClinicalResult &gt; PerformedObservation &gt; DefinedObservation.nameCode(CD).translation(DSET&lt;CD&gt;).item</v>
      </c>
      <c r="Y140" s="37" t="str">
        <f>IF(ISBLANK(B140),"",IF(ISBLANK(VLOOKUP(B140,PCORNet!$A$2:$H$180,8)), "N/A",VLOOKUP(B140,PCORNet!$A$2:$H$180,8)))</f>
        <v/>
      </c>
      <c r="Z140" s="38" t="str">
        <f>IF(ISBLANK(C140),"",IF(ISBLANK(VLOOKUP(C140,'PCORNet v4'!$A$2:$H$296,8)), "N/A",VLOOKUP(C140,'PCORNet v4'!$A$2:$H$296,8)))</f>
        <v/>
      </c>
      <c r="AA140" s="39" t="str">
        <f>IF(ISBLANK(D140),"",IF(ISBLANK(VLOOKUP(D140,i2b2!$A$2:$H$180,8)),"N/A",VLOOKUP(D140,i2b2!$A$2:$H$180,8)))</f>
        <v>PerformedClinicalResult &gt; PerformedObservation &gt; DefinedObservation.nameCode(CD).translation(DSET&lt;CD&gt;).item</v>
      </c>
      <c r="AB140" s="40" t="str">
        <f>IF(ISBLANK(E140),"",IF(ISBLANK(VLOOKUP(E140,OMOP!$A$2:$H$180,8)),"N/A", VLOOKUP(E140,OMOP!$A$2:$H$180,8)))</f>
        <v>PerformedClinicalResult &gt; PerformedObservation &gt; DefinedObservation.nameCode(CD).translation(DSET&lt;CD&gt;).item</v>
      </c>
    </row>
    <row r="141" spans="1:28" s="6" customFormat="1" ht="31.2" x14ac:dyDescent="0.3">
      <c r="A141" s="13" t="s">
        <v>310</v>
      </c>
      <c r="B141" s="14"/>
      <c r="C141" s="15"/>
      <c r="D141" s="16" t="s">
        <v>913</v>
      </c>
      <c r="E141" s="17"/>
      <c r="F141" s="13" t="str">
        <f>IF(ISBLANK(A141),"",VLOOKUP(A141, Sentinel!$A$2:$F$139,2)&amp;"."&amp;VLOOKUP(A141, Sentinel!$A$2:$F$139,3))</f>
        <v>Laboratory Result.BATTERY_CD</v>
      </c>
      <c r="G141" s="13" t="str">
        <f>IF(ISBLANK(A141),"",VLOOKUP(A141, Sentinel!$A$2:$H$139,7))</f>
        <v>Local code related to a battery or panel of lab tests.</v>
      </c>
      <c r="H141" s="14" t="str">
        <f>IF(ISBLANK(B141),"",VLOOKUP(B141, PCORNet!$A$2:$F$157,2)&amp;"."&amp;VLOOKUP(B141, PCORNet!$A$2:$F$157,3))</f>
        <v/>
      </c>
      <c r="I141" s="14" t="str">
        <f>IF(ISBLANK(B141),"",VLOOKUP(B141, PCORNet!$A$2:$H$157,7))</f>
        <v/>
      </c>
      <c r="J141" s="15" t="str">
        <f>IF(ISBLANK(C141),"",VLOOKUP(C141, 'PCORNet v4'!$A$2:$F$249,2)&amp;"."&amp;VLOOKUP(C141, 'PCORNet v4'!$A$2:$F$249,3))</f>
        <v/>
      </c>
      <c r="K141" s="15" t="str">
        <f>IF(ISBLANK(C141),"",VLOOKUP(C141, 'PCORNet v4'!$A$2:$H$249,7))</f>
        <v/>
      </c>
      <c r="L141" s="16" t="str">
        <f>IF(ISBLANK(D141),"",VLOOKUP(D141,i2b2!$A$2:$H$60,2)&amp;"."&amp;VLOOKUP(D141,i2b2!$A$2:$H$60,3))</f>
        <v>Laboratory Test.RAW_PANEL</v>
      </c>
      <c r="M141" s="16" t="str">
        <f>IF(ISBLANK(D141),"",VLOOKUP(D141,i2b2!$A$2:$H$60,7))</f>
        <v>Local code related to a battery or panel of lab tests.</v>
      </c>
      <c r="N141" s="17" t="str">
        <f>IF(ISBLANK(E141),"",VLOOKUP(E141, OMOP!$A$2:$G$178,2)&amp;"."&amp;VLOOKUP(E141,OMOP!$A$2:$G$178,3))</f>
        <v/>
      </c>
      <c r="O141" s="17" t="str">
        <f>IF(ISBLANK(E141),"",VLOOKUP(E141, OMOP!$A$2:$H$178,7))</f>
        <v/>
      </c>
      <c r="P141" s="25" t="s">
        <v>1684</v>
      </c>
      <c r="Q141" s="25" t="s">
        <v>2060</v>
      </c>
      <c r="R141" s="25" t="s">
        <v>2061</v>
      </c>
      <c r="S141" s="50" t="s">
        <v>2888</v>
      </c>
      <c r="T141" s="50" t="s">
        <v>2889</v>
      </c>
      <c r="U141" s="50"/>
      <c r="V141" s="26" t="s">
        <v>1960</v>
      </c>
      <c r="W141" s="26" t="s">
        <v>2554</v>
      </c>
      <c r="X141" s="36" t="str">
        <f>IF(ISBLANK($A141),"",IF(ISBLANK(VLOOKUP($A141, Sentinel!$A$2:$H$180,8)),"N/A",VLOOKUP($A141, Sentinel!$A$2:$H$180,8)))</f>
        <v>PerformedClinicalResult &gt; PerformedObservation &gt; DefinedObservation.nameCode(CD).translation(DSET&lt;CD&gt;).item</v>
      </c>
      <c r="Y141" s="37" t="str">
        <f>IF(ISBLANK(B141),"",IF(ISBLANK(VLOOKUP(B141,PCORNet!$A$2:$H$180,8)), "N/A",VLOOKUP(B141,PCORNet!$A$2:$H$180,8)))</f>
        <v/>
      </c>
      <c r="Z141" s="38" t="str">
        <f>IF(ISBLANK(C141),"",IF(ISBLANK(VLOOKUP(C141,'PCORNet v4'!$A$2:$H$296,8)), "N/A",VLOOKUP(C141,'PCORNet v4'!$A$2:$H$296,8)))</f>
        <v/>
      </c>
      <c r="AA141" s="39" t="str">
        <f>IF(ISBLANK(D141),"",IF(ISBLANK(VLOOKUP(D141,i2b2!$A$2:$H$180,8)),"N/A",VLOOKUP(D141,i2b2!$A$2:$H$180,8)))</f>
        <v>PerformedClinicalResult &gt; PerformedObservation &gt; DefinedObservation.nameCode(CD).translation(DSET&lt;CD&gt;).item</v>
      </c>
      <c r="AB141" s="40" t="str">
        <f>IF(ISBLANK(E141),"",IF(ISBLANK(VLOOKUP(E141,OMOP!$A$2:$H$180,8)),"N/A", VLOOKUP(E141,OMOP!$A$2:$H$180,8)))</f>
        <v/>
      </c>
    </row>
    <row r="142" spans="1:28" s="6" customFormat="1" ht="46.8" x14ac:dyDescent="0.3">
      <c r="A142" s="13" t="s">
        <v>377</v>
      </c>
      <c r="B142" s="14" t="s">
        <v>640</v>
      </c>
      <c r="C142" s="15" t="s">
        <v>640</v>
      </c>
      <c r="D142" s="16"/>
      <c r="E142" s="17"/>
      <c r="F142" s="13" t="str">
        <f>IF(ISBLANK(A142),"",VLOOKUP(A142, Sentinel!$A$2:$F$139,2)&amp;"."&amp;VLOOKUP(A142, Sentinel!$A$2:$F$139,3))</f>
        <v>Laboratory Result.PK</v>
      </c>
      <c r="G142" s="13" t="str">
        <f>IF(ISBLANK(A142),"",VLOOKUP(A142, Sentinel!$A$2:$H$139,7))</f>
        <v>Procedure code</v>
      </c>
      <c r="H142" s="14" t="str">
        <f>IF(ISBLANK(B142),"",VLOOKUP(B142, PCORNet!$A$2:$F$157,2)&amp;"."&amp;VLOOKUP(B142, PCORNet!$A$2:$F$157,3))</f>
        <v>Lab_Result_CM.lab_px</v>
      </c>
      <c r="I142" s="14" t="str">
        <f>IF(ISBLANK(B142),"",VLOOKUP(B142, PCORNet!$A$2:$H$157,7))</f>
        <v>Optional variable for local and standard procedure codes, used to identify the originating order for the lab test</v>
      </c>
      <c r="J142" s="15" t="str">
        <f>IF(ISBLANK(C142),"",VLOOKUP(C142, 'PCORNet v4'!$A$2:$F$249,2)&amp;"."&amp;VLOOKUP(C142, 'PCORNet v4'!$A$2:$F$249,3))</f>
        <v>Lab_Result_CM.lab_px</v>
      </c>
      <c r="K142" s="15" t="str">
        <f>IF(ISBLANK(C142),"",VLOOKUP(C142, 'PCORNet v4'!$A$2:$H$249,7))</f>
        <v>Optional variable for local and standard procedure codes, used to identify the originating order for the lab test</v>
      </c>
      <c r="L142" s="16" t="str">
        <f>IF(ISBLANK(D142),"",VLOOKUP(D142,i2b2!$A$2:$H$60,2)&amp;"."&amp;VLOOKUP(D142,i2b2!$A$2:$H$60,3))</f>
        <v/>
      </c>
      <c r="M142" s="16" t="str">
        <f>IF(ISBLANK(D142),"",VLOOKUP(D142,i2b2!$A$2:$H$60,7))</f>
        <v/>
      </c>
      <c r="N142" s="17" t="str">
        <f>IF(ISBLANK(E142),"",VLOOKUP(E142, OMOP!$A$2:$G$178,2)&amp;"."&amp;VLOOKUP(E142,OMOP!$A$2:$G$178,3))</f>
        <v/>
      </c>
      <c r="O142" s="17" t="str">
        <f>IF(ISBLANK(E142),"",VLOOKUP(E142, OMOP!$A$2:$H$178,7))</f>
        <v/>
      </c>
      <c r="P142" s="25" t="s">
        <v>1685</v>
      </c>
      <c r="Q142" s="25" t="s">
        <v>2060</v>
      </c>
      <c r="R142" s="25" t="s">
        <v>2061</v>
      </c>
      <c r="S142" s="50" t="s">
        <v>2812</v>
      </c>
      <c r="T142" s="50"/>
      <c r="U142" s="50"/>
      <c r="V142" s="26" t="s">
        <v>1961</v>
      </c>
      <c r="W142" s="26" t="s">
        <v>2555</v>
      </c>
      <c r="X142" s="36" t="str">
        <f>IF(ISBLANK($A142),"",IF(ISBLANK(VLOOKUP($A142, Sentinel!$A$2:$H$180,8)),"N/A",VLOOKUP($A142, Sentinel!$A$2:$H$180,8)))</f>
        <v>PerformedClinicalResult &gt; PerformedObservation &gt; DefinedObservation.nameCode(CD).translation(DSET&lt;CD&gt;).item(CD).code</v>
      </c>
      <c r="Y142" s="37" t="str">
        <f>IF(ISBLANK(B142),"",IF(ISBLANK(VLOOKUP(B142,PCORNet!$A$2:$H$180,8)), "N/A",VLOOKUP(B142,PCORNet!$A$2:$H$180,8)))</f>
        <v>PerformedClinicalResult &gt; PerformedObservation &gt; DefinedObservation.nameCode(CD).translation(DSET&lt;CD&gt;).item(CD).code</v>
      </c>
      <c r="Z142" s="38" t="str">
        <f>IF(ISBLANK(C142),"",IF(ISBLANK(VLOOKUP(C142,'PCORNet v4'!$A$2:$H$296,8)), "N/A",VLOOKUP(C142,'PCORNet v4'!$A$2:$H$296,8)))</f>
        <v>PerformedClinicalResult &gt; PerformedObservation &gt; DefinedObservation.nameCode(CD).translation(DSET&lt;CD&gt;).item(CD).code</v>
      </c>
      <c r="AA142" s="39" t="str">
        <f>IF(ISBLANK(D142),"",IF(ISBLANK(VLOOKUP(D142,i2b2!$A$2:$H$180,8)),"N/A",VLOOKUP(D142,i2b2!$A$2:$H$180,8)))</f>
        <v/>
      </c>
      <c r="AB142" s="40" t="str">
        <f>IF(ISBLANK(E142),"",IF(ISBLANK(VLOOKUP(E142,OMOP!$A$2:$H$180,8)),"N/A", VLOOKUP(E142,OMOP!$A$2:$H$180,8)))</f>
        <v/>
      </c>
    </row>
    <row r="143" spans="1:28" s="6" customFormat="1" ht="46.8" x14ac:dyDescent="0.3">
      <c r="A143" s="13" t="s">
        <v>379</v>
      </c>
      <c r="B143" s="14" t="s">
        <v>642</v>
      </c>
      <c r="C143" s="15" t="s">
        <v>642</v>
      </c>
      <c r="D143" s="16"/>
      <c r="E143" s="17"/>
      <c r="F143" s="13" t="str">
        <f>IF(ISBLANK(A143),"",VLOOKUP(A143, Sentinel!$A$2:$F$139,2)&amp;"."&amp;VLOOKUP(A143, Sentinel!$A$2:$F$139,3))</f>
        <v>Laboratory Result.PK_CodeType</v>
      </c>
      <c r="G143" s="13" t="str">
        <f>IF(ISBLANK(A143),"",VLOOKUP(A143, Sentinel!$A$2:$H$139,7))</f>
        <v>Procedure code type.</v>
      </c>
      <c r="H143" s="14" t="str">
        <f>IF(ISBLANK(B143),"",VLOOKUP(B143, PCORNet!$A$2:$F$157,2)&amp;"."&amp;VLOOKUP(B143, PCORNet!$A$2:$F$157,3))</f>
        <v>Lab_Result_CM.lab_px_type</v>
      </c>
      <c r="I143" s="14" t="str">
        <f>IF(ISBLANK(B143),"",VLOOKUP(B143, PCORNet!$A$2:$H$157,7))</f>
        <v>Procedure code type, if applicable.</v>
      </c>
      <c r="J143" s="15" t="str">
        <f>IF(ISBLANK(C143),"",VLOOKUP(C143, 'PCORNet v4'!$A$2:$F$249,2)&amp;"."&amp;VLOOKUP(C143, 'PCORNet v4'!$A$2:$F$249,3))</f>
        <v>Lab_Result_CM.lab_px_type</v>
      </c>
      <c r="K143" s="15" t="str">
        <f>IF(ISBLANK(C143),"",VLOOKUP(C143, 'PCORNet v4'!$A$2:$H$249,7))</f>
        <v>Procedure code type, if applicable.</v>
      </c>
      <c r="L143" s="16" t="str">
        <f>IF(ISBLANK(D143),"",VLOOKUP(D143,i2b2!$A$2:$H$60,2)&amp;"."&amp;VLOOKUP(D143,i2b2!$A$2:$H$60,3))</f>
        <v/>
      </c>
      <c r="M143" s="16" t="str">
        <f>IF(ISBLANK(D143),"",VLOOKUP(D143,i2b2!$A$2:$H$60,7))</f>
        <v/>
      </c>
      <c r="N143" s="17" t="str">
        <f>IF(ISBLANK(E143),"",VLOOKUP(E143, OMOP!$A$2:$G$178,2)&amp;"."&amp;VLOOKUP(E143,OMOP!$A$2:$G$178,3))</f>
        <v/>
      </c>
      <c r="O143" s="17" t="str">
        <f>IF(ISBLANK(E143),"",VLOOKUP(E143, OMOP!$A$2:$H$178,7))</f>
        <v/>
      </c>
      <c r="P143" s="25" t="s">
        <v>1686</v>
      </c>
      <c r="Q143" s="25" t="s">
        <v>2060</v>
      </c>
      <c r="R143" s="25" t="s">
        <v>2061</v>
      </c>
      <c r="S143" s="50" t="s">
        <v>2812</v>
      </c>
      <c r="T143" s="50"/>
      <c r="U143" s="50"/>
      <c r="V143" s="26" t="s">
        <v>1962</v>
      </c>
      <c r="W143" s="26" t="s">
        <v>2555</v>
      </c>
      <c r="X143" s="36" t="str">
        <f>IF(ISBLANK($A143),"",IF(ISBLANK(VLOOKUP($A143, Sentinel!$A$2:$H$180,8)),"N/A",VLOOKUP($A143, Sentinel!$A$2:$H$180,8)))</f>
        <v>PerformedClinicalResult &gt; PerformedObservation &gt; DefinedObservation.nameCode(CD).translation(DSET&lt;CD&gt;).item(CD).codeSystem</v>
      </c>
      <c r="Y143" s="37" t="str">
        <f>IF(ISBLANK(B143),"",IF(ISBLANK(VLOOKUP(B143,PCORNet!$A$2:$H$180,8)), "N/A",VLOOKUP(B143,PCORNet!$A$2:$H$180,8)))</f>
        <v>PerformedClinicalResult &gt; PerformedObservation &gt; DefinedObservation.nameCode(CD).translation(DSET&lt;CD&gt;).item(CD).codeSystem</v>
      </c>
      <c r="Z143" s="38" t="str">
        <f>IF(ISBLANK(C143),"",IF(ISBLANK(VLOOKUP(C143,'PCORNet v4'!$A$2:$H$296,8)), "N/A",VLOOKUP(C143,'PCORNet v4'!$A$2:$H$296,8)))</f>
        <v>PerformedClinicalResult &gt; PerformedObservation &gt; DefinedObservation.nameCode(CD).translation(DSET&lt;CD&gt;).item(CD).codeSystem</v>
      </c>
      <c r="AA143" s="39" t="str">
        <f>IF(ISBLANK(D143),"",IF(ISBLANK(VLOOKUP(D143,i2b2!$A$2:$H$180,8)),"N/A",VLOOKUP(D143,i2b2!$A$2:$H$180,8)))</f>
        <v/>
      </c>
      <c r="AB143" s="40" t="str">
        <f>IF(ISBLANK(E143),"",IF(ISBLANK(VLOOKUP(E143,OMOP!$A$2:$H$180,8)),"N/A", VLOOKUP(E143,OMOP!$A$2:$H$180,8)))</f>
        <v/>
      </c>
    </row>
    <row r="144" spans="1:28" s="6" customFormat="1" ht="31.2" x14ac:dyDescent="0.3">
      <c r="A144" s="13" t="s">
        <v>367</v>
      </c>
      <c r="B144" s="14" t="s">
        <v>638</v>
      </c>
      <c r="C144" s="15" t="s">
        <v>638</v>
      </c>
      <c r="D144" s="16"/>
      <c r="E144" s="17"/>
      <c r="F144" s="13" t="str">
        <f>IF(ISBLANK(A144),"",VLOOKUP(A144, Sentinel!$A$2:$F$139,2)&amp;"."&amp;VLOOKUP(A144, Sentinel!$A$2:$F$139,3))</f>
        <v>Laboratory Result.Order_dt</v>
      </c>
      <c r="G144" s="13" t="str">
        <f>IF(ISBLANK(A144),"",VLOOKUP(A144, Sentinel!$A$2:$H$139,7))</f>
        <v>Date that the test was ordered.</v>
      </c>
      <c r="H144" s="14" t="str">
        <f>IF(ISBLANK(B144),"",VLOOKUP(B144, PCORNet!$A$2:$F$157,2)&amp;"."&amp;VLOOKUP(B144, PCORNet!$A$2:$F$157,3))</f>
        <v>Lab_Result_CM.lab_order_date</v>
      </c>
      <c r="I144" s="14" t="str">
        <f>IF(ISBLANK(B144),"",VLOOKUP(B144, PCORNet!$A$2:$H$157,7))</f>
        <v>Date test was ordered.</v>
      </c>
      <c r="J144" s="15" t="str">
        <f>IF(ISBLANK(C144),"",VLOOKUP(C144, 'PCORNet v4'!$A$2:$F$249,2)&amp;"."&amp;VLOOKUP(C144, 'PCORNet v4'!$A$2:$F$249,3))</f>
        <v>Lab_Result_CM.lab_order_date</v>
      </c>
      <c r="K144" s="15" t="str">
        <f>IF(ISBLANK(C144),"",VLOOKUP(C144, 'PCORNet v4'!$A$2:$H$249,7))</f>
        <v>Date test was ordered.</v>
      </c>
      <c r="L144" s="16" t="str">
        <f>IF(ISBLANK(D144),"",VLOOKUP(D144,i2b2!$A$2:$H$60,2)&amp;"."&amp;VLOOKUP(D144,i2b2!$A$2:$H$60,3))</f>
        <v/>
      </c>
      <c r="M144" s="16" t="str">
        <f>IF(ISBLANK(D144),"",VLOOKUP(D144,i2b2!$A$2:$H$60,7))</f>
        <v/>
      </c>
      <c r="N144" s="17" t="str">
        <f>IF(ISBLANK(E144),"",VLOOKUP(E144, OMOP!$A$2:$G$178,2)&amp;"."&amp;VLOOKUP(E144,OMOP!$A$2:$G$178,3))</f>
        <v/>
      </c>
      <c r="O144" s="17" t="str">
        <f>IF(ISBLANK(E144),"",VLOOKUP(E144, OMOP!$A$2:$H$178,7))</f>
        <v/>
      </c>
      <c r="P144" s="26" t="s">
        <v>440</v>
      </c>
      <c r="Q144" s="26" t="s">
        <v>2047</v>
      </c>
      <c r="R144" s="26" t="s">
        <v>2085</v>
      </c>
      <c r="S144" s="52" t="s">
        <v>2890</v>
      </c>
      <c r="T144" s="52"/>
      <c r="U144" s="52"/>
      <c r="V144" s="26" t="s">
        <v>1963</v>
      </c>
      <c r="W144" s="26" t="s">
        <v>2557</v>
      </c>
      <c r="X144" s="36" t="str">
        <f>IF(ISBLANK($A144),"",IF(ISBLANK(VLOOKUP($A144, Sentinel!$A$2:$H$180,8)),"N/A",VLOOKUP($A144, Sentinel!$A$2:$H$180,8)))</f>
        <v>PerformedClinicalResult &gt; PerformedObservation.orderDate</v>
      </c>
      <c r="Y144" s="37" t="str">
        <f>IF(ISBLANK(B144),"",IF(ISBLANK(VLOOKUP(B144,PCORNet!$A$2:$H$180,8)), "N/A",VLOOKUP(B144,PCORNet!$A$2:$H$180,8)))</f>
        <v>PerformedClinicalResult &gt; PerformedObservation.orderDate</v>
      </c>
      <c r="Z144" s="38" t="str">
        <f>IF(ISBLANK(C144),"",IF(ISBLANK(VLOOKUP(C144,'PCORNet v4'!$A$2:$H$296,8)), "N/A",VLOOKUP(C144,'PCORNet v4'!$A$2:$H$296,8)))</f>
        <v>PerformedClinicalResult &gt; PerformedObservation.orderDate</v>
      </c>
      <c r="AA144" s="39" t="str">
        <f>IF(ISBLANK(D144),"",IF(ISBLANK(VLOOKUP(D144,i2b2!$A$2:$H$180,8)),"N/A",VLOOKUP(D144,i2b2!$A$2:$H$180,8)))</f>
        <v/>
      </c>
      <c r="AB144" s="40" t="str">
        <f>IF(ISBLANK(E144),"",IF(ISBLANK(VLOOKUP(E144,OMOP!$A$2:$H$180,8)),"N/A", VLOOKUP(E144,OMOP!$A$2:$H$180,8)))</f>
        <v/>
      </c>
    </row>
    <row r="145" spans="1:28" s="6" customFormat="1" ht="46.8" x14ac:dyDescent="0.3">
      <c r="A145" s="13" t="s">
        <v>318</v>
      </c>
      <c r="B145" s="14" t="s">
        <v>671</v>
      </c>
      <c r="C145" s="15" t="s">
        <v>671</v>
      </c>
      <c r="D145" s="16" t="s">
        <v>914</v>
      </c>
      <c r="E145" s="17"/>
      <c r="F145" s="13" t="str">
        <f>IF(ISBLANK(A145),"",VLOOKUP(A145, Sentinel!$A$2:$F$139,2)&amp;"."&amp;VLOOKUP(A145, Sentinel!$A$2:$F$139,3))</f>
        <v>Laboratory Result.Lab_dt</v>
      </c>
      <c r="G145" s="13" t="str">
        <f>IF(ISBLANK(A145),"",VLOOKUP(A145, Sentinel!$A$2:$H$139,7))</f>
        <v>Date that the specimen was collected.</v>
      </c>
      <c r="H145" s="14" t="str">
        <f>IF(ISBLANK(B145),"",VLOOKUP(B145, PCORNet!$A$2:$F$157,2)&amp;"."&amp;VLOOKUP(B145, PCORNet!$A$2:$F$157,3))</f>
        <v>Lab_Result_CM.specimen_date</v>
      </c>
      <c r="I145" s="14" t="str">
        <f>IF(ISBLANK(B145),"",VLOOKUP(B145, PCORNet!$A$2:$H$157,7))</f>
        <v>Date specimen was collected.</v>
      </c>
      <c r="J145" s="15" t="str">
        <f>IF(ISBLANK(C145),"",VLOOKUP(C145, 'PCORNet v4'!$A$2:$F$249,2)&amp;"."&amp;VLOOKUP(C145, 'PCORNet v4'!$A$2:$F$249,3))</f>
        <v>Lab_Result_CM.specimen_date</v>
      </c>
      <c r="K145" s="15" t="str">
        <f>IF(ISBLANK(C145),"",VLOOKUP(C145, 'PCORNet v4'!$A$2:$H$249,7))</f>
        <v>Date specimen was collected.</v>
      </c>
      <c r="L145" s="16" t="str">
        <f>IF(ISBLANK(D145),"",VLOOKUP(D145,i2b2!$A$2:$H$60,2)&amp;"."&amp;VLOOKUP(D145,i2b2!$A$2:$H$60,3))</f>
        <v>Laboratory Test.SPECIMEN_DATE</v>
      </c>
      <c r="M145" s="16" t="str">
        <f>IF(ISBLANK(D145),"",VLOOKUP(D145,i2b2!$A$2:$H$60,7))</f>
        <v>Date and time specimen was collected. If times don’t exist in the source data, set HH:MM:SS to 00:00:00.</v>
      </c>
      <c r="N145" s="17" t="str">
        <f>IF(ISBLANK(E145),"",VLOOKUP(E145, OMOP!$A$2:$G$178,2)&amp;"."&amp;VLOOKUP(E145,OMOP!$A$2:$G$178,3))</f>
        <v/>
      </c>
      <c r="O145" s="17" t="str">
        <f>IF(ISBLANK(E145),"",VLOOKUP(E145, OMOP!$A$2:$H$178,7))</f>
        <v/>
      </c>
      <c r="P145" s="25" t="s">
        <v>441</v>
      </c>
      <c r="Q145" s="25" t="s">
        <v>2047</v>
      </c>
      <c r="R145" s="25" t="s">
        <v>2048</v>
      </c>
      <c r="S145" s="50" t="s">
        <v>2891</v>
      </c>
      <c r="T145" s="50" t="s">
        <v>2892</v>
      </c>
      <c r="U145" s="50"/>
      <c r="V145" s="26" t="s">
        <v>1964</v>
      </c>
      <c r="W145" s="26" t="s">
        <v>2556</v>
      </c>
      <c r="X145" s="36" t="str">
        <f>IF(ISBLANK($A145),"",IF(ISBLANK(VLOOKUP($A145, Sentinel!$A$2:$H$180,8)),"N/A",VLOOKUP($A145, Sentinel!$A$2:$H$180,8)))</f>
        <v>PerformedClinicalResult &gt; PerformedObservation &gt; Subject &gt; Specimen &gt; PerformedSpecimenCollection.dateRange(IVL&lt;TS.DATETIME&gt;).low</v>
      </c>
      <c r="Y145" s="37" t="str">
        <f>IF(ISBLANK(B145),"",IF(ISBLANK(VLOOKUP(B145,PCORNet!$A$2:$H$180,8)), "N/A",VLOOKUP(B145,PCORNet!$A$2:$H$180,8)))</f>
        <v>PerformedClinicalResult &gt; PerformedObservation &gt; Subject &gt; Specimen &gt; PerformedSpecimenCollection.dateRange(IVL&lt;TS.DATETIME&gt;).low</v>
      </c>
      <c r="Z145" s="38" t="str">
        <f>IF(ISBLANK(C145),"",IF(ISBLANK(VLOOKUP(C145,'PCORNet v4'!$A$2:$H$296,8)), "N/A",VLOOKUP(C145,'PCORNet v4'!$A$2:$H$296,8)))</f>
        <v>PerformedClinicalResult &gt; PerformedObservation &gt; Subject &gt; Specimen &gt; PerformedSpecimenCollection.dateRange(IVL&lt;TS.DATETIME&gt;).low</v>
      </c>
      <c r="AA145" s="39" t="str">
        <f>IF(ISBLANK(D145),"",IF(ISBLANK(VLOOKUP(D145,i2b2!$A$2:$H$180,8)),"N/A",VLOOKUP(D145,i2b2!$A$2:$H$180,8)))</f>
        <v>PerformedClinicalResult &gt; PerformedObservation &gt; Subject &gt; Specimen &gt; PerformedSpecimenCollection.dateRange(IVL&lt;TS.DATETIME&gt;).low</v>
      </c>
      <c r="AB145" s="40" t="str">
        <f>IF(ISBLANK(E145),"",IF(ISBLANK(VLOOKUP(E145,OMOP!$A$2:$H$180,8)),"N/A", VLOOKUP(E145,OMOP!$A$2:$H$180,8)))</f>
        <v/>
      </c>
    </row>
    <row r="146" spans="1:28" s="6" customFormat="1" ht="46.8" x14ac:dyDescent="0.3">
      <c r="A146" s="13" t="s">
        <v>321</v>
      </c>
      <c r="B146" s="14" t="s">
        <v>675</v>
      </c>
      <c r="C146" s="15" t="s">
        <v>675</v>
      </c>
      <c r="D146" s="16"/>
      <c r="E146" s="17"/>
      <c r="F146" s="13" t="str">
        <f>IF(ISBLANK(A146),"",VLOOKUP(A146, Sentinel!$A$2:$F$139,2)&amp;"."&amp;VLOOKUP(A146, Sentinel!$A$2:$F$139,3))</f>
        <v>Laboratory Result.Lab_tm</v>
      </c>
      <c r="G146" s="13" t="str">
        <f>IF(ISBLANK(A146),"",VLOOKUP(A146, Sentinel!$A$2:$H$139,7))</f>
        <v>Time of day that the specimen was collected.</v>
      </c>
      <c r="H146" s="14" t="str">
        <f>IF(ISBLANK(B146),"",VLOOKUP(B146, PCORNet!$A$2:$F$157,2)&amp;"."&amp;VLOOKUP(B146, PCORNet!$A$2:$F$157,3))</f>
        <v>Lab_Result_CM.specimen_time</v>
      </c>
      <c r="I146" s="14" t="str">
        <f>IF(ISBLANK(B146),"",VLOOKUP(B146, PCORNet!$A$2:$H$157,7))</f>
        <v>Time specimen was collected.</v>
      </c>
      <c r="J146" s="15" t="str">
        <f>IF(ISBLANK(C146),"",VLOOKUP(C146, 'PCORNet v4'!$A$2:$F$249,2)&amp;"."&amp;VLOOKUP(C146, 'PCORNet v4'!$A$2:$F$249,3))</f>
        <v>Lab_Result_CM.specimen_time</v>
      </c>
      <c r="K146" s="15" t="str">
        <f>IF(ISBLANK(C146),"",VLOOKUP(C146, 'PCORNet v4'!$A$2:$H$249,7))</f>
        <v>Time specimen was collected.</v>
      </c>
      <c r="L146" s="16" t="str">
        <f>IF(ISBLANK(D146),"",VLOOKUP(D146,i2b2!$A$2:$H$60,2)&amp;"."&amp;VLOOKUP(D146,i2b2!$A$2:$H$60,3))</f>
        <v/>
      </c>
      <c r="M146" s="16" t="str">
        <f>IF(ISBLANK(D146),"",VLOOKUP(D146,i2b2!$A$2:$H$60,7))</f>
        <v/>
      </c>
      <c r="N146" s="17" t="str">
        <f>IF(ISBLANK(E146),"",VLOOKUP(E146, OMOP!$A$2:$G$178,2)&amp;"."&amp;VLOOKUP(E146,OMOP!$A$2:$G$178,3))</f>
        <v/>
      </c>
      <c r="O146" s="17" t="str">
        <f>IF(ISBLANK(E146),"",VLOOKUP(E146, OMOP!$A$2:$H$178,7))</f>
        <v/>
      </c>
      <c r="P146" s="25" t="s">
        <v>441</v>
      </c>
      <c r="Q146" s="25" t="s">
        <v>2047</v>
      </c>
      <c r="R146" s="25" t="s">
        <v>2048</v>
      </c>
      <c r="S146" s="50" t="s">
        <v>2891</v>
      </c>
      <c r="T146" s="50" t="s">
        <v>2892</v>
      </c>
      <c r="U146" s="50"/>
      <c r="V146" s="26" t="s">
        <v>1964</v>
      </c>
      <c r="W146" s="26" t="s">
        <v>2556</v>
      </c>
      <c r="X146" s="36" t="str">
        <f>IF(ISBLANK($A146),"",IF(ISBLANK(VLOOKUP($A146, Sentinel!$A$2:$H$180,8)),"N/A",VLOOKUP($A146, Sentinel!$A$2:$H$180,8)))</f>
        <v>PerformedClinicalResult &gt; PerformedObservation &gt; Subject &gt; Specimen &gt; PerformedSpecimenCollection.dateRange(IVL&lt;TS.DATETIME&gt;).low</v>
      </c>
      <c r="Y146" s="37" t="str">
        <f>IF(ISBLANK(B146),"",IF(ISBLANK(VLOOKUP(B146,PCORNet!$A$2:$H$180,8)), "N/A",VLOOKUP(B146,PCORNet!$A$2:$H$180,8)))</f>
        <v>PerformedClinicalResult &gt; PerformedObservation &gt; Subject &gt; Specimen &gt; PerformedSpecimenCollection.dateRange(IVL&lt;TS.DATETIME&gt;).low</v>
      </c>
      <c r="Z146" s="38" t="str">
        <f>IF(ISBLANK(C146),"",IF(ISBLANK(VLOOKUP(C146,'PCORNet v4'!$A$2:$H$296,8)), "N/A",VLOOKUP(C146,'PCORNet v4'!$A$2:$H$296,8)))</f>
        <v>PerformedClinicalResult &gt; PerformedObservation &gt; Subject &gt; Specimen &gt; PerformedSpecimenCollection.dateRange(IVL&lt;TS.DATETIME&gt;).low</v>
      </c>
      <c r="AA146" s="39" t="str">
        <f>IF(ISBLANK(D146),"",IF(ISBLANK(VLOOKUP(D146,i2b2!$A$2:$H$180,8)),"N/A",VLOOKUP(D146,i2b2!$A$2:$H$180,8)))</f>
        <v/>
      </c>
      <c r="AB146" s="40" t="str">
        <f>IF(ISBLANK(E146),"",IF(ISBLANK(VLOOKUP(E146,OMOP!$A$2:$H$180,8)),"N/A", VLOOKUP(E146,OMOP!$A$2:$H$180,8)))</f>
        <v/>
      </c>
    </row>
    <row r="147" spans="1:28" s="6" customFormat="1" ht="31.2" x14ac:dyDescent="0.3">
      <c r="A147" s="13" t="s">
        <v>385</v>
      </c>
      <c r="B147" s="14" t="s">
        <v>657</v>
      </c>
      <c r="C147" s="15" t="s">
        <v>657</v>
      </c>
      <c r="D147" s="16"/>
      <c r="E147" s="17" t="s">
        <v>915</v>
      </c>
      <c r="F147" s="13" t="str">
        <f>IF(ISBLANK(A147),"",VLOOKUP(A147, Sentinel!$A$2:$F$139,2)&amp;"."&amp;VLOOKUP(A147, Sentinel!$A$2:$F$139,3))</f>
        <v>Laboratory Result.Result_dt</v>
      </c>
      <c r="G147" s="13" t="str">
        <f>IF(ISBLANK(A147),"",VLOOKUP(A147, Sentinel!$A$2:$H$139,7))</f>
        <v>Date that the laboratory test was resulted.</v>
      </c>
      <c r="H147" s="14" t="str">
        <f>IF(ISBLANK(B147),"",VLOOKUP(B147, PCORNet!$A$2:$F$157,2)&amp;"."&amp;VLOOKUP(B147, PCORNet!$A$2:$F$157,3))</f>
        <v>Lab_Result_CM.result_date</v>
      </c>
      <c r="I147" s="14" t="str">
        <f>IF(ISBLANK(B147),"",VLOOKUP(B147, PCORNet!$A$2:$H$157,7))</f>
        <v>Result date</v>
      </c>
      <c r="J147" s="15" t="str">
        <f>IF(ISBLANK(C147),"",VLOOKUP(C147, 'PCORNet v4'!$A$2:$F$249,2)&amp;"."&amp;VLOOKUP(C147, 'PCORNet v4'!$A$2:$F$249,3))</f>
        <v>Lab_Result_CM.result_date</v>
      </c>
      <c r="K147" s="15" t="str">
        <f>IF(ISBLANK(C147),"",VLOOKUP(C147, 'PCORNet v4'!$A$2:$H$249,7))</f>
        <v>Result date</v>
      </c>
      <c r="L147" s="16" t="str">
        <f>IF(ISBLANK(D147),"",VLOOKUP(D147,i2b2!$A$2:$H$60,2)&amp;"."&amp;VLOOKUP(D147,i2b2!$A$2:$H$60,3))</f>
        <v/>
      </c>
      <c r="M147" s="16" t="str">
        <f>IF(ISBLANK(D147),"",VLOOKUP(D147,i2b2!$A$2:$H$60,7))</f>
        <v/>
      </c>
      <c r="N147" s="17" t="str">
        <f>IF(ISBLANK(E147),"",VLOOKUP(E147, OMOP!$A$2:$G$178,2)&amp;"."&amp;VLOOKUP(E147,OMOP!$A$2:$G$178,3))</f>
        <v>MEASUREMENT.measurement_date</v>
      </c>
      <c r="O147" s="17" t="str">
        <f>IF(ISBLANK(E147),"",VLOOKUP(E147, OMOP!$A$2:$H$178,7))</f>
        <v>The date of the Measurement.</v>
      </c>
      <c r="P147" s="25" t="s">
        <v>442</v>
      </c>
      <c r="Q147" s="25" t="s">
        <v>2047</v>
      </c>
      <c r="R147" s="25" t="s">
        <v>2048</v>
      </c>
      <c r="S147" s="50" t="s">
        <v>2890</v>
      </c>
      <c r="T147" s="50"/>
      <c r="U147" s="50"/>
      <c r="V147" s="26" t="s">
        <v>1965</v>
      </c>
      <c r="W147" s="26" t="s">
        <v>2558</v>
      </c>
      <c r="X147" s="36" t="str">
        <f>IF(ISBLANK($A147),"",IF(ISBLANK(VLOOKUP($A147, Sentinel!$A$2:$H$180,8)),"N/A",VLOOKUP($A147, Sentinel!$A$2:$H$180,8)))</f>
        <v>PerformedClincalResult &gt; PerformedObservation.dateRange(IVL&lt;TS.DATETIME&gt;).high</v>
      </c>
      <c r="Y147" s="37" t="str">
        <f>IF(ISBLANK(B147),"",IF(ISBLANK(VLOOKUP(B147,PCORNet!$A$2:$H$180,8)), "N/A",VLOOKUP(B147,PCORNet!$A$2:$H$180,8)))</f>
        <v>PerformedClincalResult &gt; PerformedObservation.dateRange(IVL&lt;TS.DATETIME&gt;).high</v>
      </c>
      <c r="Z147" s="38" t="str">
        <f>IF(ISBLANK(C147),"",IF(ISBLANK(VLOOKUP(C147,'PCORNet v4'!$A$2:$H$296,8)), "N/A",VLOOKUP(C147,'PCORNet v4'!$A$2:$H$296,8)))</f>
        <v>PerformedClincalResult &gt; PerformedObservation.dateRange(IVL&lt;TS.DATETIME&gt;).high</v>
      </c>
      <c r="AA147" s="39" t="str">
        <f>IF(ISBLANK(D147),"",IF(ISBLANK(VLOOKUP(D147,i2b2!$A$2:$H$180,8)),"N/A",VLOOKUP(D147,i2b2!$A$2:$H$180,8)))</f>
        <v/>
      </c>
      <c r="AB147" s="40" t="str">
        <f>IF(ISBLANK(E147),"",IF(ISBLANK(VLOOKUP(E147,OMOP!$A$2:$H$180,8)),"N/A", VLOOKUP(E147,OMOP!$A$2:$H$180,8)))</f>
        <v>PerformedClincalResult &gt; PerformedObservation.dateRange(IVL&lt;TS.DATETIME&gt;).high</v>
      </c>
    </row>
    <row r="148" spans="1:28" s="6" customFormat="1" ht="93.6" x14ac:dyDescent="0.3">
      <c r="A148" s="13" t="s">
        <v>391</v>
      </c>
      <c r="B148" s="14" t="s">
        <v>667</v>
      </c>
      <c r="C148" s="15" t="s">
        <v>667</v>
      </c>
      <c r="D148" s="16"/>
      <c r="E148" s="17" t="s">
        <v>916</v>
      </c>
      <c r="F148" s="13" t="str">
        <f>IF(ISBLANK(A148),"",VLOOKUP(A148, Sentinel!$A$2:$F$139,2)&amp;"."&amp;VLOOKUP(A148, Sentinel!$A$2:$F$139,3))</f>
        <v>Laboratory Result.Result_tm</v>
      </c>
      <c r="G148" s="13" t="str">
        <f>IF(ISBLANK(A148),"",VLOOKUP(A148, Sentinel!$A$2:$H$139,7))</f>
        <v>Time that laboratory test was resulted.</v>
      </c>
      <c r="H148" s="14" t="str">
        <f>IF(ISBLANK(B148),"",VLOOKUP(B148, PCORNet!$A$2:$F$157,2)&amp;"."&amp;VLOOKUP(B148, PCORNet!$A$2:$F$157,3))</f>
        <v>Lab_Result_CM.result_time</v>
      </c>
      <c r="I148" s="14" t="str">
        <f>IF(ISBLANK(B148),"",VLOOKUP(B148, PCORNet!$A$2:$H$157,7))</f>
        <v>Result time</v>
      </c>
      <c r="J148" s="15" t="str">
        <f>IF(ISBLANK(C148),"",VLOOKUP(C148, 'PCORNet v4'!$A$2:$F$249,2)&amp;"."&amp;VLOOKUP(C148, 'PCORNet v4'!$A$2:$F$249,3))</f>
        <v>Lab_Result_CM.result_time</v>
      </c>
      <c r="K148" s="15" t="str">
        <f>IF(ISBLANK(C148),"",VLOOKUP(C148, 'PCORNet v4'!$A$2:$H$249,7))</f>
        <v>Result time</v>
      </c>
      <c r="L148" s="16" t="str">
        <f>IF(ISBLANK(D148),"",VLOOKUP(D148,i2b2!$A$2:$H$60,2)&amp;"."&amp;VLOOKUP(D148,i2b2!$A$2:$H$60,3))</f>
        <v/>
      </c>
      <c r="M148" s="16" t="str">
        <f>IF(ISBLANK(D148),"",VLOOKUP(D148,i2b2!$A$2:$H$60,7))</f>
        <v/>
      </c>
      <c r="N148" s="17" t="str">
        <f>IF(ISBLANK(E148),"",VLOOKUP(E148, OMOP!$A$2:$G$178,2)&amp;"."&amp;VLOOKUP(E148,OMOP!$A$2:$G$178,3))</f>
        <v>MEASUREMENT.measurement_datetime</v>
      </c>
      <c r="O148" s="17" t="str">
        <f>IF(ISBLANK(E148),"",VLOOKUP(E148, OMOP!$A$2:$H$178,7))</f>
        <v>The date and time of the Measurement.
Some database systems don’t have a
datatype of time. To accomodate all
temporal analyses, datatype datetime can
be used</v>
      </c>
      <c r="P148" s="25" t="s">
        <v>442</v>
      </c>
      <c r="Q148" s="25" t="s">
        <v>2047</v>
      </c>
      <c r="R148" s="25" t="s">
        <v>2048</v>
      </c>
      <c r="S148" s="50" t="s">
        <v>2890</v>
      </c>
      <c r="T148" s="50"/>
      <c r="U148" s="50"/>
      <c r="V148" s="26" t="s">
        <v>1965</v>
      </c>
      <c r="W148" s="26" t="s">
        <v>2558</v>
      </c>
      <c r="X148" s="36" t="str">
        <f>IF(ISBLANK($A148),"",IF(ISBLANK(VLOOKUP($A148, Sentinel!$A$2:$H$180,8)),"N/A",VLOOKUP($A148, Sentinel!$A$2:$H$180,8)))</f>
        <v>PerformedClincalResult &gt; PerformedObservation.dateRange(IVL&lt;TS.DATETIME&gt;).high</v>
      </c>
      <c r="Y148" s="37" t="str">
        <f>IF(ISBLANK(B148),"",IF(ISBLANK(VLOOKUP(B148,PCORNet!$A$2:$H$180,8)), "N/A",VLOOKUP(B148,PCORNet!$A$2:$H$180,8)))</f>
        <v>PerformedClincalResult &gt; PerformedObservation.dateRange(IVL&lt;TS.DATETIME&gt;).high</v>
      </c>
      <c r="Z148" s="38" t="str">
        <f>IF(ISBLANK(C148),"",IF(ISBLANK(VLOOKUP(C148,'PCORNet v4'!$A$2:$H$296,8)), "N/A",VLOOKUP(C148,'PCORNet v4'!$A$2:$H$296,8)))</f>
        <v>PerformedClincalResult &gt; PerformedObservation.dateRange(IVL&lt;TS.DATETIME&gt;).high</v>
      </c>
      <c r="AA148" s="39" t="str">
        <f>IF(ISBLANK(D148),"",IF(ISBLANK(VLOOKUP(D148,i2b2!$A$2:$H$180,8)),"N/A",VLOOKUP(D148,i2b2!$A$2:$H$180,8)))</f>
        <v/>
      </c>
      <c r="AB148" s="40" t="str">
        <f>IF(ISBLANK(E148),"",IF(ISBLANK(VLOOKUP(E148,OMOP!$A$2:$H$180,8)),"N/A", VLOOKUP(E148,OMOP!$A$2:$H$180,8)))</f>
        <v>PerformedClincalResult &gt; PerformedObservation.dateRange(IVL&lt;TS.DATETIME&gt;).high</v>
      </c>
    </row>
    <row r="149" spans="1:28" s="6" customFormat="1" ht="109.2" x14ac:dyDescent="0.3">
      <c r="A149" s="13" t="s">
        <v>370</v>
      </c>
      <c r="B149" s="14"/>
      <c r="C149" s="15" t="s">
        <v>1680</v>
      </c>
      <c r="D149" s="16" t="s">
        <v>1170</v>
      </c>
      <c r="E149" s="17"/>
      <c r="F149" s="13" t="str">
        <f>IF(ISBLANK(A149),"",VLOOKUP(A149, Sentinel!$A$2:$F$139,2)&amp;"."&amp;VLOOKUP(A149, Sentinel!$A$2:$F$139,3))</f>
        <v>Laboratory Result.Orig_Result</v>
      </c>
      <c r="G149" s="13" t="str">
        <f>IF(ISBLANK(A149),"",VLOOKUP(A149, Sentinel!$A$2:$H$139,7))</f>
        <v>Original result</v>
      </c>
      <c r="H149" s="14" t="str">
        <f>IF(ISBLANK(B149),"",VLOOKUP(B149, PCORNet!$A$2:$F$157,2)&amp;"."&amp;VLOOKUP(B149, PCORNet!$A$2:$F$157,3))</f>
        <v/>
      </c>
      <c r="I149" s="14" t="str">
        <f>IF(ISBLANK(B149),"",VLOOKUP(B149, PCORNet!$A$2:$H$157,7))</f>
        <v/>
      </c>
      <c r="J149" s="15" t="str">
        <f>IF(ISBLANK(C149),"",VLOOKUP(C149, 'PCORNet v4'!$A$2:$F$249,2)&amp;"."&amp;VLOOKUP(C149, 'PCORNet v4'!$A$2:$F$249,3))</f>
        <v>Lab_Result_CM.raw_result</v>
      </c>
      <c r="K149" s="15" t="str">
        <f>IF(ISBLANK(C149),"",VLOOKUP(C149, 'PCORNet v4'!$A$2:$H$249,7))</f>
        <v>The original test result value as seen in your source data.  Values may include a decimal point, a sign or text (e.g., POSITIVE, NEGATIVE, DETECTED).</v>
      </c>
      <c r="L149" s="16" t="str">
        <f>IF(ISBLANK(D149),"",VLOOKUP(D149,i2b2!$A$2:$H$60,2)&amp;"."&amp;VLOOKUP(D149,i2b2!$A$2:$H$60,3))</f>
        <v>Laboratory Test.RAW_RESULT</v>
      </c>
      <c r="M149" s="16" t="str">
        <f>IF(ISBLANK(D149),"",VLOOKUP(D149,i2b2!$A$2:$H$60,7))</f>
        <v>The original test result value as seen in your source data. Values may include a decimal point, a sign or text (e.g., POSITIVE, NEGATIVE, DETECTED). The symbols &gt;, &lt;, &gt;=, &lt;= should be removed from the value and stored in the Modifier variable instead.</v>
      </c>
      <c r="N149" s="17" t="str">
        <f>IF(ISBLANK(E149),"",VLOOKUP(E149, OMOP!$A$2:$G$178,2)&amp;"."&amp;VLOOKUP(E149,OMOP!$A$2:$G$178,3))</f>
        <v/>
      </c>
      <c r="O149" s="17" t="str">
        <f>IF(ISBLANK(E149),"",VLOOKUP(E149, OMOP!$A$2:$H$178,7))</f>
        <v/>
      </c>
      <c r="P149" s="25" t="s">
        <v>443</v>
      </c>
      <c r="Q149" s="25" t="s">
        <v>807</v>
      </c>
      <c r="R149" s="25" t="s">
        <v>2070</v>
      </c>
      <c r="S149" s="50" t="s">
        <v>2893</v>
      </c>
      <c r="T149" s="50" t="s">
        <v>2894</v>
      </c>
      <c r="U149" s="50"/>
      <c r="V149" s="26" t="s">
        <v>1966</v>
      </c>
      <c r="W149" s="26" t="s">
        <v>2559</v>
      </c>
      <c r="X149" s="36" t="str">
        <f>IF(ISBLANK($A149),"",IF(ISBLANK(VLOOKUP($A149, Sentinel!$A$2:$H$180,8)),"N/A",VLOOKUP($A149, Sentinel!$A$2:$H$180,8)))</f>
        <v>PerformedClinicalResult &gt; PerformedClinicalResult.value (with the same data type rules as the MS_Result_X attributes)</v>
      </c>
      <c r="Y149" s="37" t="str">
        <f>IF(ISBLANK(B149),"",IF(ISBLANK(VLOOKUP(B149,PCORNet!$A$2:$H$180,8)), "N/A",VLOOKUP(B149,PCORNet!$A$2:$H$180,8)))</f>
        <v/>
      </c>
      <c r="Z149" s="38" t="str">
        <f>IF(ISBLANK(C149),"",IF(ISBLANK(VLOOKUP(C149,'PCORNet v4'!$A$2:$H$296,8)), "N/A",VLOOKUP(C149,'PCORNet v4'!$A$2:$H$296,8)))</f>
        <v>PerformedClinicalResult &gt; PerformedClinicalResult.value (with the same data type rules as the MS_Result_X attributes)</v>
      </c>
      <c r="AA149" s="39" t="str">
        <f>IF(ISBLANK(D149),"",IF(ISBLANK(VLOOKUP(D149,i2b2!$A$2:$H$180,8)),"N/A",VLOOKUP(D149,i2b2!$A$2:$H$180,8)))</f>
        <v>PerformedClinicalResult &gt; PerformedClinicalResult.value (with the same data type rules as the MS_Result_X attributes)</v>
      </c>
      <c r="AB149" s="40" t="str">
        <f>IF(ISBLANK(E149),"",IF(ISBLANK(VLOOKUP(E149,OMOP!$A$2:$H$180,8)),"N/A", VLOOKUP(E149,OMOP!$A$2:$H$180,8)))</f>
        <v/>
      </c>
    </row>
    <row r="150" spans="1:28" s="6" customFormat="1" ht="62.4" x14ac:dyDescent="0.3">
      <c r="A150" s="13" t="s">
        <v>341</v>
      </c>
      <c r="B150" s="14" t="s">
        <v>665</v>
      </c>
      <c r="C150" s="15" t="s">
        <v>665</v>
      </c>
      <c r="D150" s="16"/>
      <c r="E150" s="17"/>
      <c r="F150" s="13" t="str">
        <f>IF(ISBLANK(A150),"",VLOOKUP(A150, Sentinel!$A$2:$F$139,2)&amp;"."&amp;VLOOKUP(A150, Sentinel!$A$2:$F$139,3))</f>
        <v>Laboratory Result.MS_Result_C</v>
      </c>
      <c r="G150" s="13" t="str">
        <f>IF(ISBLANK(A150),"",VLOOKUP(A150, Sentinel!$A$2:$H$139,7))</f>
        <v>Standardized text/codified result value</v>
      </c>
      <c r="H150" s="14" t="str">
        <f>IF(ISBLANK(B150),"",VLOOKUP(B150, PCORNet!$A$2:$F$157,2)&amp;"."&amp;VLOOKUP(B150, PCORNet!$A$2:$F$157,3))</f>
        <v>Lab_Result_CM.result_qual</v>
      </c>
      <c r="I150" s="14" t="str">
        <f>IF(ISBLANK(B150),"",VLOOKUP(B150, PCORNet!$A$2:$H$157,7))</f>
        <v>Standardized result for qualitative results.</v>
      </c>
      <c r="J150" s="15" t="str">
        <f>IF(ISBLANK(C150),"",VLOOKUP(C150, 'PCORNet v4'!$A$2:$F$249,2)&amp;"."&amp;VLOOKUP(C150, 'PCORNet v4'!$A$2:$F$249,3))</f>
        <v>Lab_Result_CM.result_qual</v>
      </c>
      <c r="K150" s="15" t="str">
        <f>IF(ISBLANK(C150),"",VLOOKUP(C150, 'PCORNet v4'!$A$2:$H$249,7))</f>
        <v>Standardized result for qualitative results.</v>
      </c>
      <c r="L150" s="16" t="str">
        <f>IF(ISBLANK(D150),"",VLOOKUP(D150,i2b2!$A$2:$H$60,2)&amp;"."&amp;VLOOKUP(D150,i2b2!$A$2:$H$60,3))</f>
        <v/>
      </c>
      <c r="M150" s="16" t="str">
        <f>IF(ISBLANK(D150),"",VLOOKUP(D150,i2b2!$A$2:$H$60,7))</f>
        <v/>
      </c>
      <c r="N150" s="17" t="str">
        <f>IF(ISBLANK(E150),"",VLOOKUP(E150, OMOP!$A$2:$G$178,2)&amp;"."&amp;VLOOKUP(E150,OMOP!$A$2:$G$178,3))</f>
        <v/>
      </c>
      <c r="O150" s="17" t="str">
        <f>IF(ISBLANK(E150),"",VLOOKUP(E150, OMOP!$A$2:$H$178,7))</f>
        <v/>
      </c>
      <c r="P150" s="25" t="s">
        <v>1604</v>
      </c>
      <c r="Q150" s="25" t="s">
        <v>807</v>
      </c>
      <c r="R150" s="25" t="s">
        <v>2070</v>
      </c>
      <c r="S150" s="50" t="s">
        <v>2895</v>
      </c>
      <c r="T150" s="50"/>
      <c r="U150" s="50" t="s">
        <v>2896</v>
      </c>
      <c r="V150" s="26" t="s">
        <v>1968</v>
      </c>
      <c r="W150" s="26" t="s">
        <v>2560</v>
      </c>
      <c r="X150" s="36" t="str">
        <f>IF(ISBLANK($A150),"",IF(ISBLANK(VLOOKUP($A150, Sentinel!$A$2:$H$180,8)),"N/A",VLOOKUP($A150, Sentinel!$A$2:$H$180,8)))</f>
        <v>PerformedClinicalResult.value(ANY=&gt;CD).code WHERE value(ANY=&gt;CD).codeSystem = "LOINC"</v>
      </c>
      <c r="Y150" s="37" t="str">
        <f>IF(ISBLANK(B150),"",IF(ISBLANK(VLOOKUP(B150,PCORNet!$A$2:$H$180,8)), "N/A",VLOOKUP(B150,PCORNet!$A$2:$H$180,8)))</f>
        <v>PerformedClinicalResult.value(ANY=&gt;CD).code WHERE value(ANY=&gt;CD).codeSystem = "LOINC"</v>
      </c>
      <c r="Z150" s="38" t="str">
        <f>IF(ISBLANK(C150),"",IF(ISBLANK(VLOOKUP(C150,'PCORNet v4'!$A$2:$H$296,8)), "N/A",VLOOKUP(C150,'PCORNet v4'!$A$2:$H$296,8)))</f>
        <v>PerformedClinicalResult.value(ANY=&gt;CD).code WHERE value(ANY=&gt;CD).codeSystem = "LOINC"</v>
      </c>
      <c r="AA150" s="39" t="str">
        <f>IF(ISBLANK(D150),"",IF(ISBLANK(VLOOKUP(D150,i2b2!$A$2:$H$180,8)),"N/A",VLOOKUP(D150,i2b2!$A$2:$H$180,8)))</f>
        <v/>
      </c>
      <c r="AB150" s="40" t="str">
        <f>IF(ISBLANK(E150),"",IF(ISBLANK(VLOOKUP(E150,OMOP!$A$2:$H$180,8)),"N/A", VLOOKUP(E150,OMOP!$A$2:$H$180,8)))</f>
        <v/>
      </c>
    </row>
    <row r="151" spans="1:28" s="6" customFormat="1" ht="93.6" x14ac:dyDescent="0.3">
      <c r="A151" s="13"/>
      <c r="B151" s="14"/>
      <c r="C151" s="15"/>
      <c r="D151" s="16" t="s">
        <v>919</v>
      </c>
      <c r="E151" s="17" t="s">
        <v>918</v>
      </c>
      <c r="F151" s="13" t="str">
        <f>IF(ISBLANK(A151),"",VLOOKUP(A151, Sentinel!$A$2:$F$139,2)&amp;"."&amp;VLOOKUP(A151, Sentinel!$A$2:$F$139,3))</f>
        <v/>
      </c>
      <c r="G151" s="13" t="str">
        <f>IF(ISBLANK(A151),"",VLOOKUP(A151, Sentinel!$A$2:$H$139,7))</f>
        <v/>
      </c>
      <c r="H151" s="14" t="str">
        <f>IF(ISBLANK(B151),"",VLOOKUP(B151, PCORNet!$A$2:$F$157,2)&amp;"."&amp;VLOOKUP(B151, PCORNet!$A$2:$F$157,3))</f>
        <v/>
      </c>
      <c r="I151" s="14" t="str">
        <f>IF(ISBLANK(B151),"",VLOOKUP(B151, PCORNet!$A$2:$H$157,7))</f>
        <v/>
      </c>
      <c r="J151" s="15" t="str">
        <f>IF(ISBLANK(C151),"",VLOOKUP(C151, 'PCORNet v4'!$A$2:$F$249,2)&amp;"."&amp;VLOOKUP(C151, 'PCORNet v4'!$A$2:$F$249,3))</f>
        <v/>
      </c>
      <c r="K151" s="15" t="str">
        <f>IF(ISBLANK(C151),"",VLOOKUP(C151, 'PCORNet v4'!$A$2:$H$249,7))</f>
        <v/>
      </c>
      <c r="L151" s="16" t="str">
        <f>IF(ISBLANK(D151),"",VLOOKUP(D151,i2b2!$A$2:$H$60,2)&amp;"."&amp;VLOOKUP(D151,i2b2!$A$2:$H$60,3))</f>
        <v>Laboratory Test.RESULT_QUALITATIVE</v>
      </c>
      <c r="M151" s="16" t="str">
        <f>IF(ISBLANK(D151),"",VLOOKUP(D151,i2b2!$A$2:$H$60,7))</f>
        <v>Standardized result for qualitative results. This variable should be NI for quantitative results. This filed will be sued for other permissible value sets e.g., color of urine.</v>
      </c>
      <c r="N151" s="17" t="str">
        <f>IF(ISBLANK(E151),"",VLOOKUP(E151, OMOP!$A$2:$G$178,2)&amp;"."&amp;VLOOKUP(E151,OMOP!$A$2:$G$178,3))</f>
        <v>MEASUREMENT.value_as_concept_id</v>
      </c>
      <c r="O151" s="17" t="str">
        <f>IF(ISBLANK(E151),"",VLOOKUP(E151, OMOP!$A$2:$H$178,7))</f>
        <v>A foreign key to a Measurement result
represented as a Concept from the
Standardized Vocabularies (e.g.,
positive/negative, present/absent, low/high,
etc.).</v>
      </c>
      <c r="P151" s="25" t="s">
        <v>1167</v>
      </c>
      <c r="Q151" s="25" t="s">
        <v>807</v>
      </c>
      <c r="R151" s="25" t="s">
        <v>2070</v>
      </c>
      <c r="S151" s="50" t="s">
        <v>2897</v>
      </c>
      <c r="T151" s="50" t="s">
        <v>2898</v>
      </c>
      <c r="U151" s="50"/>
      <c r="V151" s="26" t="s">
        <v>1967</v>
      </c>
      <c r="W151" s="26" t="s">
        <v>2561</v>
      </c>
      <c r="X151" s="36" t="str">
        <f>IF(ISBLANK($A151),"",IF(ISBLANK(VLOOKUP($A151, Sentinel!$A$2:$H$180,8)),"N/A",VLOOKUP($A151, Sentinel!$A$2:$H$180,8)))</f>
        <v/>
      </c>
      <c r="Y151" s="37" t="str">
        <f>IF(ISBLANK(B151),"",IF(ISBLANK(VLOOKUP(B151,PCORNet!$A$2:$H$180,8)), "N/A",VLOOKUP(B151,PCORNet!$A$2:$H$180,8)))</f>
        <v/>
      </c>
      <c r="Z151" s="38" t="str">
        <f>IF(ISBLANK(C151),"",IF(ISBLANK(VLOOKUP(C151,'PCORNet v4'!$A$2:$H$296,8)), "N/A",VLOOKUP(C151,'PCORNet v4'!$A$2:$H$296,8)))</f>
        <v/>
      </c>
      <c r="AA151" s="39" t="str">
        <f>IF(ISBLANK(D151),"",IF(ISBLANK(VLOOKUP(D151,i2b2!$A$2:$H$180,8)),"N/A",VLOOKUP(D151,i2b2!$A$2:$H$180,8)))</f>
        <v>PerformedClinicalResult.value(ANY=&gt;CD).code</v>
      </c>
      <c r="AB151" s="40" t="str">
        <f>IF(ISBLANK(E151),"",IF(ISBLANK(VLOOKUP(E151,OMOP!$A$2:$H$180,8)),"N/A", VLOOKUP(E151,OMOP!$A$2:$H$180,8)))</f>
        <v>PerformedClinicalResult.value(ANY=&gt;CD).code</v>
      </c>
    </row>
    <row r="152" spans="1:28" s="6" customFormat="1" ht="62.4" x14ac:dyDescent="0.3">
      <c r="A152" s="13"/>
      <c r="B152" s="14"/>
      <c r="C152" s="15" t="s">
        <v>1599</v>
      </c>
      <c r="D152" s="16"/>
      <c r="E152" s="17"/>
      <c r="F152" s="13" t="str">
        <f>IF(ISBLANK(A152),"",VLOOKUP(A152, Sentinel!$A$2:$F$139,2)&amp;"."&amp;VLOOKUP(A152, Sentinel!$A$2:$F$139,3))</f>
        <v/>
      </c>
      <c r="G152" s="13" t="str">
        <f>IF(ISBLANK(A152),"",VLOOKUP(A152, Sentinel!$A$2:$H$139,7))</f>
        <v/>
      </c>
      <c r="H152" s="14" t="str">
        <f>IF(ISBLANK(B152),"",VLOOKUP(B152, PCORNet!$A$2:$F$157,2)&amp;"."&amp;VLOOKUP(B152, PCORNet!$A$2:$F$157,3))</f>
        <v/>
      </c>
      <c r="I152" s="14" t="str">
        <f>IF(ISBLANK(B152),"",VLOOKUP(B152, PCORNet!$A$2:$H$157,7))</f>
        <v/>
      </c>
      <c r="J152" s="15" t="str">
        <f>IF(ISBLANK(C152),"",VLOOKUP(C152, 'PCORNet v4'!$A$2:$F$249,2)&amp;"."&amp;VLOOKUP(C152, 'PCORNet v4'!$A$2:$F$249,3))</f>
        <v>Lab_Result_CM.result_snomed</v>
      </c>
      <c r="K152" s="15" t="str">
        <f>IF(ISBLANK(C152),"",VLOOKUP(C152, 'PCORNet v4'!$A$2:$H$249,7))</f>
        <v>If the qualitative result has been mapped to SNOMED CT, the corresponding SNOMED code can be placed here.</v>
      </c>
      <c r="L152" s="16" t="str">
        <f>IF(ISBLANK(D152),"",VLOOKUP(D152,i2b2!$A$2:$H$60,2)&amp;"."&amp;VLOOKUP(D152,i2b2!$A$2:$H$60,3))</f>
        <v/>
      </c>
      <c r="M152" s="16" t="str">
        <f>IF(ISBLANK(D152),"",VLOOKUP(D152,i2b2!$A$2:$H$60,7))</f>
        <v/>
      </c>
      <c r="N152" s="17" t="str">
        <f>IF(ISBLANK(E152),"",VLOOKUP(E152, OMOP!$A$2:$G$178,2)&amp;"."&amp;VLOOKUP(E152,OMOP!$A$2:$G$178,3))</f>
        <v/>
      </c>
      <c r="O152" s="17" t="str">
        <f>IF(ISBLANK(E152),"",VLOOKUP(E152, OMOP!$A$2:$H$178,7))</f>
        <v/>
      </c>
      <c r="P152" s="25" t="s">
        <v>1603</v>
      </c>
      <c r="Q152" s="25" t="s">
        <v>807</v>
      </c>
      <c r="R152" s="25" t="s">
        <v>2070</v>
      </c>
      <c r="S152" s="50" t="s">
        <v>2899</v>
      </c>
      <c r="T152" s="50"/>
      <c r="U152" s="50"/>
      <c r="V152" s="26" t="s">
        <v>1969</v>
      </c>
      <c r="W152" s="26" t="s">
        <v>2562</v>
      </c>
      <c r="X152" s="36" t="str">
        <f>IF(ISBLANK($A152),"",IF(ISBLANK(VLOOKUP($A152, Sentinel!$A$2:$H$180,8)),"N/A",VLOOKUP($A152, Sentinel!$A$2:$H$180,8)))</f>
        <v/>
      </c>
      <c r="Y152" s="37" t="str">
        <f>IF(ISBLANK(B152),"",IF(ISBLANK(VLOOKUP(B152,PCORNet!$A$2:$H$180,8)), "N/A",VLOOKUP(B152,PCORNet!$A$2:$H$180,8)))</f>
        <v/>
      </c>
      <c r="Z152" s="38" t="str">
        <f>IF(ISBLANK(C152),"",IF(ISBLANK(VLOOKUP(C152,'PCORNet v4'!$A$2:$H$296,8)), "N/A",VLOOKUP(C152,'PCORNet v4'!$A$2:$H$296,8)))</f>
        <v>PerformedClinicalResult.value(ANY=&gt;CD).translation(DSET&lt;CD&gt;).item(CD).code WHERE translation(DSET&lt;CD&gt;).item(CD).codeSystem = "SNOMED"</v>
      </c>
      <c r="AA152" s="39" t="str">
        <f>IF(ISBLANK(D152),"",IF(ISBLANK(VLOOKUP(D152,i2b2!$A$2:$H$180,8)),"N/A",VLOOKUP(D152,i2b2!$A$2:$H$180,8)))</f>
        <v/>
      </c>
      <c r="AB152" s="40" t="str">
        <f>IF(ISBLANK(E152),"",IF(ISBLANK(VLOOKUP(E152,OMOP!$A$2:$H$180,8)),"N/A", VLOOKUP(E152,OMOP!$A$2:$H$180,8)))</f>
        <v/>
      </c>
    </row>
    <row r="153" spans="1:28" s="6" customFormat="1" ht="78" x14ac:dyDescent="0.3">
      <c r="A153" s="13" t="s">
        <v>344</v>
      </c>
      <c r="B153" s="14" t="s">
        <v>663</v>
      </c>
      <c r="C153" s="15" t="s">
        <v>663</v>
      </c>
      <c r="D153" s="16" t="s">
        <v>917</v>
      </c>
      <c r="E153" s="17" t="s">
        <v>920</v>
      </c>
      <c r="F153" s="13" t="str">
        <f>IF(ISBLANK(A153),"",VLOOKUP(A153, Sentinel!$A$2:$F$139,2)&amp;"."&amp;VLOOKUP(A153, Sentinel!$A$2:$F$139,3))</f>
        <v>Laboratory Result.MS_Result_N</v>
      </c>
      <c r="G153" s="13" t="str">
        <f>IF(ISBLANK(A153),"",VLOOKUP(A153, Sentinel!$A$2:$H$139,7))</f>
        <v>Standardized/converted numeric result</v>
      </c>
      <c r="H153" s="14" t="str">
        <f>IF(ISBLANK(B153),"",VLOOKUP(B153, PCORNet!$A$2:$F$157,2)&amp;"."&amp;VLOOKUP(B153, PCORNet!$A$2:$F$157,3))</f>
        <v>Lab_Result_CM.result_num</v>
      </c>
      <c r="I153" s="14" t="str">
        <f>IF(ISBLANK(B153),"",VLOOKUP(B153, PCORNet!$A$2:$H$157,7))</f>
        <v>Standardized/converted result for quantitative results.</v>
      </c>
      <c r="J153" s="15" t="str">
        <f>IF(ISBLANK(C153),"",VLOOKUP(C153, 'PCORNet v4'!$A$2:$F$249,2)&amp;"."&amp;VLOOKUP(C153, 'PCORNet v4'!$A$2:$F$249,3))</f>
        <v>Lab_Result_CM.result_num</v>
      </c>
      <c r="K153" s="15" t="str">
        <f>IF(ISBLANK(C153),"",VLOOKUP(C153, 'PCORNet v4'!$A$2:$H$249,7))</f>
        <v>Standardized/converted result for quantitative results.</v>
      </c>
      <c r="L153" s="16" t="str">
        <f>IF(ISBLANK(D153),"",VLOOKUP(D153,i2b2!$A$2:$H$60,2)&amp;"."&amp;VLOOKUP(D153,i2b2!$A$2:$H$60,3))</f>
        <v>Laboratory Test.RESULT_NUMERICAL</v>
      </c>
      <c r="M153" s="16" t="str">
        <f>IF(ISBLANK(D153),"",VLOOKUP(D153,i2b2!$A$2:$H$60,7))</f>
        <v>Standardized/converted result for quantitative results. This variable should be left blank for qualitative results.</v>
      </c>
      <c r="N153" s="17" t="str">
        <f>IF(ISBLANK(E153),"",VLOOKUP(E153, OMOP!$A$2:$G$178,2)&amp;"."&amp;VLOOKUP(E153,OMOP!$A$2:$G$178,3))</f>
        <v>MEASUREMENT.value_as_number</v>
      </c>
      <c r="O153" s="17" t="str">
        <f>IF(ISBLANK(E153),"",VLOOKUP(E153, OMOP!$A$2:$H$178,7))</f>
        <v>A Measurement result where the result is
expressed as a numeric value.</v>
      </c>
      <c r="P153" s="25" t="s">
        <v>1689</v>
      </c>
      <c r="Q153" s="25" t="s">
        <v>807</v>
      </c>
      <c r="R153" s="25" t="s">
        <v>2070</v>
      </c>
      <c r="S153" s="50" t="s">
        <v>2900</v>
      </c>
      <c r="T153" s="50" t="s">
        <v>2901</v>
      </c>
      <c r="U153" s="50"/>
      <c r="V153" s="26" t="s">
        <v>2121</v>
      </c>
      <c r="W153" s="26" t="s">
        <v>2563</v>
      </c>
      <c r="X153" s="36" t="str">
        <f>IF(ISBLANK($A153),"",IF(ISBLANK(VLOOKUP($A153, Sentinel!$A$2:$H$180,8)),"N/A",VLOOKUP($A153, Sentinel!$A$2:$H$180,8)))</f>
        <v>IF Unit AND Modifier are present, PerformedClinicalResult.value(ANY=&gt;URG&lt;PQ&gt;) ELSE IF Unit present, PerformedClinicalResult.value(ANY=&gt;PQ).value, ELSE IF Modifier present, PerformedClinicalResult.value(ANY=&gt;URG&lt;REAL&gt;), ELSE PerformedClinicalResult.value(ANY=&gt;REAL).value</v>
      </c>
      <c r="Y153" s="37" t="str">
        <f>IF(ISBLANK(B153),"",IF(ISBLANK(VLOOKUP(B153,PCORNet!$A$2:$H$180,8)), "N/A",VLOOKUP(B153,PCORNet!$A$2:$H$180,8)))</f>
        <v>IF Unit AND Modifier are present, PerformedClinicalResult.value(ANY=&gt;URG&lt;PQ&gt;) ELSE IF Unit present, PerformedClinicalResult.value(ANY=&gt;PQ).value, ELSE IF Modifier present, PerformedClinicalResult.value(ANY=&gt;URG&lt;REAL&gt;), ELSE PerformedClinicalResult.value(ANY=&gt;REAL).value</v>
      </c>
      <c r="Z153" s="38" t="str">
        <f>IF(ISBLANK(C153),"",IF(ISBLANK(VLOOKUP(C153,'PCORNet v4'!$A$2:$H$296,8)), "N/A",VLOOKUP(C153,'PCORNet v4'!$A$2:$H$296,8)))</f>
        <v>IF Unit AND Modifier are present, PerformedClinicalResult.value(ANY=&gt;URG&lt;PQ&gt;) ELSE IF Unit present, PerformedClinicalResult.value(ANY=&gt;PQ).value, ELSE IF Modifier present, PerformedClinicalResult.value(ANY=&gt;URG&lt;REAL&gt;), ELSE PerformedClinicalResult.value(ANY=&gt;REAL).value</v>
      </c>
      <c r="AA153" s="39" t="str">
        <f>IF(ISBLANK(D153),"",IF(ISBLANK(VLOOKUP(D153,i2b2!$A$2:$H$180,8)),"N/A",VLOOKUP(D153,i2b2!$A$2:$H$180,8)))</f>
        <v>IF Unit AND Modifier are present, PerformedClinicalResult.value(ANY=&gt;URG&lt;PQ&gt;) ELSE IF Unit present, PerformedClinicalResult.value(ANY=&gt;PQ).value, ELSE IF Modifier present, PerformedClinicalResult.value(ANY=&gt;URG&lt;REAL&gt;), ELSE PerformedClinicalResult.value(ANY=&gt;REAL).value</v>
      </c>
      <c r="AB153" s="40" t="str">
        <f>IF(ISBLANK(E153),"",IF(ISBLANK(VLOOKUP(E153,OMOP!$A$2:$H$180,8)),"N/A", VLOOKUP(E153,OMOP!$A$2:$H$180,8)))</f>
        <v>IF Unit AND Modifier are present, PerformedClinicalResult.value(ANY=&gt;URG&lt;PQ&gt;) ELSE IF Unit present, PerformedClinicalResult.value(ANY=&gt;PQ).value, ELSE IF Modifier present, PerformedClinicalResult.value(ANY=&gt;URG&lt;REAL&gt;), ELSE PerformedClinicalResult.value(ANY=&gt;REAL).value</v>
      </c>
    </row>
    <row r="154" spans="1:28" s="6" customFormat="1" ht="124.8" x14ac:dyDescent="0.3">
      <c r="A154" s="13" t="s">
        <v>331</v>
      </c>
      <c r="B154" s="14" t="s">
        <v>661</v>
      </c>
      <c r="C154" s="15" t="s">
        <v>661</v>
      </c>
      <c r="D154" s="16" t="s">
        <v>921</v>
      </c>
      <c r="E154" s="17" t="s">
        <v>922</v>
      </c>
      <c r="F154" s="13" t="str">
        <f>IF(ISBLANK(A154),"",VLOOKUP(A154, Sentinel!$A$2:$F$139,2)&amp;"."&amp;VLOOKUP(A154, Sentinel!$A$2:$F$139,3))</f>
        <v>Laboratory Result.Modifier</v>
      </c>
      <c r="G154" s="13" t="str">
        <f>IF(ISBLANK(A154),"",VLOOKUP(A154, Sentinel!$A$2:$H$139,7))</f>
        <v>Modifier for result values</v>
      </c>
      <c r="H154" s="14" t="str">
        <f>IF(ISBLANK(B154),"",VLOOKUP(B154, PCORNet!$A$2:$F$157,2)&amp;"."&amp;VLOOKUP(B154, PCORNet!$A$2:$F$157,3))</f>
        <v>Lab_Result_CM.result_modifier</v>
      </c>
      <c r="I154" s="14" t="str">
        <f>IF(ISBLANK(B154),"",VLOOKUP(B154, PCORNet!$A$2:$H$157,7))</f>
        <v>Modifier for result values.</v>
      </c>
      <c r="J154" s="15" t="str">
        <f>IF(ISBLANK(C154),"",VLOOKUP(C154, 'PCORNet v4'!$A$2:$F$249,2)&amp;"."&amp;VLOOKUP(C154, 'PCORNet v4'!$A$2:$F$249,3))</f>
        <v>Lab_Result_CM.result_modifier</v>
      </c>
      <c r="K154" s="15" t="str">
        <f>IF(ISBLANK(C154),"",VLOOKUP(C154, 'PCORNet v4'!$A$2:$H$249,7))</f>
        <v>Modifier for result values.</v>
      </c>
      <c r="L154" s="16" t="str">
        <f>IF(ISBLANK(D154),"",VLOOKUP(D154,i2b2!$A$2:$H$60,2)&amp;"."&amp;VLOOKUP(D154,i2b2!$A$2:$H$60,3))</f>
        <v>Laboratory Test.RESULT_MODIFIER</v>
      </c>
      <c r="M154" s="16" t="str">
        <f>IF(ISBLANK(D154),"",VLOOKUP(D154,i2b2!$A$2:$H$60,7))</f>
        <v>Modifier for result values. Any symbols in the RAW_RESULT value should be reflected in the RESULT_MODIFIER variable.</v>
      </c>
      <c r="N154" s="17" t="str">
        <f>IF(ISBLANK(E154),"",VLOOKUP(E154, OMOP!$A$2:$G$178,2)&amp;"."&amp;VLOOKUP(E154,OMOP!$A$2:$G$178,3))</f>
        <v>MEASUREMENT.operator_concept_id</v>
      </c>
      <c r="O154" s="17" t="str">
        <f>IF(ISBLANK(E154),"",VLOOKUP(E154, OMOP!$A$2:$H$178,7))</f>
        <v>A foreign key identifier to the predefined
Concept in the Standardized Vocabularies
reflecting the mathematical operator that is
applied to the value_as_number.
Operators are &lt;, &lt;=, =, &gt;=, &gt;.</v>
      </c>
      <c r="P154" s="25" t="s">
        <v>445</v>
      </c>
      <c r="Q154" s="25" t="s">
        <v>807</v>
      </c>
      <c r="R154" s="25" t="s">
        <v>2070</v>
      </c>
      <c r="S154" s="50" t="s">
        <v>2902</v>
      </c>
      <c r="T154" s="50"/>
      <c r="U154" s="50"/>
      <c r="V154" s="26" t="s">
        <v>1971</v>
      </c>
      <c r="W154" s="26" t="s">
        <v>2564</v>
      </c>
      <c r="X154" s="36" t="str">
        <f>IF(ISBLANK($A154),"",IF(ISBLANK(VLOOKUP($A154, Sentinel!$A$2:$H$180,8)),"N/A",VLOOKUP($A154, Sentinel!$A$2:$H$180,8)))</f>
        <v>PerformedClinicalResult.value AND PerformedClinicalResult &gt; PerformedClinicalResult.value</v>
      </c>
      <c r="Y154" s="37" t="str">
        <f>IF(ISBLANK(B154),"",IF(ISBLANK(VLOOKUP(B154,PCORNet!$A$2:$H$180,8)), "N/A",VLOOKUP(B154,PCORNet!$A$2:$H$180,8)))</f>
        <v>PerformedClinicalResult.value AND PerformedClinicalResult &gt; PerformedClinicalResult.value</v>
      </c>
      <c r="Z154" s="38" t="str">
        <f>IF(ISBLANK(C154),"",IF(ISBLANK(VLOOKUP(C154,'PCORNet v4'!$A$2:$H$296,8)), "N/A",VLOOKUP(C154,'PCORNet v4'!$A$2:$H$296,8)))</f>
        <v>PerformedClinicalResult.value AND PerformedClinicalResult &gt; PerformedClinicalResult.value</v>
      </c>
      <c r="AA154" s="39" t="str">
        <f>IF(ISBLANK(D154),"",IF(ISBLANK(VLOOKUP(D154,i2b2!$A$2:$H$180,8)),"N/A",VLOOKUP(D154,i2b2!$A$2:$H$180,8)))</f>
        <v>PerformedClinicalResult.value AND PerformedClinicalResult &gt; PerformedClinicalResult.value</v>
      </c>
      <c r="AB154" s="40" t="str">
        <f>IF(ISBLANK(E154),"",IF(ISBLANK(VLOOKUP(E154,OMOP!$A$2:$H$180,8)),"N/A", VLOOKUP(E154,OMOP!$A$2:$H$180,8)))</f>
        <v>PerformedClinicalResult.value AND PerformedClinicalResult &gt; PerformedClinicalResult.value</v>
      </c>
    </row>
    <row r="155" spans="1:28" s="6" customFormat="1" ht="31.2" x14ac:dyDescent="0.3">
      <c r="A155" s="13" t="s">
        <v>374</v>
      </c>
      <c r="B155" s="14"/>
      <c r="C155" s="15"/>
      <c r="D155" s="16" t="s">
        <v>1171</v>
      </c>
      <c r="E155" s="17"/>
      <c r="F155" s="13" t="str">
        <f>IF(ISBLANK(A155),"",VLOOKUP(A155, Sentinel!$A$2:$F$139,2)&amp;"."&amp;VLOOKUP(A155, Sentinel!$A$2:$F$139,3))</f>
        <v>Laboratory Result.Orig_Result_unit</v>
      </c>
      <c r="G155" s="13" t="str">
        <f>IF(ISBLANK(A155),"",VLOOKUP(A155, Sentinel!$A$2:$H$139,7))</f>
        <v>Original units for the test result</v>
      </c>
      <c r="H155" s="14" t="str">
        <f>IF(ISBLANK(B155),"",VLOOKUP(B155, PCORNet!$A$2:$F$157,2)&amp;"."&amp;VLOOKUP(B155, PCORNet!$A$2:$F$157,3))</f>
        <v/>
      </c>
      <c r="I155" s="14" t="str">
        <f>IF(ISBLANK(B155),"",VLOOKUP(B155, PCORNet!$A$2:$H$157,7))</f>
        <v/>
      </c>
      <c r="J155" s="15" t="str">
        <f>IF(ISBLANK(C155),"",VLOOKUP(C155, 'PCORNet v4'!$A$2:$F$249,2)&amp;"."&amp;VLOOKUP(C155, 'PCORNet v4'!$A$2:$F$249,3))</f>
        <v/>
      </c>
      <c r="K155" s="15" t="str">
        <f>IF(ISBLANK(C155),"",VLOOKUP(C155, 'PCORNet v4'!$A$2:$H$249,7))</f>
        <v/>
      </c>
      <c r="L155" s="16" t="str">
        <f>IF(ISBLANK(D155),"",VLOOKUP(D155,i2b2!$A$2:$H$60,2)&amp;"."&amp;VLOOKUP(D155,i2b2!$A$2:$H$60,3))</f>
        <v>Laboratory Test.RAW_UNIT</v>
      </c>
      <c r="M155" s="16" t="str">
        <f>IF(ISBLANK(D155),"",VLOOKUP(D155,i2b2!$A$2:$H$60,7))</f>
        <v>Original units for the result in your source data.</v>
      </c>
      <c r="N155" s="17" t="str">
        <f>IF(ISBLANK(E155),"",VLOOKUP(E155, OMOP!$A$2:$G$178,2)&amp;"."&amp;VLOOKUP(E155,OMOP!$A$2:$G$178,3))</f>
        <v/>
      </c>
      <c r="O155" s="17" t="str">
        <f>IF(ISBLANK(E155),"",VLOOKUP(E155, OMOP!$A$2:$H$178,7))</f>
        <v/>
      </c>
      <c r="P155" s="25" t="s">
        <v>1687</v>
      </c>
      <c r="Q155" s="25" t="s">
        <v>807</v>
      </c>
      <c r="R155" s="25" t="s">
        <v>2070</v>
      </c>
      <c r="S155" s="51"/>
      <c r="T155" s="51"/>
      <c r="U155" s="51"/>
      <c r="V155" s="26"/>
      <c r="W155" s="26"/>
      <c r="X155" s="36" t="str">
        <f>IF(ISBLANK($A155),"",IF(ISBLANK(VLOOKUP($A155, Sentinel!$A$2:$H$180,8)),"N/A",VLOOKUP($A155, Sentinel!$A$2:$H$180,8)))</f>
        <v>PerformedClinicalResult &gt; PerformedClincalResult.value(ANY=&gt;PQ).originalText</v>
      </c>
      <c r="Y155" s="37" t="str">
        <f>IF(ISBLANK(B155),"",IF(ISBLANK(VLOOKUP(B155,PCORNet!$A$2:$H$180,8)), "N/A",VLOOKUP(B155,PCORNet!$A$2:$H$180,8)))</f>
        <v/>
      </c>
      <c r="Z155" s="38" t="str">
        <f>IF(ISBLANK(C155),"",IF(ISBLANK(VLOOKUP(C155,'PCORNet v4'!$A$2:$H$296,8)), "N/A",VLOOKUP(C155,'PCORNet v4'!$A$2:$H$296,8)))</f>
        <v/>
      </c>
      <c r="AA155" s="39" t="str">
        <f>IF(ISBLANK(D155),"",IF(ISBLANK(VLOOKUP(D155,i2b2!$A$2:$H$180,8)),"N/A",VLOOKUP(D155,i2b2!$A$2:$H$180,8)))</f>
        <v>PerformedClinicalResult &gt; PerformedClincalResult.value(ANY=&gt;PQ).originalText</v>
      </c>
      <c r="AB155" s="40" t="str">
        <f>IF(ISBLANK(E155),"",IF(ISBLANK(VLOOKUP(E155,OMOP!$A$2:$H$180,8)),"N/A", VLOOKUP(E155,OMOP!$A$2:$H$180,8)))</f>
        <v/>
      </c>
    </row>
    <row r="156" spans="1:28" s="6" customFormat="1" ht="31.2" x14ac:dyDescent="0.3">
      <c r="A156" s="13" t="s">
        <v>12</v>
      </c>
      <c r="B156" s="14"/>
      <c r="C156" s="15"/>
      <c r="D156" s="16"/>
      <c r="E156" s="17"/>
      <c r="F156" s="13" t="str">
        <f>IF(ISBLANK(A156),"",VLOOKUP(A156, Sentinel!$A$2:$F$139,2)&amp;"."&amp;VLOOKUP(A156, Sentinel!$A$2:$F$139,3))</f>
        <v>Laboratory Result.Std_Result_unit</v>
      </c>
      <c r="G156" s="13" t="str">
        <f>IF(ISBLANK(A156),"",VLOOKUP(A156, Sentinel!$A$2:$H$139,7))</f>
        <v>Standardized units for the test result</v>
      </c>
      <c r="H156" s="14" t="str">
        <f>IF(ISBLANK(B156),"",VLOOKUP(B156, PCORNet!$A$2:$F$157,2)&amp;"."&amp;VLOOKUP(B156, PCORNet!$A$2:$F$157,3))</f>
        <v/>
      </c>
      <c r="I156" s="14" t="str">
        <f>IF(ISBLANK(B156),"",VLOOKUP(B156, PCORNet!$A$2:$H$157,7))</f>
        <v/>
      </c>
      <c r="J156" s="15" t="str">
        <f>IF(ISBLANK(C156),"",VLOOKUP(C156, 'PCORNet v4'!$A$2:$F$249,2)&amp;"."&amp;VLOOKUP(C156, 'PCORNet v4'!$A$2:$F$249,3))</f>
        <v/>
      </c>
      <c r="K156" s="15" t="str">
        <f>IF(ISBLANK(C156),"",VLOOKUP(C156, 'PCORNet v4'!$A$2:$H$249,7))</f>
        <v/>
      </c>
      <c r="L156" s="16" t="str">
        <f>IF(ISBLANK(D156),"",VLOOKUP(D156,i2b2!$A$2:$H$60,2)&amp;"."&amp;VLOOKUP(D156,i2b2!$A$2:$H$60,3))</f>
        <v/>
      </c>
      <c r="M156" s="16" t="str">
        <f>IF(ISBLANK(D156),"",VLOOKUP(D156,i2b2!$A$2:$H$60,7))</f>
        <v/>
      </c>
      <c r="N156" s="17" t="str">
        <f>IF(ISBLANK(E156),"",VLOOKUP(E156, OMOP!$A$2:$G$178,2)&amp;"."&amp;VLOOKUP(E156,OMOP!$A$2:$G$178,3))</f>
        <v/>
      </c>
      <c r="O156" s="17" t="str">
        <f>IF(ISBLANK(E156),"",VLOOKUP(E156, OMOP!$A$2:$H$178,7))</f>
        <v/>
      </c>
      <c r="P156" s="25" t="s">
        <v>1688</v>
      </c>
      <c r="Q156" s="25" t="s">
        <v>807</v>
      </c>
      <c r="R156" s="25" t="s">
        <v>2070</v>
      </c>
      <c r="S156" s="51"/>
      <c r="T156" s="51"/>
      <c r="U156" s="51"/>
      <c r="V156" s="26"/>
      <c r="W156" s="26"/>
      <c r="X156" s="36" t="str">
        <f>IF(ISBLANK($A156),"",IF(ISBLANK(VLOOKUP($A156, Sentinel!$A$2:$H$180,8)),"N/A",VLOOKUP($A156, Sentinel!$A$2:$H$180,8)))</f>
        <v>PerformedClinicalResult &gt; PerformedClinicalResult.value(ANY=&gt;PQ).unit</v>
      </c>
      <c r="Y156" s="37" t="str">
        <f>IF(ISBLANK(B156),"",IF(ISBLANK(VLOOKUP(B156,PCORNet!$A$2:$H$180,8)), "N/A",VLOOKUP(B156,PCORNet!$A$2:$H$180,8)))</f>
        <v/>
      </c>
      <c r="Z156" s="38" t="str">
        <f>IF(ISBLANK(C156),"",IF(ISBLANK(VLOOKUP(C156,'PCORNet v4'!$A$2:$H$296,8)), "N/A",VLOOKUP(C156,'PCORNet v4'!$A$2:$H$296,8)))</f>
        <v/>
      </c>
      <c r="AA156" s="39" t="str">
        <f>IF(ISBLANK(D156),"",IF(ISBLANK(VLOOKUP(D156,i2b2!$A$2:$H$180,8)),"N/A",VLOOKUP(D156,i2b2!$A$2:$H$180,8)))</f>
        <v/>
      </c>
      <c r="AB156" s="40" t="str">
        <f>IF(ISBLANK(E156),"",IF(ISBLANK(VLOOKUP(E156,OMOP!$A$2:$H$180,8)),"N/A", VLOOKUP(E156,OMOP!$A$2:$H$180,8)))</f>
        <v/>
      </c>
    </row>
    <row r="157" spans="1:28" s="6" customFormat="1" ht="62.4" x14ac:dyDescent="0.3">
      <c r="A157" s="13" t="s">
        <v>347</v>
      </c>
      <c r="B157" s="14" t="s">
        <v>669</v>
      </c>
      <c r="C157" s="15" t="s">
        <v>669</v>
      </c>
      <c r="D157" s="16" t="s">
        <v>923</v>
      </c>
      <c r="E157" s="17" t="s">
        <v>924</v>
      </c>
      <c r="F157" s="13" t="str">
        <f>IF(ISBLANK(A157),"",VLOOKUP(A157, Sentinel!$A$2:$F$139,2)&amp;"."&amp;VLOOKUP(A157, Sentinel!$A$2:$F$139,3))</f>
        <v>Laboratory Result.MS_Result_unit</v>
      </c>
      <c r="G157" s="13" t="str">
        <f>IF(ISBLANK(A157),"",VLOOKUP(A157, Sentinel!$A$2:$H$139,7))</f>
        <v>Converted/standardized units for the test result</v>
      </c>
      <c r="H157" s="14" t="str">
        <f>IF(ISBLANK(B157),"",VLOOKUP(B157, PCORNet!$A$2:$F$157,2)&amp;"."&amp;VLOOKUP(B157, PCORNet!$A$2:$F$157,3))</f>
        <v>Lab_Result_CM.result_unit</v>
      </c>
      <c r="I157" s="14" t="str">
        <f>IF(ISBLANK(B157),"",VLOOKUP(B157, PCORNet!$A$2:$H$157,7))</f>
        <v>Converted/standardized units for the result</v>
      </c>
      <c r="J157" s="15" t="str">
        <f>IF(ISBLANK(C157),"",VLOOKUP(C157, 'PCORNet v4'!$A$2:$F$249,2)&amp;"."&amp;VLOOKUP(C157, 'PCORNet v4'!$A$2:$F$249,3))</f>
        <v>Lab_Result_CM.result_unit</v>
      </c>
      <c r="K157" s="15" t="str">
        <f>IF(ISBLANK(C157),"",VLOOKUP(C157, 'PCORNet v4'!$A$2:$H$249,7))</f>
        <v>Converted/standardized units for the result</v>
      </c>
      <c r="L157" s="16" t="str">
        <f>IF(ISBLANK(D157),"",VLOOKUP(D157,i2b2!$A$2:$H$60,2)&amp;"."&amp;VLOOKUP(D157,i2b2!$A$2:$H$60,3))</f>
        <v>Laboratory Test.RESULT_UNIT</v>
      </c>
      <c r="M157" s="16" t="str">
        <f>IF(ISBLANK(D157),"",VLOOKUP(D157,i2b2!$A$2:$H$60,7))</f>
        <v>Converted/standardized units for the result. Use Unified Code for Units of Measure (UCUM).</v>
      </c>
      <c r="N157" s="17" t="str">
        <f>IF(ISBLANK(E157),"",VLOOKUP(E157, OMOP!$A$2:$G$178,2)&amp;"."&amp;VLOOKUP(E157,OMOP!$A$2:$G$178,3))</f>
        <v>MEASUREMENT.unit_concept_id</v>
      </c>
      <c r="O157" s="17" t="str">
        <f>IF(ISBLANK(E157),"",VLOOKUP(E157, OMOP!$A$2:$H$178,7))</f>
        <v>A foreign key to a Standard Concept ID of
Measurement Units in the Standardized
Vocabularies.</v>
      </c>
      <c r="P157" s="25" t="s">
        <v>1168</v>
      </c>
      <c r="Q157" s="25" t="s">
        <v>807</v>
      </c>
      <c r="R157" s="25" t="s">
        <v>2070</v>
      </c>
      <c r="S157" s="50" t="s">
        <v>2903</v>
      </c>
      <c r="T157" s="50" t="s">
        <v>2904</v>
      </c>
      <c r="U157" s="50" t="s">
        <v>2905</v>
      </c>
      <c r="V157" s="26" t="s">
        <v>2120</v>
      </c>
      <c r="W157" s="26" t="s">
        <v>2565</v>
      </c>
      <c r="X157" s="36" t="str">
        <f>IF(ISBLANK($A157),"",IF(ISBLANK(VLOOKUP($A157, Sentinel!$A$2:$H$180,8)),"N/A",VLOOKUP($A157, Sentinel!$A$2:$H$180,8)))</f>
        <v>PerformedClinicalResult.value(ANY=&gt;PQ).unit</v>
      </c>
      <c r="Y157" s="37" t="str">
        <f>IF(ISBLANK(B157),"",IF(ISBLANK(VLOOKUP(B157,PCORNet!$A$2:$H$180,8)), "N/A",VLOOKUP(B157,PCORNet!$A$2:$H$180,8)))</f>
        <v>PerformedClinicalResult.value(ANY=&gt;PQ).unit</v>
      </c>
      <c r="Z157" s="38" t="str">
        <f>IF(ISBLANK(C157),"",IF(ISBLANK(VLOOKUP(C157,'PCORNet v4'!$A$2:$H$296,8)), "N/A",VLOOKUP(C157,'PCORNet v4'!$A$2:$H$296,8)))</f>
        <v>PerformedClinicalResult.value(ANY=&gt;PQ).unit</v>
      </c>
      <c r="AA157" s="39" t="str">
        <f>IF(ISBLANK(D157),"",IF(ISBLANK(VLOOKUP(D157,i2b2!$A$2:$H$180,8)),"N/A",VLOOKUP(D157,i2b2!$A$2:$H$180,8)))</f>
        <v>PerformedClinicalResult.value(ANY=&gt;PQ).unit</v>
      </c>
      <c r="AB157" s="40" t="str">
        <f>IF(ISBLANK(E157),"",IF(ISBLANK(VLOOKUP(E157,OMOP!$A$2:$H$180,8)),"N/A", VLOOKUP(E157,OMOP!$A$2:$H$180,8)))</f>
        <v>PerformedClinicalResult.value(ANY=&gt;PQ).unit</v>
      </c>
    </row>
    <row r="158" spans="1:28" s="6" customFormat="1" ht="109.2" x14ac:dyDescent="0.3">
      <c r="A158" s="13" t="s">
        <v>361</v>
      </c>
      <c r="B158" s="14" t="s">
        <v>652</v>
      </c>
      <c r="C158" s="15" t="s">
        <v>652</v>
      </c>
      <c r="D158" s="16" t="s">
        <v>925</v>
      </c>
      <c r="E158" s="17" t="s">
        <v>926</v>
      </c>
      <c r="F158" s="13" t="str">
        <f>IF(ISBLANK(A158),"",VLOOKUP(A158, Sentinel!$A$2:$F$139,2)&amp;"."&amp;VLOOKUP(A158, Sentinel!$A$2:$F$139,3))</f>
        <v>Laboratory Result.Norm_Range_low</v>
      </c>
      <c r="G158" s="13" t="str">
        <f>IF(ISBLANK(A158),"",VLOOKUP(A158, Sentinel!$A$2:$H$139,7))</f>
        <v>Lower bound for the normal reference range</v>
      </c>
      <c r="H158" s="14" t="str">
        <f>IF(ISBLANK(B158),"",VLOOKUP(B158, PCORNet!$A$2:$F$157,2)&amp;"."&amp;VLOOKUP(B158, PCORNet!$A$2:$F$157,3))</f>
        <v>Lab_Result_CM.norm_range_low</v>
      </c>
      <c r="I158" s="14" t="str">
        <f>IF(ISBLANK(B158),"",VLOOKUP(B158, PCORNet!$A$2:$H$157,7))</f>
        <v>Lower bound of the normal range assigned by the laboratory.</v>
      </c>
      <c r="J158" s="15" t="str">
        <f>IF(ISBLANK(C158),"",VLOOKUP(C158, 'PCORNet v4'!$A$2:$F$249,2)&amp;"."&amp;VLOOKUP(C158, 'PCORNet v4'!$A$2:$F$249,3))</f>
        <v>Lab_Result_CM.norm_range_low</v>
      </c>
      <c r="K158" s="15" t="str">
        <f>IF(ISBLANK(C158),"",VLOOKUP(C158, 'PCORNet v4'!$A$2:$H$249,7))</f>
        <v>Lower bound of the normal range assigned by the laboratory.</v>
      </c>
      <c r="L158" s="16" t="str">
        <f>IF(ISBLANK(D158),"",VLOOKUP(D158,i2b2!$A$2:$H$60,2)&amp;"."&amp;VLOOKUP(D158,i2b2!$A$2:$H$60,3))</f>
        <v>Laboratory Test.RAW_NORMAL_RANGE_LOW</v>
      </c>
      <c r="M158" s="16" t="str">
        <f>IF(ISBLANK(D158),"",VLOOKUP(D158,i2b2!$A$2:$H$60,7))</f>
        <v>Lower bound of the normal range assigned by the laboratory. Value should only contain the value of the lower bound. The symbols &gt;, &lt;, &gt;=, &lt;= should be removed. For example, if the normal range for a test is &gt;100 and &lt;300, then "100" should be entered.</v>
      </c>
      <c r="N158" s="17" t="str">
        <f>IF(ISBLANK(E158),"",VLOOKUP(E158, OMOP!$A$2:$G$178,2)&amp;"."&amp;VLOOKUP(E158,OMOP!$A$2:$G$178,3))</f>
        <v>MEASUREMENT.range_low</v>
      </c>
      <c r="O158" s="17" t="str">
        <f>IF(ISBLANK(E158),"",VLOOKUP(E158, OMOP!$A$2:$H$178,7))</f>
        <v>The lower limit of the normal range of the
Measurement result. The lower range is
assumed to be of the same unit of measure
as the Measurement value.</v>
      </c>
      <c r="P158" s="25" t="s">
        <v>1531</v>
      </c>
      <c r="Q158" s="25" t="s">
        <v>2173</v>
      </c>
      <c r="R158" s="25" t="s">
        <v>2070</v>
      </c>
      <c r="S158" s="50" t="s">
        <v>2906</v>
      </c>
      <c r="T158" s="50" t="s">
        <v>2907</v>
      </c>
      <c r="U158" s="50"/>
      <c r="V158" s="26" t="s">
        <v>1972</v>
      </c>
      <c r="W158" s="26" t="s">
        <v>2566</v>
      </c>
      <c r="X158" s="36" t="str">
        <f>IF(ISBLANK($A158),"",IF(ISBLANK(VLOOKUP($A158, Sentinel!$A$2:$H$180,8)),"N/A",VLOOKUP($A158, Sentinel!$A$2:$H$180,8)))</f>
        <v>PerformedClinicalResult &gt; ReferenceResult.value(ANY=&gt;IVL&lt;PQ&gt;).low</v>
      </c>
      <c r="Y158" s="37" t="str">
        <f>IF(ISBLANK(B158),"",IF(ISBLANK(VLOOKUP(B158,PCORNet!$A$2:$H$180,8)), "N/A",VLOOKUP(B158,PCORNet!$A$2:$H$180,8)))</f>
        <v>PerformedClinicalResult &gt; ReferenceResult.value(ANY=&gt;IVL&lt;PQ&gt;).low</v>
      </c>
      <c r="Z158" s="38" t="str">
        <f>IF(ISBLANK(C158),"",IF(ISBLANK(VLOOKUP(C158,'PCORNet v4'!$A$2:$H$296,8)), "N/A",VLOOKUP(C158,'PCORNet v4'!$A$2:$H$296,8)))</f>
        <v>PerformedClinicalResult &gt; ReferenceResult.value(ANY=&gt;IVL&lt;PQ&gt;).low</v>
      </c>
      <c r="AA158" s="39" t="str">
        <f>IF(ISBLANK(D158),"",IF(ISBLANK(VLOOKUP(D158,i2b2!$A$2:$H$180,8)),"N/A",VLOOKUP(D158,i2b2!$A$2:$H$180,8)))</f>
        <v>PerformedClinicalResult &gt; ReferenceResult.value(ANY=&gt;IVL&lt;PQ&gt;).low</v>
      </c>
      <c r="AB158" s="40" t="str">
        <f>IF(ISBLANK(E158),"",IF(ISBLANK(VLOOKUP(E158,OMOP!$A$2:$H$180,8)),"N/A", VLOOKUP(E158,OMOP!$A$2:$H$180,8)))</f>
        <v>PerformedClinicalResult &gt; ReferenceResult.value(ANY=&gt;IVL&lt;PQ&gt;).low</v>
      </c>
    </row>
    <row r="159" spans="1:28" s="6" customFormat="1" ht="234" x14ac:dyDescent="0.3">
      <c r="A159" s="13" t="s">
        <v>337</v>
      </c>
      <c r="B159" s="14" t="s">
        <v>648</v>
      </c>
      <c r="C159" s="15" t="s">
        <v>648</v>
      </c>
      <c r="D159" s="16" t="s">
        <v>927</v>
      </c>
      <c r="E159" s="17"/>
      <c r="F159" s="13" t="str">
        <f>IF(ISBLANK(A159),"",VLOOKUP(A159, Sentinel!$A$2:$F$139,2)&amp;"."&amp;VLOOKUP(A159, Sentinel!$A$2:$F$139,3))</f>
        <v>Laboratory Result.Modifier_low</v>
      </c>
      <c r="G159" s="13" t="str">
        <f>IF(ISBLANK(A159),"",VLOOKUP(A159, Sentinel!$A$2:$H$139,7))</f>
        <v>Modifier for the lower bound</v>
      </c>
      <c r="H159" s="14" t="str">
        <f>IF(ISBLANK(B159),"",VLOOKUP(B159, PCORNet!$A$2:$F$157,2)&amp;"."&amp;VLOOKUP(B159, PCORNet!$A$2:$F$157,3))</f>
        <v>Lab_Result_CM.norm_modifier_low</v>
      </c>
      <c r="I159" s="14" t="str">
        <f>IF(ISBLANK(B159),"",VLOOKUP(B159, PCORNet!$A$2:$H$157,7))</f>
        <v>Modifier for NORM_RANGE_LOW values.</v>
      </c>
      <c r="J159" s="15" t="str">
        <f>IF(ISBLANK(C159),"",VLOOKUP(C159, 'PCORNet v4'!$A$2:$F$249,2)&amp;"."&amp;VLOOKUP(C159, 'PCORNet v4'!$A$2:$F$249,3))</f>
        <v>Lab_Result_CM.norm_modifier_low</v>
      </c>
      <c r="K159" s="15" t="str">
        <f>IF(ISBLANK(C159),"",VLOOKUP(C159, 'PCORNet v4'!$A$2:$H$249,7))</f>
        <v>Modifier for NORM_RANGE_LOW values.</v>
      </c>
      <c r="L159" s="16" t="str">
        <f>IF(ISBLANK(D159),"",VLOOKUP(D159,i2b2!$A$2:$H$60,2)&amp;"."&amp;VLOOKUP(D159,i2b2!$A$2:$H$60,3))</f>
        <v>Laboratory Test.RAW_MODIFIER_LOW</v>
      </c>
      <c r="M159" s="16" t="str">
        <f>IF(ISBLANK(D159),"",VLOOKUP(D159,i2b2!$A$2:$H$60,7))</f>
        <v>Modifier for RAW_NORMAL_RANGE_LOW values.
For numeric results one of the following needs to be true:
1) Both RAW_MODIFIER_LOW and RAW_MODIFIER_HIGH contain EQ (e.g., normal values fall in the range 3-10)
2) RAW_MODIFIER_LOW contains GT or GE and RAW_MODIFIER_HIGH contains NO (e.g., normal values are &gt;3 with no upper boundary) 
3) RAW_MODIFIER_HIGH contains LT or LE and RAW_MODIFIER_LOW contains NO (e.g., normal values are &lt;=10 with no lower boundary)</v>
      </c>
      <c r="N159" s="17" t="str">
        <f>IF(ISBLANK(E159),"",VLOOKUP(E159, OMOP!$A$2:$G$178,2)&amp;"."&amp;VLOOKUP(E159,OMOP!$A$2:$G$178,3))</f>
        <v/>
      </c>
      <c r="O159" s="17" t="str">
        <f>IF(ISBLANK(E159),"",VLOOKUP(E159, OMOP!$A$2:$H$178,7))</f>
        <v/>
      </c>
      <c r="P159" s="25" t="s">
        <v>1531</v>
      </c>
      <c r="Q159" s="25" t="s">
        <v>2173</v>
      </c>
      <c r="R159" s="25" t="s">
        <v>2070</v>
      </c>
      <c r="S159" s="50" t="s">
        <v>2902</v>
      </c>
      <c r="T159" s="50"/>
      <c r="U159" s="50"/>
      <c r="V159" s="26" t="s">
        <v>1975</v>
      </c>
      <c r="W159" s="26" t="s">
        <v>2567</v>
      </c>
      <c r="X159" s="36" t="str">
        <f>IF(ISBLANK($A159),"",IF(ISBLANK(VLOOKUP($A159, Sentinel!$A$2:$H$180,8)),"N/A",VLOOKUP($A159, Sentinel!$A$2:$H$180,8)))</f>
        <v>PerformedClinicalResult &gt; ReferenceResult.value(ANY=&gt;IVL&lt;PQ&gt;).low</v>
      </c>
      <c r="Y159" s="37" t="str">
        <f>IF(ISBLANK(B159),"",IF(ISBLANK(VLOOKUP(B159,PCORNet!$A$2:$H$180,8)), "N/A",VLOOKUP(B159,PCORNet!$A$2:$H$180,8)))</f>
        <v>PerformedClinicalResult &gt; ReferenceResult.value(ANY=&gt;IVL&lt;PQ&gt;).low</v>
      </c>
      <c r="Z159" s="38" t="str">
        <f>IF(ISBLANK(C159),"",IF(ISBLANK(VLOOKUP(C159,'PCORNet v4'!$A$2:$H$296,8)), "N/A",VLOOKUP(C159,'PCORNet v4'!$A$2:$H$296,8)))</f>
        <v>PerformedClinicalResult &gt; ReferenceResult.value(ANY=&gt;IVL&lt;PQ&gt;).low</v>
      </c>
      <c r="AA159" s="39" t="str">
        <f>IF(ISBLANK(D159),"",IF(ISBLANK(VLOOKUP(D159,i2b2!$A$2:$H$180,8)),"N/A",VLOOKUP(D159,i2b2!$A$2:$H$180,8)))</f>
        <v>PerformedClinicalResult &gt; ReferenceResult.value(ANY=&gt;IVL&lt;PQ&gt;).low</v>
      </c>
      <c r="AB159" s="40" t="str">
        <f>IF(ISBLANK(E159),"",IF(ISBLANK(VLOOKUP(E159,OMOP!$A$2:$H$180,8)),"N/A", VLOOKUP(E159,OMOP!$A$2:$H$180,8)))</f>
        <v/>
      </c>
    </row>
    <row r="160" spans="1:28" s="6" customFormat="1" ht="109.2" x14ac:dyDescent="0.3">
      <c r="A160" s="13" t="s">
        <v>358</v>
      </c>
      <c r="B160" s="14" t="s">
        <v>650</v>
      </c>
      <c r="C160" s="15" t="s">
        <v>650</v>
      </c>
      <c r="D160" s="16" t="s">
        <v>928</v>
      </c>
      <c r="E160" s="17" t="s">
        <v>929</v>
      </c>
      <c r="F160" s="13" t="str">
        <f>IF(ISBLANK(A160),"",VLOOKUP(A160, Sentinel!$A$2:$F$139,2)&amp;"."&amp;VLOOKUP(A160, Sentinel!$A$2:$F$139,3))</f>
        <v>Laboratory Result.Norm_Range_high</v>
      </c>
      <c r="G160" s="13" t="str">
        <f>IF(ISBLANK(A160),"",VLOOKUP(A160, Sentinel!$A$2:$H$139,7))</f>
        <v>Upper bound for the normal reference range</v>
      </c>
      <c r="H160" s="14" t="str">
        <f>IF(ISBLANK(B160),"",VLOOKUP(B160, PCORNet!$A$2:$F$157,2)&amp;"."&amp;VLOOKUP(B160, PCORNet!$A$2:$F$157,3))</f>
        <v>Lab_Result_CM.norm_range_high</v>
      </c>
      <c r="I160" s="14" t="str">
        <f>IF(ISBLANK(B160),"",VLOOKUP(B160, PCORNet!$A$2:$H$157,7))</f>
        <v>Upper bound of the normal range assigned by the laboratory.</v>
      </c>
      <c r="J160" s="15" t="str">
        <f>IF(ISBLANK(C160),"",VLOOKUP(C160, 'PCORNet v4'!$A$2:$F$249,2)&amp;"."&amp;VLOOKUP(C160, 'PCORNet v4'!$A$2:$F$249,3))</f>
        <v>Lab_Result_CM.norm_range_high</v>
      </c>
      <c r="K160" s="15" t="str">
        <f>IF(ISBLANK(C160),"",VLOOKUP(C160, 'PCORNet v4'!$A$2:$H$249,7))</f>
        <v>Upper bound of the normal range assigned by the laboratory.</v>
      </c>
      <c r="L160" s="16" t="str">
        <f>IF(ISBLANK(D160),"",VLOOKUP(D160,i2b2!$A$2:$H$60,2)&amp;"."&amp;VLOOKUP(D160,i2b2!$A$2:$H$60,3))</f>
        <v>Laboratory Test.RAW_NORMAL_RANGE_HIGH</v>
      </c>
      <c r="M160" s="16" t="str">
        <f>IF(ISBLANK(D160),"",VLOOKUP(D160,i2b2!$A$2:$H$60,7))</f>
        <v>Upper bound of the normal range assigned by the laboratory. Value should only contain the value of the upper bound. The symbols &gt;, &lt;, &gt;=, &lt;= should be removed. For example, if the normal range for a test is &gt;100 and &lt;300, then "300" should be entered.</v>
      </c>
      <c r="N160" s="17" t="str">
        <f>IF(ISBLANK(E160),"",VLOOKUP(E160, OMOP!$A$2:$G$178,2)&amp;"."&amp;VLOOKUP(E160,OMOP!$A$2:$G$178,3))</f>
        <v>MEASUREMENT.range_high</v>
      </c>
      <c r="O160" s="17" t="str">
        <f>IF(ISBLANK(E160),"",VLOOKUP(E160, OMOP!$A$2:$H$178,7))</f>
        <v>The upper limit of the normal range of the
Measurement. The upper range is assumed
to be of the same unit of measure as the
Measurement value.</v>
      </c>
      <c r="P160" s="25" t="s">
        <v>1532</v>
      </c>
      <c r="Q160" s="25" t="s">
        <v>2173</v>
      </c>
      <c r="R160" s="25" t="s">
        <v>2070</v>
      </c>
      <c r="S160" s="50" t="s">
        <v>2908</v>
      </c>
      <c r="T160" s="50" t="s">
        <v>2909</v>
      </c>
      <c r="U160" s="50"/>
      <c r="V160" s="26" t="s">
        <v>1973</v>
      </c>
      <c r="W160" s="26" t="s">
        <v>2568</v>
      </c>
      <c r="X160" s="36" t="str">
        <f>IF(ISBLANK($A160),"",IF(ISBLANK(VLOOKUP($A160, Sentinel!$A$2:$H$180,8)),"N/A",VLOOKUP($A160, Sentinel!$A$2:$H$180,8)))</f>
        <v>PerformedClinicalResult &gt; ReferenceResult.value(ANY=&gt;IVL&lt;PQ&gt;).high</v>
      </c>
      <c r="Y160" s="37" t="str">
        <f>IF(ISBLANK(B160),"",IF(ISBLANK(VLOOKUP(B160,PCORNet!$A$2:$H$180,8)), "N/A",VLOOKUP(B160,PCORNet!$A$2:$H$180,8)))</f>
        <v>PerformedClinicalResult &gt; ReferenceResult.value(ANY=&gt;IVL&lt;PQ&gt;).high</v>
      </c>
      <c r="Z160" s="38" t="str">
        <f>IF(ISBLANK(C160),"",IF(ISBLANK(VLOOKUP(C160,'PCORNet v4'!$A$2:$H$296,8)), "N/A",VLOOKUP(C160,'PCORNet v4'!$A$2:$H$296,8)))</f>
        <v>PerformedClinicalResult &gt; ReferenceResult.value(ANY=&gt;IVL&lt;PQ&gt;).high</v>
      </c>
      <c r="AA160" s="39" t="str">
        <f>IF(ISBLANK(D160),"",IF(ISBLANK(VLOOKUP(D160,i2b2!$A$2:$H$180,8)),"N/A",VLOOKUP(D160,i2b2!$A$2:$H$180,8)))</f>
        <v>PerformedClinicalResult &gt; ReferenceResult.value(ANY=&gt;IVL&lt;PQ&gt;).high</v>
      </c>
      <c r="AB160" s="40" t="str">
        <f>IF(ISBLANK(E160),"",IF(ISBLANK(VLOOKUP(E160,OMOP!$A$2:$H$180,8)),"N/A", VLOOKUP(E160,OMOP!$A$2:$H$180,8)))</f>
        <v>PerformedClinicalResult &gt; ReferenceResult.value(ANY=&gt;IVL&lt;PQ&gt;).high</v>
      </c>
    </row>
    <row r="161" spans="1:28" s="6" customFormat="1" ht="234" x14ac:dyDescent="0.3">
      <c r="A161" s="13" t="s">
        <v>334</v>
      </c>
      <c r="B161" s="14" t="s">
        <v>646</v>
      </c>
      <c r="C161" s="15" t="s">
        <v>646</v>
      </c>
      <c r="D161" s="16" t="s">
        <v>930</v>
      </c>
      <c r="E161" s="17"/>
      <c r="F161" s="13" t="str">
        <f>IF(ISBLANK(A161),"",VLOOKUP(A161, Sentinel!$A$2:$F$139,2)&amp;"."&amp;VLOOKUP(A161, Sentinel!$A$2:$F$139,3))</f>
        <v>Laboratory Result.Modifier_high</v>
      </c>
      <c r="G161" s="13" t="str">
        <f>IF(ISBLANK(A161),"",VLOOKUP(A161, Sentinel!$A$2:$H$139,7))</f>
        <v>Modifier for the upper bound</v>
      </c>
      <c r="H161" s="14" t="str">
        <f>IF(ISBLANK(B161),"",VLOOKUP(B161, PCORNet!$A$2:$F$157,2)&amp;"."&amp;VLOOKUP(B161, PCORNet!$A$2:$F$157,3))</f>
        <v>Lab_Result_CM.norm_modifier_high</v>
      </c>
      <c r="I161" s="14" t="str">
        <f>IF(ISBLANK(B161),"",VLOOKUP(B161, PCORNet!$A$2:$H$157,7))</f>
        <v>Modifier for NORM_RANGE_HIGH values.</v>
      </c>
      <c r="J161" s="15" t="str">
        <f>IF(ISBLANK(C161),"",VLOOKUP(C161, 'PCORNet v4'!$A$2:$F$249,2)&amp;"."&amp;VLOOKUP(C161, 'PCORNet v4'!$A$2:$F$249,3))</f>
        <v>Lab_Result_CM.norm_modifier_high</v>
      </c>
      <c r="K161" s="15" t="str">
        <f>IF(ISBLANK(C161),"",VLOOKUP(C161, 'PCORNet v4'!$A$2:$H$249,7))</f>
        <v>Modifier for NORM_RANGE_HIGH values.</v>
      </c>
      <c r="L161" s="16" t="str">
        <f>IF(ISBLANK(D161),"",VLOOKUP(D161,i2b2!$A$2:$H$60,2)&amp;"."&amp;VLOOKUP(D161,i2b2!$A$2:$H$60,3))</f>
        <v>Laboratory Test.RAW_MODIFIER_HIGH</v>
      </c>
      <c r="M161" s="16" t="str">
        <f>IF(ISBLANK(D161),"",VLOOKUP(D161,i2b2!$A$2:$H$60,7))</f>
        <v>Modifier for RAW_NORMAL_RANGE_HIGH values.
For numeric results one of the following needs to be true:
1) Both RAW_MODIFIER_LOW and RAW_MODIFIER_HIGH contain EQ (e.g., normal values fall in the range 3-10)
2) RAW_MODIFIER_LOW contains GT or GE and MODIFIER_HIGH contains NO (e.g., normal values are &gt;3 with no upper boundary)
3) RAW_MODIFIER_HIGH contains LT or LE and MODIFIER_LOW contains NO (e.g., normal values are &lt;=10 with no lower boundary)</v>
      </c>
      <c r="N161" s="17" t="str">
        <f>IF(ISBLANK(E161),"",VLOOKUP(E161, OMOP!$A$2:$G$178,2)&amp;"."&amp;VLOOKUP(E161,OMOP!$A$2:$G$178,3))</f>
        <v/>
      </c>
      <c r="O161" s="17" t="str">
        <f>IF(ISBLANK(E161),"",VLOOKUP(E161, OMOP!$A$2:$H$178,7))</f>
        <v/>
      </c>
      <c r="P161" s="25" t="s">
        <v>1532</v>
      </c>
      <c r="Q161" s="25" t="s">
        <v>2173</v>
      </c>
      <c r="R161" s="25" t="s">
        <v>2070</v>
      </c>
      <c r="S161" s="50" t="s">
        <v>2890</v>
      </c>
      <c r="T161" s="50"/>
      <c r="U161" s="50"/>
      <c r="V161" s="26" t="s">
        <v>1974</v>
      </c>
      <c r="W161" s="26" t="s">
        <v>2569</v>
      </c>
      <c r="X161" s="36" t="str">
        <f>IF(ISBLANK($A161),"",IF(ISBLANK(VLOOKUP($A161, Sentinel!$A$2:$H$180,8)),"N/A",VLOOKUP($A161, Sentinel!$A$2:$H$180,8)))</f>
        <v>PerformedClinicalResult &gt; ReferenceResult.value(ANY=&gt;IVL&lt;PQ&gt;).high</v>
      </c>
      <c r="Y161" s="37" t="str">
        <f>IF(ISBLANK(B161),"",IF(ISBLANK(VLOOKUP(B161,PCORNet!$A$2:$H$180,8)), "N/A",VLOOKUP(B161,PCORNet!$A$2:$H$180,8)))</f>
        <v>PerformedClinicalResult &gt; ReferenceResult.value(ANY=&gt;IVL&lt;PQ&gt;).high</v>
      </c>
      <c r="Z161" s="38" t="str">
        <f>IF(ISBLANK(C161),"",IF(ISBLANK(VLOOKUP(C161,'PCORNet v4'!$A$2:$H$296,8)), "N/A",VLOOKUP(C161,'PCORNet v4'!$A$2:$H$296,8)))</f>
        <v>PerformedClinicalResult &gt; ReferenceResult.value(ANY=&gt;IVL&lt;PQ&gt;).high</v>
      </c>
      <c r="AA161" s="39" t="str">
        <f>IF(ISBLANK(D161),"",IF(ISBLANK(VLOOKUP(D161,i2b2!$A$2:$H$180,8)),"N/A",VLOOKUP(D161,i2b2!$A$2:$H$180,8)))</f>
        <v>PerformedClinicalResult &gt; ReferenceResult.value(ANY=&gt;IVL&lt;PQ&gt;).high</v>
      </c>
      <c r="AB161" s="40" t="str">
        <f>IF(ISBLANK(E161),"",IF(ISBLANK(VLOOKUP(E161,OMOP!$A$2:$H$180,8)),"N/A", VLOOKUP(E161,OMOP!$A$2:$H$180,8)))</f>
        <v/>
      </c>
    </row>
    <row r="162" spans="1:28" s="6" customFormat="1" ht="124.8" x14ac:dyDescent="0.3">
      <c r="A162" s="13" t="s">
        <v>307</v>
      </c>
      <c r="B162" s="14" t="s">
        <v>631</v>
      </c>
      <c r="C162" s="15" t="s">
        <v>631</v>
      </c>
      <c r="D162" s="16" t="s">
        <v>931</v>
      </c>
      <c r="E162" s="17"/>
      <c r="F162" s="13" t="str">
        <f>IF(ISBLANK(A162),"",VLOOKUP(A162, Sentinel!$A$2:$F$139,2)&amp;"."&amp;VLOOKUP(A162, Sentinel!$A$2:$F$139,3))</f>
        <v>Laboratory Result.Abn_ind</v>
      </c>
      <c r="G162" s="13" t="str">
        <f>IF(ISBLANK(A162),"",VLOOKUP(A162, Sentinel!$A$2:$H$139,7))</f>
        <v>Abnormal result indicator</v>
      </c>
      <c r="H162" s="14" t="str">
        <f>IF(ISBLANK(B162),"",VLOOKUP(B162, PCORNet!$A$2:$F$157,2)&amp;"."&amp;VLOOKUP(B162, PCORNet!$A$2:$F$157,3))</f>
        <v>Lab_Result_CM.abn_ind</v>
      </c>
      <c r="I162" s="14" t="str">
        <f>IF(ISBLANK(B162),"",VLOOKUP(B162, PCORNet!$A$2:$H$157,7))</f>
        <v>Abnormal result indicator.</v>
      </c>
      <c r="J162" s="15" t="str">
        <f>IF(ISBLANK(C162),"",VLOOKUP(C162, 'PCORNet v4'!$A$2:$F$249,2)&amp;"."&amp;VLOOKUP(C162, 'PCORNet v4'!$A$2:$F$249,3))</f>
        <v>Lab_Result_CM.abn_ind</v>
      </c>
      <c r="K162" s="15" t="str">
        <f>IF(ISBLANK(C162),"",VLOOKUP(C162, 'PCORNet v4'!$A$2:$H$249,7))</f>
        <v>Abnormal result indicator.</v>
      </c>
      <c r="L162" s="16" t="str">
        <f>IF(ISBLANK(D162),"",VLOOKUP(D162,i2b2!$A$2:$H$60,2)&amp;"."&amp;VLOOKUP(D162,i2b2!$A$2:$H$60,3))</f>
        <v>Laboratory Test.ABNORMAL_RESULT_INDICATOR</v>
      </c>
      <c r="M162" s="16" t="str">
        <f>IF(ISBLANK(D162),"",VLOOKUP(D162,i2b2!$A$2:$H$60,7))</f>
        <v>Abnormal result indicator. This value comes from the source data; do not apply logic to create it.</v>
      </c>
      <c r="N162" s="17" t="str">
        <f>IF(ISBLANK(E162),"",VLOOKUP(E162, OMOP!$A$2:$G$178,2)&amp;"."&amp;VLOOKUP(E162,OMOP!$A$2:$G$178,3))</f>
        <v/>
      </c>
      <c r="O162" s="17" t="str">
        <f>IF(ISBLANK(E162),"",VLOOKUP(E162, OMOP!$A$2:$H$178,7))</f>
        <v/>
      </c>
      <c r="P162" s="25" t="s">
        <v>446</v>
      </c>
      <c r="Q162" s="25" t="s">
        <v>431</v>
      </c>
      <c r="R162" s="25" t="s">
        <v>2086</v>
      </c>
      <c r="S162" s="50" t="s">
        <v>2910</v>
      </c>
      <c r="T162" s="50" t="s">
        <v>2911</v>
      </c>
      <c r="U162" s="50" t="s">
        <v>3066</v>
      </c>
      <c r="V162" s="26" t="s">
        <v>1970</v>
      </c>
      <c r="W162" s="26" t="s">
        <v>2570</v>
      </c>
      <c r="X162" s="36" t="str">
        <f>IF(ISBLANK($A162),"",IF(ISBLANK(VLOOKUP($A162, Sentinel!$A$2:$H$180,8)),"N/A",VLOOKUP($A162, Sentinel!$A$2:$H$180,8)))</f>
        <v>PerformedClinicalResult.normalRangeComparisonCode</v>
      </c>
      <c r="Y162" s="37" t="str">
        <f>IF(ISBLANK(B162),"",IF(ISBLANK(VLOOKUP(B162,PCORNet!$A$2:$H$180,8)), "N/A",VLOOKUP(B162,PCORNet!$A$2:$H$180,8)))</f>
        <v>PerformedClinicalResult.normalRangeComparisonCode</v>
      </c>
      <c r="Z162" s="38" t="str">
        <f>IF(ISBLANK(C162),"",IF(ISBLANK(VLOOKUP(C162,'PCORNet v4'!$A$2:$H$296,8)), "N/A",VLOOKUP(C162,'PCORNet v4'!$A$2:$H$296,8)))</f>
        <v>PerformedClinicalResult.normalRangeComparisonCode</v>
      </c>
      <c r="AA162" s="39" t="str">
        <f>IF(ISBLANK(D162),"",IF(ISBLANK(VLOOKUP(D162,i2b2!$A$2:$H$180,8)),"N/A",VLOOKUP(D162,i2b2!$A$2:$H$180,8)))</f>
        <v>PerformedClinicalResult.normalRangeComparisonCode</v>
      </c>
      <c r="AB162" s="40" t="str">
        <f>IF(ISBLANK(E162),"",IF(ISBLANK(VLOOKUP(E162,OMOP!$A$2:$H$180,8)),"N/A", VLOOKUP(E162,OMOP!$A$2:$H$180,8)))</f>
        <v/>
      </c>
    </row>
    <row r="163" spans="1:28" s="6" customFormat="1" ht="31.2" x14ac:dyDescent="0.3">
      <c r="A163" s="13" t="s">
        <v>364</v>
      </c>
      <c r="B163" s="14"/>
      <c r="C163" s="15"/>
      <c r="D163" s="16" t="s">
        <v>932</v>
      </c>
      <c r="E163" s="17"/>
      <c r="F163" s="13" t="str">
        <f>IF(ISBLANK(A163),"",VLOOKUP(A163, Sentinel!$A$2:$F$139,2)&amp;"."&amp;VLOOKUP(A163, Sentinel!$A$2:$F$139,3))</f>
        <v>Laboratory Result.Order_dept</v>
      </c>
      <c r="G163" s="13" t="str">
        <f>IF(ISBLANK(A163),"",VLOOKUP(A163, Sentinel!$A$2:$H$139,7))</f>
        <v>Local code for ordering provider department</v>
      </c>
      <c r="H163" s="14" t="str">
        <f>IF(ISBLANK(B163),"",VLOOKUP(B163, PCORNet!$A$2:$F$157,2)&amp;"."&amp;VLOOKUP(B163, PCORNet!$A$2:$F$157,3))</f>
        <v/>
      </c>
      <c r="I163" s="14" t="str">
        <f>IF(ISBLANK(B163),"",VLOOKUP(B163, PCORNet!$A$2:$H$157,7))</f>
        <v/>
      </c>
      <c r="J163" s="15" t="str">
        <f>IF(ISBLANK(C163),"",VLOOKUP(C163, 'PCORNet v4'!$A$2:$F$249,2)&amp;"."&amp;VLOOKUP(C163, 'PCORNet v4'!$A$2:$F$249,3))</f>
        <v/>
      </c>
      <c r="K163" s="15" t="str">
        <f>IF(ISBLANK(C163),"",VLOOKUP(C163, 'PCORNet v4'!$A$2:$H$249,7))</f>
        <v/>
      </c>
      <c r="L163" s="16" t="str">
        <f>IF(ISBLANK(D163),"",VLOOKUP(D163,i2b2!$A$2:$H$60,2)&amp;"."&amp;VLOOKUP(D163,i2b2!$A$2:$H$60,3))</f>
        <v>Laboratory Test.RAW_ORDER_DEPT</v>
      </c>
      <c r="M163" s="16" t="str">
        <f>IF(ISBLANK(D163),"",VLOOKUP(D163,i2b2!$A$2:$H$60,7))</f>
        <v>Local code for ordering provider department.</v>
      </c>
      <c r="N163" s="17" t="str">
        <f>IF(ISBLANK(E163),"",VLOOKUP(E163, OMOP!$A$2:$G$178,2)&amp;"."&amp;VLOOKUP(E163,OMOP!$A$2:$G$178,3))</f>
        <v/>
      </c>
      <c r="O163" s="17" t="str">
        <f>IF(ISBLANK(E163),"",VLOOKUP(E163, OMOP!$A$2:$H$178,7))</f>
        <v/>
      </c>
      <c r="P163" s="25"/>
      <c r="Q163" s="25"/>
      <c r="R163" s="25"/>
      <c r="S163" s="50"/>
      <c r="T163" s="50"/>
      <c r="U163" s="50"/>
      <c r="V163" s="26"/>
      <c r="W163" s="26"/>
      <c r="X163" s="36" t="str">
        <f>IF(ISBLANK($A163),"",IF(ISBLANK(VLOOKUP($A163, Sentinel!$A$2:$H$180,8)),"N/A",VLOOKUP($A163, Sentinel!$A$2:$H$180,8)))</f>
        <v>N/A</v>
      </c>
      <c r="Y163" s="37" t="str">
        <f>IF(ISBLANK(B163),"",IF(ISBLANK(VLOOKUP(B163,PCORNet!$A$2:$H$180,8)), "N/A",VLOOKUP(B163,PCORNet!$A$2:$H$180,8)))</f>
        <v/>
      </c>
      <c r="Z163" s="38" t="str">
        <f>IF(ISBLANK(C163),"",IF(ISBLANK(VLOOKUP(C163,'PCORNet v4'!$A$2:$H$296,8)), "N/A",VLOOKUP(C163,'PCORNet v4'!$A$2:$H$296,8)))</f>
        <v/>
      </c>
      <c r="AA163" s="39" t="str">
        <f>IF(ISBLANK(D163),"",IF(ISBLANK(VLOOKUP(D163,i2b2!$A$2:$H$180,8)),"N/A",VLOOKUP(D163,i2b2!$A$2:$H$180,8)))</f>
        <v>N/A</v>
      </c>
      <c r="AB163" s="40" t="str">
        <f>IF(ISBLANK(E163),"",IF(ISBLANK(VLOOKUP(E163,OMOP!$A$2:$H$180,8)),"N/A", VLOOKUP(E163,OMOP!$A$2:$H$180,8)))</f>
        <v/>
      </c>
    </row>
    <row r="164" spans="1:28" s="6" customFormat="1" ht="46.8" x14ac:dyDescent="0.3">
      <c r="A164" s="13" t="s">
        <v>312</v>
      </c>
      <c r="B164" s="14"/>
      <c r="C164" s="15"/>
      <c r="D164" s="16" t="s">
        <v>933</v>
      </c>
      <c r="E164" s="17"/>
      <c r="F164" s="13" t="str">
        <f>IF(ISBLANK(A164),"",VLOOKUP(A164, Sentinel!$A$2:$F$139,2)&amp;"."&amp;VLOOKUP(A164, Sentinel!$A$2:$F$139,3))</f>
        <v>Laboratory Result.Facility_Code</v>
      </c>
      <c r="G164" s="13" t="str">
        <f>IF(ISBLANK(A164),"",VLOOKUP(A164, Sentinel!$A$2:$H$139,7))</f>
        <v>Local facility code that identifies the hospital or clinic.</v>
      </c>
      <c r="H164" s="14" t="str">
        <f>IF(ISBLANK(B164),"",VLOOKUP(B164, PCORNet!$A$2:$F$157,2)&amp;"."&amp;VLOOKUP(B164, PCORNet!$A$2:$F$157,3))</f>
        <v/>
      </c>
      <c r="I164" s="14" t="str">
        <f>IF(ISBLANK(B164),"",VLOOKUP(B164, PCORNet!$A$2:$H$157,7))</f>
        <v/>
      </c>
      <c r="J164" s="15" t="str">
        <f>IF(ISBLANK(C164),"",VLOOKUP(C164, 'PCORNet v4'!$A$2:$F$249,2)&amp;"."&amp;VLOOKUP(C164, 'PCORNet v4'!$A$2:$F$249,3))</f>
        <v/>
      </c>
      <c r="K164" s="15" t="str">
        <f>IF(ISBLANK(C164),"",VLOOKUP(C164, 'PCORNet v4'!$A$2:$H$249,7))</f>
        <v/>
      </c>
      <c r="L164" s="16" t="str">
        <f>IF(ISBLANK(D164),"",VLOOKUP(D164,i2b2!$A$2:$H$60,2)&amp;"."&amp;VLOOKUP(D164,i2b2!$A$2:$H$60,3))</f>
        <v>Laboratory Test.RAW_FACILITY_CODE</v>
      </c>
      <c r="M164" s="16" t="str">
        <f>IF(ISBLANK(D164),"",VLOOKUP(D164,i2b2!$A$2:$H$60,7))</f>
        <v>Local facility code that identifies the hospital or clinic. Taken from facility claims.</v>
      </c>
      <c r="N164" s="17" t="str">
        <f>IF(ISBLANK(E164),"",VLOOKUP(E164, OMOP!$A$2:$G$178,2)&amp;"."&amp;VLOOKUP(E164,OMOP!$A$2:$G$178,3))</f>
        <v/>
      </c>
      <c r="O164" s="17" t="str">
        <f>IF(ISBLANK(E164),"",VLOOKUP(E164, OMOP!$A$2:$H$178,7))</f>
        <v/>
      </c>
      <c r="P164" s="25"/>
      <c r="Q164" s="25"/>
      <c r="R164" s="25"/>
      <c r="S164" s="50"/>
      <c r="T164" s="50"/>
      <c r="U164" s="50"/>
      <c r="V164" s="26"/>
      <c r="W164" s="26"/>
      <c r="X164" s="36" t="str">
        <f>IF(ISBLANK($A164),"",IF(ISBLANK(VLOOKUP($A164, Sentinel!$A$2:$H$180,8)),"N/A",VLOOKUP($A164, Sentinel!$A$2:$H$180,8)))</f>
        <v>N/A</v>
      </c>
      <c r="Y164" s="37" t="str">
        <f>IF(ISBLANK(B164),"",IF(ISBLANK(VLOOKUP(B164,PCORNet!$A$2:$H$180,8)), "N/A",VLOOKUP(B164,PCORNet!$A$2:$H$180,8)))</f>
        <v/>
      </c>
      <c r="Z164" s="38" t="str">
        <f>IF(ISBLANK(C164),"",IF(ISBLANK(VLOOKUP(C164,'PCORNet v4'!$A$2:$H$296,8)), "N/A",VLOOKUP(C164,'PCORNet v4'!$A$2:$H$296,8)))</f>
        <v/>
      </c>
      <c r="AA164" s="39" t="str">
        <f>IF(ISBLANK(D164),"",IF(ISBLANK(VLOOKUP(D164,i2b2!$A$2:$H$180,8)),"N/A",VLOOKUP(D164,i2b2!$A$2:$H$180,8)))</f>
        <v>N/A</v>
      </c>
      <c r="AB164" s="40" t="str">
        <f>IF(ISBLANK(E164),"",IF(ISBLANK(VLOOKUP(E164,OMOP!$A$2:$H$180,8)),"N/A", VLOOKUP(E164,OMOP!$A$2:$H$180,8)))</f>
        <v/>
      </c>
    </row>
    <row r="165" spans="1:28" s="6" customFormat="1" ht="78" x14ac:dyDescent="0.3">
      <c r="A165" s="13"/>
      <c r="B165" s="14"/>
      <c r="C165" s="15"/>
      <c r="D165" s="16"/>
      <c r="E165" s="17" t="s">
        <v>934</v>
      </c>
      <c r="F165" s="13" t="str">
        <f>IF(ISBLANK(A165),"",VLOOKUP(A165, Sentinel!$A$2:$F$139,2)&amp;"."&amp;VLOOKUP(A165, Sentinel!$A$2:$F$139,3))</f>
        <v/>
      </c>
      <c r="G165" s="13" t="str">
        <f>IF(ISBLANK(A165),"",VLOOKUP(A165, Sentinel!$A$2:$H$139,7))</f>
        <v/>
      </c>
      <c r="H165" s="14" t="str">
        <f>IF(ISBLANK(B165),"",VLOOKUP(B165, PCORNet!$A$2:$F$157,2)&amp;"."&amp;VLOOKUP(B165, PCORNet!$A$2:$F$157,3))</f>
        <v/>
      </c>
      <c r="I165" s="14" t="str">
        <f>IF(ISBLANK(B165),"",VLOOKUP(B165, PCORNet!$A$2:$H$157,7))</f>
        <v/>
      </c>
      <c r="J165" s="15" t="str">
        <f>IF(ISBLANK(C165),"",VLOOKUP(C165, 'PCORNet v4'!$A$2:$F$249,2)&amp;"."&amp;VLOOKUP(C165, 'PCORNet v4'!$A$2:$F$249,3))</f>
        <v/>
      </c>
      <c r="K165" s="15" t="str">
        <f>IF(ISBLANK(C165),"",VLOOKUP(C165, 'PCORNet v4'!$A$2:$H$249,7))</f>
        <v/>
      </c>
      <c r="L165" s="16" t="str">
        <f>IF(ISBLANK(D165),"",VLOOKUP(D165,i2b2!$A$2:$H$60,2)&amp;"."&amp;VLOOKUP(D165,i2b2!$A$2:$H$60,3))</f>
        <v/>
      </c>
      <c r="M165" s="16" t="str">
        <f>IF(ISBLANK(D165),"",VLOOKUP(D165,i2b2!$A$2:$H$60,7))</f>
        <v/>
      </c>
      <c r="N165" s="17" t="str">
        <f>IF(ISBLANK(E165),"",VLOOKUP(E165, OMOP!$A$2:$G$178,2)&amp;"."&amp;VLOOKUP(E165,OMOP!$A$2:$G$178,3))</f>
        <v>MEASUREMENT.measurement_type_concept_id</v>
      </c>
      <c r="O165" s="17" t="str">
        <f>IF(ISBLANK(E165),"",VLOOKUP(E165, OMOP!$A$2:$H$178,7))</f>
        <v>A foreign key to the predefined Concept in
the Standardized Vocabularies reflecting
the provenance from where the
Measurement record was recorded.</v>
      </c>
      <c r="P165" s="26" t="s">
        <v>1977</v>
      </c>
      <c r="Q165" s="26" t="s">
        <v>2047</v>
      </c>
      <c r="R165" s="26" t="s">
        <v>2049</v>
      </c>
      <c r="S165" s="52" t="s">
        <v>2812</v>
      </c>
      <c r="T165" s="52"/>
      <c r="U165" s="52"/>
      <c r="V165" s="26" t="s">
        <v>1976</v>
      </c>
      <c r="W165" s="26" t="s">
        <v>2571</v>
      </c>
      <c r="X165" s="36" t="str">
        <f>IF(ISBLANK($A165),"",IF(ISBLANK(VLOOKUP($A165, Sentinel!$A$2:$H$180,8)),"N/A",VLOOKUP($A165, Sentinel!$A$2:$H$180,8)))</f>
        <v/>
      </c>
      <c r="Y165" s="37" t="str">
        <f>IF(ISBLANK(B165),"",IF(ISBLANK(VLOOKUP(B165,PCORNet!$A$2:$H$180,8)), "N/A",VLOOKUP(B165,PCORNet!$A$2:$H$180,8)))</f>
        <v/>
      </c>
      <c r="Z165" s="38" t="str">
        <f>IF(ISBLANK(C165),"",IF(ISBLANK(VLOOKUP(C165,'PCORNet v4'!$A$2:$H$296,8)), "N/A",VLOOKUP(C165,'PCORNet v4'!$A$2:$H$296,8)))</f>
        <v/>
      </c>
      <c r="AA165" s="39" t="str">
        <f>IF(ISBLANK(D165),"",IF(ISBLANK(VLOOKUP(D165,i2b2!$A$2:$H$180,8)),"N/A",VLOOKUP(D165,i2b2!$A$2:$H$180,8)))</f>
        <v/>
      </c>
      <c r="AB165" s="40" t="str">
        <f>IF(ISBLANK(E165),"",IF(ISBLANK(VLOOKUP(E165,OMOP!$A$2:$H$180,8)),"N/A", VLOOKUP(E165,OMOP!$A$2:$H$180,8)))</f>
        <v>PerformedClinicalResult &gt; PerformedObservation.informationSourceTypeCode</v>
      </c>
    </row>
    <row r="166" spans="1:28" s="6" customFormat="1" x14ac:dyDescent="0.3">
      <c r="A166" s="13"/>
      <c r="B166" s="14"/>
      <c r="C166" s="15"/>
      <c r="D166" s="16"/>
      <c r="E166" s="17"/>
      <c r="F166" s="13" t="str">
        <f>IF(ISBLANK(A166),"",VLOOKUP(A166, Sentinel!$A$2:$F$139,2)&amp;"."&amp;VLOOKUP(A166, Sentinel!$A$2:$F$139,3))</f>
        <v/>
      </c>
      <c r="G166" s="13" t="str">
        <f>IF(ISBLANK(A166),"",VLOOKUP(A166, Sentinel!$A$2:$H$139,7))</f>
        <v/>
      </c>
      <c r="H166" s="14" t="str">
        <f>IF(ISBLANK(B166),"",VLOOKUP(B166, PCORNet!$A$2:$F$157,2)&amp;"."&amp;VLOOKUP(B166, PCORNet!$A$2:$F$157,3))</f>
        <v/>
      </c>
      <c r="I166" s="14" t="str">
        <f>IF(ISBLANK(B166),"",VLOOKUP(B166, PCORNet!$A$2:$H$157,7))</f>
        <v/>
      </c>
      <c r="J166" s="15" t="str">
        <f>IF(ISBLANK(C166),"",VLOOKUP(C166, 'PCORNet v4'!$A$2:$F$249,2)&amp;"."&amp;VLOOKUP(C166, 'PCORNet v4'!$A$2:$F$249,3))</f>
        <v/>
      </c>
      <c r="K166" s="15" t="str">
        <f>IF(ISBLANK(C166),"",VLOOKUP(C166, 'PCORNet v4'!$A$2:$H$249,7))</f>
        <v/>
      </c>
      <c r="L166" s="16" t="str">
        <f>IF(ISBLANK(D166),"",VLOOKUP(D166,i2b2!$A$2:$H$60,2)&amp;"."&amp;VLOOKUP(D166,i2b2!$A$2:$H$60,3))</f>
        <v/>
      </c>
      <c r="M166" s="16" t="str">
        <f>IF(ISBLANK(D166),"",VLOOKUP(D166,i2b2!$A$2:$H$60,7))</f>
        <v/>
      </c>
      <c r="N166" s="17" t="str">
        <f>IF(ISBLANK(E166),"",VLOOKUP(E166, OMOP!$A$2:$G$178,2)&amp;"."&amp;VLOOKUP(E166,OMOP!$A$2:$G$178,3))</f>
        <v/>
      </c>
      <c r="O166" s="17" t="str">
        <f>IF(ISBLANK(E166),"",VLOOKUP(E166, OMOP!$A$2:$H$178,7))</f>
        <v/>
      </c>
      <c r="P166" s="25"/>
      <c r="Q166" s="26"/>
      <c r="R166" s="26"/>
      <c r="S166" s="50"/>
      <c r="T166" s="50"/>
      <c r="U166" s="50"/>
      <c r="V166" s="26"/>
      <c r="W166" s="26"/>
      <c r="X166" s="36" t="str">
        <f>IF(ISBLANK($A166),"",IF(ISBLANK(VLOOKUP($A166, Sentinel!$A$2:$H$180,8)),"N/A",VLOOKUP($A166, Sentinel!$A$2:$H$180,8)))</f>
        <v/>
      </c>
      <c r="Y166" s="37" t="str">
        <f>IF(ISBLANK(B166),"",IF(ISBLANK(VLOOKUP(B166,PCORNet!$A$2:$H$180,8)), "N/A",VLOOKUP(B166,PCORNet!$A$2:$H$180,8)))</f>
        <v/>
      </c>
      <c r="Z166" s="38" t="str">
        <f>IF(ISBLANK(C166),"",IF(ISBLANK(VLOOKUP(C166,'PCORNet v4'!$A$2:$H$296,8)), "N/A",VLOOKUP(C166,'PCORNet v4'!$A$2:$H$296,8)))</f>
        <v/>
      </c>
      <c r="AA166" s="39" t="str">
        <f>IF(ISBLANK(D166),"",IF(ISBLANK(VLOOKUP(D166,i2b2!$A$2:$H$180,8)),"N/A",VLOOKUP(D166,i2b2!$A$2:$H$180,8)))</f>
        <v/>
      </c>
      <c r="AB166" s="40" t="str">
        <f>IF(ISBLANK(E166),"",IF(ISBLANK(VLOOKUP(E166,OMOP!$A$2:$H$180,8)),"N/A", VLOOKUP(E166,OMOP!$A$2:$H$180,8)))</f>
        <v/>
      </c>
    </row>
    <row r="167" spans="1:28" s="6" customFormat="1" ht="62.4" x14ac:dyDescent="0.3">
      <c r="A167" s="13" t="s">
        <v>44</v>
      </c>
      <c r="B167" s="14" t="s">
        <v>754</v>
      </c>
      <c r="C167" s="15" t="s">
        <v>754</v>
      </c>
      <c r="D167" s="16"/>
      <c r="E167" s="17"/>
      <c r="F167" s="13" t="str">
        <f>IF(ISBLANK(A167),"",VLOOKUP(A167, Sentinel!$A$2:$F$139,2)&amp;"."&amp;VLOOKUP(A167, Sentinel!$A$2:$F$139,3))</f>
        <v>Vital Signs.</v>
      </c>
      <c r="G167" s="13" t="str">
        <f>IF(ISBLANK(A167),"",VLOOKUP(A167, Sentinel!$A$2:$H$139,7))</f>
        <v>Vital Signs Table in Sentinel CDM</v>
      </c>
      <c r="H167" s="14" t="str">
        <f>IF(ISBLANK(B167),"",VLOOKUP(B167, PCORNet!$A$2:$F$157,2)&amp;"."&amp;VLOOKUP(B167, PCORNet!$A$2:$F$157,3))</f>
        <v>Vital.</v>
      </c>
      <c r="I167" s="14" t="str">
        <f>IF(ISBLANK(B167),"",VLOOKUP(B167, PCORNet!$A$2:$H$157,7))</f>
        <v>The VITAL table contains one record per VITALID.</v>
      </c>
      <c r="J167" s="15" t="str">
        <f>IF(ISBLANK(C167),"",VLOOKUP(C167, 'PCORNet v4'!$A$2:$F$249,2)&amp;"."&amp;VLOOKUP(C167, 'PCORNet v4'!$A$2:$F$249,3))</f>
        <v>Vital.</v>
      </c>
      <c r="K167" s="15" t="str">
        <f>IF(ISBLANK(C167),"",VLOOKUP(C167, 'PCORNet v4'!$A$2:$H$249,7))</f>
        <v>The VITAL table contains one record per VITALID.</v>
      </c>
      <c r="L167" s="16" t="str">
        <f>IF(ISBLANK(D167),"",VLOOKUP(D167,i2b2!$A$2:$H$60,2)&amp;"."&amp;VLOOKUP(D167,i2b2!$A$2:$H$60,3))</f>
        <v/>
      </c>
      <c r="M167" s="16" t="str">
        <f>IF(ISBLANK(D167),"",VLOOKUP(D167,i2b2!$A$2:$H$60,7))</f>
        <v/>
      </c>
      <c r="N167" s="17" t="str">
        <f>IF(ISBLANK(E167),"",VLOOKUP(E167, OMOP!$A$2:$G$178,2)&amp;"."&amp;VLOOKUP(E167,OMOP!$A$2:$G$178,3))</f>
        <v/>
      </c>
      <c r="O167" s="17" t="str">
        <f>IF(ISBLANK(E167),"",VLOOKUP(E167, OMOP!$A$2:$H$178,7))</f>
        <v/>
      </c>
      <c r="P167" s="25" t="s">
        <v>1814</v>
      </c>
      <c r="Q167" s="26" t="s">
        <v>431</v>
      </c>
      <c r="R167" s="26"/>
      <c r="S167" s="50" t="s">
        <v>2912</v>
      </c>
      <c r="T167" s="50"/>
      <c r="U167" s="50" t="s">
        <v>2913</v>
      </c>
      <c r="V167" s="26" t="s">
        <v>1978</v>
      </c>
      <c r="W167" s="26" t="s">
        <v>2572</v>
      </c>
      <c r="X167" s="36" t="str">
        <f>IF(ISBLANK($A167),"",IF(ISBLANK(VLOOKUP($A167, Sentinel!$A$2:$H$180,8)),"N/A",VLOOKUP($A167, Sentinel!$A$2:$H$180,8)))</f>
        <v>PerformedClinicalResult WHERE PerformedClinicalResult &gt; PerformedObservation &gt; DefinedObservation.categoryCode = "Vital Signs"</v>
      </c>
      <c r="Y167" s="37" t="str">
        <f>IF(ISBLANK(B167),"",IF(ISBLANK(VLOOKUP(B167,PCORNet!$A$2:$H$180,8)), "N/A",VLOOKUP(B167,PCORNet!$A$2:$H$180,8)))</f>
        <v>PerformedClinicalResult WHERE PerformedClinicalResult &gt; PerformedObservation &gt; DefinedObservation.categoryCode = "Vital Signs"</v>
      </c>
      <c r="Z167" s="38" t="str">
        <f>IF(ISBLANK(C167),"",IF(ISBLANK(VLOOKUP(C167,'PCORNet v4'!$A$2:$H$296,8)), "N/A",VLOOKUP(C167,'PCORNet v4'!$A$2:$H$296,8)))</f>
        <v>PerformedClinicalResult WHERE PerformedClinicalResult &gt; PerformedObservation &gt; DefinedObservation.categoryCode = "Vital Signs"</v>
      </c>
      <c r="AA167" s="39" t="str">
        <f>IF(ISBLANK(D167),"",IF(ISBLANK(VLOOKUP(D167,i2b2!$A$2:$H$180,8)),"N/A",VLOOKUP(D167,i2b2!$A$2:$H$180,8)))</f>
        <v/>
      </c>
      <c r="AB167" s="40" t="str">
        <f>IF(ISBLANK(E167),"",IF(ISBLANK(VLOOKUP(E167,OMOP!$A$2:$H$180,8)),"N/A", VLOOKUP(E167,OMOP!$A$2:$H$180,8)))</f>
        <v/>
      </c>
    </row>
    <row r="168" spans="1:28" s="6" customFormat="1" ht="31.2" x14ac:dyDescent="0.3">
      <c r="A168" s="13"/>
      <c r="B168" s="14" t="s">
        <v>786</v>
      </c>
      <c r="C168" s="15" t="s">
        <v>786</v>
      </c>
      <c r="D168" s="16"/>
      <c r="E168" s="17"/>
      <c r="F168" s="13" t="str">
        <f>IF(ISBLANK(A168),"",VLOOKUP(A168, Sentinel!$A$2:$F$139,2)&amp;"."&amp;VLOOKUP(A168, Sentinel!$A$2:$F$139,3))</f>
        <v/>
      </c>
      <c r="G168" s="13" t="str">
        <f>IF(ISBLANK(A168),"",VLOOKUP(A168, Sentinel!$A$2:$H$139,7))</f>
        <v/>
      </c>
      <c r="H168" s="14" t="str">
        <f>IF(ISBLANK(B168),"",VLOOKUP(B168, PCORNet!$A$2:$F$157,2)&amp;"."&amp;VLOOKUP(B168, PCORNet!$A$2:$F$157,3))</f>
        <v>Vital.vitalid</v>
      </c>
      <c r="I168" s="14" t="str">
        <f>IF(ISBLANK(B168),"",VLOOKUP(B168, PCORNet!$A$2:$H$157,7))</f>
        <v>Arbitrary identifier for each unique VITAL record</v>
      </c>
      <c r="J168" s="15" t="str">
        <f>IF(ISBLANK(C168),"",VLOOKUP(C168, 'PCORNet v4'!$A$2:$F$249,2)&amp;"."&amp;VLOOKUP(C168, 'PCORNet v4'!$A$2:$F$249,3))</f>
        <v>Vital.vitalid</v>
      </c>
      <c r="K168" s="15" t="str">
        <f>IF(ISBLANK(C168),"",VLOOKUP(C168, 'PCORNet v4'!$A$2:$H$249,7))</f>
        <v>Arbitrary identifier for each unique VITAL record</v>
      </c>
      <c r="L168" s="16" t="str">
        <f>IF(ISBLANK(D168),"",VLOOKUP(D168,i2b2!$A$2:$H$60,2)&amp;"."&amp;VLOOKUP(D168,i2b2!$A$2:$H$60,3))</f>
        <v/>
      </c>
      <c r="M168" s="16" t="str">
        <f>IF(ISBLANK(D168),"",VLOOKUP(D168,i2b2!$A$2:$H$60,7))</f>
        <v/>
      </c>
      <c r="N168" s="17" t="str">
        <f>IF(ISBLANK(E168),"",VLOOKUP(E168, OMOP!$A$2:$G$178,2)&amp;"."&amp;VLOOKUP(E168,OMOP!$A$2:$G$178,3))</f>
        <v/>
      </c>
      <c r="O168" s="17" t="str">
        <f>IF(ISBLANK(E168),"",VLOOKUP(E168, OMOP!$A$2:$H$178,7))</f>
        <v/>
      </c>
      <c r="P168" s="25" t="s">
        <v>2023</v>
      </c>
      <c r="Q168" s="26" t="s">
        <v>2062</v>
      </c>
      <c r="R168" s="26" t="s">
        <v>2051</v>
      </c>
      <c r="S168" s="55" t="s">
        <v>2914</v>
      </c>
      <c r="T168" s="55" t="s">
        <v>2915</v>
      </c>
      <c r="U168" s="55"/>
      <c r="V168" s="26" t="s">
        <v>2750</v>
      </c>
      <c r="W168" s="26" t="s">
        <v>2573</v>
      </c>
      <c r="X168" s="36" t="str">
        <f>IF(ISBLANK($A168),"",IF(ISBLANK(VLOOKUP($A168, Sentinel!$A$2:$H$180,8)),"N/A",VLOOKUP($A168, Sentinel!$A$2:$H$180,8)))</f>
        <v/>
      </c>
      <c r="Y168" s="37" t="str">
        <f>IF(ISBLANK(B168),"",IF(ISBLANK(VLOOKUP(B168,PCORNet!$A$2:$H$180,8)), "N/A",VLOOKUP(B168,PCORNet!$A$2:$H$180,8)))</f>
        <v>PerformedClinicalResult &gt; PerformedObservation.identifier(DSET&lt;ID&gt;).item(ID).identifier</v>
      </c>
      <c r="Z168" s="38" t="str">
        <f>IF(ISBLANK(C168),"",IF(ISBLANK(VLOOKUP(C168,'PCORNet v4'!$A$2:$H$296,8)), "N/A",VLOOKUP(C168,'PCORNet v4'!$A$2:$H$296,8)))</f>
        <v>PerformedClinicalResult &gt; PerformedObservation.identifier(DSET&lt;ID&gt;).item(ID).identifier</v>
      </c>
      <c r="AA168" s="39" t="str">
        <f>IF(ISBLANK(D168),"",IF(ISBLANK(VLOOKUP(D168,i2b2!$A$2:$H$180,8)),"N/A",VLOOKUP(D168,i2b2!$A$2:$H$180,8)))</f>
        <v/>
      </c>
      <c r="AB168" s="40" t="str">
        <f>IF(ISBLANK(E168),"",IF(ISBLANK(VLOOKUP(E168,OMOP!$A$2:$H$180,8)),"N/A", VLOOKUP(E168,OMOP!$A$2:$H$180,8)))</f>
        <v/>
      </c>
    </row>
    <row r="169" spans="1:28" s="6" customFormat="1" ht="31.2" x14ac:dyDescent="0.3">
      <c r="A169" s="13" t="s">
        <v>61</v>
      </c>
      <c r="B169" s="14" t="s">
        <v>772</v>
      </c>
      <c r="C169" s="15" t="s">
        <v>772</v>
      </c>
      <c r="D169" s="16"/>
      <c r="E169" s="17"/>
      <c r="F169" s="13" t="str">
        <f>IF(ISBLANK(A169),"",VLOOKUP(A169, Sentinel!$A$2:$F$139,2)&amp;"."&amp;VLOOKUP(A169, Sentinel!$A$2:$F$139,3))</f>
        <v>Vital Signs.PatID</v>
      </c>
      <c r="G169" s="13" t="str">
        <f>IF(ISBLANK(A169),"",VLOOKUP(A169, Sentinel!$A$2:$H$139,7))</f>
        <v xml:space="preserve">Arbitrary person-level identifier. Used to link across tables. </v>
      </c>
      <c r="H169" s="14" t="str">
        <f>IF(ISBLANK(B169),"",VLOOKUP(B169, PCORNet!$A$2:$F$157,2)&amp;"."&amp;VLOOKUP(B169, PCORNet!$A$2:$F$157,3))</f>
        <v>Vital.patid</v>
      </c>
      <c r="I169" s="14" t="str">
        <f>IF(ISBLANK(B169),"",VLOOKUP(B169, PCORNet!$A$2:$H$157,7))</f>
        <v xml:space="preserve">Arbitrary person-level identifier. </v>
      </c>
      <c r="J169" s="15" t="str">
        <f>IF(ISBLANK(C169),"",VLOOKUP(C169, 'PCORNet v4'!$A$2:$F$249,2)&amp;"."&amp;VLOOKUP(C169, 'PCORNet v4'!$A$2:$F$249,3))</f>
        <v>Vital.patid</v>
      </c>
      <c r="K169" s="15" t="str">
        <f>IF(ISBLANK(C169),"",VLOOKUP(C169, 'PCORNet v4'!$A$2:$H$249,7))</f>
        <v xml:space="preserve">Arbitrary person-level identifier. </v>
      </c>
      <c r="L169" s="16" t="str">
        <f>IF(ISBLANK(D169),"",VLOOKUP(D169,i2b2!$A$2:$H$60,2)&amp;"."&amp;VLOOKUP(D169,i2b2!$A$2:$H$60,3))</f>
        <v/>
      </c>
      <c r="M169" s="16" t="str">
        <f>IF(ISBLANK(D169),"",VLOOKUP(D169,i2b2!$A$2:$H$60,7))</f>
        <v/>
      </c>
      <c r="N169" s="17" t="str">
        <f>IF(ISBLANK(E169),"",VLOOKUP(E169, OMOP!$A$2:$G$178,2)&amp;"."&amp;VLOOKUP(E169,OMOP!$A$2:$G$178,3))</f>
        <v/>
      </c>
      <c r="O169" s="17" t="str">
        <f>IF(ISBLANK(E169),"",VLOOKUP(E169, OMOP!$A$2:$H$178,7))</f>
        <v/>
      </c>
      <c r="P169" s="25" t="s">
        <v>447</v>
      </c>
      <c r="Q169" s="26" t="s">
        <v>2050</v>
      </c>
      <c r="R169" s="26" t="s">
        <v>2051</v>
      </c>
      <c r="S169" s="51"/>
      <c r="T169" s="51"/>
      <c r="U169" s="51"/>
      <c r="V169" s="26" t="s">
        <v>1979</v>
      </c>
      <c r="W169" s="26" t="s">
        <v>2578</v>
      </c>
      <c r="X169" s="36" t="str">
        <f>IF(ISBLANK($A169),"",IF(ISBLANK(VLOOKUP($A169, Sentinel!$A$2:$H$180,8)),"N/A",VLOOKUP($A169, Sentinel!$A$2:$H$180,8)))</f>
        <v>PerformedClinicalResult &gt; PerformedObservation &gt; Subject.identifier(ID).identifier</v>
      </c>
      <c r="Y169" s="37" t="str">
        <f>IF(ISBLANK(B169),"",IF(ISBLANK(VLOOKUP(B169,PCORNet!$A$2:$H$180,8)), "N/A",VLOOKUP(B169,PCORNet!$A$2:$H$180,8)))</f>
        <v>PerformedClinicalResult &gt; PerformedObservation &gt; Subject.identifier(ID).identifier</v>
      </c>
      <c r="Z169" s="38" t="str">
        <f>IF(ISBLANK(C169),"",IF(ISBLANK(VLOOKUP(C169,'PCORNet v4'!$A$2:$H$296,8)), "N/A",VLOOKUP(C169,'PCORNet v4'!$A$2:$H$296,8)))</f>
        <v>PerformedClinicalResult &gt; PerformedObservation &gt; Subject.identifier(ID).identifier</v>
      </c>
      <c r="AA169" s="39" t="str">
        <f>IF(ISBLANK(D169),"",IF(ISBLANK(VLOOKUP(D169,i2b2!$A$2:$H$180,8)),"N/A",VLOOKUP(D169,i2b2!$A$2:$H$180,8)))</f>
        <v/>
      </c>
      <c r="AB169" s="40" t="str">
        <f>IF(ISBLANK(E169),"",IF(ISBLANK(VLOOKUP(E169,OMOP!$A$2:$H$180,8)),"N/A", VLOOKUP(E169,OMOP!$A$2:$H$180,8)))</f>
        <v/>
      </c>
    </row>
    <row r="170" spans="1:28" s="6" customFormat="1" ht="78" x14ac:dyDescent="0.3">
      <c r="A170" s="13" t="s">
        <v>52</v>
      </c>
      <c r="B170" s="14" t="s">
        <v>761</v>
      </c>
      <c r="C170" s="15" t="s">
        <v>761</v>
      </c>
      <c r="D170" s="16"/>
      <c r="E170" s="17"/>
      <c r="F170" s="13" t="str">
        <f>IF(ISBLANK(A170),"",VLOOKUP(A170, Sentinel!$A$2:$F$139,2)&amp;"."&amp;VLOOKUP(A170, Sentinel!$A$2:$F$139,3))</f>
        <v>Vital Signs.EncounterID</v>
      </c>
      <c r="G170" s="13" t="str">
        <f>IF(ISBLANK(A170),"",VLOOKUP(A170, Sentinel!$A$2:$H$139,7))</f>
        <v>Arbitrary encounter-level identifier. Used to link across the Encounter, Diagnosis, Procedure, Vital Signs, Inpatient Pharmacy, &amp; Inpatient Transfusion tables. </v>
      </c>
      <c r="H170" s="14" t="str">
        <f>IF(ISBLANK(B170),"",VLOOKUP(B170, PCORNet!$A$2:$F$157,2)&amp;"."&amp;VLOOKUP(B170, PCORNet!$A$2:$F$157,3))</f>
        <v>Vital.encounterid</v>
      </c>
      <c r="I170" s="14" t="str">
        <f>IF(ISBLANK(B170),"",VLOOKUP(B170, PCORNet!$A$2:$H$157,7))</f>
        <v>Arbitrary encounter-level identifier.</v>
      </c>
      <c r="J170" s="15" t="str">
        <f>IF(ISBLANK(C170),"",VLOOKUP(C170, 'PCORNet v4'!$A$2:$F$249,2)&amp;"."&amp;VLOOKUP(C170, 'PCORNet v4'!$A$2:$F$249,3))</f>
        <v>Vital.encounterid</v>
      </c>
      <c r="K170" s="15" t="str">
        <f>IF(ISBLANK(C170),"",VLOOKUP(C170, 'PCORNet v4'!$A$2:$H$249,7))</f>
        <v>Arbitrary encounter-level identifier.</v>
      </c>
      <c r="L170" s="16" t="str">
        <f>IF(ISBLANK(D170),"",VLOOKUP(D170,i2b2!$A$2:$H$60,2)&amp;"."&amp;VLOOKUP(D170,i2b2!$A$2:$H$60,3))</f>
        <v/>
      </c>
      <c r="M170" s="16" t="str">
        <f>IF(ISBLANK(D170),"",VLOOKUP(D170,i2b2!$A$2:$H$60,7))</f>
        <v/>
      </c>
      <c r="N170" s="17" t="str">
        <f>IF(ISBLANK(E170),"",VLOOKUP(E170, OMOP!$A$2:$G$178,2)&amp;"."&amp;VLOOKUP(E170,OMOP!$A$2:$G$178,3))</f>
        <v/>
      </c>
      <c r="O170" s="17" t="str">
        <f>IF(ISBLANK(E170),"",VLOOKUP(E170, OMOP!$A$2:$H$178,7))</f>
        <v/>
      </c>
      <c r="P170" s="26" t="s">
        <v>1690</v>
      </c>
      <c r="Q170" s="26" t="s">
        <v>2062</v>
      </c>
      <c r="R170" s="26" t="s">
        <v>2051</v>
      </c>
      <c r="S170" s="51"/>
      <c r="T170" s="51"/>
      <c r="U170" s="51"/>
      <c r="V170" s="26" t="s">
        <v>1980</v>
      </c>
      <c r="W170" s="26" t="s">
        <v>2579</v>
      </c>
      <c r="X170" s="36" t="str">
        <f>IF(ISBLANK($A170),"",IF(ISBLANK(VLOOKUP($A170, Sentinel!$A$2:$H$180,8)),"N/A",VLOOKUP($A170, Sentinel!$A$2:$H$180,8)))</f>
        <v>PerformedClinicalResult &gt; PerformedObservation &gt; PerformedCompositionRelationship &gt; PerformedEncounter.identifier(DSET&lt;ID&gt;).item(ID).identifier</v>
      </c>
      <c r="Y170" s="37" t="str">
        <f>IF(ISBLANK(B170),"",IF(ISBLANK(VLOOKUP(B170,PCORNet!$A$2:$H$180,8)), "N/A",VLOOKUP(B170,PCORNet!$A$2:$H$180,8)))</f>
        <v>PerformedClinicalResult &gt; PerformedObservation &gt; PerformedCompositionRelationship &gt; PerformedEncounter.identifier(DSET&lt;ID&gt;).item(ID).identifier</v>
      </c>
      <c r="Z170" s="38" t="str">
        <f>IF(ISBLANK(C170),"",IF(ISBLANK(VLOOKUP(C170,'PCORNet v4'!$A$2:$H$296,8)), "N/A",VLOOKUP(C170,'PCORNet v4'!$A$2:$H$296,8)))</f>
        <v>PerformedClinicalResult &gt; PerformedObservation &gt; PerformedCompositionRelationship &gt; PerformedEncounter.identifier(DSET&lt;ID&gt;).item(ID).identifier</v>
      </c>
      <c r="AA170" s="39" t="str">
        <f>IF(ISBLANK(D170),"",IF(ISBLANK(VLOOKUP(D170,i2b2!$A$2:$H$180,8)),"N/A",VLOOKUP(D170,i2b2!$A$2:$H$180,8)))</f>
        <v/>
      </c>
      <c r="AB170" s="40" t="str">
        <f>IF(ISBLANK(E170),"",IF(ISBLANK(VLOOKUP(E170,OMOP!$A$2:$H$180,8)),"N/A", VLOOKUP(E170,OMOP!$A$2:$H$180,8)))</f>
        <v/>
      </c>
    </row>
    <row r="171" spans="1:28" s="6" customFormat="1" ht="31.2" x14ac:dyDescent="0.3">
      <c r="A171" s="13" t="s">
        <v>58</v>
      </c>
      <c r="B171" s="14" t="s">
        <v>766</v>
      </c>
      <c r="C171" s="15" t="s">
        <v>766</v>
      </c>
      <c r="D171" s="16"/>
      <c r="E171" s="17"/>
      <c r="F171" s="13" t="str">
        <f>IF(ISBLANK(A171),"",VLOOKUP(A171, Sentinel!$A$2:$F$139,2)&amp;"."&amp;VLOOKUP(A171, Sentinel!$A$2:$F$139,3))</f>
        <v>Vital Signs.Measure_Date</v>
      </c>
      <c r="G171" s="13" t="str">
        <f>IF(ISBLANK(A171),"",VLOOKUP(A171, Sentinel!$A$2:$H$139,7))</f>
        <v>Date the vital signs were measured. SAS Date</v>
      </c>
      <c r="H171" s="14" t="str">
        <f>IF(ISBLANK(B171),"",VLOOKUP(B171, PCORNet!$A$2:$F$157,2)&amp;"."&amp;VLOOKUP(B171, PCORNet!$A$2:$F$157,3))</f>
        <v>Vital.measure_date</v>
      </c>
      <c r="I171" s="14" t="str">
        <f>IF(ISBLANK(B171),"",VLOOKUP(B171, PCORNet!$A$2:$H$157,7))</f>
        <v>Date of vitals measure.</v>
      </c>
      <c r="J171" s="15" t="str">
        <f>IF(ISBLANK(C171),"",VLOOKUP(C171, 'PCORNet v4'!$A$2:$F$249,2)&amp;"."&amp;VLOOKUP(C171, 'PCORNet v4'!$A$2:$F$249,3))</f>
        <v>Vital.measure_date</v>
      </c>
      <c r="K171" s="15" t="str">
        <f>IF(ISBLANK(C171),"",VLOOKUP(C171, 'PCORNet v4'!$A$2:$H$249,7))</f>
        <v>Date of vitals measure.</v>
      </c>
      <c r="L171" s="16" t="str">
        <f>IF(ISBLANK(D171),"",VLOOKUP(D171,i2b2!$A$2:$H$60,2)&amp;"."&amp;VLOOKUP(D171,i2b2!$A$2:$H$60,3))</f>
        <v/>
      </c>
      <c r="M171" s="16" t="str">
        <f>IF(ISBLANK(D171),"",VLOOKUP(D171,i2b2!$A$2:$H$60,7))</f>
        <v/>
      </c>
      <c r="N171" s="17" t="str">
        <f>IF(ISBLANK(E171),"",VLOOKUP(E171, OMOP!$A$2:$G$178,2)&amp;"."&amp;VLOOKUP(E171,OMOP!$A$2:$G$178,3))</f>
        <v/>
      </c>
      <c r="O171" s="17" t="str">
        <f>IF(ISBLANK(E171),"",VLOOKUP(E171, OMOP!$A$2:$H$178,7))</f>
        <v/>
      </c>
      <c r="P171" s="25" t="s">
        <v>448</v>
      </c>
      <c r="Q171" s="25" t="s">
        <v>2047</v>
      </c>
      <c r="R171" s="25" t="s">
        <v>2048</v>
      </c>
      <c r="S171" s="50" t="s">
        <v>2916</v>
      </c>
      <c r="T171" s="50" t="s">
        <v>2917</v>
      </c>
      <c r="U171" s="50"/>
      <c r="V171" s="26" t="s">
        <v>2751</v>
      </c>
      <c r="W171" s="26" t="s">
        <v>2580</v>
      </c>
      <c r="X171" s="36" t="str">
        <f>IF(ISBLANK($A171),"",IF(ISBLANK(VLOOKUP($A171, Sentinel!$A$2:$H$180,8)),"N/A",VLOOKUP($A171, Sentinel!$A$2:$H$180,8)))</f>
        <v>PerformedClinicalResult &gt; PerformedObservation.dateRange(IVL&lt;TS.DATETIME&gt;).low</v>
      </c>
      <c r="Y171" s="37" t="str">
        <f>IF(ISBLANK(B171),"",IF(ISBLANK(VLOOKUP(B171,PCORNet!$A$2:$H$180,8)), "N/A",VLOOKUP(B171,PCORNet!$A$2:$H$180,8)))</f>
        <v>PerformedClinicalResult &gt; PerformedObservation.dateRange(IVL&lt;TS.DATETIME&gt;).low</v>
      </c>
      <c r="Z171" s="38" t="str">
        <f>IF(ISBLANK(C171),"",IF(ISBLANK(VLOOKUP(C171,'PCORNet v4'!$A$2:$H$296,8)), "N/A",VLOOKUP(C171,'PCORNet v4'!$A$2:$H$296,8)))</f>
        <v>PerformedClinicalResult &gt; PerformedObservation.dateRange(IVL&lt;TS.DATETIME&gt;).low</v>
      </c>
      <c r="AA171" s="39" t="str">
        <f>IF(ISBLANK(D171),"",IF(ISBLANK(VLOOKUP(D171,i2b2!$A$2:$H$180,8)),"N/A",VLOOKUP(D171,i2b2!$A$2:$H$180,8)))</f>
        <v/>
      </c>
      <c r="AB171" s="40" t="str">
        <f>IF(ISBLANK(E171),"",IF(ISBLANK(VLOOKUP(E171,OMOP!$A$2:$H$180,8)),"N/A", VLOOKUP(E171,OMOP!$A$2:$H$180,8)))</f>
        <v/>
      </c>
    </row>
    <row r="172" spans="1:28" s="6" customFormat="1" ht="78" x14ac:dyDescent="0.3">
      <c r="A172" s="13" t="s">
        <v>60</v>
      </c>
      <c r="B172" s="14" t="s">
        <v>768</v>
      </c>
      <c r="C172" s="15" t="s">
        <v>768</v>
      </c>
      <c r="D172" s="16"/>
      <c r="E172" s="17"/>
      <c r="F172" s="13" t="str">
        <f>IF(ISBLANK(A172),"",VLOOKUP(A172, Sentinel!$A$2:$F$139,2)&amp;"."&amp;VLOOKUP(A172, Sentinel!$A$2:$F$139,3))</f>
        <v>Vital Signs.Measure_Time</v>
      </c>
      <c r="G172" s="13" t="str">
        <f>IF(ISBLANK(A172),"",VLOOKUP(A172, Sentinel!$A$2:$H$139,7))</f>
        <v>Time associated with the vital signs record. This may be the time an actual blood pressure measurement was taken or it may be a check-in time from encounter.  SAS Time</v>
      </c>
      <c r="H172" s="14" t="str">
        <f>IF(ISBLANK(B172),"",VLOOKUP(B172, PCORNet!$A$2:$F$157,2)&amp;"."&amp;VLOOKUP(B172, PCORNet!$A$2:$F$157,3))</f>
        <v>Vital.measure_time</v>
      </c>
      <c r="I172" s="14" t="str">
        <f>IF(ISBLANK(B172),"",VLOOKUP(B172, PCORNet!$A$2:$H$157,7))</f>
        <v>Time of vitals measure.</v>
      </c>
      <c r="J172" s="15" t="str">
        <f>IF(ISBLANK(C172),"",VLOOKUP(C172, 'PCORNet v4'!$A$2:$F$249,2)&amp;"."&amp;VLOOKUP(C172, 'PCORNet v4'!$A$2:$F$249,3))</f>
        <v>Vital.measure_time</v>
      </c>
      <c r="K172" s="15" t="str">
        <f>IF(ISBLANK(C172),"",VLOOKUP(C172, 'PCORNet v4'!$A$2:$H$249,7))</f>
        <v>Time of vitals measure.</v>
      </c>
      <c r="L172" s="16" t="str">
        <f>IF(ISBLANK(D172),"",VLOOKUP(D172,i2b2!$A$2:$H$60,2)&amp;"."&amp;VLOOKUP(D172,i2b2!$A$2:$H$60,3))</f>
        <v/>
      </c>
      <c r="M172" s="16" t="str">
        <f>IF(ISBLANK(D172),"",VLOOKUP(D172,i2b2!$A$2:$H$60,7))</f>
        <v/>
      </c>
      <c r="N172" s="17" t="str">
        <f>IF(ISBLANK(E172),"",VLOOKUP(E172, OMOP!$A$2:$G$178,2)&amp;"."&amp;VLOOKUP(E172,OMOP!$A$2:$G$178,3))</f>
        <v/>
      </c>
      <c r="O172" s="17" t="str">
        <f>IF(ISBLANK(E172),"",VLOOKUP(E172, OMOP!$A$2:$H$178,7))</f>
        <v/>
      </c>
      <c r="P172" s="25" t="s">
        <v>448</v>
      </c>
      <c r="Q172" s="25" t="s">
        <v>2047</v>
      </c>
      <c r="R172" s="25" t="s">
        <v>2048</v>
      </c>
      <c r="S172" s="50" t="s">
        <v>2916</v>
      </c>
      <c r="T172" s="50" t="s">
        <v>2917</v>
      </c>
      <c r="U172" s="50"/>
      <c r="V172" s="26" t="s">
        <v>2751</v>
      </c>
      <c r="W172" s="26" t="s">
        <v>2580</v>
      </c>
      <c r="X172" s="36" t="str">
        <f>IF(ISBLANK($A172),"",IF(ISBLANK(VLOOKUP($A172, Sentinel!$A$2:$H$180,8)),"N/A",VLOOKUP($A172, Sentinel!$A$2:$H$180,8)))</f>
        <v>PerformedClinicalResult &gt; PerformedObservation.dateRange(IVL&lt;TS.DATETIME&gt;).low</v>
      </c>
      <c r="Y172" s="37" t="str">
        <f>IF(ISBLANK(B172),"",IF(ISBLANK(VLOOKUP(B172,PCORNet!$A$2:$H$180,8)), "N/A",VLOOKUP(B172,PCORNet!$A$2:$H$180,8)))</f>
        <v>PerformedClinicalResult &gt; PerformedObservation.dateRange(IVL&lt;TS.DATETIME&gt;).low</v>
      </c>
      <c r="Z172" s="38" t="str">
        <f>IF(ISBLANK(C172),"",IF(ISBLANK(VLOOKUP(C172,'PCORNet v4'!$A$2:$H$296,8)), "N/A",VLOOKUP(C172,'PCORNet v4'!$A$2:$H$296,8)))</f>
        <v>PerformedClinicalResult &gt; PerformedObservation.dateRange(IVL&lt;TS.DATETIME&gt;).low</v>
      </c>
      <c r="AA172" s="39" t="str">
        <f>IF(ISBLANK(D172),"",IF(ISBLANK(VLOOKUP(D172,i2b2!$A$2:$H$180,8)),"N/A",VLOOKUP(D172,i2b2!$A$2:$H$180,8)))</f>
        <v/>
      </c>
      <c r="AB172" s="40" t="str">
        <f>IF(ISBLANK(E172),"",IF(ISBLANK(VLOOKUP(E172,OMOP!$A$2:$H$180,8)),"N/A", VLOOKUP(E172,OMOP!$A$2:$H$180,8)))</f>
        <v/>
      </c>
    </row>
    <row r="173" spans="1:28" s="6" customFormat="1" ht="109.2" x14ac:dyDescent="0.3">
      <c r="A173" s="13"/>
      <c r="B173" s="14" t="s">
        <v>788</v>
      </c>
      <c r="C173" s="15" t="s">
        <v>788</v>
      </c>
      <c r="D173" s="16"/>
      <c r="E173" s="17"/>
      <c r="F173" s="13" t="str">
        <f>IF(ISBLANK(A173),"",VLOOKUP(A173, Sentinel!$A$2:$F$139,2)&amp;"."&amp;VLOOKUP(A173, Sentinel!$A$2:$F$139,3))</f>
        <v/>
      </c>
      <c r="G173" s="13" t="str">
        <f>IF(ISBLANK(A173),"",VLOOKUP(A173, Sentinel!$A$2:$H$139,7))</f>
        <v/>
      </c>
      <c r="H173" s="14" t="str">
        <f>IF(ISBLANK(B173),"",VLOOKUP(B173, PCORNet!$A$2:$F$157,2)&amp;"."&amp;VLOOKUP(B173, PCORNet!$A$2:$F$157,3))</f>
        <v>Vital.vital_source</v>
      </c>
      <c r="I173" s="14" t="str">
        <f>IF(ISBLANK(B173),"",VLOOKUP(B173, PCORNet!$A$2:$H$157,7))</f>
        <v>The “Patient-reported” category can include reporting by patient’s family or guardian.  PR=Patient-reported; PD=Patient device direct feed; HC=Healthcare delivery setting; HD=Healthcare device direct feed; NI=No information; UN=Unknown; OT=Other</v>
      </c>
      <c r="J173" s="15" t="str">
        <f>IF(ISBLANK(C173),"",VLOOKUP(C173, 'PCORNet v4'!$A$2:$F$249,2)&amp;"."&amp;VLOOKUP(C173, 'PCORNet v4'!$A$2:$F$249,3))</f>
        <v>Vital.vital_source</v>
      </c>
      <c r="K173" s="15" t="str">
        <f>IF(ISBLANK(C173),"",VLOOKUP(C173, 'PCORNet v4'!$A$2:$H$249,7))</f>
        <v>The “Patient-reported” category can include reporting by patient’s family or guardian.  PR=Patient-reported; PD=Patient device direct feed; HC=Healthcare delivery setting; HD=Healthcare device direct feed; NI=No information; UN=Unknown; OT=Other</v>
      </c>
      <c r="L173" s="16" t="str">
        <f>IF(ISBLANK(D173),"",VLOOKUP(D173,i2b2!$A$2:$H$60,2)&amp;"."&amp;VLOOKUP(D173,i2b2!$A$2:$H$60,3))</f>
        <v/>
      </c>
      <c r="M173" s="16" t="str">
        <f>IF(ISBLANK(D173),"",VLOOKUP(D173,i2b2!$A$2:$H$60,7))</f>
        <v/>
      </c>
      <c r="N173" s="17" t="str">
        <f>IF(ISBLANK(E173),"",VLOOKUP(E173, OMOP!$A$2:$G$178,2)&amp;"."&amp;VLOOKUP(E173,OMOP!$A$2:$G$178,3))</f>
        <v/>
      </c>
      <c r="O173" s="17" t="str">
        <f>IF(ISBLANK(E173),"",VLOOKUP(E173, OMOP!$A$2:$H$178,7))</f>
        <v/>
      </c>
      <c r="P173" s="25" t="s">
        <v>451</v>
      </c>
      <c r="Q173" s="25" t="s">
        <v>2074</v>
      </c>
      <c r="R173" s="25" t="s">
        <v>2083</v>
      </c>
      <c r="S173" s="50" t="s">
        <v>2812</v>
      </c>
      <c r="T173" s="50"/>
      <c r="U173" s="50" t="s">
        <v>3067</v>
      </c>
      <c r="V173" s="26" t="s">
        <v>2752</v>
      </c>
      <c r="W173" s="26" t="s">
        <v>2581</v>
      </c>
      <c r="X173" s="36" t="str">
        <f>IF(ISBLANK($A173),"",IF(ISBLANK(VLOOKUP($A173, Sentinel!$A$2:$H$180,8)),"N/A",VLOOKUP($A173, Sentinel!$A$2:$H$180,8)))</f>
        <v/>
      </c>
      <c r="Y173" s="37" t="str">
        <f>IF(ISBLANK(B173),"",IF(ISBLANK(VLOOKUP(B173,PCORNet!$A$2:$H$180,8)), "N/A",VLOOKUP(B173,PCORNet!$A$2:$H$180,8)))</f>
        <v>PerformedClinicalResult &gt; PerformedObservation.methodCode</v>
      </c>
      <c r="Z173" s="38" t="str">
        <f>IF(ISBLANK(C173),"",IF(ISBLANK(VLOOKUP(C173,'PCORNet v4'!$A$2:$H$296,8)), "N/A",VLOOKUP(C173,'PCORNet v4'!$A$2:$H$296,8)))</f>
        <v>PerformedClinicalResult &gt; PerformedObservation.methodCode</v>
      </c>
      <c r="AA173" s="39" t="str">
        <f>IF(ISBLANK(D173),"",IF(ISBLANK(VLOOKUP(D173,i2b2!$A$2:$H$180,8)),"N/A",VLOOKUP(D173,i2b2!$A$2:$H$180,8)))</f>
        <v/>
      </c>
      <c r="AB173" s="40" t="str">
        <f>IF(ISBLANK(E173),"",IF(ISBLANK(VLOOKUP(E173,OMOP!$A$2:$H$180,8)),"N/A", VLOOKUP(E173,OMOP!$A$2:$H$180,8)))</f>
        <v/>
      </c>
    </row>
    <row r="174" spans="1:28" s="6" customFormat="1" ht="46.8" x14ac:dyDescent="0.3">
      <c r="A174" s="13" t="s">
        <v>55</v>
      </c>
      <c r="B174" s="14" t="s">
        <v>764</v>
      </c>
      <c r="C174" s="15" t="s">
        <v>764</v>
      </c>
      <c r="D174" s="16"/>
      <c r="E174" s="17"/>
      <c r="F174" s="13" t="str">
        <f>IF(ISBLANK(A174),"",VLOOKUP(A174, Sentinel!$A$2:$F$139,2)&amp;"."&amp;VLOOKUP(A174, Sentinel!$A$2:$F$139,3))</f>
        <v>Vital Signs.HT</v>
      </c>
      <c r="G174" s="13" t="str">
        <f>IF(ISBLANK(A174),"",VLOOKUP(A174, Sentinel!$A$2:$H$139,7))</f>
        <v>Height (in inches)</v>
      </c>
      <c r="H174" s="14" t="str">
        <f>IF(ISBLANK(B174),"",VLOOKUP(B174, PCORNet!$A$2:$F$157,2)&amp;"."&amp;VLOOKUP(B174, PCORNet!$A$2:$F$157,3))</f>
        <v>Vital.ht</v>
      </c>
      <c r="I174" s="14" t="str">
        <f>IF(ISBLANK(B174),"",VLOOKUP(B174, PCORNet!$A$2:$H$157,7))</f>
        <v>Height (in inches) measured by standing</v>
      </c>
      <c r="J174" s="15" t="str">
        <f>IF(ISBLANK(C174),"",VLOOKUP(C174, 'PCORNet v4'!$A$2:$F$249,2)&amp;"."&amp;VLOOKUP(C174, 'PCORNet v4'!$A$2:$F$249,3))</f>
        <v>Vital.ht</v>
      </c>
      <c r="K174" s="15" t="str">
        <f>IF(ISBLANK(C174),"",VLOOKUP(C174, 'PCORNet v4'!$A$2:$H$249,7))</f>
        <v>Height (in inches) measured by standing</v>
      </c>
      <c r="L174" s="16" t="str">
        <f>IF(ISBLANK(D174),"",VLOOKUP(D174,i2b2!$A$2:$H$60,2)&amp;"."&amp;VLOOKUP(D174,i2b2!$A$2:$H$60,3))</f>
        <v/>
      </c>
      <c r="M174" s="16" t="str">
        <f>IF(ISBLANK(D174),"",VLOOKUP(D174,i2b2!$A$2:$H$60,7))</f>
        <v/>
      </c>
      <c r="N174" s="17" t="str">
        <f>IF(ISBLANK(E174),"",VLOOKUP(E174, OMOP!$A$2:$G$178,2)&amp;"."&amp;VLOOKUP(E174,OMOP!$A$2:$G$178,3))</f>
        <v/>
      </c>
      <c r="O174" s="17" t="str">
        <f>IF(ISBLANK(E174),"",VLOOKUP(E174, OMOP!$A$2:$H$178,7))</f>
        <v/>
      </c>
      <c r="P174" s="25" t="s">
        <v>1691</v>
      </c>
      <c r="Q174" s="25" t="s">
        <v>807</v>
      </c>
      <c r="R174" s="25" t="s">
        <v>2070</v>
      </c>
      <c r="S174" s="50" t="s">
        <v>2918</v>
      </c>
      <c r="T174" s="50" t="s">
        <v>2919</v>
      </c>
      <c r="U174" s="50" t="s">
        <v>2920</v>
      </c>
      <c r="V174" s="26" t="s">
        <v>2753</v>
      </c>
      <c r="W174" s="26" t="s">
        <v>2574</v>
      </c>
      <c r="X174" s="36" t="str">
        <f>IF(ISBLANK($A174),"",IF(ISBLANK(VLOOKUP($A174, Sentinel!$A$2:$H$180,8)),"N/A",VLOOKUP($A174, Sentinel!$A$2:$H$180,8)))</f>
        <v>PerformedClinicalResult.value(ANY=&gt;PQ).value WHERE PerformedClinicalResult &gt; PerformedObservation &gt; DefinedObservation.nameCode = "Height"</v>
      </c>
      <c r="Y174" s="37" t="str">
        <f>IF(ISBLANK(B174),"",IF(ISBLANK(VLOOKUP(B174,PCORNet!$A$2:$H$180,8)), "N/A",VLOOKUP(B174,PCORNet!$A$2:$H$180,8)))</f>
        <v>PerformedClinicalResult.value(ANY=&gt;PQ).value WHERE PerformedClinicalResult &gt; PerformedObservation &gt; DefinedObservation.nameCode = "Height"</v>
      </c>
      <c r="Z174" s="38" t="str">
        <f>IF(ISBLANK(C174),"",IF(ISBLANK(VLOOKUP(C174,'PCORNet v4'!$A$2:$H$296,8)), "N/A",VLOOKUP(C174,'PCORNet v4'!$A$2:$H$296,8)))</f>
        <v>PerformedClinicalResult.value(ANY=&gt;PQ).value WHERE PerformedClinicalResult &gt; PerformedObservation &gt; DefinedObservation.nameCode = "Height"</v>
      </c>
      <c r="AA174" s="39" t="str">
        <f>IF(ISBLANK(D174),"",IF(ISBLANK(VLOOKUP(D174,i2b2!$A$2:$H$180,8)),"N/A",VLOOKUP(D174,i2b2!$A$2:$H$180,8)))</f>
        <v/>
      </c>
      <c r="AB174" s="40" t="str">
        <f>IF(ISBLANK(E174),"",IF(ISBLANK(VLOOKUP(E174,OMOP!$A$2:$H$180,8)),"N/A", VLOOKUP(E174,OMOP!$A$2:$H$180,8)))</f>
        <v/>
      </c>
    </row>
    <row r="175" spans="1:28" s="6" customFormat="1" ht="46.8" x14ac:dyDescent="0.3">
      <c r="A175" s="13" t="s">
        <v>74</v>
      </c>
      <c r="B175" s="14" t="s">
        <v>791</v>
      </c>
      <c r="C175" s="15" t="s">
        <v>791</v>
      </c>
      <c r="D175" s="16"/>
      <c r="E175" s="17"/>
      <c r="F175" s="13" t="str">
        <f>IF(ISBLANK(A175),"",VLOOKUP(A175, Sentinel!$A$2:$F$139,2)&amp;"."&amp;VLOOKUP(A175, Sentinel!$A$2:$F$139,3))</f>
        <v>Vital Signs.WT</v>
      </c>
      <c r="G175" s="13" t="str">
        <f>IF(ISBLANK(A175),"",VLOOKUP(A175, Sentinel!$A$2:$H$139,7))</f>
        <v xml:space="preserve">Weight (in lbs) </v>
      </c>
      <c r="H175" s="14" t="str">
        <f>IF(ISBLANK(B175),"",VLOOKUP(B175, PCORNet!$A$2:$F$157,2)&amp;"."&amp;VLOOKUP(B175, PCORNet!$A$2:$F$157,3))</f>
        <v>Vital.wt</v>
      </c>
      <c r="I175" s="14" t="str">
        <f>IF(ISBLANK(B175),"",VLOOKUP(B175, PCORNet!$A$2:$H$157,7))</f>
        <v>Weight (in pounds).</v>
      </c>
      <c r="J175" s="15" t="str">
        <f>IF(ISBLANK(C175),"",VLOOKUP(C175, 'PCORNet v4'!$A$2:$F$249,2)&amp;"."&amp;VLOOKUP(C175, 'PCORNet v4'!$A$2:$F$249,3))</f>
        <v>Vital.wt</v>
      </c>
      <c r="K175" s="15" t="str">
        <f>IF(ISBLANK(C175),"",VLOOKUP(C175, 'PCORNet v4'!$A$2:$H$249,7))</f>
        <v>Weight (in pounds).</v>
      </c>
      <c r="L175" s="16" t="str">
        <f>IF(ISBLANK(D175),"",VLOOKUP(D175,i2b2!$A$2:$H$60,2)&amp;"."&amp;VLOOKUP(D175,i2b2!$A$2:$H$60,3))</f>
        <v/>
      </c>
      <c r="M175" s="16" t="str">
        <f>IF(ISBLANK(D175),"",VLOOKUP(D175,i2b2!$A$2:$H$60,7))</f>
        <v/>
      </c>
      <c r="N175" s="17" t="str">
        <f>IF(ISBLANK(E175),"",VLOOKUP(E175, OMOP!$A$2:$G$178,2)&amp;"."&amp;VLOOKUP(E175,OMOP!$A$2:$G$178,3))</f>
        <v/>
      </c>
      <c r="O175" s="17" t="str">
        <f>IF(ISBLANK(E175),"",VLOOKUP(E175, OMOP!$A$2:$H$178,7))</f>
        <v/>
      </c>
      <c r="P175" s="25" t="s">
        <v>1692</v>
      </c>
      <c r="Q175" s="25" t="s">
        <v>807</v>
      </c>
      <c r="R175" s="25" t="s">
        <v>2070</v>
      </c>
      <c r="S175" s="50" t="s">
        <v>2918</v>
      </c>
      <c r="T175" s="50" t="s">
        <v>2919</v>
      </c>
      <c r="U175" s="50" t="s">
        <v>2921</v>
      </c>
      <c r="V175" s="26" t="s">
        <v>2754</v>
      </c>
      <c r="W175" s="26" t="s">
        <v>2575</v>
      </c>
      <c r="X175" s="36" t="str">
        <f>IF(ISBLANK($A175),"",IF(ISBLANK(VLOOKUP($A175, Sentinel!$A$2:$H$180,8)),"N/A",VLOOKUP($A175, Sentinel!$A$2:$H$180,8)))</f>
        <v>PerformedClinicalResult.value(ANY=&gt;PQ).value WHERE PerformedClinicalResult &gt; PerformedObservation &gt; DefinedObservation.nameCode = "Weight"</v>
      </c>
      <c r="Y175" s="37" t="str">
        <f>IF(ISBLANK(B175),"",IF(ISBLANK(VLOOKUP(B175,PCORNet!$A$2:$H$180,8)), "N/A",VLOOKUP(B175,PCORNet!$A$2:$H$180,8)))</f>
        <v>PerformedClinicalResult.value(ANY=&gt;PQ).value WHERE PerformedClinicalResult &gt; PerformedObservation &gt; DefinedObservation.nameCode = "Weight"</v>
      </c>
      <c r="Z175" s="38" t="str">
        <f>IF(ISBLANK(C175),"",IF(ISBLANK(VLOOKUP(C175,'PCORNet v4'!$A$2:$H$296,8)), "N/A",VLOOKUP(C175,'PCORNet v4'!$A$2:$H$296,8)))</f>
        <v>PerformedClinicalResult.value(ANY=&gt;PQ).value WHERE PerformedClinicalResult &gt; PerformedObservation &gt; DefinedObservation.nameCode = "Weight"</v>
      </c>
      <c r="AA175" s="39" t="str">
        <f>IF(ISBLANK(D175),"",IF(ISBLANK(VLOOKUP(D175,i2b2!$A$2:$H$180,8)),"N/A",VLOOKUP(D175,i2b2!$A$2:$H$180,8)))</f>
        <v/>
      </c>
      <c r="AB175" s="40" t="str">
        <f>IF(ISBLANK(E175),"",IF(ISBLANK(VLOOKUP(E175,OMOP!$A$2:$H$180,8)),"N/A", VLOOKUP(E175,OMOP!$A$2:$H$180,8)))</f>
        <v/>
      </c>
    </row>
    <row r="176" spans="1:28" s="6" customFormat="1" ht="62.4" x14ac:dyDescent="0.3">
      <c r="A176" s="13" t="s">
        <v>51</v>
      </c>
      <c r="B176" s="14" t="s">
        <v>759</v>
      </c>
      <c r="C176" s="15" t="s">
        <v>759</v>
      </c>
      <c r="D176" s="16"/>
      <c r="E176" s="17"/>
      <c r="F176" s="13" t="str">
        <f>IF(ISBLANK(A176),"",VLOOKUP(A176, Sentinel!$A$2:$F$139,2)&amp;"."&amp;VLOOKUP(A176, Sentinel!$A$2:$F$139,3))</f>
        <v>Vital Signs.Diastolic</v>
      </c>
      <c r="G176" s="13" t="str">
        <f>IF(ISBLANK(A176),"",VLOOKUP(A176, Sentinel!$A$2:$H$139,7))</f>
        <v>Diastolic blood pressure</v>
      </c>
      <c r="H176" s="14" t="str">
        <f>IF(ISBLANK(B176),"",VLOOKUP(B176, PCORNet!$A$2:$F$157,2)&amp;"."&amp;VLOOKUP(B176, PCORNet!$A$2:$F$157,3))</f>
        <v>Vital.diastolic</v>
      </c>
      <c r="I176" s="14" t="str">
        <f>IF(ISBLANK(B176),"",VLOOKUP(B176, PCORNet!$A$2:$H$157,7))</f>
        <v>Diastolic blood pressure (in mmHg).</v>
      </c>
      <c r="J176" s="15" t="str">
        <f>IF(ISBLANK(C176),"",VLOOKUP(C176, 'PCORNet v4'!$A$2:$F$249,2)&amp;"."&amp;VLOOKUP(C176, 'PCORNet v4'!$A$2:$F$249,3))</f>
        <v>Vital.diastolic</v>
      </c>
      <c r="K176" s="15" t="str">
        <f>IF(ISBLANK(C176),"",VLOOKUP(C176, 'PCORNet v4'!$A$2:$H$249,7))</f>
        <v>Diastolic blood pressure (in mmHg).</v>
      </c>
      <c r="L176" s="16" t="str">
        <f>IF(ISBLANK(D176),"",VLOOKUP(D176,i2b2!$A$2:$H$60,2)&amp;"."&amp;VLOOKUP(D176,i2b2!$A$2:$H$60,3))</f>
        <v/>
      </c>
      <c r="M176" s="16" t="str">
        <f>IF(ISBLANK(D176),"",VLOOKUP(D176,i2b2!$A$2:$H$60,7))</f>
        <v/>
      </c>
      <c r="N176" s="17" t="str">
        <f>IF(ISBLANK(E176),"",VLOOKUP(E176, OMOP!$A$2:$G$178,2)&amp;"."&amp;VLOOKUP(E176,OMOP!$A$2:$G$178,3))</f>
        <v/>
      </c>
      <c r="O176" s="17" t="str">
        <f>IF(ISBLANK(E176),"",VLOOKUP(E176, OMOP!$A$2:$H$178,7))</f>
        <v/>
      </c>
      <c r="P176" s="25" t="s">
        <v>449</v>
      </c>
      <c r="Q176" s="25" t="s">
        <v>807</v>
      </c>
      <c r="R176" s="25" t="s">
        <v>2070</v>
      </c>
      <c r="S176" s="50" t="s">
        <v>2918</v>
      </c>
      <c r="T176" s="50" t="s">
        <v>2919</v>
      </c>
      <c r="U176" s="50" t="s">
        <v>2922</v>
      </c>
      <c r="V176" s="26" t="s">
        <v>2755</v>
      </c>
      <c r="W176" s="26" t="s">
        <v>2582</v>
      </c>
      <c r="X176" s="36" t="str">
        <f>IF(ISBLANK($A176),"",IF(ISBLANK(VLOOKUP($A176, Sentinel!$A$2:$H$180,8)),"N/A",VLOOKUP($A176, Sentinel!$A$2:$H$180,8)))</f>
        <v>PerformedClinicalResult.value(ANY=&gt;PQ).value WHERE PerformedClinicalResult.typeCode = "Diastolic" AND PerformedClinicalResult &gt; PerformedObservation &gt; DefinedObservation.nameCode = "Blood Pressure"</v>
      </c>
      <c r="Y176" s="37" t="str">
        <f>IF(ISBLANK(B176),"",IF(ISBLANK(VLOOKUP(B176,PCORNet!$A$2:$H$180,8)), "N/A",VLOOKUP(B176,PCORNet!$A$2:$H$180,8)))</f>
        <v>PerformedClinicalResult.value(ANY=&gt;PQ).value WHERE PerformedClinicalResult.typeCode = "Diastolic" AND PerformedClinicalResult &gt; PerformedObservation &gt; DefinedObservation.nameCode = "Blood Pressure"</v>
      </c>
      <c r="Z176" s="38" t="str">
        <f>IF(ISBLANK(C176),"",IF(ISBLANK(VLOOKUP(C176,'PCORNet v4'!$A$2:$H$296,8)), "N/A",VLOOKUP(C176,'PCORNet v4'!$A$2:$H$296,8)))</f>
        <v>PerformedClinicalResult.value(ANY=&gt;PQ).value WHERE PerformedClinicalResult.typeCode = "Diastolic" AND PerformedClinicalResult &gt; PerformedObservation &gt; DefinedObservation.nameCode = "Blood Pressure"</v>
      </c>
      <c r="AA176" s="39" t="str">
        <f>IF(ISBLANK(D176),"",IF(ISBLANK(VLOOKUP(D176,i2b2!$A$2:$H$180,8)),"N/A",VLOOKUP(D176,i2b2!$A$2:$H$180,8)))</f>
        <v/>
      </c>
      <c r="AB176" s="40" t="str">
        <f>IF(ISBLANK(E176),"",IF(ISBLANK(VLOOKUP(E176,OMOP!$A$2:$H$180,8)),"N/A", VLOOKUP(E176,OMOP!$A$2:$H$180,8)))</f>
        <v/>
      </c>
    </row>
    <row r="177" spans="1:28" s="6" customFormat="1" ht="62.4" x14ac:dyDescent="0.3">
      <c r="A177" s="13" t="s">
        <v>66</v>
      </c>
      <c r="B177" s="14" t="s">
        <v>778</v>
      </c>
      <c r="C177" s="15" t="s">
        <v>778</v>
      </c>
      <c r="D177" s="16"/>
      <c r="E177" s="17"/>
      <c r="F177" s="13" t="str">
        <f>IF(ISBLANK(A177),"",VLOOKUP(A177, Sentinel!$A$2:$F$139,2)&amp;"."&amp;VLOOKUP(A177, Sentinel!$A$2:$F$139,3))</f>
        <v>Vital Signs.Systolic</v>
      </c>
      <c r="G177" s="13" t="str">
        <f>IF(ISBLANK(A177),"",VLOOKUP(A177, Sentinel!$A$2:$H$139,7))</f>
        <v>Systolic blood pressure</v>
      </c>
      <c r="H177" s="14" t="str">
        <f>IF(ISBLANK(B177),"",VLOOKUP(B177, PCORNet!$A$2:$F$157,2)&amp;"."&amp;VLOOKUP(B177, PCORNet!$A$2:$F$157,3))</f>
        <v>Vital.systolic</v>
      </c>
      <c r="I177" s="14" t="str">
        <f>IF(ISBLANK(B177),"",VLOOKUP(B177, PCORNet!$A$2:$H$157,7))</f>
        <v>Systolic blood pressure (in mmHg).</v>
      </c>
      <c r="J177" s="15" t="str">
        <f>IF(ISBLANK(C177),"",VLOOKUP(C177, 'PCORNet v4'!$A$2:$F$249,2)&amp;"."&amp;VLOOKUP(C177, 'PCORNet v4'!$A$2:$F$249,3))</f>
        <v>Vital.systolic</v>
      </c>
      <c r="K177" s="15" t="str">
        <f>IF(ISBLANK(C177),"",VLOOKUP(C177, 'PCORNet v4'!$A$2:$H$249,7))</f>
        <v>Systolic blood pressure (in mmHg).</v>
      </c>
      <c r="L177" s="16" t="str">
        <f>IF(ISBLANK(D177),"",VLOOKUP(D177,i2b2!$A$2:$H$60,2)&amp;"."&amp;VLOOKUP(D177,i2b2!$A$2:$H$60,3))</f>
        <v/>
      </c>
      <c r="M177" s="16" t="str">
        <f>IF(ISBLANK(D177),"",VLOOKUP(D177,i2b2!$A$2:$H$60,7))</f>
        <v/>
      </c>
      <c r="N177" s="17" t="str">
        <f>IF(ISBLANK(E177),"",VLOOKUP(E177, OMOP!$A$2:$G$178,2)&amp;"."&amp;VLOOKUP(E177,OMOP!$A$2:$G$178,3))</f>
        <v/>
      </c>
      <c r="O177" s="17" t="str">
        <f>IF(ISBLANK(E177),"",VLOOKUP(E177, OMOP!$A$2:$H$178,7))</f>
        <v/>
      </c>
      <c r="P177" s="25" t="s">
        <v>450</v>
      </c>
      <c r="Q177" s="25" t="s">
        <v>807</v>
      </c>
      <c r="R177" s="25" t="s">
        <v>2070</v>
      </c>
      <c r="S177" s="50" t="s">
        <v>2918</v>
      </c>
      <c r="T177" s="50" t="s">
        <v>2919</v>
      </c>
      <c r="U177" s="50" t="s">
        <v>2923</v>
      </c>
      <c r="V177" s="26" t="s">
        <v>2756</v>
      </c>
      <c r="W177" s="26" t="s">
        <v>2583</v>
      </c>
      <c r="X177" s="36" t="str">
        <f>IF(ISBLANK($A177),"",IF(ISBLANK(VLOOKUP($A177, Sentinel!$A$2:$H$180,8)),"N/A",VLOOKUP($A177, Sentinel!$A$2:$H$180,8)))</f>
        <v>PerformedClinicalResult.value(ANY=&gt;PQ).value WHERE PerformedClinicalResult.typeCode = "Systolic" AND PerformedClinicalResult &gt; PerformedObservation &gt; DefinedObservation.nameCode = "Blood Pressure"</v>
      </c>
      <c r="Y177" s="37" t="str">
        <f>IF(ISBLANK(B177),"",IF(ISBLANK(VLOOKUP(B177,PCORNet!$A$2:$H$180,8)), "N/A",VLOOKUP(B177,PCORNet!$A$2:$H$180,8)))</f>
        <v>PerformedClinicalResult.value(ANY=&gt;PQ).value WHERE PerformedClinicalResult.typeCode = "Systolic" AND PerformedClinicalResult &gt; PerformedObservation &gt; DefinedObservation.nameCode = "Blood Pressure"</v>
      </c>
      <c r="Z177" s="38" t="str">
        <f>IF(ISBLANK(C177),"",IF(ISBLANK(VLOOKUP(C177,'PCORNet v4'!$A$2:$H$296,8)), "N/A",VLOOKUP(C177,'PCORNet v4'!$A$2:$H$296,8)))</f>
        <v>PerformedClinicalResult.value(ANY=&gt;PQ).value WHERE PerformedClinicalResult.typeCode = "Systolic" AND PerformedClinicalResult &gt; PerformedObservation &gt; DefinedObservation.nameCode = "Blood Pressure"</v>
      </c>
      <c r="AA177" s="39" t="str">
        <f>IF(ISBLANK(D177),"",IF(ISBLANK(VLOOKUP(D177,i2b2!$A$2:$H$180,8)),"N/A",VLOOKUP(D177,i2b2!$A$2:$H$180,8)))</f>
        <v/>
      </c>
      <c r="AB177" s="40" t="str">
        <f>IF(ISBLANK(E177),"",IF(ISBLANK(VLOOKUP(E177,OMOP!$A$2:$H$180,8)),"N/A", VLOOKUP(E177,OMOP!$A$2:$H$180,8)))</f>
        <v/>
      </c>
    </row>
    <row r="178" spans="1:28" s="6" customFormat="1" ht="46.8" x14ac:dyDescent="0.3">
      <c r="A178" s="13" t="s">
        <v>47</v>
      </c>
      <c r="B178" s="14"/>
      <c r="C178" s="15"/>
      <c r="D178" s="16"/>
      <c r="E178" s="17"/>
      <c r="F178" s="13" t="str">
        <f>IF(ISBLANK(A178),"",VLOOKUP(A178, Sentinel!$A$2:$F$139,2)&amp;"."&amp;VLOOKUP(A178, Sentinel!$A$2:$F$139,3))</f>
        <v>Vital Signs.BP_Type</v>
      </c>
      <c r="G178" s="13" t="str">
        <f>IF(ISBLANK(A178),"",VLOOKUP(A178, Sentinel!$A$2:$H$139,7))</f>
        <v>Type of blood pressure taken. (E = Extended, M = Multiple, O = Orthostatic and R = Rooming )</v>
      </c>
      <c r="H178" s="14" t="str">
        <f>IF(ISBLANK(B178),"",VLOOKUP(B178, PCORNet!$A$2:$F$157,2)&amp;"."&amp;VLOOKUP(B178, PCORNet!$A$2:$F$157,3))</f>
        <v/>
      </c>
      <c r="I178" s="14" t="str">
        <f>IF(ISBLANK(B178),"",VLOOKUP(B178, PCORNet!$A$2:$H$157,7))</f>
        <v/>
      </c>
      <c r="J178" s="15" t="str">
        <f>IF(ISBLANK(C178),"",VLOOKUP(C178, 'PCORNet v4'!$A$2:$F$249,2)&amp;"."&amp;VLOOKUP(C178, 'PCORNet v4'!$A$2:$F$249,3))</f>
        <v/>
      </c>
      <c r="K178" s="15" t="str">
        <f>IF(ISBLANK(C178),"",VLOOKUP(C178, 'PCORNet v4'!$A$2:$H$249,7))</f>
        <v/>
      </c>
      <c r="L178" s="16" t="str">
        <f>IF(ISBLANK(D178),"",VLOOKUP(D178,i2b2!$A$2:$H$60,2)&amp;"."&amp;VLOOKUP(D178,i2b2!$A$2:$H$60,3))</f>
        <v/>
      </c>
      <c r="M178" s="16" t="str">
        <f>IF(ISBLANK(D178),"",VLOOKUP(D178,i2b2!$A$2:$H$60,7))</f>
        <v/>
      </c>
      <c r="N178" s="17" t="str">
        <f>IF(ISBLANK(E178),"",VLOOKUP(E178, OMOP!$A$2:$G$178,2)&amp;"."&amp;VLOOKUP(E178,OMOP!$A$2:$G$178,3))</f>
        <v/>
      </c>
      <c r="O178" s="17" t="str">
        <f>IF(ISBLANK(E178),"",VLOOKUP(E178, OMOP!$A$2:$H$178,7))</f>
        <v/>
      </c>
      <c r="P178" s="25" t="s">
        <v>451</v>
      </c>
      <c r="Q178" s="25" t="s">
        <v>2074</v>
      </c>
      <c r="R178" s="25" t="s">
        <v>2083</v>
      </c>
      <c r="S178" s="56" t="s">
        <v>2812</v>
      </c>
      <c r="T178" s="57"/>
      <c r="U178" s="56" t="s">
        <v>2924</v>
      </c>
      <c r="V178" s="26" t="s">
        <v>2757</v>
      </c>
      <c r="W178" s="26" t="s">
        <v>2584</v>
      </c>
      <c r="X178" s="36" t="str">
        <f>IF(ISBLANK($A178),"",IF(ISBLANK(VLOOKUP($A178, Sentinel!$A$2:$H$180,8)),"N/A",VLOOKUP($A178, Sentinel!$A$2:$H$180,8)))</f>
        <v>PerformedClinicalResult &gt; PerformedObservation.methodCode</v>
      </c>
      <c r="Y178" s="37" t="str">
        <f>IF(ISBLANK(B178),"",IF(ISBLANK(VLOOKUP(B178,PCORNet!$A$2:$H$180,8)), "N/A",VLOOKUP(B178,PCORNet!$A$2:$H$180,8)))</f>
        <v/>
      </c>
      <c r="Z178" s="38" t="str">
        <f>IF(ISBLANK(C178),"",IF(ISBLANK(VLOOKUP(C178,'PCORNet v4'!$A$2:$H$296,8)), "N/A",VLOOKUP(C178,'PCORNet v4'!$A$2:$H$296,8)))</f>
        <v/>
      </c>
      <c r="AA178" s="39" t="str">
        <f>IF(ISBLANK(D178),"",IF(ISBLANK(VLOOKUP(D178,i2b2!$A$2:$H$180,8)),"N/A",VLOOKUP(D178,i2b2!$A$2:$H$180,8)))</f>
        <v/>
      </c>
      <c r="AB178" s="40" t="str">
        <f>IF(ISBLANK(E178),"",IF(ISBLANK(VLOOKUP(E178,OMOP!$A$2:$H$180,8)),"N/A", VLOOKUP(E178,OMOP!$A$2:$H$180,8)))</f>
        <v/>
      </c>
    </row>
    <row r="179" spans="1:28" s="6" customFormat="1" ht="31.2" x14ac:dyDescent="0.3">
      <c r="A179" s="13" t="s">
        <v>63</v>
      </c>
      <c r="B179" s="14" t="s">
        <v>756</v>
      </c>
      <c r="C179" s="15" t="s">
        <v>756</v>
      </c>
      <c r="D179" s="16"/>
      <c r="E179" s="17"/>
      <c r="F179" s="13" t="str">
        <f>IF(ISBLANK(A179),"",VLOOKUP(A179, Sentinel!$A$2:$F$139,2)&amp;"."&amp;VLOOKUP(A179, Sentinel!$A$2:$F$139,3))</f>
        <v>Vital Signs.Position</v>
      </c>
      <c r="G179" s="13" t="str">
        <f>IF(ISBLANK(A179),"",VLOOKUP(A179, Sentinel!$A$2:$H$139,7))</f>
        <v xml:space="preserve">Position for orthostatic blood pressure. If unknown, leave blank. </v>
      </c>
      <c r="H179" s="14" t="str">
        <f>IF(ISBLANK(B179),"",VLOOKUP(B179, PCORNet!$A$2:$F$157,2)&amp;"."&amp;VLOOKUP(B179, PCORNet!$A$2:$F$157,3))</f>
        <v>Vital.bp_position</v>
      </c>
      <c r="I179" s="14" t="str">
        <f>IF(ISBLANK(B179),"",VLOOKUP(B179, PCORNet!$A$2:$H$157,7))</f>
        <v>Position for orthostatic blood pressure.</v>
      </c>
      <c r="J179" s="15" t="str">
        <f>IF(ISBLANK(C179),"",VLOOKUP(C179, 'PCORNet v4'!$A$2:$F$249,2)&amp;"."&amp;VLOOKUP(C179, 'PCORNet v4'!$A$2:$F$249,3))</f>
        <v>Vital.bp_position</v>
      </c>
      <c r="K179" s="15" t="str">
        <f>IF(ISBLANK(C179),"",VLOOKUP(C179, 'PCORNet v4'!$A$2:$H$249,7))</f>
        <v>Position for orthostatic blood pressure.</v>
      </c>
      <c r="L179" s="16" t="str">
        <f>IF(ISBLANK(D179),"",VLOOKUP(D179,i2b2!$A$2:$H$60,2)&amp;"."&amp;VLOOKUP(D179,i2b2!$A$2:$H$60,3))</f>
        <v/>
      </c>
      <c r="M179" s="16" t="str">
        <f>IF(ISBLANK(D179),"",VLOOKUP(D179,i2b2!$A$2:$H$60,7))</f>
        <v/>
      </c>
      <c r="N179" s="17" t="str">
        <f>IF(ISBLANK(E179),"",VLOOKUP(E179, OMOP!$A$2:$G$178,2)&amp;"."&amp;VLOOKUP(E179,OMOP!$A$2:$G$178,3))</f>
        <v/>
      </c>
      <c r="O179" s="17" t="str">
        <f>IF(ISBLANK(E179),"",VLOOKUP(E179, OMOP!$A$2:$H$178,7))</f>
        <v/>
      </c>
      <c r="P179" s="25" t="s">
        <v>452</v>
      </c>
      <c r="Q179" s="25" t="s">
        <v>2074</v>
      </c>
      <c r="R179" s="25" t="s">
        <v>2087</v>
      </c>
      <c r="S179" s="50" t="s">
        <v>2925</v>
      </c>
      <c r="T179" s="50" t="s">
        <v>2926</v>
      </c>
      <c r="U179" s="50" t="s">
        <v>2927</v>
      </c>
      <c r="V179" s="26" t="s">
        <v>2758</v>
      </c>
      <c r="W179" s="26" t="s">
        <v>2585</v>
      </c>
      <c r="X179" s="36" t="str">
        <f>IF(ISBLANK($A179),"",IF(ISBLANK(VLOOKUP($A179, Sentinel!$A$2:$H$180,8)),"N/A",VLOOKUP($A179, Sentinel!$A$2:$H$180,8)))</f>
        <v>PerformedClinicalResult &gt; PerformedObservation.bodyPositionCode</v>
      </c>
      <c r="Y179" s="37" t="str">
        <f>IF(ISBLANK(B179),"",IF(ISBLANK(VLOOKUP(B179,PCORNet!$A$2:$H$180,8)), "N/A",VLOOKUP(B179,PCORNet!$A$2:$H$180,8)))</f>
        <v>PerformedClinicalResult &gt; PerformedObservation.bodyPositionCode</v>
      </c>
      <c r="Z179" s="38" t="str">
        <f>IF(ISBLANK(C179),"",IF(ISBLANK(VLOOKUP(C179,'PCORNet v4'!$A$2:$H$296,8)), "N/A",VLOOKUP(C179,'PCORNet v4'!$A$2:$H$296,8)))</f>
        <v>PerformedClinicalResult &gt; PerformedObservation.bodyPositionCode</v>
      </c>
      <c r="AA179" s="39" t="str">
        <f>IF(ISBLANK(D179),"",IF(ISBLANK(VLOOKUP(D179,i2b2!$A$2:$H$180,8)),"N/A",VLOOKUP(D179,i2b2!$A$2:$H$180,8)))</f>
        <v/>
      </c>
      <c r="AB179" s="40" t="str">
        <f>IF(ISBLANK(E179),"",IF(ISBLANK(VLOOKUP(E179,OMOP!$A$2:$H$180,8)),"N/A", VLOOKUP(E179,OMOP!$A$2:$H$180,8)))</f>
        <v/>
      </c>
    </row>
    <row r="180" spans="1:28" s="6" customFormat="1" ht="46.8" x14ac:dyDescent="0.3">
      <c r="A180" s="13"/>
      <c r="B180" s="14" t="s">
        <v>770</v>
      </c>
      <c r="C180" s="15" t="s">
        <v>770</v>
      </c>
      <c r="D180" s="16"/>
      <c r="E180" s="17"/>
      <c r="F180" s="13" t="str">
        <f>IF(ISBLANK(A180),"",VLOOKUP(A180, Sentinel!$A$2:$F$139,2)&amp;"."&amp;VLOOKUP(A180, Sentinel!$A$2:$F$139,3))</f>
        <v/>
      </c>
      <c r="G180" s="13" t="str">
        <f>IF(ISBLANK(A180),"",VLOOKUP(A180, Sentinel!$A$2:$H$139,7))</f>
        <v/>
      </c>
      <c r="H180" s="14" t="str">
        <f>IF(ISBLANK(B180),"",VLOOKUP(B180, PCORNet!$A$2:$F$157,2)&amp;"."&amp;VLOOKUP(B180, PCORNet!$A$2:$F$157,3))</f>
        <v>Vital.original_bmi</v>
      </c>
      <c r="I180" s="14" t="str">
        <f>IF(ISBLANK(B180),"",VLOOKUP(B180, PCORNet!$A$2:$H$157,7))</f>
        <v>BMI if calculated in the source system</v>
      </c>
      <c r="J180" s="15" t="str">
        <f>IF(ISBLANK(C180),"",VLOOKUP(C180, 'PCORNet v4'!$A$2:$F$249,2)&amp;"."&amp;VLOOKUP(C180, 'PCORNet v4'!$A$2:$F$249,3))</f>
        <v>Vital.original_bmi</v>
      </c>
      <c r="K180" s="15" t="str">
        <f>IF(ISBLANK(C180),"",VLOOKUP(C180, 'PCORNet v4'!$A$2:$H$249,7))</f>
        <v>BMI if calculated in the source system</v>
      </c>
      <c r="L180" s="16" t="str">
        <f>IF(ISBLANK(D180),"",VLOOKUP(D180,i2b2!$A$2:$H$60,2)&amp;"."&amp;VLOOKUP(D180,i2b2!$A$2:$H$60,3))</f>
        <v/>
      </c>
      <c r="M180" s="16" t="str">
        <f>IF(ISBLANK(D180),"",VLOOKUP(D180,i2b2!$A$2:$H$60,7))</f>
        <v/>
      </c>
      <c r="N180" s="17" t="str">
        <f>IF(ISBLANK(E180),"",VLOOKUP(E180, OMOP!$A$2:$G$178,2)&amp;"."&amp;VLOOKUP(E180,OMOP!$A$2:$G$178,3))</f>
        <v/>
      </c>
      <c r="O180" s="17" t="str">
        <f>IF(ISBLANK(E180),"",VLOOKUP(E180, OMOP!$A$2:$H$178,7))</f>
        <v/>
      </c>
      <c r="P180" s="25" t="s">
        <v>1693</v>
      </c>
      <c r="Q180" s="25" t="s">
        <v>807</v>
      </c>
      <c r="R180" s="25" t="s">
        <v>2070</v>
      </c>
      <c r="S180" s="50" t="s">
        <v>2918</v>
      </c>
      <c r="T180" s="50" t="s">
        <v>2919</v>
      </c>
      <c r="U180" s="50" t="s">
        <v>2928</v>
      </c>
      <c r="V180" s="26" t="s">
        <v>2759</v>
      </c>
      <c r="W180" s="26" t="s">
        <v>2576</v>
      </c>
      <c r="X180" s="36" t="str">
        <f>IF(ISBLANK($A180),"",IF(ISBLANK(VLOOKUP($A180, Sentinel!$A$2:$H$180,8)),"N/A",VLOOKUP($A180, Sentinel!$A$2:$H$180,8)))</f>
        <v/>
      </c>
      <c r="Y180" s="37" t="str">
        <f>IF(ISBLANK(B180),"",IF(ISBLANK(VLOOKUP(B180,PCORNet!$A$2:$H$180,8)), "N/A",VLOOKUP(B180,PCORNet!$A$2:$H$180,8)))</f>
        <v>PerformedClinicalResult.value(ANY=&gt;PQ).value WHERE PerformedClinicalResult &gt; PerformedObservation &gt; DefinedObservation.nameCode = "BMI"</v>
      </c>
      <c r="Z180" s="38" t="str">
        <f>IF(ISBLANK(C180),"",IF(ISBLANK(VLOOKUP(C180,'PCORNet v4'!$A$2:$H$296,8)), "N/A",VLOOKUP(C180,'PCORNet v4'!$A$2:$H$296,8)))</f>
        <v>PerformedClinicalResult.value(ANY=&gt;PQ).value WHERE PerformedClinicalResult &gt; PerformedObservation &gt; DefinedObservation.nameCode = "BMI"</v>
      </c>
      <c r="AA180" s="39" t="str">
        <f>IF(ISBLANK(D180),"",IF(ISBLANK(VLOOKUP(D180,i2b2!$A$2:$H$180,8)),"N/A",VLOOKUP(D180,i2b2!$A$2:$H$180,8)))</f>
        <v/>
      </c>
      <c r="AB180" s="40" t="str">
        <f>IF(ISBLANK(E180),"",IF(ISBLANK(VLOOKUP(E180,OMOP!$A$2:$H$180,8)),"N/A", VLOOKUP(E180,OMOP!$A$2:$H$180,8)))</f>
        <v/>
      </c>
    </row>
    <row r="181" spans="1:28" s="6" customFormat="1" ht="46.8" x14ac:dyDescent="0.3">
      <c r="A181" s="13"/>
      <c r="B181" s="14" t="s">
        <v>775</v>
      </c>
      <c r="C181" s="15" t="s">
        <v>775</v>
      </c>
      <c r="D181" s="16"/>
      <c r="E181" s="17"/>
      <c r="F181" s="13" t="str">
        <f>IF(ISBLANK(A181),"",VLOOKUP(A181, Sentinel!$A$2:$F$139,2)&amp;"."&amp;VLOOKUP(A181, Sentinel!$A$2:$F$139,3))</f>
        <v/>
      </c>
      <c r="G181" s="13" t="str">
        <f>IF(ISBLANK(A181),"",VLOOKUP(A181, Sentinel!$A$2:$H$139,7))</f>
        <v/>
      </c>
      <c r="H181" s="14" t="str">
        <f>IF(ISBLANK(B181),"",VLOOKUP(B181, PCORNet!$A$2:$F$157,2)&amp;"."&amp;VLOOKUP(B181, PCORNet!$A$2:$F$157,3))</f>
        <v>Vital.smoking</v>
      </c>
      <c r="I181" s="14" t="str">
        <f>IF(ISBLANK(B181),"",VLOOKUP(B181, PCORNet!$A$2:$H$157,7))</f>
        <v>Indicator for any form of tobacco that is smoked.</v>
      </c>
      <c r="J181" s="15" t="str">
        <f>IF(ISBLANK(C181),"",VLOOKUP(C181, 'PCORNet v4'!$A$2:$F$249,2)&amp;"."&amp;VLOOKUP(C181, 'PCORNet v4'!$A$2:$F$249,3))</f>
        <v>Vital.smoking</v>
      </c>
      <c r="K181" s="15" t="str">
        <f>IF(ISBLANK(C181),"",VLOOKUP(C181, 'PCORNet v4'!$A$2:$H$249,7))</f>
        <v>Indicator for any form of tobacco that is smoked.</v>
      </c>
      <c r="L181" s="16" t="str">
        <f>IF(ISBLANK(D181),"",VLOOKUP(D181,i2b2!$A$2:$H$60,2)&amp;"."&amp;VLOOKUP(D181,i2b2!$A$2:$H$60,3))</f>
        <v/>
      </c>
      <c r="M181" s="16" t="str">
        <f>IF(ISBLANK(D181),"",VLOOKUP(D181,i2b2!$A$2:$H$60,7))</f>
        <v/>
      </c>
      <c r="N181" s="17" t="str">
        <f>IF(ISBLANK(E181),"",VLOOKUP(E181, OMOP!$A$2:$G$178,2)&amp;"."&amp;VLOOKUP(E181,OMOP!$A$2:$G$178,3))</f>
        <v/>
      </c>
      <c r="O181" s="17" t="str">
        <f>IF(ISBLANK(E181),"",VLOOKUP(E181, OMOP!$A$2:$H$178,7))</f>
        <v/>
      </c>
      <c r="P181" s="25" t="s">
        <v>1694</v>
      </c>
      <c r="Q181" s="25" t="s">
        <v>807</v>
      </c>
      <c r="R181" s="25" t="s">
        <v>2070</v>
      </c>
      <c r="S181" s="50" t="s">
        <v>2929</v>
      </c>
      <c r="T181" s="50" t="s">
        <v>2930</v>
      </c>
      <c r="U181" s="50" t="s">
        <v>2931</v>
      </c>
      <c r="V181" s="26" t="s">
        <v>2760</v>
      </c>
      <c r="W181" s="26" t="s">
        <v>2586</v>
      </c>
      <c r="X181" s="36" t="str">
        <f>IF(ISBLANK($A181),"",IF(ISBLANK(VLOOKUP($A181, Sentinel!$A$2:$H$180,8)),"N/A",VLOOKUP($A181, Sentinel!$A$2:$H$180,8)))</f>
        <v/>
      </c>
      <c r="Y181" s="37" t="str">
        <f>IF(ISBLANK(B181),"",IF(ISBLANK(VLOOKUP(B181,PCORNet!$A$2:$H$180,8)), "N/A",VLOOKUP(B181,PCORNet!$A$2:$H$180,8)))</f>
        <v>PerformedClinicalResult.value(ANY=&gt;CD).value WHERE PerformedClinicalResult &gt; PerformedObservation &gt; DefinedObservation.nameCode = "Smoking"</v>
      </c>
      <c r="Z181" s="38" t="str">
        <f>IF(ISBLANK(C181),"",IF(ISBLANK(VLOOKUP(C181,'PCORNet v4'!$A$2:$H$296,8)), "N/A",VLOOKUP(C181,'PCORNet v4'!$A$2:$H$296,8)))</f>
        <v>PerformedClinicalResult.value(ANY=&gt;CD).value WHERE PerformedClinicalResult &gt; PerformedObservation &gt; DefinedObservation.nameCode = "Smoking"</v>
      </c>
      <c r="AA181" s="39" t="str">
        <f>IF(ISBLANK(D181),"",IF(ISBLANK(VLOOKUP(D181,i2b2!$A$2:$H$180,8)),"N/A",VLOOKUP(D181,i2b2!$A$2:$H$180,8)))</f>
        <v/>
      </c>
      <c r="AB181" s="40" t="str">
        <f>IF(ISBLANK(E181),"",IF(ISBLANK(VLOOKUP(E181,OMOP!$A$2:$H$180,8)),"N/A", VLOOKUP(E181,OMOP!$A$2:$H$180,8)))</f>
        <v/>
      </c>
    </row>
    <row r="182" spans="1:28" s="6" customFormat="1" ht="140.4" x14ac:dyDescent="0.3">
      <c r="A182" s="13" t="s">
        <v>69</v>
      </c>
      <c r="B182" s="14" t="s">
        <v>781</v>
      </c>
      <c r="C182" s="15" t="s">
        <v>781</v>
      </c>
      <c r="D182" s="16"/>
      <c r="E182" s="17"/>
      <c r="F182" s="13" t="str">
        <f>IF(ISBLANK(A182),"",VLOOKUP(A182, Sentinel!$A$2:$F$139,2)&amp;"."&amp;VLOOKUP(A182, Sentinel!$A$2:$F$139,3))</f>
        <v>Vital Signs.Tobacco</v>
      </c>
      <c r="G182" s="13" t="str">
        <f>IF(ISBLANK(A182),"",VLOOKUP(A182, Sentinel!$A$2:$H$139,7))</f>
        <v>Tobacco status as of the visit date. Unknown values should be left blank. The "Not asked" value should be used only when it is a valid response from your system (e.g. this is a valid value for EPIC). The "Conflicting" value should be used when you receive tobacco information from multiple sources that disagree.</v>
      </c>
      <c r="H182" s="14" t="str">
        <f>IF(ISBLANK(B182),"",VLOOKUP(B182, PCORNet!$A$2:$F$157,2)&amp;"."&amp;VLOOKUP(B182, PCORNet!$A$2:$F$157,3))</f>
        <v>Vital.tobacco</v>
      </c>
      <c r="I182" s="14" t="str">
        <f>IF(ISBLANK(B182),"",VLOOKUP(B182, PCORNet!$A$2:$H$157,7))</f>
        <v>Indicator for any form of tobacco.</v>
      </c>
      <c r="J182" s="15" t="str">
        <f>IF(ISBLANK(C182),"",VLOOKUP(C182, 'PCORNet v4'!$A$2:$F$249,2)&amp;"."&amp;VLOOKUP(C182, 'PCORNet v4'!$A$2:$F$249,3))</f>
        <v>Vital.tobacco</v>
      </c>
      <c r="K182" s="15" t="str">
        <f>IF(ISBLANK(C182),"",VLOOKUP(C182, 'PCORNet v4'!$A$2:$H$249,7))</f>
        <v>Indicator for any form of tobacco.</v>
      </c>
      <c r="L182" s="16" t="str">
        <f>IF(ISBLANK(D182),"",VLOOKUP(D182,i2b2!$A$2:$H$60,2)&amp;"."&amp;VLOOKUP(D182,i2b2!$A$2:$H$60,3))</f>
        <v/>
      </c>
      <c r="M182" s="16" t="str">
        <f>IF(ISBLANK(D182),"",VLOOKUP(D182,i2b2!$A$2:$H$60,7))</f>
        <v/>
      </c>
      <c r="N182" s="17" t="str">
        <f>IF(ISBLANK(E182),"",VLOOKUP(E182, OMOP!$A$2:$G$178,2)&amp;"."&amp;VLOOKUP(E182,OMOP!$A$2:$G$178,3))</f>
        <v/>
      </c>
      <c r="O182" s="17" t="str">
        <f>IF(ISBLANK(E182),"",VLOOKUP(E182, OMOP!$A$2:$H$178,7))</f>
        <v/>
      </c>
      <c r="P182" s="25" t="s">
        <v>1695</v>
      </c>
      <c r="Q182" s="25" t="s">
        <v>807</v>
      </c>
      <c r="R182" s="25" t="s">
        <v>2070</v>
      </c>
      <c r="S182" s="50" t="s">
        <v>2812</v>
      </c>
      <c r="T182" s="50"/>
      <c r="U182" s="50" t="s">
        <v>2932</v>
      </c>
      <c r="V182" s="26" t="s">
        <v>2577</v>
      </c>
      <c r="W182" s="26" t="s">
        <v>2587</v>
      </c>
      <c r="X182" s="36" t="str">
        <f>IF(ISBLANK($A182),"",IF(ISBLANK(VLOOKUP($A182, Sentinel!$A$2:$H$180,8)),"N/A",VLOOKUP($A182, Sentinel!$A$2:$H$180,8)))</f>
        <v>PerformedClinicalResult.value(ANY=&gt;CD).value WHERE PerformedClinicalResult &gt; PerformedObservation &gt; DefinedObservation.nameCode = "Tobacco use"</v>
      </c>
      <c r="Y182" s="37" t="str">
        <f>IF(ISBLANK(B182),"",IF(ISBLANK(VLOOKUP(B182,PCORNet!$A$2:$H$180,8)), "N/A",VLOOKUP(B182,PCORNet!$A$2:$H$180,8)))</f>
        <v>PerformedClinicalResult.value(ANY=&gt;CD).value WHERE PerformedClinicalResult &gt; PerformedObservation &gt; DefinedObservation.nameCode = "Tobacco use"</v>
      </c>
      <c r="Z182" s="38" t="str">
        <f>IF(ISBLANK(C182),"",IF(ISBLANK(VLOOKUP(C182,'PCORNet v4'!$A$2:$H$296,8)), "N/A",VLOOKUP(C182,'PCORNet v4'!$A$2:$H$296,8)))</f>
        <v>PerformedClinicalResult.value(ANY=&gt;CD).value WHERE PerformedClinicalResult &gt; PerformedObservation &gt; DefinedObservation.nameCode = "Tobacco use"</v>
      </c>
      <c r="AA182" s="39" t="str">
        <f>IF(ISBLANK(D182),"",IF(ISBLANK(VLOOKUP(D182,i2b2!$A$2:$H$180,8)),"N/A",VLOOKUP(D182,i2b2!$A$2:$H$180,8)))</f>
        <v/>
      </c>
      <c r="AB182" s="40" t="str">
        <f>IF(ISBLANK(E182),"",IF(ISBLANK(VLOOKUP(E182,OMOP!$A$2:$H$180,8)),"N/A", VLOOKUP(E182,OMOP!$A$2:$H$180,8)))</f>
        <v/>
      </c>
    </row>
    <row r="183" spans="1:28" s="6" customFormat="1" ht="46.8" x14ac:dyDescent="0.3">
      <c r="A183" s="13" t="s">
        <v>72</v>
      </c>
      <c r="B183" s="14" t="s">
        <v>783</v>
      </c>
      <c r="C183" s="15" t="s">
        <v>783</v>
      </c>
      <c r="D183" s="16"/>
      <c r="E183" s="17"/>
      <c r="F183" s="13" t="str">
        <f>IF(ISBLANK(A183),"",VLOOKUP(A183, Sentinel!$A$2:$F$139,2)&amp;"."&amp;VLOOKUP(A183, Sentinel!$A$2:$F$139,3))</f>
        <v>Vital Signs.Tobacco_Type</v>
      </c>
      <c r="G183" s="13" t="str">
        <f>IF(ISBLANK(A183),"",VLOOKUP(A183, Sentinel!$A$2:$H$139,7))</f>
        <v>Type of tobacco used. Unknown values should be left blank.</v>
      </c>
      <c r="H183" s="14" t="str">
        <f>IF(ISBLANK(B183),"",VLOOKUP(B183, PCORNet!$A$2:$F$157,2)&amp;"."&amp;VLOOKUP(B183, PCORNet!$A$2:$F$157,3))</f>
        <v>Vital.tobacco_type</v>
      </c>
      <c r="I183" s="14" t="str">
        <f>IF(ISBLANK(B183),"",VLOOKUP(B183, PCORNet!$A$2:$H$157,7))</f>
        <v>Type(s) of tobacco used.</v>
      </c>
      <c r="J183" s="15" t="str">
        <f>IF(ISBLANK(C183),"",VLOOKUP(C183, 'PCORNet v4'!$A$2:$F$249,2)&amp;"."&amp;VLOOKUP(C183, 'PCORNet v4'!$A$2:$F$249,3))</f>
        <v>Vital.tobacco_type</v>
      </c>
      <c r="K183" s="15" t="str">
        <f>IF(ISBLANK(C183),"",VLOOKUP(C183, 'PCORNet v4'!$A$2:$H$249,7))</f>
        <v>Type(s) of tobacco used.</v>
      </c>
      <c r="L183" s="16" t="str">
        <f>IF(ISBLANK(D183),"",VLOOKUP(D183,i2b2!$A$2:$H$60,2)&amp;"."&amp;VLOOKUP(D183,i2b2!$A$2:$H$60,3))</f>
        <v/>
      </c>
      <c r="M183" s="16" t="str">
        <f>IF(ISBLANK(D183),"",VLOOKUP(D183,i2b2!$A$2:$H$60,7))</f>
        <v/>
      </c>
      <c r="N183" s="17" t="str">
        <f>IF(ISBLANK(E183),"",VLOOKUP(E183, OMOP!$A$2:$G$178,2)&amp;"."&amp;VLOOKUP(E183,OMOP!$A$2:$G$178,3))</f>
        <v/>
      </c>
      <c r="O183" s="17" t="str">
        <f>IF(ISBLANK(E183),"",VLOOKUP(E183, OMOP!$A$2:$H$178,7))</f>
        <v/>
      </c>
      <c r="P183" s="25" t="s">
        <v>1696</v>
      </c>
      <c r="Q183" s="25" t="s">
        <v>807</v>
      </c>
      <c r="R183" s="25" t="s">
        <v>2069</v>
      </c>
      <c r="S183" s="50" t="s">
        <v>2933</v>
      </c>
      <c r="T183" s="50" t="s">
        <v>2934</v>
      </c>
      <c r="U183" s="50" t="s">
        <v>2935</v>
      </c>
      <c r="V183" s="26" t="s">
        <v>2761</v>
      </c>
      <c r="W183" s="26" t="s">
        <v>2588</v>
      </c>
      <c r="X183" s="36" t="str">
        <f>IF(ISBLANK($A183),"",IF(ISBLANK(VLOOKUP($A183, Sentinel!$A$2:$H$180,8)),"N/A",VLOOKUP($A183, Sentinel!$A$2:$H$180,8)))</f>
        <v>PerformedClinicalResult.typeCode WHERE PerformedClinicalResult &gt; PerformedObservation &gt; DefinedObservation.nameCode = "Tobacco use"</v>
      </c>
      <c r="Y183" s="37" t="str">
        <f>IF(ISBLANK(B183),"",IF(ISBLANK(VLOOKUP(B183,PCORNet!$A$2:$H$180,8)), "N/A",VLOOKUP(B183,PCORNet!$A$2:$H$180,8)))</f>
        <v>PerformedClinicalResult.typeCode WHERE PerformedClinicalResult &gt; PerformedObservation &gt; DefinedObservation.nameCode = "Tobacco use"</v>
      </c>
      <c r="Z183" s="38" t="str">
        <f>IF(ISBLANK(C183),"",IF(ISBLANK(VLOOKUP(C183,'PCORNet v4'!$A$2:$H$296,8)), "N/A",VLOOKUP(C183,'PCORNet v4'!$A$2:$H$296,8)))</f>
        <v>PerformedClinicalResult.typeCode WHERE PerformedClinicalResult &gt; PerformedObservation &gt; DefinedObservation.nameCode = "Tobacco use"</v>
      </c>
      <c r="AA183" s="39" t="str">
        <f>IF(ISBLANK(D183),"",IF(ISBLANK(VLOOKUP(D183,i2b2!$A$2:$H$180,8)),"N/A",VLOOKUP(D183,i2b2!$A$2:$H$180,8)))</f>
        <v/>
      </c>
      <c r="AB183" s="40" t="str">
        <f>IF(ISBLANK(E183),"",IF(ISBLANK(VLOOKUP(E183,OMOP!$A$2:$H$180,8)),"N/A", VLOOKUP(E183,OMOP!$A$2:$H$180,8)))</f>
        <v/>
      </c>
    </row>
    <row r="184" spans="1:28" s="6" customFormat="1" x14ac:dyDescent="0.3">
      <c r="A184" s="13"/>
      <c r="B184" s="14"/>
      <c r="C184" s="15"/>
      <c r="D184" s="16"/>
      <c r="E184" s="17"/>
      <c r="F184" s="13"/>
      <c r="G184" s="13"/>
      <c r="H184" s="14"/>
      <c r="I184" s="14"/>
      <c r="J184" s="15" t="str">
        <f>IF(ISBLANK(C184),"",VLOOKUP(C184, 'PCORNet v4'!$A$2:$F$249,2)&amp;"."&amp;VLOOKUP(C184, 'PCORNet v4'!$A$2:$F$249,3))</f>
        <v/>
      </c>
      <c r="K184" s="15" t="str">
        <f>IF(ISBLANK(C184),"",VLOOKUP(C184, 'PCORNet v4'!$A$2:$H$249,7))</f>
        <v/>
      </c>
      <c r="L184" s="16"/>
      <c r="M184" s="16"/>
      <c r="N184" s="17"/>
      <c r="O184" s="17"/>
      <c r="P184" s="25"/>
      <c r="Q184" s="25"/>
      <c r="R184" s="25"/>
      <c r="S184" s="50"/>
      <c r="T184" s="50"/>
      <c r="U184" s="50"/>
      <c r="V184" s="26"/>
      <c r="W184" s="26"/>
      <c r="X184" s="36"/>
      <c r="Y184" s="37"/>
      <c r="Z184" s="38"/>
      <c r="AA184" s="39"/>
      <c r="AB184" s="40"/>
    </row>
    <row r="185" spans="1:28" s="6" customFormat="1" ht="124.8" x14ac:dyDescent="0.3">
      <c r="A185" s="13"/>
      <c r="B185" s="14"/>
      <c r="C185" s="15" t="s">
        <v>1750</v>
      </c>
      <c r="D185" s="16"/>
      <c r="E185" s="17" t="s">
        <v>935</v>
      </c>
      <c r="F185" s="13" t="str">
        <f>IF(ISBLANK(A185),"",VLOOKUP(A185, Sentinel!$A$2:$F$139,2)&amp;"."&amp;VLOOKUP(A185, Sentinel!$A$2:$F$139,3))</f>
        <v/>
      </c>
      <c r="G185" s="13" t="str">
        <f>IF(ISBLANK(A185),"",VLOOKUP(A185, Sentinel!$A$2:$H$139,7))</f>
        <v/>
      </c>
      <c r="H185" s="14" t="str">
        <f>IF(ISBLANK(B185),"",VLOOKUP(B185, PCORNet!$A$2:$F$157,2)&amp;"."&amp;VLOOKUP(B185, PCORNet!$A$2:$F$157,3))</f>
        <v/>
      </c>
      <c r="I185" s="14" t="str">
        <f>IF(ISBLANK(B185),"",VLOOKUP(B185, PCORNet!$A$2:$H$157,7))</f>
        <v/>
      </c>
      <c r="J185" s="15" t="str">
        <f>IF(ISBLANK(C185),"",VLOOKUP(C185, 'PCORNet v4'!$A$2:$F$249,2)&amp;"."&amp;VLOOKUP(C185, 'PCORNet v4'!$A$2:$F$249,3))</f>
        <v>Obs_Clin.</v>
      </c>
      <c r="K185" s="15" t="str">
        <f>IF(ISBLANK(C185),"",VLOOKUP(C185, 'PCORNet v4'!$A$2:$H$249,7))</f>
        <v>Standardized qualitative and quantitative clinical observations about a patient.</v>
      </c>
      <c r="L185" s="16" t="str">
        <f>IF(ISBLANK(D185),"",VLOOKUP(D185,i2b2!$A$2:$H$60,2)&amp;"."&amp;VLOOKUP(D185,i2b2!$A$2:$H$60,3))</f>
        <v/>
      </c>
      <c r="M185" s="16" t="str">
        <f>IF(ISBLANK(D185),"",VLOOKUP(D185,i2b2!$A$2:$H$60,7))</f>
        <v/>
      </c>
      <c r="N185" s="17" t="str">
        <f>IF(ISBLANK(E185),"",VLOOKUP(E185, OMOP!$A$2:$G$178,2)&amp;"."&amp;VLOOKUP(E185,OMOP!$A$2:$G$178,3))</f>
        <v>OBSERVATION.</v>
      </c>
      <c r="O185" s="17" t="str">
        <f>IF(ISBLANK(E185),"",VLOOKUP(E185, OMOP!$A$2:$H$178,7))</f>
        <v>The OBSERVATION table captures clinical facts about a Person obtained in the context of examination,
questioning or a procedure. Any data that cannot be represented by any other domains, such as social and
lifestyle facts, medical history, family history, etc. are recorded here.</v>
      </c>
      <c r="P185" s="25" t="s">
        <v>1815</v>
      </c>
      <c r="Q185" s="25" t="s">
        <v>431</v>
      </c>
      <c r="R185" s="25"/>
      <c r="S185" s="51"/>
      <c r="T185" s="51"/>
      <c r="U185" s="51" t="s">
        <v>2936</v>
      </c>
      <c r="V185" s="26" t="s">
        <v>1981</v>
      </c>
      <c r="W185" s="26" t="s">
        <v>2589</v>
      </c>
      <c r="X185" s="36" t="str">
        <f>IF(ISBLANK($A185),"",IF(ISBLANK(VLOOKUP($A185, Sentinel!$A$2:$H$180,8)),"N/A",VLOOKUP($A185, Sentinel!$A$2:$H$180,8)))</f>
        <v/>
      </c>
      <c r="Y185" s="37" t="str">
        <f>IF(ISBLANK(B185),"",IF(ISBLANK(VLOOKUP(B185,PCORNet!$A$2:$H$180,8)), "N/A",VLOOKUP(B185,PCORNet!$A$2:$H$180,8)))</f>
        <v/>
      </c>
      <c r="Z185" s="38" t="str">
        <f>IF(ISBLANK(C185),"",IF(ISBLANK(VLOOKUP(C185,'PCORNet v4'!$A$2:$H$296,8)), "N/A",VLOOKUP(C185,'PCORNet v4'!$A$2:$H$296,8)))</f>
        <v>PerformedClinicalResult WHERE PerformedClinicalResult &gt; PerformedObservation &gt; DefinedObservation.categoryCode = "Clinical Observation"</v>
      </c>
      <c r="AA185" s="39" t="str">
        <f>IF(ISBLANK(D185),"",IF(ISBLANK(VLOOKUP(D185,i2b2!$A$2:$H$180,8)),"N/A",VLOOKUP(D185,i2b2!$A$2:$H$180,8)))</f>
        <v/>
      </c>
      <c r="AB185" s="40" t="str">
        <f>IF(ISBLANK(E185),"",IF(ISBLANK(VLOOKUP(E185,OMOP!$A$2:$H$180,8)),"N/A", VLOOKUP(E185,OMOP!$A$2:$H$180,8)))</f>
        <v>PerformedClinicalResult WHERE PerformedClinicalResult &gt; PerformedObservation &gt; DefinedObservation.categoryCode = "Clinical Observation"</v>
      </c>
    </row>
    <row r="186" spans="1:28" s="6" customFormat="1" ht="31.2" x14ac:dyDescent="0.3">
      <c r="A186" s="13"/>
      <c r="B186" s="14"/>
      <c r="C186" s="15" t="s">
        <v>1752</v>
      </c>
      <c r="D186" s="16"/>
      <c r="E186" s="17" t="s">
        <v>936</v>
      </c>
      <c r="F186" s="13" t="str">
        <f>IF(ISBLANK(A186),"",VLOOKUP(A186, Sentinel!$A$2:$F$139,2)&amp;"."&amp;VLOOKUP(A186, Sentinel!$A$2:$F$139,3))</f>
        <v/>
      </c>
      <c r="G186" s="13" t="str">
        <f>IF(ISBLANK(A186),"",VLOOKUP(A186, Sentinel!$A$2:$H$139,7))</f>
        <v/>
      </c>
      <c r="H186" s="14" t="str">
        <f>IF(ISBLANK(B186),"",VLOOKUP(B186, PCORNet!$A$2:$F$157,2)&amp;"."&amp;VLOOKUP(B186, PCORNet!$A$2:$F$157,3))</f>
        <v/>
      </c>
      <c r="I186" s="14" t="str">
        <f>IF(ISBLANK(B186),"",VLOOKUP(B186, PCORNet!$A$2:$H$157,7))</f>
        <v/>
      </c>
      <c r="J186" s="15" t="str">
        <f>IF(ISBLANK(C186),"",VLOOKUP(C186, 'PCORNet v4'!$A$2:$F$249,2)&amp;"."&amp;VLOOKUP(C186, 'PCORNet v4'!$A$2:$F$249,3))</f>
        <v>Obs_Clin.obsclinid</v>
      </c>
      <c r="K186" s="15" t="str">
        <f>IF(ISBLANK(C186),"",VLOOKUP(C186, 'PCORNet v4'!$A$2:$H$249,7))</f>
        <v>Arbitrary identifier for each unique OBS_CLIN record</v>
      </c>
      <c r="L186" s="16" t="str">
        <f>IF(ISBLANK(D186),"",VLOOKUP(D186,i2b2!$A$2:$H$60,2)&amp;"."&amp;VLOOKUP(D186,i2b2!$A$2:$H$60,3))</f>
        <v/>
      </c>
      <c r="M186" s="16" t="str">
        <f>IF(ISBLANK(D186),"",VLOOKUP(D186,i2b2!$A$2:$H$60,7))</f>
        <v/>
      </c>
      <c r="N186" s="17" t="str">
        <f>IF(ISBLANK(E186),"",VLOOKUP(E186, OMOP!$A$2:$G$178,2)&amp;"."&amp;VLOOKUP(E186,OMOP!$A$2:$G$178,3))</f>
        <v>OBSERVATION.observation_id</v>
      </c>
      <c r="O186" s="17" t="str">
        <f>IF(ISBLANK(E186),"",VLOOKUP(E186, OMOP!$A$2:$H$178,7))</f>
        <v>A unique identifier for each
observation.</v>
      </c>
      <c r="P186" s="25" t="s">
        <v>796</v>
      </c>
      <c r="Q186" s="25" t="s">
        <v>2062</v>
      </c>
      <c r="R186" s="25" t="s">
        <v>2051</v>
      </c>
      <c r="S186" s="55" t="s">
        <v>2937</v>
      </c>
      <c r="T186" s="55" t="s">
        <v>2938</v>
      </c>
      <c r="U186" s="55" t="s">
        <v>2857</v>
      </c>
      <c r="V186" s="26" t="s">
        <v>1982</v>
      </c>
      <c r="W186" s="26" t="s">
        <v>2590</v>
      </c>
      <c r="X186" s="36" t="str">
        <f>IF(ISBLANK($A186),"",IF(ISBLANK(VLOOKUP($A186, Sentinel!$A$2:$H$180,8)),"N/A",VLOOKUP($A186, Sentinel!$A$2:$H$180,8)))</f>
        <v/>
      </c>
      <c r="Y186" s="37" t="str">
        <f>IF(ISBLANK(B186),"",IF(ISBLANK(VLOOKUP(B186,PCORNet!$A$2:$H$180,8)), "N/A",VLOOKUP(B186,PCORNet!$A$2:$H$180,8)))</f>
        <v/>
      </c>
      <c r="Z186" s="38" t="str">
        <f>IF(ISBLANK(C186),"",IF(ISBLANK(VLOOKUP(C186,'PCORNet v4'!$A$2:$H$296,8)), "N/A",VLOOKUP(C186,'PCORNet v4'!$A$2:$H$296,8)))</f>
        <v>PerformedClinicalResult &gt; PerformedObservation.identifier</v>
      </c>
      <c r="AA186" s="39" t="str">
        <f>IF(ISBLANK(D186),"",IF(ISBLANK(VLOOKUP(D186,i2b2!$A$2:$H$180,8)),"N/A",VLOOKUP(D186,i2b2!$A$2:$H$180,8)))</f>
        <v/>
      </c>
      <c r="AB186" s="40" t="str">
        <f>IF(ISBLANK(E186),"",IF(ISBLANK(VLOOKUP(E186,OMOP!$A$2:$H$180,8)),"N/A", VLOOKUP(E186,OMOP!$A$2:$H$180,8)))</f>
        <v>PerformedClinicalResult &gt; PerformedObservation.identifier</v>
      </c>
    </row>
    <row r="187" spans="1:28" s="6" customFormat="1" ht="78" x14ac:dyDescent="0.3">
      <c r="A187" s="13"/>
      <c r="B187" s="14"/>
      <c r="C187" s="15" t="s">
        <v>1753</v>
      </c>
      <c r="D187" s="16"/>
      <c r="E187" s="17" t="s">
        <v>937</v>
      </c>
      <c r="F187" s="13" t="str">
        <f>IF(ISBLANK(A187),"",VLOOKUP(A187, Sentinel!$A$2:$F$139,2)&amp;"."&amp;VLOOKUP(A187, Sentinel!$A$2:$F$139,3))</f>
        <v/>
      </c>
      <c r="G187" s="13" t="str">
        <f>IF(ISBLANK(A187),"",VLOOKUP(A187, Sentinel!$A$2:$H$139,7))</f>
        <v/>
      </c>
      <c r="H187" s="14" t="str">
        <f>IF(ISBLANK(B187),"",VLOOKUP(B187, PCORNet!$A$2:$F$157,2)&amp;"."&amp;VLOOKUP(B187, PCORNet!$A$2:$F$157,3))</f>
        <v/>
      </c>
      <c r="I187" s="14" t="str">
        <f>IF(ISBLANK(B187),"",VLOOKUP(B187, PCORNet!$A$2:$H$157,7))</f>
        <v/>
      </c>
      <c r="J187" s="15" t="str">
        <f>IF(ISBLANK(C187),"",VLOOKUP(C187, 'PCORNet v4'!$A$2:$F$249,2)&amp;"."&amp;VLOOKUP(C187, 'PCORNet v4'!$A$2:$F$249,3))</f>
        <v>Obs_Clin.patid</v>
      </c>
      <c r="K187" s="15" t="str">
        <f>IF(ISBLANK(C187),"",VLOOKUP(C187, 'PCORNet v4'!$A$2:$H$249,7))</f>
        <v>Arbitrary person-level identifier. Used to link across tables.</v>
      </c>
      <c r="L187" s="16" t="str">
        <f>IF(ISBLANK(D187),"",VLOOKUP(D187,i2b2!$A$2:$H$60,2)&amp;"."&amp;VLOOKUP(D187,i2b2!$A$2:$H$60,3))</f>
        <v/>
      </c>
      <c r="M187" s="16" t="str">
        <f>IF(ISBLANK(D187),"",VLOOKUP(D187,i2b2!$A$2:$H$60,7))</f>
        <v/>
      </c>
      <c r="N187" s="17" t="str">
        <f>IF(ISBLANK(E187),"",VLOOKUP(E187, OMOP!$A$2:$G$178,2)&amp;"."&amp;VLOOKUP(E187,OMOP!$A$2:$G$178,3))</f>
        <v>OBSERVATION.person_id</v>
      </c>
      <c r="O187" s="17" t="str">
        <f>IF(ISBLANK(E187),"",VLOOKUP(E187, OMOP!$A$2:$H$178,7))</f>
        <v>A foreign key identifier to the Person about whom the observation was recorded. The demographic details of that Person are stored in the PERSON table.</v>
      </c>
      <c r="P187" s="25" t="s">
        <v>447</v>
      </c>
      <c r="Q187" s="25" t="s">
        <v>2050</v>
      </c>
      <c r="R187" s="25" t="s">
        <v>2051</v>
      </c>
      <c r="S187" s="51"/>
      <c r="T187" s="51"/>
      <c r="U187" s="51"/>
      <c r="V187" s="26" t="s">
        <v>1983</v>
      </c>
      <c r="W187" s="26" t="s">
        <v>2591</v>
      </c>
      <c r="X187" s="36" t="str">
        <f>IF(ISBLANK($A187),"",IF(ISBLANK(VLOOKUP($A187, Sentinel!$A$2:$H$180,8)),"N/A",VLOOKUP($A187, Sentinel!$A$2:$H$180,8)))</f>
        <v/>
      </c>
      <c r="Y187" s="37" t="str">
        <f>IF(ISBLANK(B187),"",IF(ISBLANK(VLOOKUP(B187,PCORNet!$A$2:$H$180,8)), "N/A",VLOOKUP(B187,PCORNet!$A$2:$H$180,8)))</f>
        <v/>
      </c>
      <c r="Z187" s="38" t="str">
        <f>IF(ISBLANK(C187),"",IF(ISBLANK(VLOOKUP(C187,'PCORNet v4'!$A$2:$H$296,8)), "N/A",VLOOKUP(C187,'PCORNet v4'!$A$2:$H$296,8)))</f>
        <v>PerformedClinicalResult &gt; PerformedObservation &gt; Subject.identifier(ID).identifier</v>
      </c>
      <c r="AA187" s="39" t="str">
        <f>IF(ISBLANK(D187),"",IF(ISBLANK(VLOOKUP(D187,i2b2!$A$2:$H$180,8)),"N/A",VLOOKUP(D187,i2b2!$A$2:$H$180,8)))</f>
        <v/>
      </c>
      <c r="AB187" s="40" t="str">
        <f>IF(ISBLANK(E187),"",IF(ISBLANK(VLOOKUP(E187,OMOP!$A$2:$H$180,8)),"N/A", VLOOKUP(E187,OMOP!$A$2:$H$180,8)))</f>
        <v>PerformedClinicalResult &gt; PerformedObservation &gt; Subject.identifier(ID).identifier</v>
      </c>
    </row>
    <row r="188" spans="1:28" s="6" customFormat="1" ht="46.8" x14ac:dyDescent="0.3">
      <c r="A188" s="13"/>
      <c r="B188" s="14"/>
      <c r="C188" s="15" t="s">
        <v>1759</v>
      </c>
      <c r="D188" s="16"/>
      <c r="E188" s="17" t="s">
        <v>938</v>
      </c>
      <c r="F188" s="13" t="str">
        <f>IF(ISBLANK(A188),"",VLOOKUP(A188, Sentinel!$A$2:$F$139,2)&amp;"."&amp;VLOOKUP(A188, Sentinel!$A$2:$F$139,3))</f>
        <v/>
      </c>
      <c r="G188" s="13" t="str">
        <f>IF(ISBLANK(A188),"",VLOOKUP(A188, Sentinel!$A$2:$H$139,7))</f>
        <v/>
      </c>
      <c r="H188" s="14" t="str">
        <f>IF(ISBLANK(B188),"",VLOOKUP(B188, PCORNet!$A$2:$F$157,2)&amp;"."&amp;VLOOKUP(B188, PCORNet!$A$2:$F$157,3))</f>
        <v/>
      </c>
      <c r="I188" s="14" t="str">
        <f>IF(ISBLANK(B188),"",VLOOKUP(B188, PCORNet!$A$2:$H$157,7))</f>
        <v/>
      </c>
      <c r="J188" s="15" t="str">
        <f>IF(ISBLANK(C188),"",VLOOKUP(C188, 'PCORNet v4'!$A$2:$F$249,2)&amp;"."&amp;VLOOKUP(C188, 'PCORNet v4'!$A$2:$F$249,3))</f>
        <v>Obs_Clin.obbsclin_code</v>
      </c>
      <c r="K188" s="15" t="str">
        <f>IF(ISBLANK(C188),"",VLOOKUP(C188, 'PCORNet v4'!$A$2:$H$249,7))</f>
        <v>Code of the clinical observation in the vocabulary/terminology specified in OBSCLIN_TYPE.</v>
      </c>
      <c r="L188" s="16" t="str">
        <f>IF(ISBLANK(D188),"",VLOOKUP(D188,i2b2!$A$2:$H$60,2)&amp;"."&amp;VLOOKUP(D188,i2b2!$A$2:$H$60,3))</f>
        <v/>
      </c>
      <c r="M188" s="16" t="str">
        <f>IF(ISBLANK(D188),"",VLOOKUP(D188,i2b2!$A$2:$H$60,7))</f>
        <v/>
      </c>
      <c r="N188" s="17" t="str">
        <f>IF(ISBLANK(E188),"",VLOOKUP(E188, OMOP!$A$2:$G$178,2)&amp;"."&amp;VLOOKUP(E188,OMOP!$A$2:$G$178,3))</f>
        <v>OBSERVATION.observation_concept_id</v>
      </c>
      <c r="O188" s="17" t="str">
        <f>IF(ISBLANK(E188),"",VLOOKUP(E188, OMOP!$A$2:$H$178,7))</f>
        <v>A foreign key to the standard
observation concept identifier in the
Standardized Vocabularies.</v>
      </c>
      <c r="P188" s="25" t="s">
        <v>1535</v>
      </c>
      <c r="Q188" s="25" t="s">
        <v>2060</v>
      </c>
      <c r="R188" s="25" t="s">
        <v>2061</v>
      </c>
      <c r="S188" s="50" t="s">
        <v>2939</v>
      </c>
      <c r="T188" s="50" t="s">
        <v>2940</v>
      </c>
      <c r="U188" s="50" t="s">
        <v>2941</v>
      </c>
      <c r="V188" s="26" t="s">
        <v>1984</v>
      </c>
      <c r="W188" s="26" t="s">
        <v>2592</v>
      </c>
      <c r="X188" s="36" t="str">
        <f>IF(ISBLANK($A188),"",IF(ISBLANK(VLOOKUP($A188, Sentinel!$A$2:$H$180,8)),"N/A",VLOOKUP($A188, Sentinel!$A$2:$H$180,8)))</f>
        <v/>
      </c>
      <c r="Y188" s="37" t="str">
        <f>IF(ISBLANK(B188),"",IF(ISBLANK(VLOOKUP(B188,PCORNet!$A$2:$H$180,8)), "N/A",VLOOKUP(B188,PCORNet!$A$2:$H$180,8)))</f>
        <v/>
      </c>
      <c r="Z188" s="38" t="str">
        <f>IF(ISBLANK(C188),"",IF(ISBLANK(VLOOKUP(C188,'PCORNet v4'!$A$2:$H$296,8)), "N/A",VLOOKUP(C188,'PCORNet v4'!$A$2:$H$296,8)))</f>
        <v>PerformedClinicalResult &gt; PerformedObservation &gt; DefinedObservation.nameCode</v>
      </c>
      <c r="AA188" s="39" t="str">
        <f>IF(ISBLANK(D188),"",IF(ISBLANK(VLOOKUP(D188,i2b2!$A$2:$H$180,8)),"N/A",VLOOKUP(D188,i2b2!$A$2:$H$180,8)))</f>
        <v/>
      </c>
      <c r="AB188" s="40" t="str">
        <f>IF(ISBLANK(E188),"",IF(ISBLANK(VLOOKUP(E188,OMOP!$A$2:$H$180,8)),"N/A", VLOOKUP(E188,OMOP!$A$2:$H$180,8)))</f>
        <v>PerformedClinicalResult &gt; PerformedObservation &gt; DefinedObservation.nameCode</v>
      </c>
    </row>
    <row r="189" spans="1:28" s="6" customFormat="1" ht="78" x14ac:dyDescent="0.3">
      <c r="A189" s="13"/>
      <c r="B189" s="14"/>
      <c r="C189" s="15" t="s">
        <v>1758</v>
      </c>
      <c r="D189" s="16"/>
      <c r="E189" s="17"/>
      <c r="F189" s="13"/>
      <c r="G189" s="13"/>
      <c r="H189" s="14"/>
      <c r="I189" s="14"/>
      <c r="J189" s="15" t="str">
        <f>IF(ISBLANK(C189),"",VLOOKUP(C189, 'PCORNet v4'!$A$2:$F$249,2)&amp;"."&amp;VLOOKUP(C189, 'PCORNet v4'!$A$2:$F$249,3))</f>
        <v>Obs_Clin.obsclin_type</v>
      </c>
      <c r="K189" s="15" t="str">
        <f>IF(ISBLANK(C189),"",VLOOKUP(C189, 'PCORNet v4'!$A$2:$H$249,7))</f>
        <v>Terminology / vocabulary used to describe the clinical observation</v>
      </c>
      <c r="L189" s="16" t="str">
        <f>IF(ISBLANK(D189),"",VLOOKUP(D189,i2b2!$A$2:$H$60,2)&amp;"."&amp;VLOOKUP(D189,i2b2!$A$2:$H$60,3))</f>
        <v/>
      </c>
      <c r="M189" s="16" t="str">
        <f>IF(ISBLANK(D189),"",VLOOKUP(D189,i2b2!$A$2:$H$60,7))</f>
        <v/>
      </c>
      <c r="N189" s="17" t="str">
        <f>IF(ISBLANK(E189),"",VLOOKUP(E189, OMOP!$A$2:$G$178,2)&amp;"."&amp;VLOOKUP(E189,OMOP!$A$2:$G$178,3))</f>
        <v/>
      </c>
      <c r="O189" s="17" t="str">
        <f>IF(ISBLANK(E189),"",VLOOKUP(E189, OMOP!$A$2:$H$178,7))</f>
        <v/>
      </c>
      <c r="P189" s="25" t="s">
        <v>1775</v>
      </c>
      <c r="Q189" s="25" t="s">
        <v>2060</v>
      </c>
      <c r="R189" s="25" t="s">
        <v>2061</v>
      </c>
      <c r="S189" s="50" t="s">
        <v>2942</v>
      </c>
      <c r="T189" s="50" t="s">
        <v>2943</v>
      </c>
      <c r="U189" s="50" t="s">
        <v>3068</v>
      </c>
      <c r="V189" s="26" t="s">
        <v>1985</v>
      </c>
      <c r="W189" s="26" t="s">
        <v>2592</v>
      </c>
      <c r="X189" s="36" t="str">
        <f>IF(ISBLANK($A189),"",IF(ISBLANK(VLOOKUP($A189, Sentinel!$A$2:$H$180,8)),"N/A",VLOOKUP($A189, Sentinel!$A$2:$H$180,8)))</f>
        <v/>
      </c>
      <c r="Y189" s="37" t="str">
        <f>IF(ISBLANK(B189),"",IF(ISBLANK(VLOOKUP(B189,PCORNet!$A$2:$H$180,8)), "N/A",VLOOKUP(B189,PCORNet!$A$2:$H$180,8)))</f>
        <v/>
      </c>
      <c r="Z189" s="38" t="str">
        <f>IF(ISBLANK(C189),"",IF(ISBLANK(VLOOKUP(C189,'PCORNet v4'!$A$2:$H$296,8)), "N/A",VLOOKUP(C189,'PCORNet v4'!$A$2:$H$296,8)))</f>
        <v>PerformedClinicalResult &gt; PerformedObservation &gt; DefinedActivity.nameCode(CD).codeSystem</v>
      </c>
      <c r="AA189" s="39" t="str">
        <f>IF(ISBLANK(D189),"",IF(ISBLANK(VLOOKUP(D189,i2b2!$A$2:$H$180,8)),"N/A",VLOOKUP(D189,i2b2!$A$2:$H$180,8)))</f>
        <v/>
      </c>
      <c r="AB189" s="40" t="str">
        <f>IF(ISBLANK(E189),"",IF(ISBLANK(VLOOKUP(E189,OMOP!$A$2:$H$180,8)),"N/A", VLOOKUP(E189,OMOP!$A$2:$H$180,8)))</f>
        <v/>
      </c>
    </row>
    <row r="190" spans="1:28" s="6" customFormat="1" ht="31.2" x14ac:dyDescent="0.3">
      <c r="A190" s="13"/>
      <c r="B190" s="14"/>
      <c r="C190" s="15" t="s">
        <v>1756</v>
      </c>
      <c r="D190" s="16"/>
      <c r="E190" s="17" t="s">
        <v>939</v>
      </c>
      <c r="F190" s="13" t="str">
        <f>IF(ISBLANK(A190),"",VLOOKUP(A190, Sentinel!$A$2:$F$139,2)&amp;"."&amp;VLOOKUP(A190, Sentinel!$A$2:$F$139,3))</f>
        <v/>
      </c>
      <c r="G190" s="13" t="str">
        <f>IF(ISBLANK(A190),"",VLOOKUP(A190, Sentinel!$A$2:$H$139,7))</f>
        <v/>
      </c>
      <c r="H190" s="14" t="str">
        <f>IF(ISBLANK(B190),"",VLOOKUP(B190, PCORNet!$A$2:$F$157,2)&amp;"."&amp;VLOOKUP(B190, PCORNet!$A$2:$F$157,3))</f>
        <v/>
      </c>
      <c r="I190" s="14" t="str">
        <f>IF(ISBLANK(B190),"",VLOOKUP(B190, PCORNet!$A$2:$H$157,7))</f>
        <v/>
      </c>
      <c r="J190" s="15" t="str">
        <f>IF(ISBLANK(C190),"",VLOOKUP(C190, 'PCORNet v4'!$A$2:$F$249,2)&amp;"."&amp;VLOOKUP(C190, 'PCORNet v4'!$A$2:$F$249,3))</f>
        <v>Obs_Clin.obsclin_date</v>
      </c>
      <c r="K190" s="15" t="str">
        <f>IF(ISBLANK(C190),"",VLOOKUP(C190, 'PCORNet v4'!$A$2:$H$249,7))</f>
        <v>Date of observation/measurement</v>
      </c>
      <c r="L190" s="16" t="str">
        <f>IF(ISBLANK(D190),"",VLOOKUP(D190,i2b2!$A$2:$H$60,2)&amp;"."&amp;VLOOKUP(D190,i2b2!$A$2:$H$60,3))</f>
        <v/>
      </c>
      <c r="M190" s="16" t="str">
        <f>IF(ISBLANK(D190),"",VLOOKUP(D190,i2b2!$A$2:$H$60,7))</f>
        <v/>
      </c>
      <c r="N190" s="17" t="str">
        <f>IF(ISBLANK(E190),"",VLOOKUP(E190, OMOP!$A$2:$G$178,2)&amp;"."&amp;VLOOKUP(E190,OMOP!$A$2:$G$178,3))</f>
        <v>OBSERVATION.observation_date</v>
      </c>
      <c r="O190" s="17" t="str">
        <f>IF(ISBLANK(E190),"",VLOOKUP(E190, OMOP!$A$2:$H$178,7))</f>
        <v>The date of the observation.</v>
      </c>
      <c r="P190" s="25" t="s">
        <v>1536</v>
      </c>
      <c r="Q190" s="25" t="s">
        <v>2047</v>
      </c>
      <c r="R190" s="25" t="s">
        <v>2048</v>
      </c>
      <c r="S190" s="50" t="s">
        <v>2944</v>
      </c>
      <c r="T190" s="50" t="s">
        <v>2945</v>
      </c>
      <c r="U190" s="50"/>
      <c r="V190" s="26" t="s">
        <v>1987</v>
      </c>
      <c r="W190" s="26" t="s">
        <v>2593</v>
      </c>
      <c r="X190" s="36" t="str">
        <f>IF(ISBLANK($A190),"",IF(ISBLANK(VLOOKUP($A190, Sentinel!$A$2:$H$180,8)),"N/A",VLOOKUP($A190, Sentinel!$A$2:$H$180,8)))</f>
        <v/>
      </c>
      <c r="Y190" s="37" t="str">
        <f>IF(ISBLANK(B190),"",IF(ISBLANK(VLOOKUP(B190,PCORNet!$A$2:$H$180,8)), "N/A",VLOOKUP(B190,PCORNet!$A$2:$H$180,8)))</f>
        <v/>
      </c>
      <c r="Z190" s="38" t="str">
        <f>IF(ISBLANK(C190),"",IF(ISBLANK(VLOOKUP(C190,'PCORNet v4'!$A$2:$H$296,8)), "N/A",VLOOKUP(C190,'PCORNet v4'!$A$2:$H$296,8)))</f>
        <v>PerformedClinicalResult &gt; PerformedActivity.dateRange(IVL&lt;TS.DATETIME&gt;).high</v>
      </c>
      <c r="AA190" s="39" t="str">
        <f>IF(ISBLANK(D190),"",IF(ISBLANK(VLOOKUP(D190,i2b2!$A$2:$H$180,8)),"N/A",VLOOKUP(D190,i2b2!$A$2:$H$180,8)))</f>
        <v/>
      </c>
      <c r="AB190" s="40" t="str">
        <f>IF(ISBLANK(E190),"",IF(ISBLANK(VLOOKUP(E190,OMOP!$A$2:$H$180,8)),"N/A", VLOOKUP(E190,OMOP!$A$2:$H$180,8)))</f>
        <v>PerformedClinicalResult &gt; PerformedActivity.dateRange(IVL&lt;TS.DATETIME&gt;).high</v>
      </c>
    </row>
    <row r="191" spans="1:28" s="6" customFormat="1" ht="31.2" x14ac:dyDescent="0.3">
      <c r="A191" s="13"/>
      <c r="B191" s="14"/>
      <c r="C191" s="15" t="s">
        <v>1757</v>
      </c>
      <c r="D191" s="16"/>
      <c r="E191" s="17" t="s">
        <v>940</v>
      </c>
      <c r="F191" s="13" t="str">
        <f>IF(ISBLANK(A191),"",VLOOKUP(A191, Sentinel!$A$2:$F$139,2)&amp;"."&amp;VLOOKUP(A191, Sentinel!$A$2:$F$139,3))</f>
        <v/>
      </c>
      <c r="G191" s="13" t="str">
        <f>IF(ISBLANK(A191),"",VLOOKUP(A191, Sentinel!$A$2:$H$139,7))</f>
        <v/>
      </c>
      <c r="H191" s="14" t="str">
        <f>IF(ISBLANK(B191),"",VLOOKUP(B191, PCORNet!$A$2:$F$157,2)&amp;"."&amp;VLOOKUP(B191, PCORNet!$A$2:$F$157,3))</f>
        <v/>
      </c>
      <c r="I191" s="14" t="str">
        <f>IF(ISBLANK(B191),"",VLOOKUP(B191, PCORNet!$A$2:$H$157,7))</f>
        <v/>
      </c>
      <c r="J191" s="15" t="str">
        <f>IF(ISBLANK(C191),"",VLOOKUP(C191, 'PCORNet v4'!$A$2:$F$249,2)&amp;"."&amp;VLOOKUP(C191, 'PCORNet v4'!$A$2:$F$249,3))</f>
        <v>Obs_Clin.obsclin_time</v>
      </c>
      <c r="K191" s="15" t="str">
        <f>IF(ISBLANK(C191),"",VLOOKUP(C191, 'PCORNet v4'!$A$2:$H$249,7))</f>
        <v>Time of observation/measurement</v>
      </c>
      <c r="L191" s="16" t="str">
        <f>IF(ISBLANK(D191),"",VLOOKUP(D191,i2b2!$A$2:$H$60,2)&amp;"."&amp;VLOOKUP(D191,i2b2!$A$2:$H$60,3))</f>
        <v/>
      </c>
      <c r="M191" s="16" t="str">
        <f>IF(ISBLANK(D191),"",VLOOKUP(D191,i2b2!$A$2:$H$60,7))</f>
        <v/>
      </c>
      <c r="N191" s="17" t="str">
        <f>IF(ISBLANK(E191),"",VLOOKUP(E191, OMOP!$A$2:$G$178,2)&amp;"."&amp;VLOOKUP(E191,OMOP!$A$2:$G$178,3))</f>
        <v>OBSERVATION.observation_datetime</v>
      </c>
      <c r="O191" s="17" t="str">
        <f>IF(ISBLANK(E191),"",VLOOKUP(E191, OMOP!$A$2:$H$178,7))</f>
        <v>The date and time of the
observation.</v>
      </c>
      <c r="P191" s="25" t="s">
        <v>1536</v>
      </c>
      <c r="Q191" s="25" t="s">
        <v>2047</v>
      </c>
      <c r="R191" s="25" t="s">
        <v>2048</v>
      </c>
      <c r="S191" s="50" t="s">
        <v>2944</v>
      </c>
      <c r="T191" s="50" t="s">
        <v>2945</v>
      </c>
      <c r="U191" s="50"/>
      <c r="V191" s="26" t="s">
        <v>1987</v>
      </c>
      <c r="W191" s="26" t="s">
        <v>2593</v>
      </c>
      <c r="X191" s="36" t="str">
        <f>IF(ISBLANK($A191),"",IF(ISBLANK(VLOOKUP($A191, Sentinel!$A$2:$H$180,8)),"N/A",VLOOKUP($A191, Sentinel!$A$2:$H$180,8)))</f>
        <v/>
      </c>
      <c r="Y191" s="37" t="str">
        <f>IF(ISBLANK(B191),"",IF(ISBLANK(VLOOKUP(B191,PCORNet!$A$2:$H$180,8)), "N/A",VLOOKUP(B191,PCORNet!$A$2:$H$180,8)))</f>
        <v/>
      </c>
      <c r="Z191" s="38" t="str">
        <f>IF(ISBLANK(C191),"",IF(ISBLANK(VLOOKUP(C191,'PCORNet v4'!$A$2:$H$296,8)), "N/A",VLOOKUP(C191,'PCORNet v4'!$A$2:$H$296,8)))</f>
        <v>PerformedClinicalResult &gt; PerformedActivity.dateRange(IVL&lt;TS.DATETIME&gt;).high</v>
      </c>
      <c r="AA191" s="39" t="str">
        <f>IF(ISBLANK(D191),"",IF(ISBLANK(VLOOKUP(D191,i2b2!$A$2:$H$180,8)),"N/A",VLOOKUP(D191,i2b2!$A$2:$H$180,8)))</f>
        <v/>
      </c>
      <c r="AB191" s="40" t="str">
        <f>IF(ISBLANK(E191),"",IF(ISBLANK(VLOOKUP(E191,OMOP!$A$2:$H$180,8)),"N/A", VLOOKUP(E191,OMOP!$A$2:$H$180,8)))</f>
        <v>PerformedClinicalResult &gt; PerformedActivity.dateRange(IVL&lt;TS.DATETIME&gt;).high</v>
      </c>
    </row>
    <row r="192" spans="1:28" s="6" customFormat="1" ht="62.4" x14ac:dyDescent="0.3">
      <c r="A192" s="13"/>
      <c r="B192" s="14"/>
      <c r="C192" s="15"/>
      <c r="D192" s="16"/>
      <c r="E192" s="17" t="s">
        <v>941</v>
      </c>
      <c r="F192" s="13" t="str">
        <f>IF(ISBLANK(A192),"",VLOOKUP(A192, Sentinel!$A$2:$F$139,2)&amp;"."&amp;VLOOKUP(A192, Sentinel!$A$2:$F$139,3))</f>
        <v/>
      </c>
      <c r="G192" s="13" t="str">
        <f>IF(ISBLANK(A192),"",VLOOKUP(A192, Sentinel!$A$2:$H$139,7))</f>
        <v/>
      </c>
      <c r="H192" s="14" t="str">
        <f>IF(ISBLANK(B192),"",VLOOKUP(B192, PCORNet!$A$2:$F$157,2)&amp;"."&amp;VLOOKUP(B192, PCORNet!$A$2:$F$157,3))</f>
        <v/>
      </c>
      <c r="I192" s="14" t="str">
        <f>IF(ISBLANK(B192),"",VLOOKUP(B192, PCORNet!$A$2:$H$157,7))</f>
        <v/>
      </c>
      <c r="J192" s="15" t="str">
        <f>IF(ISBLANK(C192),"",VLOOKUP(C192, 'PCORNet v4'!$A$2:$F$249,2)&amp;"."&amp;VLOOKUP(C192, 'PCORNet v4'!$A$2:$F$249,3))</f>
        <v/>
      </c>
      <c r="K192" s="15" t="str">
        <f>IF(ISBLANK(C192),"",VLOOKUP(C192, 'PCORNet v4'!$A$2:$H$249,7))</f>
        <v/>
      </c>
      <c r="L192" s="16" t="str">
        <f>IF(ISBLANK(D192),"",VLOOKUP(D192,i2b2!$A$2:$H$60,2)&amp;"."&amp;VLOOKUP(D192,i2b2!$A$2:$H$60,3))</f>
        <v/>
      </c>
      <c r="M192" s="16" t="str">
        <f>IF(ISBLANK(D192),"",VLOOKUP(D192,i2b2!$A$2:$H$60,7))</f>
        <v/>
      </c>
      <c r="N192" s="17" t="str">
        <f>IF(ISBLANK(E192),"",VLOOKUP(E192, OMOP!$A$2:$G$178,2)&amp;"."&amp;VLOOKUP(E192,OMOP!$A$2:$G$178,3))</f>
        <v>OBSERVATION.observation_type_concept_id</v>
      </c>
      <c r="O192" s="17" t="str">
        <f>IF(ISBLANK(E192),"",VLOOKUP(E192, OMOP!$A$2:$H$178,7))</f>
        <v>A foreign key to the predefined
concept identifier in the
Standardized Vocabularies reflecting
the type of the observation.</v>
      </c>
      <c r="P192" s="26" t="s">
        <v>1977</v>
      </c>
      <c r="Q192" s="26" t="s">
        <v>2047</v>
      </c>
      <c r="R192" s="26" t="s">
        <v>2049</v>
      </c>
      <c r="S192" s="50" t="s">
        <v>2812</v>
      </c>
      <c r="T192" s="52"/>
      <c r="U192" s="52"/>
      <c r="V192" s="26" t="s">
        <v>1986</v>
      </c>
      <c r="W192" s="26" t="s">
        <v>2594</v>
      </c>
      <c r="X192" s="36" t="str">
        <f>IF(ISBLANK($A192),"",IF(ISBLANK(VLOOKUP($A192, Sentinel!$A$2:$H$180,8)),"N/A",VLOOKUP($A192, Sentinel!$A$2:$H$180,8)))</f>
        <v/>
      </c>
      <c r="Y192" s="37" t="str">
        <f>IF(ISBLANK(B192),"",IF(ISBLANK(VLOOKUP(B192,PCORNet!$A$2:$H$180,8)), "N/A",VLOOKUP(B192,PCORNet!$A$2:$H$180,8)))</f>
        <v/>
      </c>
      <c r="Z192" s="38" t="str">
        <f>IF(ISBLANK(C192),"",IF(ISBLANK(VLOOKUP(C192,'PCORNet v4'!$A$2:$H$296,8)), "N/A",VLOOKUP(C192,'PCORNet v4'!$A$2:$H$296,8)))</f>
        <v/>
      </c>
      <c r="AA192" s="39" t="str">
        <f>IF(ISBLANK(D192),"",IF(ISBLANK(VLOOKUP(D192,i2b2!$A$2:$H$180,8)),"N/A",VLOOKUP(D192,i2b2!$A$2:$H$180,8)))</f>
        <v/>
      </c>
      <c r="AB192" s="40" t="str">
        <f>IF(ISBLANK(E192),"",IF(ISBLANK(VLOOKUP(E192,OMOP!$A$2:$H$180,8)),"N/A", VLOOKUP(E192,OMOP!$A$2:$H$180,8)))</f>
        <v>PerformedClinicalResult &gt; PerformedObservation.informationSourceTypeCode</v>
      </c>
    </row>
    <row r="193" spans="1:28" s="6" customFormat="1" ht="62.4" x14ac:dyDescent="0.3">
      <c r="A193" s="13"/>
      <c r="B193" s="14"/>
      <c r="C193" s="15" t="s">
        <v>1763</v>
      </c>
      <c r="D193" s="16"/>
      <c r="E193" s="17" t="s">
        <v>942</v>
      </c>
      <c r="F193" s="13" t="str">
        <f>IF(ISBLANK(A193),"",VLOOKUP(A193, Sentinel!$A$2:$F$139,2)&amp;"."&amp;VLOOKUP(A193, Sentinel!$A$2:$F$139,3))</f>
        <v/>
      </c>
      <c r="G193" s="13" t="str">
        <f>IF(ISBLANK(A193),"",VLOOKUP(A193, Sentinel!$A$2:$H$139,7))</f>
        <v/>
      </c>
      <c r="H193" s="14" t="str">
        <f>IF(ISBLANK(B193),"",VLOOKUP(B193, PCORNet!$A$2:$F$157,2)&amp;"."&amp;VLOOKUP(B193, PCORNet!$A$2:$F$157,3))</f>
        <v/>
      </c>
      <c r="I193" s="14" t="str">
        <f>IF(ISBLANK(B193),"",VLOOKUP(B193, PCORNet!$A$2:$H$157,7))</f>
        <v/>
      </c>
      <c r="J193" s="15" t="str">
        <f>IF(ISBLANK(C193),"",VLOOKUP(C193, 'PCORNet v4'!$A$2:$F$249,2)&amp;"."&amp;VLOOKUP(C193, 'PCORNet v4'!$A$2:$F$249,3))</f>
        <v>Obs_Clin.obsclin_result_num</v>
      </c>
      <c r="K193" s="15" t="str">
        <f>IF(ISBLANK(C193),"",VLOOKUP(C193, 'PCORNet v4'!$A$2:$H$249,7))</f>
        <v>Standardized/converted result for quantitative results.</v>
      </c>
      <c r="L193" s="16" t="str">
        <f>IF(ISBLANK(D193),"",VLOOKUP(D193,i2b2!$A$2:$H$60,2)&amp;"."&amp;VLOOKUP(D193,i2b2!$A$2:$H$60,3))</f>
        <v/>
      </c>
      <c r="M193" s="16" t="str">
        <f>IF(ISBLANK(D193),"",VLOOKUP(D193,i2b2!$A$2:$H$60,7))</f>
        <v/>
      </c>
      <c r="N193" s="17" t="str">
        <f>IF(ISBLANK(E193),"",VLOOKUP(E193, OMOP!$A$2:$G$178,2)&amp;"."&amp;VLOOKUP(E193,OMOP!$A$2:$G$178,3))</f>
        <v>OBSERVATION.value_as_number</v>
      </c>
      <c r="O193" s="17" t="str">
        <f>IF(ISBLANK(E193),"",VLOOKUP(E193, OMOP!$A$2:$H$178,7))</f>
        <v>The observation result stored as a
number. This is applicable to
observations where the result is
expressed as a numeric value.</v>
      </c>
      <c r="P193" s="25" t="s">
        <v>1537</v>
      </c>
      <c r="Q193" s="25" t="s">
        <v>807</v>
      </c>
      <c r="R193" s="25" t="s">
        <v>2070</v>
      </c>
      <c r="S193" s="56" t="s">
        <v>2946</v>
      </c>
      <c r="T193" s="50" t="s">
        <v>2947</v>
      </c>
      <c r="U193" s="50" t="s">
        <v>3069</v>
      </c>
      <c r="V193" s="26" t="s">
        <v>2119</v>
      </c>
      <c r="W193" s="26" t="s">
        <v>2595</v>
      </c>
      <c r="X193" s="36" t="str">
        <f>IF(ISBLANK($A193),"",IF(ISBLANK(VLOOKUP($A193, Sentinel!$A$2:$H$180,8)),"N/A",VLOOKUP($A193, Sentinel!$A$2:$H$180,8)))</f>
        <v/>
      </c>
      <c r="Y193" s="37" t="str">
        <f>IF(ISBLANK(B193),"",IF(ISBLANK(VLOOKUP(B193,PCORNet!$A$2:$H$180,8)), "N/A",VLOOKUP(B193,PCORNet!$A$2:$H$180,8)))</f>
        <v/>
      </c>
      <c r="Z193" s="38" t="str">
        <f>IF(ISBLANK(C193),"",IF(ISBLANK(VLOOKUP(C193,'PCORNet v4'!$A$2:$H$296,8)), "N/A",VLOOKUP(C193,'PCORNet v4'!$A$2:$H$296,8)))</f>
        <v>PerformedClinicalResult.value(ANY=&gt;REAL) OR PerformedClinicalResult.value(ANY=&gt;PQ).value</v>
      </c>
      <c r="AA193" s="39" t="str">
        <f>IF(ISBLANK(D193),"",IF(ISBLANK(VLOOKUP(D193,i2b2!$A$2:$H$180,8)),"N/A",VLOOKUP(D193,i2b2!$A$2:$H$180,8)))</f>
        <v/>
      </c>
      <c r="AB193" s="40" t="str">
        <f>IF(ISBLANK(E193),"",IF(ISBLANK(VLOOKUP(E193,OMOP!$A$2:$H$180,8)),"N/A", VLOOKUP(E193,OMOP!$A$2:$H$180,8)))</f>
        <v>PerformedClinicalResult.value(ANY=&gt;REAL) OR PerformedClinicalResult.value(ANY=&gt;PQ).value</v>
      </c>
    </row>
    <row r="194" spans="1:28" s="6" customFormat="1" ht="62.4" x14ac:dyDescent="0.3">
      <c r="A194" s="13"/>
      <c r="B194" s="14"/>
      <c r="C194" s="15" t="s">
        <v>1761</v>
      </c>
      <c r="D194" s="16"/>
      <c r="E194" s="17" t="s">
        <v>943</v>
      </c>
      <c r="F194" s="13" t="str">
        <f>IF(ISBLANK(A194),"",VLOOKUP(A194, Sentinel!$A$2:$F$139,2)&amp;"."&amp;VLOOKUP(A194, Sentinel!$A$2:$F$139,3))</f>
        <v/>
      </c>
      <c r="G194" s="13" t="str">
        <f>IF(ISBLANK(A194),"",VLOOKUP(A194, Sentinel!$A$2:$H$139,7))</f>
        <v/>
      </c>
      <c r="H194" s="14" t="str">
        <f>IF(ISBLANK(B194),"",VLOOKUP(B194, PCORNet!$A$2:$F$157,2)&amp;"."&amp;VLOOKUP(B194, PCORNet!$A$2:$F$157,3))</f>
        <v/>
      </c>
      <c r="I194" s="14" t="str">
        <f>IF(ISBLANK(B194),"",VLOOKUP(B194, PCORNet!$A$2:$H$157,7))</f>
        <v/>
      </c>
      <c r="J194" s="15" t="str">
        <f>IF(ISBLANK(C194),"",VLOOKUP(C194, 'PCORNet v4'!$A$2:$F$249,2)&amp;"."&amp;VLOOKUP(C194, 'PCORNet v4'!$A$2:$F$249,3))</f>
        <v>Obs_Clin.obsclin_result_text</v>
      </c>
      <c r="K194" s="15" t="str">
        <f>IF(ISBLANK(C194),"",VLOOKUP(C194, 'PCORNet v4'!$A$2:$H$249,7))</f>
        <v>Narrative/textual clinical observations</v>
      </c>
      <c r="L194" s="16" t="str">
        <f>IF(ISBLANK(D194),"",VLOOKUP(D194,i2b2!$A$2:$H$60,2)&amp;"."&amp;VLOOKUP(D194,i2b2!$A$2:$H$60,3))</f>
        <v/>
      </c>
      <c r="M194" s="16" t="str">
        <f>IF(ISBLANK(D194),"",VLOOKUP(D194,i2b2!$A$2:$H$60,7))</f>
        <v/>
      </c>
      <c r="N194" s="17" t="str">
        <f>IF(ISBLANK(E194),"",VLOOKUP(E194, OMOP!$A$2:$G$178,2)&amp;"."&amp;VLOOKUP(E194,OMOP!$A$2:$G$178,3))</f>
        <v>OBSERVATION.value_as_string</v>
      </c>
      <c r="O194" s="17" t="str">
        <f>IF(ISBLANK(E194),"",VLOOKUP(E194, OMOP!$A$2:$H$178,7))</f>
        <v>The observation result stored as a
string. This is applicable to
observations where the result is
expressed as verbatim text.</v>
      </c>
      <c r="P194" s="25" t="s">
        <v>444</v>
      </c>
      <c r="Q194" s="25" t="s">
        <v>807</v>
      </c>
      <c r="R194" s="25" t="s">
        <v>2070</v>
      </c>
      <c r="S194" s="50" t="s">
        <v>2948</v>
      </c>
      <c r="T194" s="50" t="s">
        <v>2949</v>
      </c>
      <c r="U194" s="50"/>
      <c r="V194" s="26" t="s">
        <v>1988</v>
      </c>
      <c r="W194" s="26" t="s">
        <v>2596</v>
      </c>
      <c r="X194" s="36" t="str">
        <f>IF(ISBLANK($A194),"",IF(ISBLANK(VLOOKUP($A194, Sentinel!$A$2:$H$180,8)),"N/A",VLOOKUP($A194, Sentinel!$A$2:$H$180,8)))</f>
        <v/>
      </c>
      <c r="Y194" s="37" t="str">
        <f>IF(ISBLANK(B194),"",IF(ISBLANK(VLOOKUP(B194,PCORNet!$A$2:$H$180,8)), "N/A",VLOOKUP(B194,PCORNet!$A$2:$H$180,8)))</f>
        <v/>
      </c>
      <c r="Z194" s="38" t="str">
        <f>IF(ISBLANK(C194),"",IF(ISBLANK(VLOOKUP(C194,'PCORNet v4'!$A$2:$H$296,8)), "N/A",VLOOKUP(C194,'PCORNet v4'!$A$2:$H$296,8)))</f>
        <v>PerformedClinicalResult.value(ANY=&gt;ST)</v>
      </c>
      <c r="AA194" s="39" t="str">
        <f>IF(ISBLANK(D194),"",IF(ISBLANK(VLOOKUP(D194,i2b2!$A$2:$H$180,8)),"N/A",VLOOKUP(D194,i2b2!$A$2:$H$180,8)))</f>
        <v/>
      </c>
      <c r="AB194" s="40" t="str">
        <f>IF(ISBLANK(E194),"",IF(ISBLANK(VLOOKUP(E194,OMOP!$A$2:$H$180,8)),"N/A", VLOOKUP(E194,OMOP!$A$2:$H$180,8)))</f>
        <v>PerformedClinicalResult.value(ANY=&gt;ST)</v>
      </c>
    </row>
    <row r="195" spans="1:28" s="6" customFormat="1" ht="124.8" x14ac:dyDescent="0.3">
      <c r="A195" s="13"/>
      <c r="B195" s="14"/>
      <c r="C195" s="15" t="s">
        <v>1760</v>
      </c>
      <c r="D195" s="16"/>
      <c r="E195" s="17" t="s">
        <v>944</v>
      </c>
      <c r="F195" s="13" t="str">
        <f>IF(ISBLANK(A195),"",VLOOKUP(A195, Sentinel!$A$2:$F$139,2)&amp;"."&amp;VLOOKUP(A195, Sentinel!$A$2:$F$139,3))</f>
        <v/>
      </c>
      <c r="G195" s="13" t="str">
        <f>IF(ISBLANK(A195),"",VLOOKUP(A195, Sentinel!$A$2:$H$139,7))</f>
        <v/>
      </c>
      <c r="H195" s="14" t="str">
        <f>IF(ISBLANK(B195),"",VLOOKUP(B195, PCORNet!$A$2:$F$157,2)&amp;"."&amp;VLOOKUP(B195, PCORNet!$A$2:$F$157,3))</f>
        <v/>
      </c>
      <c r="I195" s="14" t="str">
        <f>IF(ISBLANK(B195),"",VLOOKUP(B195, PCORNet!$A$2:$H$157,7))</f>
        <v/>
      </c>
      <c r="J195" s="15" t="str">
        <f>IF(ISBLANK(C195),"",VLOOKUP(C195, 'PCORNet v4'!$A$2:$F$249,2)&amp;"."&amp;VLOOKUP(C195, 'PCORNet v4'!$A$2:$F$249,3))</f>
        <v>Obs_Clin.obsclin_result_qual</v>
      </c>
      <c r="K195" s="15" t="str">
        <f>IF(ISBLANK(C195),"",VLOOKUP(C195, 'PCORNet v4'!$A$2:$H$249,7))</f>
        <v>Standardized result for qualitative results.  This variable should be NI for quantitative results.</v>
      </c>
      <c r="L195" s="16" t="str">
        <f>IF(ISBLANK(D195),"",VLOOKUP(D195,i2b2!$A$2:$H$60,2)&amp;"."&amp;VLOOKUP(D195,i2b2!$A$2:$H$60,3))</f>
        <v/>
      </c>
      <c r="M195" s="16" t="str">
        <f>IF(ISBLANK(D195),"",VLOOKUP(D195,i2b2!$A$2:$H$60,7))</f>
        <v/>
      </c>
      <c r="N195" s="17" t="str">
        <f>IF(ISBLANK(E195),"",VLOOKUP(E195, OMOP!$A$2:$G$178,2)&amp;"."&amp;VLOOKUP(E195,OMOP!$A$2:$G$178,3))</f>
        <v>OBSERVATION.value_as_concept_id</v>
      </c>
      <c r="O195" s="17" t="str">
        <f>IF(ISBLANK(E195),"",VLOOKUP(E195, OMOP!$A$2:$H$178,7))</f>
        <v>A foreign key to an observation
result stored as a Concept ID. This
is applicable to observations where
the result can be expressed as a
Standard Concept from the
Standardized Vocabularies (e.g.,
positive/negative, present/absent,
low/high, etc.).</v>
      </c>
      <c r="P195" s="25" t="s">
        <v>1538</v>
      </c>
      <c r="Q195" s="25" t="s">
        <v>807</v>
      </c>
      <c r="R195" s="25" t="s">
        <v>2070</v>
      </c>
      <c r="S195" s="50" t="s">
        <v>2899</v>
      </c>
      <c r="T195" s="50"/>
      <c r="U195" s="50"/>
      <c r="V195" s="26" t="s">
        <v>1989</v>
      </c>
      <c r="W195" s="26" t="s">
        <v>2597</v>
      </c>
      <c r="X195" s="36" t="str">
        <f>IF(ISBLANK($A195),"",IF(ISBLANK(VLOOKUP($A195, Sentinel!$A$2:$H$180,8)),"N/A",VLOOKUP($A195, Sentinel!$A$2:$H$180,8)))</f>
        <v/>
      </c>
      <c r="Y195" s="37" t="str">
        <f>IF(ISBLANK(B195),"",IF(ISBLANK(VLOOKUP(B195,PCORNet!$A$2:$H$180,8)), "N/A",VLOOKUP(B195,PCORNet!$A$2:$H$180,8)))</f>
        <v/>
      </c>
      <c r="Z195" s="38" t="str">
        <f>IF(ISBLANK(C195),"",IF(ISBLANK(VLOOKUP(C195,'PCORNet v4'!$A$2:$H$296,8)), "N/A",VLOOKUP(C195,'PCORNet v4'!$A$2:$H$296,8)))</f>
        <v>PerformedClinicalResult.value(ANY=&gt;CD)</v>
      </c>
      <c r="AA195" s="39" t="str">
        <f>IF(ISBLANK(D195),"",IF(ISBLANK(VLOOKUP(D195,i2b2!$A$2:$H$180,8)),"N/A",VLOOKUP(D195,i2b2!$A$2:$H$180,8)))</f>
        <v/>
      </c>
      <c r="AB195" s="40" t="str">
        <f>IF(ISBLANK(E195),"",IF(ISBLANK(VLOOKUP(E195,OMOP!$A$2:$H$180,8)),"N/A", VLOOKUP(E195,OMOP!$A$2:$H$180,8)))</f>
        <v>PerformedClinicalResult.value(ANY=&gt;CD)</v>
      </c>
    </row>
    <row r="196" spans="1:28" s="6" customFormat="1" ht="62.4" x14ac:dyDescent="0.3">
      <c r="A196" s="13"/>
      <c r="B196" s="14"/>
      <c r="C196" s="15" t="s">
        <v>1762</v>
      </c>
      <c r="D196" s="16"/>
      <c r="E196" s="17"/>
      <c r="F196" s="13" t="str">
        <f>IF(ISBLANK(A196),"",VLOOKUP(A196, Sentinel!$A$2:$F$139,2)&amp;"."&amp;VLOOKUP(A196, Sentinel!$A$2:$F$139,3))</f>
        <v/>
      </c>
      <c r="G196" s="13" t="str">
        <f>IF(ISBLANK(A196),"",VLOOKUP(A196, Sentinel!$A$2:$H$139,7))</f>
        <v/>
      </c>
      <c r="H196" s="14" t="str">
        <f>IF(ISBLANK(B196),"",VLOOKUP(B196, PCORNet!$A$2:$F$157,2)&amp;"."&amp;VLOOKUP(B196, PCORNet!$A$2:$F$157,3))</f>
        <v/>
      </c>
      <c r="I196" s="14" t="str">
        <f>IF(ISBLANK(B196),"",VLOOKUP(B196, PCORNet!$A$2:$H$157,7))</f>
        <v/>
      </c>
      <c r="J196" s="15" t="str">
        <f>IF(ISBLANK(C196),"",VLOOKUP(C196, 'PCORNet v4'!$A$2:$F$249,2)&amp;"."&amp;VLOOKUP(C196, 'PCORNet v4'!$A$2:$F$249,3))</f>
        <v>Obs_Clin.obsclin_result_snomed</v>
      </c>
      <c r="K196" s="15" t="str">
        <f>IF(ISBLANK(C196),"",VLOOKUP(C196, 'PCORNet v4'!$A$2:$H$249,7))</f>
        <v>If the qualitative result has been mapped to SNOMED CT, the corresponding SNOMED code can be placed here.</v>
      </c>
      <c r="L196" s="16" t="str">
        <f>IF(ISBLANK(D196),"",VLOOKUP(D196,i2b2!$A$2:$H$60,2)&amp;"."&amp;VLOOKUP(D196,i2b2!$A$2:$H$60,3))</f>
        <v/>
      </c>
      <c r="M196" s="16" t="str">
        <f>IF(ISBLANK(D196),"",VLOOKUP(D196,i2b2!$A$2:$H$60,7))</f>
        <v/>
      </c>
      <c r="N196" s="17" t="str">
        <f>IF(ISBLANK(E196),"",VLOOKUP(E196, OMOP!$A$2:$G$178,2)&amp;"."&amp;VLOOKUP(E196,OMOP!$A$2:$G$178,3))</f>
        <v/>
      </c>
      <c r="O196" s="17" t="str">
        <f>IF(ISBLANK(E196),"",VLOOKUP(E196, OMOP!$A$2:$H$178,7))</f>
        <v/>
      </c>
      <c r="P196" s="25" t="s">
        <v>1603</v>
      </c>
      <c r="Q196" s="25" t="s">
        <v>807</v>
      </c>
      <c r="R196" s="25" t="s">
        <v>2070</v>
      </c>
      <c r="S196" s="50" t="s">
        <v>2899</v>
      </c>
      <c r="T196" s="50"/>
      <c r="U196" s="50"/>
      <c r="V196" s="26" t="s">
        <v>1990</v>
      </c>
      <c r="W196" s="26" t="s">
        <v>2598</v>
      </c>
      <c r="X196" s="36" t="str">
        <f>IF(ISBLANK($A196),"",IF(ISBLANK(VLOOKUP($A196, Sentinel!$A$2:$H$180,8)),"N/A",VLOOKUP($A196, Sentinel!$A$2:$H$180,8)))</f>
        <v/>
      </c>
      <c r="Y196" s="37" t="str">
        <f>IF(ISBLANK(B196),"",IF(ISBLANK(VLOOKUP(B196,PCORNet!$A$2:$H$180,8)), "N/A",VLOOKUP(B196,PCORNet!$A$2:$H$180,8)))</f>
        <v/>
      </c>
      <c r="Z196" s="38" t="str">
        <f>IF(ISBLANK(C196),"",IF(ISBLANK(VLOOKUP(C196,'PCORNet v4'!$A$2:$H$296,8)), "N/A",VLOOKUP(C196,'PCORNet v4'!$A$2:$H$296,8)))</f>
        <v>PerformedClinicalResult.value(ANY=&gt;CD).translation(DSET&lt;CD&gt;).item(CD).code WHERE translation(DSET&lt;CD&gt;).item(CD).codeSystem = "SNOMED"</v>
      </c>
      <c r="AA196" s="39" t="str">
        <f>IF(ISBLANK(D196),"",IF(ISBLANK(VLOOKUP(D196,i2b2!$A$2:$H$180,8)),"N/A",VLOOKUP(D196,i2b2!$A$2:$H$180,8)))</f>
        <v/>
      </c>
      <c r="AB196" s="40" t="str">
        <f>IF(ISBLANK(E196),"",IF(ISBLANK(VLOOKUP(E196,OMOP!$A$2:$H$180,8)),"N/A", VLOOKUP(E196,OMOP!$A$2:$H$180,8)))</f>
        <v/>
      </c>
    </row>
    <row r="197" spans="1:28" s="6" customFormat="1" ht="46.8" x14ac:dyDescent="0.3">
      <c r="A197" s="13"/>
      <c r="B197" s="14"/>
      <c r="C197" s="15" t="s">
        <v>1764</v>
      </c>
      <c r="D197" s="16"/>
      <c r="E197" s="17" t="s">
        <v>945</v>
      </c>
      <c r="F197" s="13" t="str">
        <f>IF(ISBLANK(A197),"",VLOOKUP(A197, Sentinel!$A$2:$F$139,2)&amp;"."&amp;VLOOKUP(A197, Sentinel!$A$2:$F$139,3))</f>
        <v/>
      </c>
      <c r="G197" s="13" t="str">
        <f>IF(ISBLANK(A197),"",VLOOKUP(A197, Sentinel!$A$2:$H$139,7))</f>
        <v/>
      </c>
      <c r="H197" s="14" t="str">
        <f>IF(ISBLANK(B197),"",VLOOKUP(B197, PCORNet!$A$2:$F$157,2)&amp;"."&amp;VLOOKUP(B197, PCORNet!$A$2:$F$157,3))</f>
        <v/>
      </c>
      <c r="I197" s="14" t="str">
        <f>IF(ISBLANK(B197),"",VLOOKUP(B197, PCORNet!$A$2:$H$157,7))</f>
        <v/>
      </c>
      <c r="J197" s="15" t="str">
        <f>IF(ISBLANK(C197),"",VLOOKUP(C197, 'PCORNet v4'!$A$2:$F$249,2)&amp;"."&amp;VLOOKUP(C197, 'PCORNet v4'!$A$2:$F$249,3))</f>
        <v>Obs_Clin.obsclin_result_modifier</v>
      </c>
      <c r="K197" s="15" t="str">
        <f>IF(ISBLANK(C197),"",VLOOKUP(C197, 'PCORNet v4'!$A$2:$H$249,7))</f>
        <v>Modifier for result values.</v>
      </c>
      <c r="L197" s="16" t="str">
        <f>IF(ISBLANK(D197),"",VLOOKUP(D197,i2b2!$A$2:$H$60,2)&amp;"."&amp;VLOOKUP(D197,i2b2!$A$2:$H$60,3))</f>
        <v/>
      </c>
      <c r="M197" s="16" t="str">
        <f>IF(ISBLANK(D197),"",VLOOKUP(D197,i2b2!$A$2:$H$60,7))</f>
        <v/>
      </c>
      <c r="N197" s="17" t="str">
        <f>IF(ISBLANK(E197),"",VLOOKUP(E197, OMOP!$A$2:$G$178,2)&amp;"."&amp;VLOOKUP(E197,OMOP!$A$2:$G$178,3))</f>
        <v>OBSERVATION.qualifier_concept_id</v>
      </c>
      <c r="O197" s="17" t="str">
        <f>IF(ISBLANK(E197),"",VLOOKUP(E197, OMOP!$A$2:$H$178,7))</f>
        <v>A foreign key to a Standard Concept
ID for a qualifier (e.g., severity of
drug-drug interaction alert)</v>
      </c>
      <c r="P197" s="25" t="s">
        <v>1534</v>
      </c>
      <c r="Q197" s="25" t="s">
        <v>2088</v>
      </c>
      <c r="R197" s="25" t="s">
        <v>2064</v>
      </c>
      <c r="S197" s="50" t="s">
        <v>2812</v>
      </c>
      <c r="T197" s="50"/>
      <c r="U197" s="50"/>
      <c r="V197" s="26" t="s">
        <v>1991</v>
      </c>
      <c r="W197" s="26" t="s">
        <v>2599</v>
      </c>
      <c r="X197" s="36" t="str">
        <f>IF(ISBLANK($A197),"",IF(ISBLANK(VLOOKUP($A197, Sentinel!$A$2:$H$180,8)),"N/A",VLOOKUP($A197, Sentinel!$A$2:$H$180,8)))</f>
        <v/>
      </c>
      <c r="Y197" s="37" t="str">
        <f>IF(ISBLANK(B197),"",IF(ISBLANK(VLOOKUP(B197,PCORNet!$A$2:$H$180,8)), "N/A",VLOOKUP(B197,PCORNet!$A$2:$H$180,8)))</f>
        <v/>
      </c>
      <c r="Z197" s="38" t="str">
        <f>IF(ISBLANK(C197),"",IF(ISBLANK(VLOOKUP(C197,'PCORNet v4'!$A$2:$H$296,8)), "N/A",VLOOKUP(C197,'PCORNet v4'!$A$2:$H$296,8)))</f>
        <v>PerformedClinicalResult &gt; ResultClassification.code</v>
      </c>
      <c r="AA197" s="39" t="str">
        <f>IF(ISBLANK(D197),"",IF(ISBLANK(VLOOKUP(D197,i2b2!$A$2:$H$180,8)),"N/A",VLOOKUP(D197,i2b2!$A$2:$H$180,8)))</f>
        <v/>
      </c>
      <c r="AB197" s="40" t="str">
        <f>IF(ISBLANK(E197),"",IF(ISBLANK(VLOOKUP(E197,OMOP!$A$2:$H$180,8)),"N/A", VLOOKUP(E197,OMOP!$A$2:$H$180,8)))</f>
        <v>PerformedClinicalResult &gt; ResultClassification.code</v>
      </c>
    </row>
    <row r="198" spans="1:28" s="6" customFormat="1" ht="46.8" x14ac:dyDescent="0.3">
      <c r="A198" s="13"/>
      <c r="B198" s="14"/>
      <c r="C198" s="15" t="s">
        <v>1765</v>
      </c>
      <c r="D198" s="16"/>
      <c r="E198" s="17" t="s">
        <v>946</v>
      </c>
      <c r="F198" s="13" t="str">
        <f>IF(ISBLANK(A198),"",VLOOKUP(A198, Sentinel!$A$2:$F$139,2)&amp;"."&amp;VLOOKUP(A198, Sentinel!$A$2:$F$139,3))</f>
        <v/>
      </c>
      <c r="G198" s="13" t="str">
        <f>IF(ISBLANK(A198),"",VLOOKUP(A198, Sentinel!$A$2:$H$139,7))</f>
        <v/>
      </c>
      <c r="H198" s="14" t="str">
        <f>IF(ISBLANK(B198),"",VLOOKUP(B198, PCORNet!$A$2:$F$157,2)&amp;"."&amp;VLOOKUP(B198, PCORNet!$A$2:$F$157,3))</f>
        <v/>
      </c>
      <c r="I198" s="14" t="str">
        <f>IF(ISBLANK(B198),"",VLOOKUP(B198, PCORNet!$A$2:$H$157,7))</f>
        <v/>
      </c>
      <c r="J198" s="15" t="str">
        <f>IF(ISBLANK(C198),"",VLOOKUP(C198, 'PCORNet v4'!$A$2:$F$249,2)&amp;"."&amp;VLOOKUP(C198, 'PCORNet v4'!$A$2:$F$249,3))</f>
        <v>Obs_Clin.obsclin_result_unit</v>
      </c>
      <c r="K198" s="15" t="str">
        <f>IF(ISBLANK(C198),"",VLOOKUP(C198, 'PCORNet v4'!$A$2:$H$249,7))</f>
        <v>Converted/standardized units for the result</v>
      </c>
      <c r="L198" s="16" t="str">
        <f>IF(ISBLANK(D198),"",VLOOKUP(D198,i2b2!$A$2:$H$60,2)&amp;"."&amp;VLOOKUP(D198,i2b2!$A$2:$H$60,3))</f>
        <v/>
      </c>
      <c r="M198" s="16" t="str">
        <f>IF(ISBLANK(D198),"",VLOOKUP(D198,i2b2!$A$2:$H$60,7))</f>
        <v/>
      </c>
      <c r="N198" s="17" t="str">
        <f>IF(ISBLANK(E198),"",VLOOKUP(E198, OMOP!$A$2:$G$178,2)&amp;"."&amp;VLOOKUP(E198,OMOP!$A$2:$G$178,3))</f>
        <v>OBSERVATION.unit_concept_id</v>
      </c>
      <c r="O198" s="17" t="str">
        <f>IF(ISBLANK(E198),"",VLOOKUP(E198, OMOP!$A$2:$H$178,7))</f>
        <v>A foreign key to a Standard Concept
ID of measurement units in the
Standardized Vocabularies.</v>
      </c>
      <c r="P198" s="25" t="s">
        <v>1168</v>
      </c>
      <c r="Q198" s="25" t="s">
        <v>807</v>
      </c>
      <c r="R198" s="25" t="s">
        <v>2070</v>
      </c>
      <c r="S198" s="50" t="s">
        <v>2950</v>
      </c>
      <c r="T198" s="50" t="s">
        <v>2951</v>
      </c>
      <c r="U198" s="50"/>
      <c r="V198" s="26" t="s">
        <v>2118</v>
      </c>
      <c r="W198" s="26" t="s">
        <v>2600</v>
      </c>
      <c r="X198" s="36" t="str">
        <f>IF(ISBLANK($A198),"",IF(ISBLANK(VLOOKUP($A198, Sentinel!$A$2:$H$180,8)),"N/A",VLOOKUP($A198, Sentinel!$A$2:$H$180,8)))</f>
        <v/>
      </c>
      <c r="Y198" s="37" t="str">
        <f>IF(ISBLANK(B198),"",IF(ISBLANK(VLOOKUP(B198,PCORNet!$A$2:$H$180,8)), "N/A",VLOOKUP(B198,PCORNet!$A$2:$H$180,8)))</f>
        <v/>
      </c>
      <c r="Z198" s="38" t="str">
        <f>IF(ISBLANK(C198),"",IF(ISBLANK(VLOOKUP(C198,'PCORNet v4'!$A$2:$H$296,8)), "N/A",VLOOKUP(C198,'PCORNet v4'!$A$2:$H$296,8)))</f>
        <v>PerformedClinicalResult.value(ANY=&gt;PQ).unit</v>
      </c>
      <c r="AA198" s="39" t="str">
        <f>IF(ISBLANK(D198),"",IF(ISBLANK(VLOOKUP(D198,i2b2!$A$2:$H$180,8)),"N/A",VLOOKUP(D198,i2b2!$A$2:$H$180,8)))</f>
        <v/>
      </c>
      <c r="AB198" s="40" t="str">
        <f>IF(ISBLANK(E198),"",IF(ISBLANK(VLOOKUP(E198,OMOP!$A$2:$H$180,8)),"N/A", VLOOKUP(E198,OMOP!$A$2:$H$180,8)))</f>
        <v>PerformedClinicalResult.value(ANY=&gt;PQ).unit</v>
      </c>
    </row>
    <row r="199" spans="1:28" s="6" customFormat="1" ht="78" x14ac:dyDescent="0.3">
      <c r="A199" s="13"/>
      <c r="B199" s="14"/>
      <c r="C199" s="15" t="s">
        <v>1755</v>
      </c>
      <c r="D199" s="16"/>
      <c r="E199" s="17" t="s">
        <v>947</v>
      </c>
      <c r="F199" s="13" t="str">
        <f>IF(ISBLANK(A199),"",VLOOKUP(A199, Sentinel!$A$2:$F$139,2)&amp;"."&amp;VLOOKUP(A199, Sentinel!$A$2:$F$139,3))</f>
        <v/>
      </c>
      <c r="G199" s="13" t="str">
        <f>IF(ISBLANK(A199),"",VLOOKUP(A199, Sentinel!$A$2:$H$139,7))</f>
        <v/>
      </c>
      <c r="H199" s="14" t="str">
        <f>IF(ISBLANK(B199),"",VLOOKUP(B199, PCORNet!$A$2:$F$157,2)&amp;"."&amp;VLOOKUP(B199, PCORNet!$A$2:$F$157,3))</f>
        <v/>
      </c>
      <c r="I199" s="14" t="str">
        <f>IF(ISBLANK(B199),"",VLOOKUP(B199, PCORNet!$A$2:$H$157,7))</f>
        <v/>
      </c>
      <c r="J199" s="15" t="str">
        <f>IF(ISBLANK(C199),"",VLOOKUP(C199, 'PCORNet v4'!$A$2:$F$249,2)&amp;"."&amp;VLOOKUP(C199, 'PCORNet v4'!$A$2:$F$249,3))</f>
        <v>Obs_Clin.obsclin_providerid</v>
      </c>
      <c r="K199" s="15" t="str">
        <f>IF(ISBLANK(C199),"",VLOOKUP(C199, 'PCORNet v4'!$A$2:$H$249,7))</f>
        <v>Provider code for the provider who ordered the observation. The provider code is a pseudoidentifier with a consistent crosswalk to the real identifier.</v>
      </c>
      <c r="L199" s="16" t="str">
        <f>IF(ISBLANK(D199),"",VLOOKUP(D199,i2b2!$A$2:$H$60,2)&amp;"."&amp;VLOOKUP(D199,i2b2!$A$2:$H$60,3))</f>
        <v/>
      </c>
      <c r="M199" s="16" t="str">
        <f>IF(ISBLANK(D199),"",VLOOKUP(D199,i2b2!$A$2:$H$60,7))</f>
        <v/>
      </c>
      <c r="N199" s="17" t="str">
        <f>IF(ISBLANK(E199),"",VLOOKUP(E199, OMOP!$A$2:$G$178,2)&amp;"."&amp;VLOOKUP(E199,OMOP!$A$2:$G$178,3))</f>
        <v>OBSERVATION.provider_id</v>
      </c>
      <c r="O199" s="17" t="str">
        <f>IF(ISBLANK(E199),"",VLOOKUP(E199, OMOP!$A$2:$H$178,7))</f>
        <v>A foreign key to the provider in the
PROVIDER table who was
responsible for making the
observation.</v>
      </c>
      <c r="P199" s="25" t="s">
        <v>2024</v>
      </c>
      <c r="Q199" s="25" t="s">
        <v>1541</v>
      </c>
      <c r="R199" s="25" t="s">
        <v>2051</v>
      </c>
      <c r="S199" s="50" t="s">
        <v>2812</v>
      </c>
      <c r="T199" s="50" t="s">
        <v>2812</v>
      </c>
      <c r="U199" s="50"/>
      <c r="V199" s="26" t="s">
        <v>2134</v>
      </c>
      <c r="W199" s="26" t="s">
        <v>2601</v>
      </c>
      <c r="X199" s="36" t="str">
        <f>IF(ISBLANK($A199),"",IF(ISBLANK(VLOOKUP($A199, Sentinel!$A$2:$H$180,8)),"N/A",VLOOKUP($A199, Sentinel!$A$2:$H$180,8)))</f>
        <v/>
      </c>
      <c r="Y199" s="37" t="str">
        <f>IF(ISBLANK(B199),"",IF(ISBLANK(VLOOKUP(B199,PCORNet!$A$2:$H$180,8)), "N/A",VLOOKUP(B199,PCORNet!$A$2:$H$180,8)))</f>
        <v/>
      </c>
      <c r="Z199" s="38" t="str">
        <f>IF(ISBLANK(C199),"",IF(ISBLANK(VLOOKUP(C199,'PCORNet v4'!$A$2:$H$296,8)), "N/A",VLOOKUP(C199,'PCORNet v4'!$A$2:$H$296,8)))</f>
        <v>PerformedClinicalResult &gt; PerformedObservation &gt; Performer &gt; HealthcareProvider.identifier(DSET&lt;ID&gt;).item(ID).identifier</v>
      </c>
      <c r="AA199" s="39" t="str">
        <f>IF(ISBLANK(D199),"",IF(ISBLANK(VLOOKUP(D199,i2b2!$A$2:$H$180,8)),"N/A",VLOOKUP(D199,i2b2!$A$2:$H$180,8)))</f>
        <v/>
      </c>
      <c r="AB199" s="40" t="str">
        <f>IF(ISBLANK(E199),"",IF(ISBLANK(VLOOKUP(E199,OMOP!$A$2:$H$180,8)),"N/A", VLOOKUP(E199,OMOP!$A$2:$H$180,8)))</f>
        <v>PerformedClinicalResult &gt; PerformedObservation &gt; Performer &gt; HealthcareProvider.identifier(DSET&lt;ID&gt;).item(ID).identifier</v>
      </c>
    </row>
    <row r="200" spans="1:28" s="6" customFormat="1" ht="62.4" x14ac:dyDescent="0.3">
      <c r="A200" s="13"/>
      <c r="B200" s="14"/>
      <c r="C200" s="15" t="s">
        <v>1754</v>
      </c>
      <c r="D200" s="16"/>
      <c r="E200" s="17" t="s">
        <v>948</v>
      </c>
      <c r="F200" s="13" t="str">
        <f>IF(ISBLANK(A200),"",VLOOKUP(A200, Sentinel!$A$2:$F$139,2)&amp;"."&amp;VLOOKUP(A200, Sentinel!$A$2:$F$139,3))</f>
        <v/>
      </c>
      <c r="G200" s="13" t="str">
        <f>IF(ISBLANK(A200),"",VLOOKUP(A200, Sentinel!$A$2:$H$139,7))</f>
        <v/>
      </c>
      <c r="H200" s="14" t="str">
        <f>IF(ISBLANK(B200),"",VLOOKUP(B200, PCORNet!$A$2:$F$157,2)&amp;"."&amp;VLOOKUP(B200, PCORNet!$A$2:$F$157,3))</f>
        <v/>
      </c>
      <c r="I200" s="14" t="str">
        <f>IF(ISBLANK(B200),"",VLOOKUP(B200, PCORNet!$A$2:$H$157,7))</f>
        <v/>
      </c>
      <c r="J200" s="15" t="str">
        <f>IF(ISBLANK(C200),"",VLOOKUP(C200, 'PCORNet v4'!$A$2:$F$249,2)&amp;"."&amp;VLOOKUP(C200, 'PCORNet v4'!$A$2:$F$249,3))</f>
        <v>Obs_Clin.encounterid</v>
      </c>
      <c r="K200" s="15" t="str">
        <f>IF(ISBLANK(C200),"",VLOOKUP(C200, 'PCORNet v4'!$A$2:$H$249,7))</f>
        <v>Arbitrary encounter-level identifier used to link across tables</v>
      </c>
      <c r="L200" s="16" t="str">
        <f>IF(ISBLANK(D200),"",VLOOKUP(D200,i2b2!$A$2:$H$60,2)&amp;"."&amp;VLOOKUP(D200,i2b2!$A$2:$H$60,3))</f>
        <v/>
      </c>
      <c r="M200" s="16" t="str">
        <f>IF(ISBLANK(D200),"",VLOOKUP(D200,i2b2!$A$2:$H$60,7))</f>
        <v/>
      </c>
      <c r="N200" s="17" t="str">
        <f>IF(ISBLANK(E200),"",VLOOKUP(E200, OMOP!$A$2:$G$178,2)&amp;"."&amp;VLOOKUP(E200,OMOP!$A$2:$G$178,3))</f>
        <v>OBSERVATION.visit_occurrence_id</v>
      </c>
      <c r="O200" s="17" t="str">
        <f>IF(ISBLANK(E200),"",VLOOKUP(E200, OMOP!$A$2:$H$178,7))</f>
        <v>A foreign key to the visit in the
VISIT_OCCURRENCE table
during which the observation was
recorded.</v>
      </c>
      <c r="P200" s="26" t="s">
        <v>1690</v>
      </c>
      <c r="Q200" s="26" t="s">
        <v>2062</v>
      </c>
      <c r="R200" s="26" t="s">
        <v>2051</v>
      </c>
      <c r="S200" s="51"/>
      <c r="T200" s="51"/>
      <c r="U200" s="51"/>
      <c r="V200" s="26" t="s">
        <v>1992</v>
      </c>
      <c r="W200" s="26" t="s">
        <v>2602</v>
      </c>
      <c r="X200" s="36" t="str">
        <f>IF(ISBLANK($A200),"",IF(ISBLANK(VLOOKUP($A200, Sentinel!$A$2:$H$180,8)),"N/A",VLOOKUP($A200, Sentinel!$A$2:$H$180,8)))</f>
        <v/>
      </c>
      <c r="Y200" s="37" t="str">
        <f>IF(ISBLANK(B200),"",IF(ISBLANK(VLOOKUP(B200,PCORNet!$A$2:$H$180,8)), "N/A",VLOOKUP(B200,PCORNet!$A$2:$H$180,8)))</f>
        <v/>
      </c>
      <c r="Z200" s="38" t="str">
        <f>IF(ISBLANK(C200),"",IF(ISBLANK(VLOOKUP(C200,'PCORNet v4'!$A$2:$H$296,8)), "N/A",VLOOKUP(C200,'PCORNet v4'!$A$2:$H$296,8)))</f>
        <v>PerformedClinicalResult &gt; PerformedObservation &gt; PerformedCompositionRelationship &gt; PerformedEncounter.identifier(DSET&lt;ID&gt;).item(ID).identifier</v>
      </c>
      <c r="AA200" s="39" t="str">
        <f>IF(ISBLANK(D200),"",IF(ISBLANK(VLOOKUP(D200,i2b2!$A$2:$H$180,8)),"N/A",VLOOKUP(D200,i2b2!$A$2:$H$180,8)))</f>
        <v/>
      </c>
      <c r="AB200" s="40" t="str">
        <f>IF(ISBLANK(E200),"",IF(ISBLANK(VLOOKUP(E200,OMOP!$A$2:$H$180,8)),"N/A", VLOOKUP(E200,OMOP!$A$2:$H$180,8)))</f>
        <v>PerformedClinicalResult &gt; PerformedObservation &gt; PerformedCompositionRelationship &gt; PerformedEncounter.identifier(DSET&lt;ID&gt;).item(ID).identifier</v>
      </c>
    </row>
    <row r="201" spans="1:28" s="6" customFormat="1" x14ac:dyDescent="0.3">
      <c r="A201" s="13"/>
      <c r="B201" s="14"/>
      <c r="C201" s="15"/>
      <c r="D201" s="16"/>
      <c r="E201" s="17"/>
      <c r="F201" s="13" t="str">
        <f>IF(ISBLANK(A201),"",VLOOKUP(A201, Sentinel!$A$2:$F$139,2)&amp;"."&amp;VLOOKUP(A201, Sentinel!$A$2:$F$139,3))</f>
        <v/>
      </c>
      <c r="G201" s="13" t="str">
        <f>IF(ISBLANK(A201),"",VLOOKUP(A201, Sentinel!$A$2:$H$139,7))</f>
        <v/>
      </c>
      <c r="H201" s="14" t="str">
        <f>IF(ISBLANK(B201),"",VLOOKUP(B201, PCORNet!$A$2:$F$157,2)&amp;"."&amp;VLOOKUP(B201, PCORNet!$A$2:$F$157,3))</f>
        <v/>
      </c>
      <c r="I201" s="14" t="str">
        <f>IF(ISBLANK(B201),"",VLOOKUP(B201, PCORNet!$A$2:$H$157,7))</f>
        <v/>
      </c>
      <c r="J201" s="15" t="str">
        <f>IF(ISBLANK(C201),"",VLOOKUP(C201, 'PCORNet v4'!$A$2:$F$249,2)&amp;"."&amp;VLOOKUP(C201, 'PCORNet v4'!$A$2:$F$249,3))</f>
        <v/>
      </c>
      <c r="K201" s="15" t="str">
        <f>IF(ISBLANK(C201),"",VLOOKUP(C201, 'PCORNet v4'!$A$2:$H$249,7))</f>
        <v/>
      </c>
      <c r="L201" s="16" t="str">
        <f>IF(ISBLANK(D201),"",VLOOKUP(D201,i2b2!$A$2:$H$60,2)&amp;"."&amp;VLOOKUP(D201,i2b2!$A$2:$H$60,3))</f>
        <v/>
      </c>
      <c r="M201" s="16" t="str">
        <f>IF(ISBLANK(D201),"",VLOOKUP(D201,i2b2!$A$2:$H$60,7))</f>
        <v/>
      </c>
      <c r="N201" s="17" t="str">
        <f>IF(ISBLANK(E201),"",VLOOKUP(E201, OMOP!$A$2:$G$178,2)&amp;"."&amp;VLOOKUP(E201,OMOP!$A$2:$G$178,3))</f>
        <v/>
      </c>
      <c r="O201" s="17" t="str">
        <f>IF(ISBLANK(E201),"",VLOOKUP(E201, OMOP!$A$2:$H$178,7))</f>
        <v/>
      </c>
      <c r="P201" s="25"/>
      <c r="Q201" s="25"/>
      <c r="R201" s="25"/>
      <c r="S201" s="50"/>
      <c r="T201" s="50"/>
      <c r="U201" s="50"/>
      <c r="V201" s="26"/>
      <c r="W201" s="26"/>
      <c r="X201" s="36" t="str">
        <f>IF(ISBLANK($A201),"",IF(ISBLANK(VLOOKUP($A201, Sentinel!$A$2:$H$180,8)),"N/A",VLOOKUP($A201, Sentinel!$A$2:$H$180,8)))</f>
        <v/>
      </c>
      <c r="Y201" s="37" t="str">
        <f>IF(ISBLANK(B201),"",IF(ISBLANK(VLOOKUP(B201,PCORNet!$A$2:$H$180,8)), "N/A",VLOOKUP(B201,PCORNet!$A$2:$H$180,8)))</f>
        <v/>
      </c>
      <c r="Z201" s="38" t="str">
        <f>IF(ISBLANK(C201),"",IF(ISBLANK(VLOOKUP(C201,'PCORNet v4'!$A$2:$H$296,8)), "N/A",VLOOKUP(C201,'PCORNet v4'!$A$2:$H$296,8)))</f>
        <v/>
      </c>
      <c r="AA201" s="39" t="str">
        <f>IF(ISBLANK(D201),"",IF(ISBLANK(VLOOKUP(D201,i2b2!$A$2:$H$180,8)),"N/A",VLOOKUP(D201,i2b2!$A$2:$H$180,8)))</f>
        <v/>
      </c>
      <c r="AB201" s="40" t="str">
        <f>IF(ISBLANK(E201),"",IF(ISBLANK(VLOOKUP(E201,OMOP!$A$2:$H$180,8)),"N/A", VLOOKUP(E201,OMOP!$A$2:$H$180,8)))</f>
        <v/>
      </c>
    </row>
    <row r="202" spans="1:28" s="6" customFormat="1" ht="202.8" x14ac:dyDescent="0.3">
      <c r="A202" s="13" t="s">
        <v>243</v>
      </c>
      <c r="B202" s="14"/>
      <c r="C202" s="15" t="s">
        <v>1718</v>
      </c>
      <c r="D202" s="16"/>
      <c r="E202" s="17" t="s">
        <v>949</v>
      </c>
      <c r="F202" s="13" t="str">
        <f>IF(ISBLANK(A202),"",VLOOKUP(A202, Sentinel!$A$2:$F$139,2)&amp;"."&amp;VLOOKUP(A202, Sentinel!$A$2:$F$139,3))</f>
        <v>Inpatient Pharmacy .</v>
      </c>
      <c r="G202" s="13" t="str">
        <f>IF(ISBLANK(A202),"",VLOOKUP(A202, Sentinel!$A$2:$H$139,7))</f>
        <v xml:space="preserve">Inpatient Pharmacy Table </v>
      </c>
      <c r="H202" s="14" t="str">
        <f>IF(ISBLANK(B202),"",VLOOKUP(B202, PCORNet!$A$2:$F$157,2)&amp;"."&amp;VLOOKUP(B202, PCORNet!$A$2:$F$157,3))</f>
        <v/>
      </c>
      <c r="I202" s="14" t="str">
        <f>IF(ISBLANK(B202),"",VLOOKUP(B202, PCORNet!$A$2:$H$157,7))</f>
        <v/>
      </c>
      <c r="J202" s="15" t="str">
        <f>IF(ISBLANK(C202),"",VLOOKUP(C202, 'PCORNet v4'!$A$2:$F$249,2)&amp;"."&amp;VLOOKUP(C202, 'PCORNet v4'!$A$2:$F$249,3))</f>
        <v>Med_Admin.</v>
      </c>
      <c r="K202" s="15" t="str">
        <f>IF(ISBLANK(C202),"",VLOOKUP(C202, 'PCORNet v4'!$A$2:$H$249,7))</f>
        <v>Records of medications administered to patients by healthcare providers.  These administrations may take place in any setting, including inpatient, outpatient or home health encounters.</v>
      </c>
      <c r="L202" s="16" t="str">
        <f>IF(ISBLANK(D202),"",VLOOKUP(D202,i2b2!$A$2:$H$60,2)&amp;"."&amp;VLOOKUP(D202,i2b2!$A$2:$H$60,3))</f>
        <v/>
      </c>
      <c r="M202" s="16" t="str">
        <f>IF(ISBLANK(D202),"",VLOOKUP(D202,i2b2!$A$2:$H$60,7))</f>
        <v/>
      </c>
      <c r="N202" s="17" t="str">
        <f>IF(ISBLANK(E202),"",VLOOKUP(E202, OMOP!$A$2:$G$178,2)&amp;"."&amp;VLOOKUP(E202,OMOP!$A$2:$G$178,3))</f>
        <v>DRUG_EXPOSURE.</v>
      </c>
      <c r="O202" s="17" t="str">
        <f>IF(ISBLANK(E202),"",VLOOKUP(E202, OMOP!$A$2:$H$178,7))</f>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v>
      </c>
      <c r="P202" s="25" t="s">
        <v>453</v>
      </c>
      <c r="Q202" s="25" t="s">
        <v>453</v>
      </c>
      <c r="R202" s="25"/>
      <c r="S202" s="50" t="s">
        <v>2988</v>
      </c>
      <c r="T202" s="50" t="s">
        <v>3046</v>
      </c>
      <c r="U202" s="50" t="s">
        <v>3070</v>
      </c>
      <c r="V202" s="26" t="s">
        <v>1870</v>
      </c>
      <c r="W202" s="26" t="s">
        <v>2603</v>
      </c>
      <c r="X202" s="36" t="str">
        <f>IF(ISBLANK($A202),"",IF(ISBLANK(VLOOKUP($A202, Sentinel!$A$2:$H$180,8)),"N/A",VLOOKUP($A202, Sentinel!$A$2:$H$180,8)))</f>
        <v>PerformedSubstanceAdministration</v>
      </c>
      <c r="Y202" s="37" t="str">
        <f>IF(ISBLANK(B202),"",IF(ISBLANK(VLOOKUP(B202,PCORNet!$A$2:$H$180,8)), "N/A",VLOOKUP(B202,PCORNet!$A$2:$H$180,8)))</f>
        <v/>
      </c>
      <c r="Z202" s="38" t="str">
        <f>IF(ISBLANK(C202),"",IF(ISBLANK(VLOOKUP(C202,'PCORNet v4'!$A$2:$H$296,8)), "N/A",VLOOKUP(C202,'PCORNet v4'!$A$2:$H$296,8)))</f>
        <v>PerformedSubstanceAdministration</v>
      </c>
      <c r="AA202" s="39" t="str">
        <f>IF(ISBLANK(D202),"",IF(ISBLANK(VLOOKUP(D202,i2b2!$A$2:$H$180,8)),"N/A",VLOOKUP(D202,i2b2!$A$2:$H$180,8)))</f>
        <v/>
      </c>
      <c r="AB202" s="40" t="str">
        <f>IF(ISBLANK(E202),"",IF(ISBLANK(VLOOKUP(E202,OMOP!$A$2:$H$180,8)),"N/A", VLOOKUP(E202,OMOP!$A$2:$H$180,8)))</f>
        <v>PerformedSubstanceAdministration</v>
      </c>
    </row>
    <row r="203" spans="1:28" s="6" customFormat="1" ht="109.2" x14ac:dyDescent="0.3">
      <c r="A203" s="13" t="s">
        <v>245</v>
      </c>
      <c r="B203" s="14"/>
      <c r="C203" s="15" t="s">
        <v>1723</v>
      </c>
      <c r="D203" s="16"/>
      <c r="E203" s="17" t="s">
        <v>950</v>
      </c>
      <c r="F203" s="13" t="str">
        <f>IF(ISBLANK(A203),"",VLOOKUP(A203, Sentinel!$A$2:$F$139,2)&amp;"."&amp;VLOOKUP(A203, Sentinel!$A$2:$F$139,3))</f>
        <v>Inpatient Pharmacy .PatID</v>
      </c>
      <c r="G203" s="13" t="str">
        <f>IF(ISBLANK(A203),"",VLOOKUP(A203, Sentinel!$A$2:$H$139,7))</f>
        <v xml:space="preserve">Arbitrary person-level identifier. Used to link across tables. </v>
      </c>
      <c r="H203" s="14" t="str">
        <f>IF(ISBLANK(B203),"",VLOOKUP(B203, PCORNet!$A$2:$F$157,2)&amp;"."&amp;VLOOKUP(B203, PCORNet!$A$2:$F$157,3))</f>
        <v/>
      </c>
      <c r="I203" s="14" t="str">
        <f>IF(ISBLANK(B203),"",VLOOKUP(B203, PCORNet!$A$2:$H$157,7))</f>
        <v/>
      </c>
      <c r="J203" s="15" t="str">
        <f>IF(ISBLANK(C203),"",VLOOKUP(C203, 'PCORNet v4'!$A$2:$F$249,2)&amp;"."&amp;VLOOKUP(C203, 'PCORNet v4'!$A$2:$F$249,3))</f>
        <v>Med_Admin.patid</v>
      </c>
      <c r="K203" s="15" t="str">
        <f>IF(ISBLANK(C203),"",VLOOKUP(C203, 'PCORNet v4'!$A$2:$H$249,7))</f>
        <v>Arbitrary person-level identifier used to link across tables.</v>
      </c>
      <c r="L203" s="16" t="str">
        <f>IF(ISBLANK(D203),"",VLOOKUP(D203,i2b2!$A$2:$H$60,2)&amp;"."&amp;VLOOKUP(D203,i2b2!$A$2:$H$60,3))</f>
        <v/>
      </c>
      <c r="M203" s="16" t="str">
        <f>IF(ISBLANK(D203),"",VLOOKUP(D203,i2b2!$A$2:$H$60,7))</f>
        <v/>
      </c>
      <c r="N203" s="17" t="str">
        <f>IF(ISBLANK(E203),"",VLOOKUP(E203, OMOP!$A$2:$G$178,2)&amp;"."&amp;VLOOKUP(E203,OMOP!$A$2:$G$178,3))</f>
        <v>DRUG_EXPOSURE.person_id</v>
      </c>
      <c r="O203" s="17" t="str">
        <f>IF(ISBLANK(E203),"",VLOOKUP(E203, OMOP!$A$2:$H$178,7))</f>
        <v>A foreign key identifier to the person who is
subjected to the Drug. The demographic
details of that person are stored in the person
table.</v>
      </c>
      <c r="P203" s="25" t="s">
        <v>454</v>
      </c>
      <c r="Q203" s="25" t="s">
        <v>2050</v>
      </c>
      <c r="R203" s="25" t="s">
        <v>2051</v>
      </c>
      <c r="S203" s="50" t="s">
        <v>2952</v>
      </c>
      <c r="T203" s="50" t="s">
        <v>2953</v>
      </c>
      <c r="U203" s="50" t="s">
        <v>3071</v>
      </c>
      <c r="V203" s="26" t="s">
        <v>1918</v>
      </c>
      <c r="W203" s="26" t="s">
        <v>2605</v>
      </c>
      <c r="X203" s="36" t="str">
        <f>IF(ISBLANK($A203),"",IF(ISBLANK(VLOOKUP($A203, Sentinel!$A$2:$H$180,8)),"N/A",VLOOKUP($A203, Sentinel!$A$2:$H$180,8)))</f>
        <v>PerformedSubstanceAdministration &gt; Subject.identifier(ID).identifier</v>
      </c>
      <c r="Y203" s="37" t="str">
        <f>IF(ISBLANK(B203),"",IF(ISBLANK(VLOOKUP(B203,PCORNet!$A$2:$H$180,8)), "N/A",VLOOKUP(B203,PCORNet!$A$2:$H$180,8)))</f>
        <v/>
      </c>
      <c r="Z203" s="38" t="str">
        <f>IF(ISBLANK(C203),"",IF(ISBLANK(VLOOKUP(C203,'PCORNet v4'!$A$2:$H$296,8)), "N/A",VLOOKUP(C203,'PCORNet v4'!$A$2:$H$296,8)))</f>
        <v>PerformedSubstanceAdministration &gt; Subject.identifier(ID).identifier</v>
      </c>
      <c r="AA203" s="39" t="str">
        <f>IF(ISBLANK(D203),"",IF(ISBLANK(VLOOKUP(D203,i2b2!$A$2:$H$180,8)),"N/A",VLOOKUP(D203,i2b2!$A$2:$H$180,8)))</f>
        <v/>
      </c>
      <c r="AB203" s="40" t="str">
        <f>IF(ISBLANK(E203),"",IF(ISBLANK(VLOOKUP(E203,OMOP!$A$2:$H$180,8)),"N/A", VLOOKUP(E203,OMOP!$A$2:$H$180,8)))</f>
        <v>PerformedSubstanceAdministration &gt; Subject.identifier(ID).identifier</v>
      </c>
    </row>
    <row r="204" spans="1:28" s="6" customFormat="1" ht="78" x14ac:dyDescent="0.3">
      <c r="A204" s="13"/>
      <c r="B204" s="14"/>
      <c r="C204" s="15" t="s">
        <v>1726</v>
      </c>
      <c r="D204" s="16"/>
      <c r="E204" s="17" t="s">
        <v>951</v>
      </c>
      <c r="F204" s="13" t="str">
        <f>IF(ISBLANK(A204),"",VLOOKUP(A204, Sentinel!$A$2:$F$139,2)&amp;"."&amp;VLOOKUP(A204, Sentinel!$A$2:$F$139,3))</f>
        <v/>
      </c>
      <c r="G204" s="13" t="str">
        <f>IF(ISBLANK(A204),"",VLOOKUP(A204, Sentinel!$A$2:$H$139,7))</f>
        <v/>
      </c>
      <c r="H204" s="14" t="str">
        <f>IF(ISBLANK(B204),"",VLOOKUP(B204, PCORNet!$A$2:$F$157,2)&amp;"."&amp;VLOOKUP(B204, PCORNet!$A$2:$F$157,3))</f>
        <v/>
      </c>
      <c r="I204" s="14" t="str">
        <f>IF(ISBLANK(B204),"",VLOOKUP(B204, PCORNet!$A$2:$H$157,7))</f>
        <v/>
      </c>
      <c r="J204" s="15" t="str">
        <f>IF(ISBLANK(C204),"",VLOOKUP(C204, 'PCORNet v4'!$A$2:$F$249,2)&amp;"."&amp;VLOOKUP(C204, 'PCORNet v4'!$A$2:$F$249,3))</f>
        <v>Med_Admin.medadmin_providerid</v>
      </c>
      <c r="K204" s="15" t="str">
        <f>IF(ISBLANK(C204),"",VLOOKUP(C204, 'PCORNet v4'!$A$2:$H$249,7))</f>
        <v>Provider code for the provider who prescribed the medication. The provider code is a pseudoidentifier with a consistent crosswalk to the real identifier.</v>
      </c>
      <c r="L204" s="16" t="str">
        <f>IF(ISBLANK(D204),"",VLOOKUP(D204,i2b2!$A$2:$H$60,2)&amp;"."&amp;VLOOKUP(D204,i2b2!$A$2:$H$60,3))</f>
        <v/>
      </c>
      <c r="M204" s="16" t="str">
        <f>IF(ISBLANK(D204),"",VLOOKUP(D204,i2b2!$A$2:$H$60,7))</f>
        <v/>
      </c>
      <c r="N204" s="17" t="str">
        <f>IF(ISBLANK(E204),"",VLOOKUP(E204, OMOP!$A$2:$G$178,2)&amp;"."&amp;VLOOKUP(E204,OMOP!$A$2:$G$178,3))</f>
        <v>DRUG_EXPOSURE.provider_id</v>
      </c>
      <c r="O204" s="17" t="str">
        <f>IF(ISBLANK(E204),"",VLOOKUP(E204, OMOP!$A$2:$H$178,7))</f>
        <v>A foreign key to the provider in the provider
table who initiated (prescribed or
administered) the Drug Exposure.</v>
      </c>
      <c r="P204" s="25" t="s">
        <v>2026</v>
      </c>
      <c r="Q204" s="25" t="s">
        <v>1541</v>
      </c>
      <c r="R204" s="25" t="s">
        <v>2051</v>
      </c>
      <c r="S204" s="50" t="s">
        <v>2812</v>
      </c>
      <c r="T204" s="50"/>
      <c r="U204" s="50"/>
      <c r="V204" s="26" t="s">
        <v>2135</v>
      </c>
      <c r="W204" s="26" t="s">
        <v>2606</v>
      </c>
      <c r="X204" s="36" t="str">
        <f>IF(ISBLANK($A204),"",IF(ISBLANK(VLOOKUP($A204, Sentinel!$A$2:$H$180,8)),"N/A",VLOOKUP($A204, Sentinel!$A$2:$H$180,8)))</f>
        <v/>
      </c>
      <c r="Y204" s="37" t="str">
        <f>IF(ISBLANK(B204),"",IF(ISBLANK(VLOOKUP(B204,PCORNet!$A$2:$H$180,8)), "N/A",VLOOKUP(B204,PCORNet!$A$2:$H$180,8)))</f>
        <v/>
      </c>
      <c r="Z204" s="38" t="str">
        <f>IF(ISBLANK(C204),"",IF(ISBLANK(VLOOKUP(C204,'PCORNet v4'!$A$2:$H$296,8)), "N/A",VLOOKUP(C204,'PCORNet v4'!$A$2:$H$296,8)))</f>
        <v>PerformedSubstanceAdministration &gt; Performer &gt; HealthcareProvider.identifier(DSET&lt;ID&gt;).item(ID).identifier</v>
      </c>
      <c r="AA204" s="39" t="str">
        <f>IF(ISBLANK(D204),"",IF(ISBLANK(VLOOKUP(D204,i2b2!$A$2:$H$180,8)),"N/A",VLOOKUP(D204,i2b2!$A$2:$H$180,8)))</f>
        <v/>
      </c>
      <c r="AB204" s="40" t="str">
        <f>IF(ISBLANK(E204),"",IF(ISBLANK(VLOOKUP(E204,OMOP!$A$2:$H$180,8)),"N/A", VLOOKUP(E204,OMOP!$A$2:$H$180,8)))</f>
        <v>PerformedSubstanceAdministration &gt; Performer &gt; HealthcareProvider.identifier(DSET&lt;ID&gt;).item(ID).identifier</v>
      </c>
    </row>
    <row r="205" spans="1:28" s="6" customFormat="1" ht="78" x14ac:dyDescent="0.3">
      <c r="A205" s="13" t="s">
        <v>244</v>
      </c>
      <c r="B205" s="14"/>
      <c r="C205" s="15" t="s">
        <v>1724</v>
      </c>
      <c r="D205" s="16"/>
      <c r="E205" s="17" t="s">
        <v>952</v>
      </c>
      <c r="F205" s="13" t="str">
        <f>IF(ISBLANK(A205),"",VLOOKUP(A205, Sentinel!$A$2:$F$139,2)&amp;"."&amp;VLOOKUP(A205, Sentinel!$A$2:$F$139,3))</f>
        <v>Inpatient Pharmacy .EncounterID</v>
      </c>
      <c r="G205" s="13" t="str">
        <f>IF(ISBLANK(A205),"",VLOOKUP(A205, Sentinel!$A$2:$H$139,7))</f>
        <v>Arbitrary encounter-level identifier. Used to link across the Encounter, Diagnosis, Procedure, Vital Signs, Inpatient Pharmacy, &amp; Inpatient Transfusion tables. </v>
      </c>
      <c r="H205" s="14" t="str">
        <f>IF(ISBLANK(B205),"",VLOOKUP(B205, PCORNet!$A$2:$F$157,2)&amp;"."&amp;VLOOKUP(B205, PCORNet!$A$2:$F$157,3))</f>
        <v/>
      </c>
      <c r="I205" s="14" t="str">
        <f>IF(ISBLANK(B205),"",VLOOKUP(B205, PCORNet!$A$2:$H$157,7))</f>
        <v/>
      </c>
      <c r="J205" s="15" t="str">
        <f>IF(ISBLANK(C205),"",VLOOKUP(C205, 'PCORNet v4'!$A$2:$F$249,2)&amp;"."&amp;VLOOKUP(C205, 'PCORNet v4'!$A$2:$F$249,3))</f>
        <v>Med_Admin.encounterid</v>
      </c>
      <c r="K205" s="15" t="str">
        <f>IF(ISBLANK(C205),"",VLOOKUP(C205, 'PCORNet v4'!$A$2:$H$249,7))</f>
        <v>Arbitrary encounter-level identifier.  The ENCOUNTERID should be present.</v>
      </c>
      <c r="L205" s="16" t="str">
        <f>IF(ISBLANK(D205),"",VLOOKUP(D205,i2b2!$A$2:$H$60,2)&amp;"."&amp;VLOOKUP(D205,i2b2!$A$2:$H$60,3))</f>
        <v/>
      </c>
      <c r="M205" s="16" t="str">
        <f>IF(ISBLANK(D205),"",VLOOKUP(D205,i2b2!$A$2:$H$60,7))</f>
        <v/>
      </c>
      <c r="N205" s="17" t="str">
        <f>IF(ISBLANK(E205),"",VLOOKUP(E205, OMOP!$A$2:$G$178,2)&amp;"."&amp;VLOOKUP(E205,OMOP!$A$2:$G$178,3))</f>
        <v>DRUG_EXPOSURE.visit_occurrence_id</v>
      </c>
      <c r="O205" s="17" t="str">
        <f>IF(ISBLANK(E205),"",VLOOKUP(E205, OMOP!$A$2:$H$178,7))</f>
        <v>A foreign key to the visit in the visit table
during which the Drug Exposure was
initiated.</v>
      </c>
      <c r="P205" s="26" t="s">
        <v>2025</v>
      </c>
      <c r="Q205" s="26" t="s">
        <v>2062</v>
      </c>
      <c r="R205" s="25" t="s">
        <v>2051</v>
      </c>
      <c r="S205" s="55" t="s">
        <v>2954</v>
      </c>
      <c r="T205" s="55" t="s">
        <v>2955</v>
      </c>
      <c r="U205" s="55"/>
      <c r="V205" s="26" t="s">
        <v>1871</v>
      </c>
      <c r="W205" s="26" t="s">
        <v>2607</v>
      </c>
      <c r="X205" s="36" t="str">
        <f>IF(ISBLANK($A205),"",IF(ISBLANK(VLOOKUP($A205, Sentinel!$A$2:$H$180,8)),"N/A",VLOOKUP($A205, Sentinel!$A$2:$H$180,8)))</f>
        <v>PerformedSubstanceAdministration &gt; PerformedCompositionRelationship &gt; PerformedEncounter.identifier(DSET&lt;ID&gt;).item(ID).identifier</v>
      </c>
      <c r="Y205" s="37" t="str">
        <f>IF(ISBLANK(B205),"",IF(ISBLANK(VLOOKUP(B205,PCORNet!$A$2:$H$180,8)), "N/A",VLOOKUP(B205,PCORNet!$A$2:$H$180,8)))</f>
        <v/>
      </c>
      <c r="Z205" s="38" t="str">
        <f>IF(ISBLANK(C205),"",IF(ISBLANK(VLOOKUP(C205,'PCORNet v4'!$A$2:$H$296,8)), "N/A",VLOOKUP(C205,'PCORNet v4'!$A$2:$H$296,8)))</f>
        <v>PerformedSubstanceAdministration &gt; PerformedCompositionRelationship &gt; PerformedEncounter.identifier(DSET&lt;ID&gt;).item(ID).identifier</v>
      </c>
      <c r="AA205" s="39" t="str">
        <f>IF(ISBLANK(D205),"",IF(ISBLANK(VLOOKUP(D205,i2b2!$A$2:$H$180,8)),"N/A",VLOOKUP(D205,i2b2!$A$2:$H$180,8)))</f>
        <v/>
      </c>
      <c r="AB205" s="40" t="str">
        <f>IF(ISBLANK(E205),"",IF(ISBLANK(VLOOKUP(E205,OMOP!$A$2:$H$180,8)),"N/A", VLOOKUP(E205,OMOP!$A$2:$H$180,8)))</f>
        <v>PerformedSubstanceAdministration &gt; PerformedCompositionRelationship &gt; PerformedEncounter.identifier(DSET&lt;ID&gt;).item(ID).identifier</v>
      </c>
    </row>
    <row r="206" spans="1:28" s="6" customFormat="1" ht="46.8" x14ac:dyDescent="0.3">
      <c r="A206" s="13" t="s">
        <v>248</v>
      </c>
      <c r="B206" s="14"/>
      <c r="C206" s="15" t="s">
        <v>1732</v>
      </c>
      <c r="D206" s="16"/>
      <c r="E206" s="17" t="s">
        <v>953</v>
      </c>
      <c r="F206" s="13" t="str">
        <f>IF(ISBLANK(A206),"",VLOOKUP(A206, Sentinel!$A$2:$F$139,2)&amp;"."&amp;VLOOKUP(A206, Sentinel!$A$2:$F$139,3))</f>
        <v>Inpatient Pharmacy.NDC</v>
      </c>
      <c r="G206" s="13" t="str">
        <f>IF(ISBLANK(A206),"",VLOOKUP(A206, Sentinel!$A$2:$H$139,7))</f>
        <v>National Drug Code</v>
      </c>
      <c r="H206" s="14" t="str">
        <f>IF(ISBLANK(B206),"",VLOOKUP(B206, PCORNet!$A$2:$F$157,2)&amp;"."&amp;VLOOKUP(B206, PCORNet!$A$2:$F$157,3))</f>
        <v/>
      </c>
      <c r="I206" s="14" t="str">
        <f>IF(ISBLANK(B206),"",VLOOKUP(B206, PCORNet!$A$2:$H$157,7))</f>
        <v/>
      </c>
      <c r="J206" s="15" t="str">
        <f>IF(ISBLANK(C206),"",VLOOKUP(C206, 'PCORNet v4'!$A$2:$F$249,2)&amp;"."&amp;VLOOKUP(C206, 'PCORNet v4'!$A$2:$F$249,3))</f>
        <v>Med_Admin.medadmin_code</v>
      </c>
      <c r="K206" s="15" t="str">
        <f>IF(ISBLANK(C206),"",VLOOKUP(C206, 'PCORNet v4'!$A$2:$H$249,7))</f>
        <v>Medication code</v>
      </c>
      <c r="L206" s="16" t="str">
        <f>IF(ISBLANK(D206),"",VLOOKUP(D206,i2b2!$A$2:$H$60,2)&amp;"."&amp;VLOOKUP(D206,i2b2!$A$2:$H$60,3))</f>
        <v/>
      </c>
      <c r="M206" s="16" t="str">
        <f>IF(ISBLANK(D206),"",VLOOKUP(D206,i2b2!$A$2:$H$60,7))</f>
        <v/>
      </c>
      <c r="N206" s="17" t="str">
        <f>IF(ISBLANK(E206),"",VLOOKUP(E206, OMOP!$A$2:$G$178,2)&amp;"."&amp;VLOOKUP(E206,OMOP!$A$2:$G$178,3))</f>
        <v>DRUG_EXPOSURE.drug_concept_id</v>
      </c>
      <c r="O206" s="17" t="str">
        <f>IF(ISBLANK(E206),"",VLOOKUP(E206, OMOP!$A$2:$H$178,7))</f>
        <v>A foreign key that refers to a Standard
Concept identifier in the Standardized
Vocabularies for the Drug concept.</v>
      </c>
      <c r="P206" s="25" t="s">
        <v>1702</v>
      </c>
      <c r="Q206" s="25" t="s">
        <v>2063</v>
      </c>
      <c r="R206" s="25" t="s">
        <v>2064</v>
      </c>
      <c r="S206" s="50" t="s">
        <v>2812</v>
      </c>
      <c r="T206" s="50"/>
      <c r="U206" s="50" t="s">
        <v>2956</v>
      </c>
      <c r="V206" s="26" t="s">
        <v>2147</v>
      </c>
      <c r="W206" s="26" t="s">
        <v>2608</v>
      </c>
      <c r="X206" s="36" t="str">
        <f>IF(ISBLANK($A206),"",IF(ISBLANK(VLOOKUP($A206, Sentinel!$A$2:$H$180,8)),"N/A",VLOOKUP($A206, Sentinel!$A$2:$H$180,8)))</f>
        <v>PerformedSubstanceAdministration &gt; Drug.code(CD).code</v>
      </c>
      <c r="Y206" s="37" t="str">
        <f>IF(ISBLANK(B206),"",IF(ISBLANK(VLOOKUP(B206,PCORNet!$A$2:$H$180,8)), "N/A",VLOOKUP(B206,PCORNet!$A$2:$H$180,8)))</f>
        <v/>
      </c>
      <c r="Z206" s="38" t="str">
        <f>IF(ISBLANK(C206),"",IF(ISBLANK(VLOOKUP(C206,'PCORNet v4'!$A$2:$H$296,8)), "N/A",VLOOKUP(C206,'PCORNet v4'!$A$2:$H$296,8)))</f>
        <v>PerformedSubstanceAdministration &gt; Drug.code(CD).code</v>
      </c>
      <c r="AA206" s="39" t="str">
        <f>IF(ISBLANK(D206),"",IF(ISBLANK(VLOOKUP(D206,i2b2!$A$2:$H$180,8)),"N/A",VLOOKUP(D206,i2b2!$A$2:$H$180,8)))</f>
        <v/>
      </c>
      <c r="AB206" s="40" t="str">
        <f>IF(ISBLANK(E206),"",IF(ISBLANK(VLOOKUP(E206,OMOP!$A$2:$H$180,8)),"N/A", VLOOKUP(E206,OMOP!$A$2:$H$180,8)))</f>
        <v>PerformedSubstanceAdministration &gt; Drug.code(CD).code</v>
      </c>
    </row>
    <row r="207" spans="1:28" s="6" customFormat="1" x14ac:dyDescent="0.3">
      <c r="A207" s="13"/>
      <c r="B207" s="14"/>
      <c r="C207" s="15" t="s">
        <v>1731</v>
      </c>
      <c r="D207" s="16"/>
      <c r="E207" s="17"/>
      <c r="F207" s="13" t="str">
        <f>IF(ISBLANK(A207),"",VLOOKUP(A207, Sentinel!$A$2:$F$139,2)&amp;"."&amp;VLOOKUP(A207, Sentinel!$A$2:$F$139,3))</f>
        <v/>
      </c>
      <c r="G207" s="13" t="str">
        <f>IF(ISBLANK(A207),"",VLOOKUP(A207, Sentinel!$A$2:$H$139,7))</f>
        <v/>
      </c>
      <c r="H207" s="14" t="str">
        <f>IF(ISBLANK(B207),"",VLOOKUP(B207, PCORNet!$A$2:$F$157,2)&amp;"."&amp;VLOOKUP(B207, PCORNet!$A$2:$F$157,3))</f>
        <v/>
      </c>
      <c r="I207" s="14" t="str">
        <f>IF(ISBLANK(B207),"",VLOOKUP(B207, PCORNet!$A$2:$H$157,7))</f>
        <v/>
      </c>
      <c r="J207" s="15" t="str">
        <f>IF(ISBLANK(C207),"",VLOOKUP(C207, 'PCORNet v4'!$A$2:$F$249,2)&amp;"."&amp;VLOOKUP(C207, 'PCORNet v4'!$A$2:$F$249,3))</f>
        <v>Med_Admin.medamin_type</v>
      </c>
      <c r="K207" s="15" t="str">
        <f>IF(ISBLANK(C207),"",VLOOKUP(C207, 'PCORNet v4'!$A$2:$H$249,7))</f>
        <v>Medication code type</v>
      </c>
      <c r="L207" s="16" t="str">
        <f>IF(ISBLANK(D207),"",VLOOKUP(D207,i2b2!$A$2:$H$60,2)&amp;"."&amp;VLOOKUP(D207,i2b2!$A$2:$H$60,3))</f>
        <v/>
      </c>
      <c r="M207" s="16" t="str">
        <f>IF(ISBLANK(D207),"",VLOOKUP(D207,i2b2!$A$2:$H$60,7))</f>
        <v/>
      </c>
      <c r="N207" s="17" t="str">
        <f>IF(ISBLANK(E207),"",VLOOKUP(E207, OMOP!$A$2:$G$178,2)&amp;"."&amp;VLOOKUP(E207,OMOP!$A$2:$G$178,3))</f>
        <v/>
      </c>
      <c r="O207" s="17" t="str">
        <f>IF(ISBLANK(E207),"",VLOOKUP(E207, OMOP!$A$2:$H$178,7))</f>
        <v/>
      </c>
      <c r="P207" s="25" t="s">
        <v>1746</v>
      </c>
      <c r="Q207" s="25" t="s">
        <v>2063</v>
      </c>
      <c r="R207" s="25" t="s">
        <v>2064</v>
      </c>
      <c r="S207" s="50" t="s">
        <v>2812</v>
      </c>
      <c r="T207" s="50"/>
      <c r="U207" s="50"/>
      <c r="V207" s="26" t="s">
        <v>2148</v>
      </c>
      <c r="W207" s="26" t="s">
        <v>2608</v>
      </c>
      <c r="X207" s="36" t="str">
        <f>IF(ISBLANK($A207),"",IF(ISBLANK(VLOOKUP($A207, Sentinel!$A$2:$H$180,8)),"N/A",VLOOKUP($A207, Sentinel!$A$2:$H$180,8)))</f>
        <v/>
      </c>
      <c r="Y207" s="37" t="str">
        <f>IF(ISBLANK(B207),"",IF(ISBLANK(VLOOKUP(B207,PCORNet!$A$2:$H$180,8)), "N/A",VLOOKUP(B207,PCORNet!$A$2:$H$180,8)))</f>
        <v/>
      </c>
      <c r="Z207" s="38" t="str">
        <f>IF(ISBLANK(C207),"",IF(ISBLANK(VLOOKUP(C207,'PCORNet v4'!$A$2:$H$296,8)), "N/A",VLOOKUP(C207,'PCORNet v4'!$A$2:$H$296,8)))</f>
        <v>PerformedSubstanceAdministration &gt; Drug.code(CD).codeSystem</v>
      </c>
      <c r="AA207" s="39" t="str">
        <f>IF(ISBLANK(D207),"",IF(ISBLANK(VLOOKUP(D207,i2b2!$A$2:$H$180,8)),"N/A",VLOOKUP(D207,i2b2!$A$2:$H$180,8)))</f>
        <v/>
      </c>
      <c r="AB207" s="40" t="str">
        <f>IF(ISBLANK(E207),"",IF(ISBLANK(VLOOKUP(E207,OMOP!$A$2:$H$180,8)),"N/A", VLOOKUP(E207,OMOP!$A$2:$H$180,8)))</f>
        <v/>
      </c>
    </row>
    <row r="208" spans="1:28" s="6" customFormat="1" ht="140.4" x14ac:dyDescent="0.3">
      <c r="A208" s="13"/>
      <c r="B208" s="14"/>
      <c r="C208" s="15"/>
      <c r="D208" s="16"/>
      <c r="E208" s="17" t="s">
        <v>954</v>
      </c>
      <c r="F208" s="13" t="str">
        <f>IF(ISBLANK(A208),"",VLOOKUP(A208, Sentinel!$A$2:$F$139,2)&amp;"."&amp;VLOOKUP(A208, Sentinel!$A$2:$F$139,3))</f>
        <v/>
      </c>
      <c r="G208" s="13" t="str">
        <f>IF(ISBLANK(A208),"",VLOOKUP(A208, Sentinel!$A$2:$H$139,7))</f>
        <v/>
      </c>
      <c r="H208" s="14" t="str">
        <f>IF(ISBLANK(B208),"",VLOOKUP(B208, PCORNet!$A$2:$F$157,2)&amp;"."&amp;VLOOKUP(B208, PCORNet!$A$2:$F$157,3))</f>
        <v/>
      </c>
      <c r="I208" s="14" t="str">
        <f>IF(ISBLANK(B208),"",VLOOKUP(B208, PCORNet!$A$2:$H$157,7))</f>
        <v/>
      </c>
      <c r="J208" s="15" t="str">
        <f>IF(ISBLANK(C208),"",VLOOKUP(C208, 'PCORNet v4'!$A$2:$F$249,2)&amp;"."&amp;VLOOKUP(C208, 'PCORNet v4'!$A$2:$F$249,3))</f>
        <v/>
      </c>
      <c r="K208" s="15" t="str">
        <f>IF(ISBLANK(C208),"",VLOOKUP(C208, 'PCORNet v4'!$A$2:$H$249,7))</f>
        <v/>
      </c>
      <c r="L208" s="16" t="str">
        <f>IF(ISBLANK(D208),"",VLOOKUP(D208,i2b2!$A$2:$H$60,2)&amp;"."&amp;VLOOKUP(D208,i2b2!$A$2:$H$60,3))</f>
        <v/>
      </c>
      <c r="M208" s="16" t="str">
        <f>IF(ISBLANK(D208),"",VLOOKUP(D208,i2b2!$A$2:$H$60,7))</f>
        <v/>
      </c>
      <c r="N208" s="17" t="str">
        <f>IF(ISBLANK(E208),"",VLOOKUP(E208, OMOP!$A$2:$G$178,2)&amp;"."&amp;VLOOKUP(E208,OMOP!$A$2:$G$178,3))</f>
        <v>DRUG_EXPOSURE.drug_source_value</v>
      </c>
      <c r="O208" s="17" t="str">
        <f>IF(ISBLANK(E208),"",VLOOKUP(E208, OMOP!$A$2:$H$178,7))</f>
        <v>The source code for the Drug as it appears in
the source data. This code is mapped to a
Standard Drug concept in the Standardized
Vocabularies and the original code is, stored
here for reference.</v>
      </c>
      <c r="P208" s="25" t="s">
        <v>1529</v>
      </c>
      <c r="Q208" s="25" t="s">
        <v>2063</v>
      </c>
      <c r="R208" s="25" t="s">
        <v>2064</v>
      </c>
      <c r="S208" s="50" t="s">
        <v>3047</v>
      </c>
      <c r="T208" s="50" t="s">
        <v>3048</v>
      </c>
      <c r="U208" s="50"/>
      <c r="V208" s="26" t="s">
        <v>2149</v>
      </c>
      <c r="W208" s="26" t="s">
        <v>2609</v>
      </c>
      <c r="X208" s="36" t="str">
        <f>IF(ISBLANK($A208),"",IF(ISBLANK(VLOOKUP($A208, Sentinel!$A$2:$H$180,8)),"N/A",VLOOKUP($A208, Sentinel!$A$2:$H$180,8)))</f>
        <v/>
      </c>
      <c r="Y208" s="37" t="str">
        <f>IF(ISBLANK(B208),"",IF(ISBLANK(VLOOKUP(B208,PCORNet!$A$2:$H$180,8)), "N/A",VLOOKUP(B208,PCORNet!$A$2:$H$180,8)))</f>
        <v/>
      </c>
      <c r="Z208" s="38" t="str">
        <f>IF(ISBLANK(C208),"",IF(ISBLANK(VLOOKUP(C208,'PCORNet v4'!$A$2:$H$296,8)), "N/A",VLOOKUP(C208,'PCORNet v4'!$A$2:$H$296,8)))</f>
        <v/>
      </c>
      <c r="AA208" s="39" t="str">
        <f>IF(ISBLANK(D208),"",IF(ISBLANK(VLOOKUP(D208,i2b2!$A$2:$H$180,8)),"N/A",VLOOKUP(D208,i2b2!$A$2:$H$180,8)))</f>
        <v/>
      </c>
      <c r="AB208" s="40" t="str">
        <f>IF(ISBLANK(E208),"",IF(ISBLANK(VLOOKUP(E208,OMOP!$A$2:$H$180,8)),"N/A", VLOOKUP(E208,OMOP!$A$2:$H$180,8)))</f>
        <v>PerformedSubstanceAdministration &gt; Drug.code(CD).originalText</v>
      </c>
    </row>
    <row r="209" spans="1:28" s="6" customFormat="1" ht="62.4" x14ac:dyDescent="0.3">
      <c r="A209" s="13"/>
      <c r="B209" s="14"/>
      <c r="C209" s="15"/>
      <c r="D209" s="16"/>
      <c r="E209" s="17" t="s">
        <v>955</v>
      </c>
      <c r="F209" s="13" t="str">
        <f>IF(ISBLANK(A209),"",VLOOKUP(A209, Sentinel!$A$2:$F$139,2)&amp;"."&amp;VLOOKUP(A209, Sentinel!$A$2:$F$139,3))</f>
        <v/>
      </c>
      <c r="G209" s="13" t="str">
        <f>IF(ISBLANK(A209),"",VLOOKUP(A209, Sentinel!$A$2:$H$139,7))</f>
        <v/>
      </c>
      <c r="H209" s="14" t="str">
        <f>IF(ISBLANK(B209),"",VLOOKUP(B209, PCORNet!$A$2:$F$157,2)&amp;"."&amp;VLOOKUP(B209, PCORNet!$A$2:$F$157,3))</f>
        <v/>
      </c>
      <c r="I209" s="14" t="str">
        <f>IF(ISBLANK(B209),"",VLOOKUP(B209, PCORNet!$A$2:$H$157,7))</f>
        <v/>
      </c>
      <c r="J209" s="15" t="str">
        <f>IF(ISBLANK(C209),"",VLOOKUP(C209, 'PCORNet v4'!$A$2:$F$249,2)&amp;"."&amp;VLOOKUP(C209, 'PCORNet v4'!$A$2:$F$249,3))</f>
        <v/>
      </c>
      <c r="K209" s="15" t="str">
        <f>IF(ISBLANK(C209),"",VLOOKUP(C209, 'PCORNet v4'!$A$2:$H$249,7))</f>
        <v/>
      </c>
      <c r="L209" s="16" t="str">
        <f>IF(ISBLANK(D209),"",VLOOKUP(D209,i2b2!$A$2:$H$60,2)&amp;"."&amp;VLOOKUP(D209,i2b2!$A$2:$H$60,3))</f>
        <v/>
      </c>
      <c r="M209" s="16" t="str">
        <f>IF(ISBLANK(D209),"",VLOOKUP(D209,i2b2!$A$2:$H$60,7))</f>
        <v/>
      </c>
      <c r="N209" s="17" t="str">
        <f>IF(ISBLANK(E209),"",VLOOKUP(E209, OMOP!$A$2:$G$178,2)&amp;"."&amp;VLOOKUP(E209,OMOP!$A$2:$G$178,3))</f>
        <v>DRUG_EXPOSURE.lot_number</v>
      </c>
      <c r="O209" s="17" t="str">
        <f>IF(ISBLANK(E209),"",VLOOKUP(E209, OMOP!$A$2:$H$178,7))</f>
        <v>An identifier assigned to a particular quantity
or lot of Drug product from the manufacturer.</v>
      </c>
      <c r="P209" s="25" t="s">
        <v>1528</v>
      </c>
      <c r="Q209" s="25" t="s">
        <v>2089</v>
      </c>
      <c r="R209" s="25" t="s">
        <v>2090</v>
      </c>
      <c r="S209" s="50" t="s">
        <v>1157</v>
      </c>
      <c r="T209" s="50" t="s">
        <v>2957</v>
      </c>
      <c r="U209" s="50" t="s">
        <v>3049</v>
      </c>
      <c r="V209" s="26" t="s">
        <v>1872</v>
      </c>
      <c r="W209" s="26" t="s">
        <v>2610</v>
      </c>
      <c r="X209" s="36" t="str">
        <f>IF(ISBLANK($A209),"",IF(ISBLANK(VLOOKUP($A209, Sentinel!$A$2:$H$180,8)),"N/A",VLOOKUP($A209, Sentinel!$A$2:$H$180,8)))</f>
        <v/>
      </c>
      <c r="Y209" s="37" t="str">
        <f>IF(ISBLANK(B209),"",IF(ISBLANK(VLOOKUP(B209,PCORNet!$A$2:$H$180,8)), "N/A",VLOOKUP(B209,PCORNet!$A$2:$H$180,8)))</f>
        <v/>
      </c>
      <c r="Z209" s="38" t="str">
        <f>IF(ISBLANK(C209),"",IF(ISBLANK(VLOOKUP(C209,'PCORNet v4'!$A$2:$H$296,8)), "N/A",VLOOKUP(C209,'PCORNet v4'!$A$2:$H$296,8)))</f>
        <v/>
      </c>
      <c r="AA209" s="39" t="str">
        <f>IF(ISBLANK(D209),"",IF(ISBLANK(VLOOKUP(D209,i2b2!$A$2:$H$180,8)),"N/A",VLOOKUP(D209,i2b2!$A$2:$H$180,8)))</f>
        <v/>
      </c>
      <c r="AB209" s="40" t="str">
        <f>IF(ISBLANK(E209),"",IF(ISBLANK(VLOOKUP(E209,OMOP!$A$2:$H$180,8)),"N/A", VLOOKUP(E209,OMOP!$A$2:$H$180,8)))</f>
        <v>PerformedSubstanceAdministration &gt; Drug.lotNumberText</v>
      </c>
    </row>
    <row r="210" spans="1:28" s="6" customFormat="1" ht="46.8" x14ac:dyDescent="0.3">
      <c r="A210" s="13" t="s">
        <v>260</v>
      </c>
      <c r="B210" s="14"/>
      <c r="C210" s="15" t="s">
        <v>1722</v>
      </c>
      <c r="D210" s="16"/>
      <c r="E210" s="17" t="s">
        <v>956</v>
      </c>
      <c r="F210" s="13" t="str">
        <f>IF(ISBLANK(A210),"",VLOOKUP(A210, Sentinel!$A$2:$F$139,2)&amp;"."&amp;VLOOKUP(A210, Sentinel!$A$2:$F$139,3))</f>
        <v>Inpatient Pharmacy.RxID</v>
      </c>
      <c r="G210" s="13" t="str">
        <f>IF(ISBLANK(A210),"",VLOOKUP(A210, Sentinel!$A$2:$H$139,7))</f>
        <v>Unique Rx administration identifier</v>
      </c>
      <c r="H210" s="14" t="str">
        <f>IF(ISBLANK(B210),"",VLOOKUP(B210, PCORNet!$A$2:$F$157,2)&amp;"."&amp;VLOOKUP(B210, PCORNet!$A$2:$F$157,3))</f>
        <v/>
      </c>
      <c r="I210" s="14" t="str">
        <f>IF(ISBLANK(B210),"",VLOOKUP(B210, PCORNet!$A$2:$H$157,7))</f>
        <v/>
      </c>
      <c r="J210" s="15" t="str">
        <f>IF(ISBLANK(C210),"",VLOOKUP(C210, 'PCORNet v4'!$A$2:$F$249,2)&amp;"."&amp;VLOOKUP(C210, 'PCORNet v4'!$A$2:$F$249,3))</f>
        <v>Med_Admin.medadminid</v>
      </c>
      <c r="K210" s="15" t="str">
        <f>IF(ISBLANK(C210),"",VLOOKUP(C210, 'PCORNet v4'!$A$2:$H$249,7))</f>
        <v>Arbitrary identifier for each unique MED_ADMIN record.</v>
      </c>
      <c r="L210" s="16" t="str">
        <f>IF(ISBLANK(D210),"",VLOOKUP(D210,i2b2!$A$2:$H$60,2)&amp;"."&amp;VLOOKUP(D210,i2b2!$A$2:$H$60,3))</f>
        <v/>
      </c>
      <c r="M210" s="16" t="str">
        <f>IF(ISBLANK(D210),"",VLOOKUP(D210,i2b2!$A$2:$H$60,7))</f>
        <v/>
      </c>
      <c r="N210" s="17" t="str">
        <f>IF(ISBLANK(E210),"",VLOOKUP(E210, OMOP!$A$2:$G$178,2)&amp;"."&amp;VLOOKUP(E210,OMOP!$A$2:$G$178,3))</f>
        <v>DRUG_EXPOSURE.drug_exposure_id</v>
      </c>
      <c r="O210" s="17" t="str">
        <f>IF(ISBLANK(E210),"",VLOOKUP(E210, OMOP!$A$2:$H$178,7))</f>
        <v>A system-generated unique identifier for each
Drug utilization event.</v>
      </c>
      <c r="P210" s="25" t="s">
        <v>455</v>
      </c>
      <c r="Q210" s="25" t="s">
        <v>2062</v>
      </c>
      <c r="R210" s="25" t="s">
        <v>2051</v>
      </c>
      <c r="S210" s="51"/>
      <c r="T210" s="51"/>
      <c r="U210" s="51"/>
      <c r="V210" s="26" t="s">
        <v>1873</v>
      </c>
      <c r="W210" s="26" t="s">
        <v>2604</v>
      </c>
      <c r="X210" s="36" t="str">
        <f>IF(ISBLANK($A210),"",IF(ISBLANK(VLOOKUP($A210, Sentinel!$A$2:$H$180,8)),"N/A",VLOOKUP($A210, Sentinel!$A$2:$H$180,8)))</f>
        <v>PerformedSubstanceAdministration.identifier(DSET&lt;ID&gt;).item(ID).identifier</v>
      </c>
      <c r="Y210" s="37" t="str">
        <f>IF(ISBLANK(B210),"",IF(ISBLANK(VLOOKUP(B210,PCORNet!$A$2:$H$180,8)), "N/A",VLOOKUP(B210,PCORNet!$A$2:$H$180,8)))</f>
        <v/>
      </c>
      <c r="Z210" s="38" t="str">
        <f>IF(ISBLANK(C210),"",IF(ISBLANK(VLOOKUP(C210,'PCORNet v4'!$A$2:$H$296,8)), "N/A",VLOOKUP(C210,'PCORNet v4'!$A$2:$H$296,8)))</f>
        <v>PerformedSubstanceAdministration.identifier(DSET&lt;ID&gt;).item(ID).identifier</v>
      </c>
      <c r="AA210" s="39" t="str">
        <f>IF(ISBLANK(D210),"",IF(ISBLANK(VLOOKUP(D210,i2b2!$A$2:$H$180,8)),"N/A",VLOOKUP(D210,i2b2!$A$2:$H$180,8)))</f>
        <v/>
      </c>
      <c r="AB210" s="40" t="str">
        <f>IF(ISBLANK(E210),"",IF(ISBLANK(VLOOKUP(E210,OMOP!$A$2:$H$180,8)),"N/A", VLOOKUP(E210,OMOP!$A$2:$H$180,8)))</f>
        <v>PerformedSubstanceAdministration.identifier(DSET&lt;ID&gt;).item(ID).identifier</v>
      </c>
    </row>
    <row r="211" spans="1:28" s="6" customFormat="1" ht="109.2" x14ac:dyDescent="0.3">
      <c r="A211" s="13" t="s">
        <v>251</v>
      </c>
      <c r="B211" s="14"/>
      <c r="C211" s="15" t="s">
        <v>1727</v>
      </c>
      <c r="D211" s="16"/>
      <c r="E211" s="17" t="s">
        <v>957</v>
      </c>
      <c r="F211" s="13" t="str">
        <f>IF(ISBLANK(A211),"",VLOOKUP(A211, Sentinel!$A$2:$F$139,2)&amp;"."&amp;VLOOKUP(A211, Sentinel!$A$2:$F$139,3))</f>
        <v>Inpatient Pharmacy.RxADate</v>
      </c>
      <c r="G211" s="13" t="str">
        <f>IF(ISBLANK(A211),"",VLOOKUP(A211, Sentinel!$A$2:$H$139,7))</f>
        <v>Rx Administration date (SAS Date)</v>
      </c>
      <c r="H211" s="14" t="str">
        <f>IF(ISBLANK(B211),"",VLOOKUP(B211, PCORNet!$A$2:$F$157,2)&amp;"."&amp;VLOOKUP(B211, PCORNet!$A$2:$F$157,3))</f>
        <v/>
      </c>
      <c r="I211" s="14" t="str">
        <f>IF(ISBLANK(B211),"",VLOOKUP(B211, PCORNet!$A$2:$H$157,7))</f>
        <v/>
      </c>
      <c r="J211" s="15" t="str">
        <f>IF(ISBLANK(C211),"",VLOOKUP(C211, 'PCORNet v4'!$A$2:$F$249,2)&amp;"."&amp;VLOOKUP(C211, 'PCORNet v4'!$A$2:$F$249,3))</f>
        <v>Med_Admin.medadmin_start_date</v>
      </c>
      <c r="K211" s="15" t="str">
        <f>IF(ISBLANK(C211),"",VLOOKUP(C211, 'PCORNet v4'!$A$2:$H$249,7))</f>
        <v>Date medication administration started/occurred</v>
      </c>
      <c r="L211" s="16" t="str">
        <f>IF(ISBLANK(D211),"",VLOOKUP(D211,i2b2!$A$2:$H$60,2)&amp;"."&amp;VLOOKUP(D211,i2b2!$A$2:$H$60,3))</f>
        <v/>
      </c>
      <c r="M211" s="16" t="str">
        <f>IF(ISBLANK(D211),"",VLOOKUP(D211,i2b2!$A$2:$H$60,7))</f>
        <v/>
      </c>
      <c r="N211" s="17" t="str">
        <f>IF(ISBLANK(E211),"",VLOOKUP(E211, OMOP!$A$2:$G$178,2)&amp;"."&amp;VLOOKUP(E211,OMOP!$A$2:$G$178,3))</f>
        <v>DRUG_EXPOSURE.drug_exposure_start_date</v>
      </c>
      <c r="O211" s="17" t="str">
        <f>IF(ISBLANK(E211),"",VLOOKUP(E211, OMOP!$A$2:$H$178,7))</f>
        <v>The start date for the current instance of
Drug utilization. Valid entries include a start
date of a prescription, the date a prescription
was filled, or the date on which a Drug
administration procedure was recorded.</v>
      </c>
      <c r="P211" s="25" t="s">
        <v>463</v>
      </c>
      <c r="Q211" s="25" t="s">
        <v>2047</v>
      </c>
      <c r="R211" s="25" t="s">
        <v>2048</v>
      </c>
      <c r="S211" s="50" t="s">
        <v>3050</v>
      </c>
      <c r="T211" s="50" t="s">
        <v>2958</v>
      </c>
      <c r="U211" s="50"/>
      <c r="V211" s="26" t="s">
        <v>1874</v>
      </c>
      <c r="W211" s="26" t="s">
        <v>2611</v>
      </c>
      <c r="X211" s="36" t="str">
        <f>IF(ISBLANK($A211),"",IF(ISBLANK(VLOOKUP($A211, Sentinel!$A$2:$H$180,8)),"N/A",VLOOKUP($A211, Sentinel!$A$2:$H$180,8)))</f>
        <v>PerformedSubstanceAdministration.dateRange(IVL&lt;TS.DATETIME&gt;).low</v>
      </c>
      <c r="Y211" s="37" t="str">
        <f>IF(ISBLANK(B211),"",IF(ISBLANK(VLOOKUP(B211,PCORNet!$A$2:$H$180,8)), "N/A",VLOOKUP(B211,PCORNet!$A$2:$H$180,8)))</f>
        <v/>
      </c>
      <c r="Z211" s="38" t="str">
        <f>IF(ISBLANK(C211),"",IF(ISBLANK(VLOOKUP(C211,'PCORNet v4'!$A$2:$H$296,8)), "N/A",VLOOKUP(C211,'PCORNet v4'!$A$2:$H$296,8)))</f>
        <v>PerformedSubstanceAdministration.dateRange(IVL&lt;TS.DATETIME&gt;).low</v>
      </c>
      <c r="AA211" s="39" t="str">
        <f>IF(ISBLANK(D211),"",IF(ISBLANK(VLOOKUP(D211,i2b2!$A$2:$H$180,8)),"N/A",VLOOKUP(D211,i2b2!$A$2:$H$180,8)))</f>
        <v/>
      </c>
      <c r="AB211" s="40" t="str">
        <f>IF(ISBLANK(E211),"",IF(ISBLANK(VLOOKUP(E211,OMOP!$A$2:$H$180,8)),"N/A", VLOOKUP(E211,OMOP!$A$2:$H$180,8)))</f>
        <v>PerformedSubstanceAdministration.dateRange(IVL&lt;TS.DATETIME&gt;).low</v>
      </c>
    </row>
    <row r="212" spans="1:28" s="6" customFormat="1" ht="109.2" x14ac:dyDescent="0.3">
      <c r="A212" s="13" t="s">
        <v>254</v>
      </c>
      <c r="B212" s="14"/>
      <c r="C212" s="15" t="s">
        <v>1728</v>
      </c>
      <c r="D212" s="16"/>
      <c r="E212" s="17" t="s">
        <v>958</v>
      </c>
      <c r="F212" s="13" t="str">
        <f>IF(ISBLANK(A212),"",VLOOKUP(A212, Sentinel!$A$2:$F$139,2)&amp;"."&amp;VLOOKUP(A212, Sentinel!$A$2:$F$139,3))</f>
        <v>Inpatient Pharmacy.RxATime</v>
      </c>
      <c r="G212" s="13" t="str">
        <f>IF(ISBLANK(A212),"",VLOOKUP(A212, Sentinel!$A$2:$H$139,7))</f>
        <v>Rx Administration time (SAS time value HH:MM)</v>
      </c>
      <c r="H212" s="14" t="str">
        <f>IF(ISBLANK(B212),"",VLOOKUP(B212, PCORNet!$A$2:$F$157,2)&amp;"."&amp;VLOOKUP(B212, PCORNet!$A$2:$F$157,3))</f>
        <v/>
      </c>
      <c r="I212" s="14" t="str">
        <f>IF(ISBLANK(B212),"",VLOOKUP(B212, PCORNet!$A$2:$H$157,7))</f>
        <v/>
      </c>
      <c r="J212" s="15" t="str">
        <f>IF(ISBLANK(C212),"",VLOOKUP(C212, 'PCORNet v4'!$A$2:$F$249,2)&amp;"."&amp;VLOOKUP(C212, 'PCORNet v4'!$A$2:$F$249,3))</f>
        <v>Med_Admin.medadmin_start_time</v>
      </c>
      <c r="K212" s="15" t="str">
        <f>IF(ISBLANK(C212),"",VLOOKUP(C212, 'PCORNet v4'!$A$2:$H$249,7))</f>
        <v>Time medication administration started/occurred</v>
      </c>
      <c r="L212" s="16" t="str">
        <f>IF(ISBLANK(D212),"",VLOOKUP(D212,i2b2!$A$2:$H$60,2)&amp;"."&amp;VLOOKUP(D212,i2b2!$A$2:$H$60,3))</f>
        <v/>
      </c>
      <c r="M212" s="16" t="str">
        <f>IF(ISBLANK(D212),"",VLOOKUP(D212,i2b2!$A$2:$H$60,7))</f>
        <v/>
      </c>
      <c r="N212" s="17" t="str">
        <f>IF(ISBLANK(E212),"",VLOOKUP(E212, OMOP!$A$2:$G$178,2)&amp;"."&amp;VLOOKUP(E212,OMOP!$A$2:$G$178,3))</f>
        <v>DRUG_EXPOSURE.drug_exposure_start_datetime</v>
      </c>
      <c r="O212" s="17" t="str">
        <f>IF(ISBLANK(E212),"",VLOOKUP(E212, OMOP!$A$2:$H$178,7))</f>
        <v>The start date and time for the current
instance of Drug utilization. Valid entries
include a start date of a prescription, the
date a prescription was filled, or the date on
which a D</v>
      </c>
      <c r="P212" s="25" t="s">
        <v>463</v>
      </c>
      <c r="Q212" s="25" t="s">
        <v>2047</v>
      </c>
      <c r="R212" s="25" t="s">
        <v>2048</v>
      </c>
      <c r="S212" s="50" t="s">
        <v>3050</v>
      </c>
      <c r="T212" s="50" t="s">
        <v>2958</v>
      </c>
      <c r="U212" s="50"/>
      <c r="V212" s="26" t="s">
        <v>1874</v>
      </c>
      <c r="W212" s="26" t="s">
        <v>2611</v>
      </c>
      <c r="X212" s="36" t="str">
        <f>IF(ISBLANK($A212),"",IF(ISBLANK(VLOOKUP($A212, Sentinel!$A$2:$H$180,8)),"N/A",VLOOKUP($A212, Sentinel!$A$2:$H$180,8)))</f>
        <v>PerformedSubstanceAdministration.dateRange(IVL&lt;TS.DATETIME&gt;).low</v>
      </c>
      <c r="Y212" s="37" t="str">
        <f>IF(ISBLANK(B212),"",IF(ISBLANK(VLOOKUP(B212,PCORNet!$A$2:$H$180,8)), "N/A",VLOOKUP(B212,PCORNet!$A$2:$H$180,8)))</f>
        <v/>
      </c>
      <c r="Z212" s="38" t="str">
        <f>IF(ISBLANK(C212),"",IF(ISBLANK(VLOOKUP(C212,'PCORNet v4'!$A$2:$H$296,8)), "N/A",VLOOKUP(C212,'PCORNet v4'!$A$2:$H$296,8)))</f>
        <v>PerformedSubstanceAdministration.dateRange(IVL&lt;TS.DATETIME&gt;).low</v>
      </c>
      <c r="AA212" s="39" t="str">
        <f>IF(ISBLANK(D212),"",IF(ISBLANK(VLOOKUP(D212,i2b2!$A$2:$H$180,8)),"N/A",VLOOKUP(D212,i2b2!$A$2:$H$180,8)))</f>
        <v/>
      </c>
      <c r="AB212" s="40" t="str">
        <f>IF(ISBLANK(E212),"",IF(ISBLANK(VLOOKUP(E212,OMOP!$A$2:$H$180,8)),"N/A", VLOOKUP(E212,OMOP!$A$2:$H$180,8)))</f>
        <v>PerformedSubstanceAdministration.dateRange(IVL&lt;TS.DATETIME&gt;).low</v>
      </c>
    </row>
    <row r="213" spans="1:28" s="6" customFormat="1" ht="62.4" x14ac:dyDescent="0.3">
      <c r="A213" s="13"/>
      <c r="B213" s="14"/>
      <c r="C213" s="15" t="s">
        <v>1729</v>
      </c>
      <c r="D213" s="16"/>
      <c r="E213" s="17" t="s">
        <v>959</v>
      </c>
      <c r="F213" s="13" t="str">
        <f>IF(ISBLANK(A213),"",VLOOKUP(A213, Sentinel!$A$2:$F$139,2)&amp;"."&amp;VLOOKUP(A213, Sentinel!$A$2:$F$139,3))</f>
        <v/>
      </c>
      <c r="G213" s="13" t="str">
        <f>IF(ISBLANK(A213),"",VLOOKUP(A213, Sentinel!$A$2:$H$139,7))</f>
        <v/>
      </c>
      <c r="H213" s="14" t="str">
        <f>IF(ISBLANK(B213),"",VLOOKUP(B213, PCORNet!$A$2:$F$157,2)&amp;"."&amp;VLOOKUP(B213, PCORNet!$A$2:$F$157,3))</f>
        <v/>
      </c>
      <c r="I213" s="14" t="str">
        <f>IF(ISBLANK(B213),"",VLOOKUP(B213, PCORNet!$A$2:$H$157,7))</f>
        <v/>
      </c>
      <c r="J213" s="15" t="str">
        <f>IF(ISBLANK(C213),"",VLOOKUP(C213, 'PCORNet v4'!$A$2:$F$249,2)&amp;"."&amp;VLOOKUP(C213, 'PCORNet v4'!$A$2:$F$249,3))</f>
        <v>Med_Admin.medadmin_stop_date</v>
      </c>
      <c r="K213" s="15" t="str">
        <f>IF(ISBLANK(C213),"",VLOOKUP(C213, 'PCORNet v4'!$A$2:$H$249,7))</f>
        <v>Date medication administration ended</v>
      </c>
      <c r="L213" s="16" t="str">
        <f>IF(ISBLANK(D213),"",VLOOKUP(D213,i2b2!$A$2:$H$60,2)&amp;"."&amp;VLOOKUP(D213,i2b2!$A$2:$H$60,3))</f>
        <v/>
      </c>
      <c r="M213" s="16" t="str">
        <f>IF(ISBLANK(D213),"",VLOOKUP(D213,i2b2!$A$2:$H$60,7))</f>
        <v/>
      </c>
      <c r="N213" s="17" t="str">
        <f>IF(ISBLANK(E213),"",VLOOKUP(E213, OMOP!$A$2:$G$178,2)&amp;"."&amp;VLOOKUP(E213,OMOP!$A$2:$G$178,3))</f>
        <v>DRUG_EXPOSURE.drug_exposure_end_date</v>
      </c>
      <c r="O213" s="17" t="str">
        <f>IF(ISBLANK(E213),"",VLOOKUP(E213, OMOP!$A$2:$H$178,7))</f>
        <v>The end date for the current instance of Drug
utilization. It is not available from all sources.</v>
      </c>
      <c r="P213" s="25" t="s">
        <v>464</v>
      </c>
      <c r="Q213" s="25" t="s">
        <v>2047</v>
      </c>
      <c r="R213" s="25" t="s">
        <v>2048</v>
      </c>
      <c r="S213" s="50" t="s">
        <v>3051</v>
      </c>
      <c r="T213" s="50" t="s">
        <v>2959</v>
      </c>
      <c r="U213" s="50"/>
      <c r="V213" s="26" t="s">
        <v>1875</v>
      </c>
      <c r="W213" s="26" t="s">
        <v>2612</v>
      </c>
      <c r="X213" s="36" t="str">
        <f>IF(ISBLANK($A213),"",IF(ISBLANK(VLOOKUP($A213, Sentinel!$A$2:$H$180,8)),"N/A",VLOOKUP($A213, Sentinel!$A$2:$H$180,8)))</f>
        <v/>
      </c>
      <c r="Y213" s="37" t="str">
        <f>IF(ISBLANK(B213),"",IF(ISBLANK(VLOOKUP(B213,PCORNet!$A$2:$H$180,8)), "N/A",VLOOKUP(B213,PCORNet!$A$2:$H$180,8)))</f>
        <v/>
      </c>
      <c r="Z213" s="38" t="str">
        <f>IF(ISBLANK(C213),"",IF(ISBLANK(VLOOKUP(C213,'PCORNet v4'!$A$2:$H$296,8)), "N/A",VLOOKUP(C213,'PCORNet v4'!$A$2:$H$296,8)))</f>
        <v>PerformedSubstanceAdministration.dateRange(IVL&lt;TS.DATETIME&gt;).high</v>
      </c>
      <c r="AA213" s="39" t="str">
        <f>IF(ISBLANK(D213),"",IF(ISBLANK(VLOOKUP(D213,i2b2!$A$2:$H$180,8)),"N/A",VLOOKUP(D213,i2b2!$A$2:$H$180,8)))</f>
        <v/>
      </c>
      <c r="AB213" s="40" t="str">
        <f>IF(ISBLANK(E213),"",IF(ISBLANK(VLOOKUP(E213,OMOP!$A$2:$H$180,8)),"N/A", VLOOKUP(E213,OMOP!$A$2:$H$180,8)))</f>
        <v>PerformedSubstanceAdministration.dateRange(IVL&lt;TS.DATETIME&gt;).high</v>
      </c>
    </row>
    <row r="214" spans="1:28" s="6" customFormat="1" ht="46.8" x14ac:dyDescent="0.3">
      <c r="A214" s="13"/>
      <c r="B214" s="14"/>
      <c r="C214" s="15" t="s">
        <v>1730</v>
      </c>
      <c r="D214" s="16"/>
      <c r="E214" s="17" t="s">
        <v>960</v>
      </c>
      <c r="F214" s="13" t="str">
        <f>IF(ISBLANK(A214),"",VLOOKUP(A214, Sentinel!$A$2:$F$139,2)&amp;"."&amp;VLOOKUP(A214, Sentinel!$A$2:$F$139,3))</f>
        <v/>
      </c>
      <c r="G214" s="13" t="str">
        <f>IF(ISBLANK(A214),"",VLOOKUP(A214, Sentinel!$A$2:$H$139,7))</f>
        <v/>
      </c>
      <c r="H214" s="14" t="str">
        <f>IF(ISBLANK(B214),"",VLOOKUP(B214, PCORNet!$A$2:$F$157,2)&amp;"."&amp;VLOOKUP(B214, PCORNet!$A$2:$F$157,3))</f>
        <v/>
      </c>
      <c r="I214" s="14" t="str">
        <f>IF(ISBLANK(B214),"",VLOOKUP(B214, PCORNet!$A$2:$H$157,7))</f>
        <v/>
      </c>
      <c r="J214" s="15" t="str">
        <f>IF(ISBLANK(C214),"",VLOOKUP(C214, 'PCORNet v4'!$A$2:$F$249,2)&amp;"."&amp;VLOOKUP(C214, 'PCORNet v4'!$A$2:$F$249,3))</f>
        <v>Med_Admin.medadmin_stop_time</v>
      </c>
      <c r="K214" s="15" t="str">
        <f>IF(ISBLANK(C214),"",VLOOKUP(C214, 'PCORNet v4'!$A$2:$H$249,7))</f>
        <v>Time medication administration ended</v>
      </c>
      <c r="L214" s="16" t="str">
        <f>IF(ISBLANK(D214),"",VLOOKUP(D214,i2b2!$A$2:$H$60,2)&amp;"."&amp;VLOOKUP(D214,i2b2!$A$2:$H$60,3))</f>
        <v/>
      </c>
      <c r="M214" s="16" t="str">
        <f>IF(ISBLANK(D214),"",VLOOKUP(D214,i2b2!$A$2:$H$60,7))</f>
        <v/>
      </c>
      <c r="N214" s="17" t="str">
        <f>IF(ISBLANK(E214),"",VLOOKUP(E214, OMOP!$A$2:$G$178,2)&amp;"."&amp;VLOOKUP(E214,OMOP!$A$2:$G$178,3))</f>
        <v>DRUG_EXPOSURE.drug_exposure_end_datetime</v>
      </c>
      <c r="O214" s="17" t="str">
        <f>IF(ISBLANK(E214),"",VLOOKUP(E214, OMOP!$A$2:$H$178,7))</f>
        <v>The end date and time for the current
instance of Drug utilization. It is not
available from all sources.</v>
      </c>
      <c r="P214" s="25" t="s">
        <v>464</v>
      </c>
      <c r="Q214" s="25" t="s">
        <v>2047</v>
      </c>
      <c r="R214" s="25" t="s">
        <v>2048</v>
      </c>
      <c r="S214" s="50" t="s">
        <v>3051</v>
      </c>
      <c r="T214" s="50" t="s">
        <v>2959</v>
      </c>
      <c r="U214" s="50"/>
      <c r="V214" s="26" t="s">
        <v>1875</v>
      </c>
      <c r="W214" s="26" t="s">
        <v>2612</v>
      </c>
      <c r="X214" s="36" t="str">
        <f>IF(ISBLANK($A214),"",IF(ISBLANK(VLOOKUP($A214, Sentinel!$A$2:$H$180,8)),"N/A",VLOOKUP($A214, Sentinel!$A$2:$H$180,8)))</f>
        <v/>
      </c>
      <c r="Y214" s="37" t="str">
        <f>IF(ISBLANK(B214),"",IF(ISBLANK(VLOOKUP(B214,PCORNet!$A$2:$H$180,8)), "N/A",VLOOKUP(B214,PCORNet!$A$2:$H$180,8)))</f>
        <v/>
      </c>
      <c r="Z214" s="38" t="str">
        <f>IF(ISBLANK(C214),"",IF(ISBLANK(VLOOKUP(C214,'PCORNet v4'!$A$2:$H$296,8)), "N/A",VLOOKUP(C214,'PCORNet v4'!$A$2:$H$296,8)))</f>
        <v>PerformedSubstanceAdministration.dateRange(IVL&lt;TS.DATETIME&gt;).high</v>
      </c>
      <c r="AA214" s="39" t="str">
        <f>IF(ISBLANK(D214),"",IF(ISBLANK(VLOOKUP(D214,i2b2!$A$2:$H$180,8)),"N/A",VLOOKUP(D214,i2b2!$A$2:$H$180,8)))</f>
        <v/>
      </c>
      <c r="AB214" s="40" t="str">
        <f>IF(ISBLANK(E214),"",IF(ISBLANK(VLOOKUP(E214,OMOP!$A$2:$H$180,8)),"N/A", VLOOKUP(E214,OMOP!$A$2:$H$180,8)))</f>
        <v>PerformedSubstanceAdministration.dateRange(IVL&lt;TS.DATETIME&gt;).high</v>
      </c>
    </row>
    <row r="215" spans="1:28" s="6" customFormat="1" ht="46.8" x14ac:dyDescent="0.3">
      <c r="A215" s="13"/>
      <c r="B215" s="14"/>
      <c r="C215" s="15"/>
      <c r="D215" s="16"/>
      <c r="E215" s="17" t="s">
        <v>961</v>
      </c>
      <c r="F215" s="13" t="str">
        <f>IF(ISBLANK(A215),"",VLOOKUP(A215, Sentinel!$A$2:$F$139,2)&amp;"."&amp;VLOOKUP(A215, Sentinel!$A$2:$F$139,3))</f>
        <v/>
      </c>
      <c r="G215" s="13" t="str">
        <f>IF(ISBLANK(A215),"",VLOOKUP(A215, Sentinel!$A$2:$H$139,7))</f>
        <v/>
      </c>
      <c r="H215" s="14" t="str">
        <f>IF(ISBLANK(B215),"",VLOOKUP(B215, PCORNet!$A$2:$F$157,2)&amp;"."&amp;VLOOKUP(B215, PCORNet!$A$2:$F$157,3))</f>
        <v/>
      </c>
      <c r="I215" s="14" t="str">
        <f>IF(ISBLANK(B215),"",VLOOKUP(B215, PCORNet!$A$2:$H$157,7))</f>
        <v/>
      </c>
      <c r="J215" s="15" t="str">
        <f>IF(ISBLANK(C215),"",VLOOKUP(C215, 'PCORNet v4'!$A$2:$F$249,2)&amp;"."&amp;VLOOKUP(C215, 'PCORNet v4'!$A$2:$F$249,3))</f>
        <v/>
      </c>
      <c r="K215" s="15" t="str">
        <f>IF(ISBLANK(C215),"",VLOOKUP(C215, 'PCORNet v4'!$A$2:$H$249,7))</f>
        <v/>
      </c>
      <c r="L215" s="16" t="str">
        <f>IF(ISBLANK(D215),"",VLOOKUP(D215,i2b2!$A$2:$H$60,2)&amp;"."&amp;VLOOKUP(D215,i2b2!$A$2:$H$60,3))</f>
        <v/>
      </c>
      <c r="M215" s="16" t="str">
        <f>IF(ISBLANK(D215),"",VLOOKUP(D215,i2b2!$A$2:$H$60,7))</f>
        <v/>
      </c>
      <c r="N215" s="17" t="str">
        <f>IF(ISBLANK(E215),"",VLOOKUP(E215, OMOP!$A$2:$G$178,2)&amp;"."&amp;VLOOKUP(E215,OMOP!$A$2:$G$178,3))</f>
        <v>DRUG_EXPOSURE.verbatim_end_date</v>
      </c>
      <c r="O215" s="17" t="str">
        <f>IF(ISBLANK(E215),"",VLOOKUP(E215, OMOP!$A$2:$H$178,7))</f>
        <v>The known end date of a drug_exposure as
provided by the source</v>
      </c>
      <c r="P215" s="25" t="s">
        <v>464</v>
      </c>
      <c r="Q215" s="25" t="s">
        <v>2047</v>
      </c>
      <c r="R215" s="25" t="s">
        <v>2048</v>
      </c>
      <c r="S215" s="50" t="s">
        <v>2812</v>
      </c>
      <c r="T215" s="50"/>
      <c r="U215" s="50"/>
      <c r="V215" s="26" t="s">
        <v>1875</v>
      </c>
      <c r="W215" s="26" t="s">
        <v>2612</v>
      </c>
      <c r="X215" s="36" t="str">
        <f>IF(ISBLANK($A215),"",IF(ISBLANK(VLOOKUP($A215, Sentinel!$A$2:$H$180,8)),"N/A",VLOOKUP($A215, Sentinel!$A$2:$H$180,8)))</f>
        <v/>
      </c>
      <c r="Y215" s="37" t="str">
        <f>IF(ISBLANK(B215),"",IF(ISBLANK(VLOOKUP(B215,PCORNet!$A$2:$H$180,8)), "N/A",VLOOKUP(B215,PCORNet!$A$2:$H$180,8)))</f>
        <v/>
      </c>
      <c r="Z215" s="38" t="str">
        <f>IF(ISBLANK(C215),"",IF(ISBLANK(VLOOKUP(C215,'PCORNet v4'!$A$2:$H$296,8)), "N/A",VLOOKUP(C215,'PCORNet v4'!$A$2:$H$296,8)))</f>
        <v/>
      </c>
      <c r="AA215" s="39" t="str">
        <f>IF(ISBLANK(D215),"",IF(ISBLANK(VLOOKUP(D215,i2b2!$A$2:$H$180,8)),"N/A",VLOOKUP(D215,i2b2!$A$2:$H$180,8)))</f>
        <v/>
      </c>
      <c r="AB215" s="40" t="str">
        <f>IF(ISBLANK(E215),"",IF(ISBLANK(VLOOKUP(E215,OMOP!$A$2:$H$180,8)),"N/A", VLOOKUP(E215,OMOP!$A$2:$H$180,8)))</f>
        <v>PerformedSubstanceAdministration.dateRange(IVL&lt;TS.DATETIME&gt;).high</v>
      </c>
    </row>
    <row r="216" spans="1:28" s="6" customFormat="1" ht="96.6" customHeight="1" x14ac:dyDescent="0.3">
      <c r="A216" s="13" t="s">
        <v>264</v>
      </c>
      <c r="B216" s="14"/>
      <c r="C216" s="15" t="s">
        <v>1735</v>
      </c>
      <c r="D216" s="16"/>
      <c r="E216" s="17" t="s">
        <v>962</v>
      </c>
      <c r="F216" s="13" t="str">
        <f>IF(ISBLANK(A216),"",VLOOKUP(A216, Sentinel!$A$2:$F$139,2)&amp;"."&amp;VLOOKUP(A216, Sentinel!$A$2:$F$139,3))</f>
        <v>Inpatient Pharmacy.RxRoute</v>
      </c>
      <c r="G216" s="13" t="str">
        <f>IF(ISBLANK(A216),"",VLOOKUP(A216, Sentinel!$A$2:$H$139,7))</f>
        <v>Actual/administered route. Standard list of allowable values under development.</v>
      </c>
      <c r="H216" s="14" t="str">
        <f>IF(ISBLANK(B216),"",VLOOKUP(B216, PCORNet!$A$2:$F$157,2)&amp;"."&amp;VLOOKUP(B216, PCORNet!$A$2:$F$157,3))</f>
        <v/>
      </c>
      <c r="I216" s="14" t="str">
        <f>IF(ISBLANK(B216),"",VLOOKUP(B216, PCORNet!$A$2:$H$157,7))</f>
        <v/>
      </c>
      <c r="J216" s="15" t="str">
        <f>IF(ISBLANK(C216),"",VLOOKUP(C216, 'PCORNet v4'!$A$2:$F$249,2)&amp;"."&amp;VLOOKUP(C216, 'PCORNet v4'!$A$2:$F$249,3))</f>
        <v>Med_Admin.medadmin_route</v>
      </c>
      <c r="K216" s="15" t="str">
        <f>IF(ISBLANK(C216),"",VLOOKUP(C216, 'PCORNet v4'!$A$2:$H$249,7))</f>
        <v>Route of medication delivery</v>
      </c>
      <c r="L216" s="16" t="str">
        <f>IF(ISBLANK(D216),"",VLOOKUP(D216,i2b2!$A$2:$H$60,2)&amp;"."&amp;VLOOKUP(D216,i2b2!$A$2:$H$60,3))</f>
        <v/>
      </c>
      <c r="M216" s="16" t="str">
        <f>IF(ISBLANK(D216),"",VLOOKUP(D216,i2b2!$A$2:$H$60,7))</f>
        <v/>
      </c>
      <c r="N216" s="17" t="str">
        <f>IF(ISBLANK(E216),"",VLOOKUP(E216, OMOP!$A$2:$G$178,2)&amp;"."&amp;VLOOKUP(E216,OMOP!$A$2:$G$178,3))</f>
        <v>DRUG_EXPOSURE.route_concept_id</v>
      </c>
      <c r="O216" s="17" t="str">
        <f>IF(ISBLANK(E216),"",VLOOKUP(E216, OMOP!$A$2:$H$178,7))</f>
        <v>A foreign key to a predefined concept in the
Standardized Vocabularies reflecting the
route of administration.</v>
      </c>
      <c r="P216" s="25" t="s">
        <v>456</v>
      </c>
      <c r="Q216" s="25" t="s">
        <v>453</v>
      </c>
      <c r="R216" s="25" t="s">
        <v>2066</v>
      </c>
      <c r="S216" s="50" t="s">
        <v>3043</v>
      </c>
      <c r="T216" s="50" t="s">
        <v>3045</v>
      </c>
      <c r="U216" s="50" t="s">
        <v>3072</v>
      </c>
      <c r="V216" s="26" t="s">
        <v>1876</v>
      </c>
      <c r="W216" s="26" t="s">
        <v>2613</v>
      </c>
      <c r="X216" s="36" t="str">
        <f>IF(ISBLANK($A216),"",IF(ISBLANK(VLOOKUP($A216, Sentinel!$A$2:$H$180,8)),"N/A",VLOOKUP($A216, Sentinel!$A$2:$H$180,8)))</f>
        <v>PerformedSubstanceAdministration.routeOfAdministrationCode</v>
      </c>
      <c r="Y216" s="37" t="str">
        <f>IF(ISBLANK(B216),"",IF(ISBLANK(VLOOKUP(B216,PCORNet!$A$2:$H$180,8)), "N/A",VLOOKUP(B216,PCORNet!$A$2:$H$180,8)))</f>
        <v/>
      </c>
      <c r="Z216" s="38" t="str">
        <f>IF(ISBLANK(C216),"",IF(ISBLANK(VLOOKUP(C216,'PCORNet v4'!$A$2:$H$296,8)), "N/A",VLOOKUP(C216,'PCORNet v4'!$A$2:$H$296,8)))</f>
        <v>PerformedSubstanceAdministration.routeOfAdministrationCode</v>
      </c>
      <c r="AA216" s="39" t="str">
        <f>IF(ISBLANK(D216),"",IF(ISBLANK(VLOOKUP(D216,i2b2!$A$2:$H$180,8)),"N/A",VLOOKUP(D216,i2b2!$A$2:$H$180,8)))</f>
        <v/>
      </c>
      <c r="AB216" s="40" t="str">
        <f>IF(ISBLANK(E216),"",IF(ISBLANK(VLOOKUP(E216,OMOP!$A$2:$H$180,8)),"N/A", VLOOKUP(E216,OMOP!$A$2:$H$180,8)))</f>
        <v>PerformedSubstanceAdministration.routeOfAdministrationCode</v>
      </c>
    </row>
    <row r="217" spans="1:28" s="6" customFormat="1" ht="124.8" x14ac:dyDescent="0.3">
      <c r="A217" s="13" t="s">
        <v>257</v>
      </c>
      <c r="B217" s="14"/>
      <c r="C217" s="15" t="s">
        <v>1733</v>
      </c>
      <c r="D217" s="16"/>
      <c r="E217" s="17" t="s">
        <v>963</v>
      </c>
      <c r="F217" s="13" t="str">
        <f>IF(ISBLANK(A217),"",VLOOKUP(A217, Sentinel!$A$2:$F$139,2)&amp;"."&amp;VLOOKUP(A217, Sentinel!$A$2:$F$139,3))</f>
        <v>Inpatient Pharmacy.RxDose</v>
      </c>
      <c r="G217" s="13" t="str">
        <f>IF(ISBLANK(A217),"",VLOOKUP(A217, Sentinel!$A$2:$H$139,7))</f>
        <v>Actual/administered dose. Intended to be analyzed in conjunction with the RxUOM (unit of measure) field and product strength data associated with the NDC (available from drug databases). Format captures maximum # of whole and decimal digits allowed by software technology for numeric data.</v>
      </c>
      <c r="H217" s="14" t="str">
        <f>IF(ISBLANK(B217),"",VLOOKUP(B217, PCORNet!$A$2:$F$157,2)&amp;"."&amp;VLOOKUP(B217, PCORNet!$A$2:$F$157,3))</f>
        <v/>
      </c>
      <c r="I217" s="14" t="str">
        <f>IF(ISBLANK(B217),"",VLOOKUP(B217, PCORNet!$A$2:$H$157,7))</f>
        <v/>
      </c>
      <c r="J217" s="15" t="str">
        <f>IF(ISBLANK(C217),"",VLOOKUP(C217, 'PCORNet v4'!$A$2:$F$249,2)&amp;"."&amp;VLOOKUP(C217, 'PCORNet v4'!$A$2:$F$249,3))</f>
        <v>Med_Admin.medadmin_dose_admin</v>
      </c>
      <c r="K217" s="15" t="str">
        <f>IF(ISBLANK(C217),"",VLOOKUP(C217, 'PCORNet v4'!$A$2:$H$249,7))</f>
        <v>Dose of a given medication, as administered by the provider</v>
      </c>
      <c r="L217" s="16" t="str">
        <f>IF(ISBLANK(D217),"",VLOOKUP(D217,i2b2!$A$2:$H$60,2)&amp;"."&amp;VLOOKUP(D217,i2b2!$A$2:$H$60,3))</f>
        <v/>
      </c>
      <c r="M217" s="16" t="str">
        <f>IF(ISBLANK(D217),"",VLOOKUP(D217,i2b2!$A$2:$H$60,7))</f>
        <v/>
      </c>
      <c r="N217" s="17" t="str">
        <f>IF(ISBLANK(E217),"",VLOOKUP(E217, OMOP!$A$2:$G$178,2)&amp;"."&amp;VLOOKUP(E217,OMOP!$A$2:$G$178,3))</f>
        <v>DRUG_EXPOSURE.quantity</v>
      </c>
      <c r="O217" s="17" t="str">
        <f>IF(ISBLANK(E217),"",VLOOKUP(E217, OMOP!$A$2:$H$178,7))</f>
        <v>The quantity of drug as recorded in the
original prescription or dispensing record.</v>
      </c>
      <c r="P217" s="25" t="s">
        <v>457</v>
      </c>
      <c r="Q217" s="25" t="s">
        <v>453</v>
      </c>
      <c r="R217" s="25" t="s">
        <v>2065</v>
      </c>
      <c r="S217" s="50" t="s">
        <v>3042</v>
      </c>
      <c r="T217" s="50" t="s">
        <v>3044</v>
      </c>
      <c r="U217" s="50"/>
      <c r="V217" s="26" t="s">
        <v>2116</v>
      </c>
      <c r="W217" s="26" t="s">
        <v>2614</v>
      </c>
      <c r="X217" s="36" t="str">
        <f>IF(ISBLANK($A217),"",IF(ISBLANK(VLOOKUP($A217, Sentinel!$A$2:$H$180,8)),"N/A",VLOOKUP($A217, Sentinel!$A$2:$H$180,8)))</f>
        <v>PerformedSubstanceAdministration.productDose(PQ).value</v>
      </c>
      <c r="Y217" s="37" t="str">
        <f>IF(ISBLANK(B217),"",IF(ISBLANK(VLOOKUP(B217,PCORNet!$A$2:$H$180,8)), "N/A",VLOOKUP(B217,PCORNet!$A$2:$H$180,8)))</f>
        <v/>
      </c>
      <c r="Z217" s="38" t="str">
        <f>IF(ISBLANK(C217),"",IF(ISBLANK(VLOOKUP(C217,'PCORNet v4'!$A$2:$H$296,8)), "N/A",VLOOKUP(C217,'PCORNet v4'!$A$2:$H$296,8)))</f>
        <v>PerformedSubstanceAdministration.productDose(PQ).value</v>
      </c>
      <c r="AA217" s="39" t="str">
        <f>IF(ISBLANK(D217),"",IF(ISBLANK(VLOOKUP(D217,i2b2!$A$2:$H$180,8)),"N/A",VLOOKUP(D217,i2b2!$A$2:$H$180,8)))</f>
        <v/>
      </c>
      <c r="AB217" s="40" t="str">
        <f>IF(ISBLANK(E217),"",IF(ISBLANK(VLOOKUP(E217,OMOP!$A$2:$H$180,8)),"N/A", VLOOKUP(E217,OMOP!$A$2:$H$180,8)))</f>
        <v>PerformedSubstanceAdministration.productDose(PQ).value</v>
      </c>
    </row>
    <row r="218" spans="1:28" s="6" customFormat="1" ht="109.2" x14ac:dyDescent="0.3">
      <c r="A218" s="13" t="s">
        <v>267</v>
      </c>
      <c r="B218" s="14"/>
      <c r="C218" s="15" t="s">
        <v>1734</v>
      </c>
      <c r="D218" s="16"/>
      <c r="E218" s="17"/>
      <c r="F218" s="13" t="str">
        <f>IF(ISBLANK(A218),"",VLOOKUP(A218, Sentinel!$A$2:$F$139,2)&amp;"."&amp;VLOOKUP(A218, Sentinel!$A$2:$F$139,3))</f>
        <v>Inpatient Pharmacy.RxUOM</v>
      </c>
      <c r="G218" s="13" t="str">
        <f>IF(ISBLANK(A218),"",VLOOKUP(A218, Sentinel!$A$2:$H$139,7))</f>
        <v>Actual/administered unit of measure. Intended to be analyzed in conjunction with the RxDose field and product strength data associated with the NDC (available from drug databases). Standard list of allowable values under development.</v>
      </c>
      <c r="H218" s="14" t="str">
        <f>IF(ISBLANK(B218),"",VLOOKUP(B218, PCORNet!$A$2:$F$157,2)&amp;"."&amp;VLOOKUP(B218, PCORNet!$A$2:$F$157,3))</f>
        <v/>
      </c>
      <c r="I218" s="14" t="str">
        <f>IF(ISBLANK(B218),"",VLOOKUP(B218, PCORNet!$A$2:$H$157,7))</f>
        <v/>
      </c>
      <c r="J218" s="15" t="str">
        <f>IF(ISBLANK(C218),"",VLOOKUP(C218, 'PCORNet v4'!$A$2:$F$249,2)&amp;"."&amp;VLOOKUP(C218, 'PCORNet v4'!$A$2:$F$249,3))</f>
        <v>Med_Admin.medadmin_dose_admin_unit</v>
      </c>
      <c r="K218" s="15" t="str">
        <f>IF(ISBLANK(C218),"",VLOOKUP(C218, 'PCORNet v4'!$A$2:$H$249,7))</f>
        <v>Units of measure associated with the dose of the medication as administered by the provider</v>
      </c>
      <c r="L218" s="16" t="str">
        <f>IF(ISBLANK(D218),"",VLOOKUP(D218,i2b2!$A$2:$H$60,2)&amp;"."&amp;VLOOKUP(D218,i2b2!$A$2:$H$60,3))</f>
        <v/>
      </c>
      <c r="M218" s="16" t="str">
        <f>IF(ISBLANK(D218),"",VLOOKUP(D218,i2b2!$A$2:$H$60,7))</f>
        <v/>
      </c>
      <c r="N218" s="17" t="str">
        <f>IF(ISBLANK(E218),"",VLOOKUP(E218, OMOP!$A$2:$G$178,2)&amp;"."&amp;VLOOKUP(E218,OMOP!$A$2:$G$178,3))</f>
        <v/>
      </c>
      <c r="O218" s="17" t="str">
        <f>IF(ISBLANK(E218),"",VLOOKUP(E218, OMOP!$A$2:$H$178,7))</f>
        <v/>
      </c>
      <c r="P218" s="25" t="s">
        <v>458</v>
      </c>
      <c r="Q218" s="25" t="s">
        <v>453</v>
      </c>
      <c r="R218" s="25" t="s">
        <v>2065</v>
      </c>
      <c r="S218" s="50" t="s">
        <v>3042</v>
      </c>
      <c r="T218" s="50" t="s">
        <v>3044</v>
      </c>
      <c r="U218" s="50"/>
      <c r="V218" s="26" t="s">
        <v>2117</v>
      </c>
      <c r="W218" s="26" t="s">
        <v>2615</v>
      </c>
      <c r="X218" s="36" t="str">
        <f>IF(ISBLANK($A218),"",IF(ISBLANK(VLOOKUP($A218, Sentinel!$A$2:$H$180,8)),"N/A",VLOOKUP($A218, Sentinel!$A$2:$H$180,8)))</f>
        <v>PerformedSubstanceAdministration.productDose(PQ).unit</v>
      </c>
      <c r="Y218" s="37" t="str">
        <f>IF(ISBLANK(B218),"",IF(ISBLANK(VLOOKUP(B218,PCORNet!$A$2:$H$180,8)), "N/A",VLOOKUP(B218,PCORNet!$A$2:$H$180,8)))</f>
        <v/>
      </c>
      <c r="Z218" s="38" t="str">
        <f>IF(ISBLANK(C218),"",IF(ISBLANK(VLOOKUP(C218,'PCORNet v4'!$A$2:$H$296,8)), "N/A",VLOOKUP(C218,'PCORNet v4'!$A$2:$H$296,8)))</f>
        <v>PerformedSubstanceAdministration.productDose(PQ).unit</v>
      </c>
      <c r="AA218" s="39" t="str">
        <f>IF(ISBLANK(D218),"",IF(ISBLANK(VLOOKUP(D218,i2b2!$A$2:$H$180,8)),"N/A",VLOOKUP(D218,i2b2!$A$2:$H$180,8)))</f>
        <v/>
      </c>
      <c r="AB218" s="40" t="str">
        <f>IF(ISBLANK(E218),"",IF(ISBLANK(VLOOKUP(E218,OMOP!$A$2:$H$180,8)),"N/A", VLOOKUP(E218,OMOP!$A$2:$H$180,8)))</f>
        <v/>
      </c>
    </row>
    <row r="219" spans="1:28" s="6" customFormat="1" ht="31.2" x14ac:dyDescent="0.3">
      <c r="A219" s="13"/>
      <c r="B219" s="14"/>
      <c r="C219" s="15" t="s">
        <v>1736</v>
      </c>
      <c r="D219" s="16"/>
      <c r="E219" s="17"/>
      <c r="F219" s="13" t="str">
        <f>IF(ISBLANK(A219),"",VLOOKUP(A219, Sentinel!$A$2:$F$139,2)&amp;"."&amp;VLOOKUP(A219, Sentinel!$A$2:$F$139,3))</f>
        <v/>
      </c>
      <c r="G219" s="13" t="str">
        <f>IF(ISBLANK(A219),"",VLOOKUP(A219, Sentinel!$A$2:$H$139,7))</f>
        <v/>
      </c>
      <c r="H219" s="14" t="str">
        <f>IF(ISBLANK(B219),"",VLOOKUP(B219, PCORNet!$A$2:$F$157,2)&amp;"."&amp;VLOOKUP(B219, PCORNet!$A$2:$F$157,3))</f>
        <v/>
      </c>
      <c r="I219" s="14" t="str">
        <f>IF(ISBLANK(B219),"",VLOOKUP(B219, PCORNet!$A$2:$H$157,7))</f>
        <v/>
      </c>
      <c r="J219" s="15" t="str">
        <f>IF(ISBLANK(C219),"",VLOOKUP(C219, 'PCORNet v4'!$A$2:$F$249,2)&amp;"."&amp;VLOOKUP(C219, 'PCORNet v4'!$A$2:$F$249,3))</f>
        <v>Med_Admin.medadmin_source</v>
      </c>
      <c r="K219" s="15" t="str">
        <f>IF(ISBLANK(C219),"",VLOOKUP(C219, 'PCORNet v4'!$A$2:$H$249,7))</f>
        <v>Souce of the medication administration record</v>
      </c>
      <c r="L219" s="16" t="str">
        <f>IF(ISBLANK(D219),"",VLOOKUP(D219,i2b2!$A$2:$H$60,2)&amp;"."&amp;VLOOKUP(D219,i2b2!$A$2:$H$60,3))</f>
        <v/>
      </c>
      <c r="M219" s="16" t="str">
        <f>IF(ISBLANK(D219),"",VLOOKUP(D219,i2b2!$A$2:$H$60,7))</f>
        <v/>
      </c>
      <c r="N219" s="17" t="str">
        <f>IF(ISBLANK(E219),"",VLOOKUP(E219, OMOP!$A$2:$G$178,2)&amp;"."&amp;VLOOKUP(E219,OMOP!$A$2:$G$178,3))</f>
        <v/>
      </c>
      <c r="O219" s="17" t="str">
        <f>IF(ISBLANK(E219),"",VLOOKUP(E219, OMOP!$A$2:$H$178,7))</f>
        <v/>
      </c>
      <c r="P219" s="25" t="s">
        <v>1157</v>
      </c>
      <c r="Q219" s="25"/>
      <c r="R219" s="25"/>
      <c r="S219" s="50"/>
      <c r="T219" s="50"/>
      <c r="U219" s="50"/>
      <c r="V219" s="26"/>
      <c r="W219" s="26"/>
      <c r="X219" s="36" t="str">
        <f>IF(ISBLANK($A219),"",IF(ISBLANK(VLOOKUP($A219, Sentinel!$A$2:$H$180,8)),"N/A",VLOOKUP($A219, Sentinel!$A$2:$H$180,8)))</f>
        <v/>
      </c>
      <c r="Y219" s="37" t="str">
        <f>IF(ISBLANK(B219),"",IF(ISBLANK(VLOOKUP(B219,PCORNet!$A$2:$H$180,8)), "N/A",VLOOKUP(B219,PCORNet!$A$2:$H$180,8)))</f>
        <v/>
      </c>
      <c r="Z219" s="38" t="str">
        <f>IF(ISBLANK(C219),"",IF(ISBLANK(VLOOKUP(C219,'PCORNet v4'!$A$2:$H$296,8)), "N/A",VLOOKUP(C219,'PCORNet v4'!$A$2:$H$296,8)))</f>
        <v>N/A</v>
      </c>
      <c r="AA219" s="39" t="str">
        <f>IF(ISBLANK(D219),"",IF(ISBLANK(VLOOKUP(D219,i2b2!$A$2:$H$180,8)),"N/A",VLOOKUP(D219,i2b2!$A$2:$H$180,8)))</f>
        <v/>
      </c>
      <c r="AB219" s="40" t="str">
        <f>IF(ISBLANK(E219),"",IF(ISBLANK(VLOOKUP(E219,OMOP!$A$2:$H$180,8)),"N/A", VLOOKUP(E219,OMOP!$A$2:$H$180,8)))</f>
        <v/>
      </c>
    </row>
    <row r="220" spans="1:28" s="6" customFormat="1" ht="62.4" x14ac:dyDescent="0.3">
      <c r="A220" s="13"/>
      <c r="B220" s="14"/>
      <c r="C220" s="15"/>
      <c r="D220" s="16"/>
      <c r="E220" s="17" t="s">
        <v>964</v>
      </c>
      <c r="F220" s="13" t="str">
        <f>IF(ISBLANK(A220),"",VLOOKUP(A220, Sentinel!$A$2:$F$139,2)&amp;"."&amp;VLOOKUP(A220, Sentinel!$A$2:$F$139,3))</f>
        <v/>
      </c>
      <c r="G220" s="13" t="str">
        <f>IF(ISBLANK(A220),"",VLOOKUP(A220, Sentinel!$A$2:$H$139,7))</f>
        <v/>
      </c>
      <c r="H220" s="14" t="str">
        <f>IF(ISBLANK(B220),"",VLOOKUP(B220, PCORNet!$A$2:$F$157,2)&amp;"."&amp;VLOOKUP(B220, PCORNet!$A$2:$F$157,3))</f>
        <v/>
      </c>
      <c r="I220" s="14" t="str">
        <f>IF(ISBLANK(B220),"",VLOOKUP(B220, PCORNet!$A$2:$H$157,7))</f>
        <v/>
      </c>
      <c r="J220" s="15" t="str">
        <f>IF(ISBLANK(C220),"",VLOOKUP(C220, 'PCORNet v4'!$A$2:$F$249,2)&amp;"."&amp;VLOOKUP(C220, 'PCORNet v4'!$A$2:$F$249,3))</f>
        <v/>
      </c>
      <c r="K220" s="15" t="str">
        <f>IF(ISBLANK(C220),"",VLOOKUP(C220, 'PCORNet v4'!$A$2:$H$249,7))</f>
        <v/>
      </c>
      <c r="L220" s="16" t="str">
        <f>IF(ISBLANK(D220),"",VLOOKUP(D220,i2b2!$A$2:$H$60,2)&amp;"."&amp;VLOOKUP(D220,i2b2!$A$2:$H$60,3))</f>
        <v/>
      </c>
      <c r="M220" s="16" t="str">
        <f>IF(ISBLANK(D220),"",VLOOKUP(D220,i2b2!$A$2:$H$60,7))</f>
        <v/>
      </c>
      <c r="N220" s="17" t="str">
        <f>IF(ISBLANK(E220),"",VLOOKUP(E220, OMOP!$A$2:$G$178,2)&amp;"."&amp;VLOOKUP(E220,OMOP!$A$2:$G$178,3))</f>
        <v>DRUG_EXPOSURE.drug_type_concept_id</v>
      </c>
      <c r="O220" s="17" t="str">
        <f>IF(ISBLANK(E220),"",VLOOKUP(E220, OMOP!$A$2:$H$178,7))</f>
        <v>A foreign key to the predefined Concept
identifier in the Standardized Vocabularies
reflecting the type of Drug Exposure</v>
      </c>
      <c r="P220" s="26" t="s">
        <v>1878</v>
      </c>
      <c r="Q220" s="26" t="s">
        <v>2047</v>
      </c>
      <c r="R220" s="25" t="s">
        <v>2049</v>
      </c>
      <c r="S220" s="52" t="s">
        <v>2812</v>
      </c>
      <c r="T220" s="52"/>
      <c r="U220" s="52"/>
      <c r="V220" s="26" t="s">
        <v>1877</v>
      </c>
      <c r="W220" s="26" t="s">
        <v>2616</v>
      </c>
      <c r="X220" s="36" t="str">
        <f>IF(ISBLANK($A220),"",IF(ISBLANK(VLOOKUP($A220, Sentinel!$A$2:$H$180,8)),"N/A",VLOOKUP($A220, Sentinel!$A$2:$H$180,8)))</f>
        <v/>
      </c>
      <c r="Y220" s="37" t="str">
        <f>IF(ISBLANK(B220),"",IF(ISBLANK(VLOOKUP(B220,PCORNet!$A$2:$H$180,8)), "N/A",VLOOKUP(B220,PCORNet!$A$2:$H$180,8)))</f>
        <v/>
      </c>
      <c r="Z220" s="38" t="str">
        <f>IF(ISBLANK(C220),"",IF(ISBLANK(VLOOKUP(C220,'PCORNet v4'!$A$2:$H$296,8)), "N/A",VLOOKUP(C220,'PCORNet v4'!$A$2:$H$296,8)))</f>
        <v/>
      </c>
      <c r="AA220" s="39" t="str">
        <f>IF(ISBLANK(D220),"",IF(ISBLANK(VLOOKUP(D220,i2b2!$A$2:$H$180,8)),"N/A",VLOOKUP(D220,i2b2!$A$2:$H$180,8)))</f>
        <v/>
      </c>
      <c r="AB220" s="40" t="str">
        <f>IF(ISBLANK(E220),"",IF(ISBLANK(VLOOKUP(E220,OMOP!$A$2:$H$180,8)),"N/A", VLOOKUP(E220,OMOP!$A$2:$H$180,8)))</f>
        <v>PerformedSubstanceAdministration.informationSourceTypeCode</v>
      </c>
    </row>
    <row r="221" spans="1:28" s="6" customFormat="1" ht="122.4" customHeight="1" x14ac:dyDescent="0.3">
      <c r="A221" s="13"/>
      <c r="B221" s="14"/>
      <c r="C221" s="15"/>
      <c r="D221" s="16"/>
      <c r="E221" s="17" t="s">
        <v>965</v>
      </c>
      <c r="F221" s="13" t="str">
        <f>IF(ISBLANK(A221),"",VLOOKUP(A221, Sentinel!$A$2:$F$139,2)&amp;"."&amp;VLOOKUP(A221, Sentinel!$A$2:$F$139,3))</f>
        <v/>
      </c>
      <c r="G221" s="13" t="str">
        <f>IF(ISBLANK(A221),"",VLOOKUP(A221, Sentinel!$A$2:$H$139,7))</f>
        <v/>
      </c>
      <c r="H221" s="14" t="str">
        <f>IF(ISBLANK(B221),"",VLOOKUP(B221, PCORNet!$A$2:$F$157,2)&amp;"."&amp;VLOOKUP(B221, PCORNet!$A$2:$F$157,3))</f>
        <v/>
      </c>
      <c r="I221" s="14" t="str">
        <f>IF(ISBLANK(B221),"",VLOOKUP(B221, PCORNet!$A$2:$H$157,7))</f>
        <v/>
      </c>
      <c r="J221" s="15" t="str">
        <f>IF(ISBLANK(C221),"",VLOOKUP(C221, 'PCORNet v4'!$A$2:$F$249,2)&amp;"."&amp;VLOOKUP(C221, 'PCORNet v4'!$A$2:$F$249,3))</f>
        <v/>
      </c>
      <c r="K221" s="15" t="str">
        <f>IF(ISBLANK(C221),"",VLOOKUP(C221, 'PCORNet v4'!$A$2:$H$249,7))</f>
        <v/>
      </c>
      <c r="L221" s="16" t="str">
        <f>IF(ISBLANK(D221),"",VLOOKUP(D221,i2b2!$A$2:$H$60,2)&amp;"."&amp;VLOOKUP(D221,i2b2!$A$2:$H$60,3))</f>
        <v/>
      </c>
      <c r="M221" s="16" t="str">
        <f>IF(ISBLANK(D221),"",VLOOKUP(D221,i2b2!$A$2:$H$60,7))</f>
        <v/>
      </c>
      <c r="N221" s="17" t="str">
        <f>IF(ISBLANK(E221),"",VLOOKUP(E221, OMOP!$A$2:$G$178,2)&amp;"."&amp;VLOOKUP(E221,OMOP!$A$2:$G$178,3))</f>
        <v>DRUG_EXPOSURE.stop_reason</v>
      </c>
      <c r="O221" s="17" t="str">
        <f>IF(ISBLANK(E221),"",VLOOKUP(E221, OMOP!$A$2:$H$178,7))</f>
        <v>The reason the Drug was stopped. Reasons
include regimen completed, changed,
removed, etc.</v>
      </c>
      <c r="P221" s="25" t="s">
        <v>1697</v>
      </c>
      <c r="Q221" s="25" t="s">
        <v>453</v>
      </c>
      <c r="R221" s="25" t="s">
        <v>2091</v>
      </c>
      <c r="S221" s="50" t="s">
        <v>2812</v>
      </c>
      <c r="T221" s="50"/>
      <c r="U221" s="50"/>
      <c r="V221" s="26" t="s">
        <v>1880</v>
      </c>
      <c r="W221" s="26" t="s">
        <v>2617</v>
      </c>
      <c r="X221" s="36" t="str">
        <f>IF(ISBLANK($A221),"",IF(ISBLANK(VLOOKUP($A221, Sentinel!$A$2:$H$180,8)),"N/A",VLOOKUP($A221, Sentinel!$A$2:$H$180,8)))</f>
        <v/>
      </c>
      <c r="Y221" s="37" t="str">
        <f>IF(ISBLANK(B221),"",IF(ISBLANK(VLOOKUP(B221,PCORNet!$A$2:$H$180,8)), "N/A",VLOOKUP(B221,PCORNet!$A$2:$H$180,8)))</f>
        <v/>
      </c>
      <c r="Z221" s="38" t="str">
        <f>IF(ISBLANK(C221),"",IF(ISBLANK(VLOOKUP(C221,'PCORNet v4'!$A$2:$H$296,8)), "N/A",VLOOKUP(C221,'PCORNet v4'!$A$2:$H$296,8)))</f>
        <v/>
      </c>
      <c r="AA221" s="39" t="str">
        <f>IF(ISBLANK(D221),"",IF(ISBLANK(VLOOKUP(D221,i2b2!$A$2:$H$180,8)),"N/A",VLOOKUP(D221,i2b2!$A$2:$H$180,8)))</f>
        <v/>
      </c>
      <c r="AB221" s="40" t="str">
        <f>IF(ISBLANK(E221),"",IF(ISBLANK(VLOOKUP(E221,OMOP!$A$2:$H$180,8)),"N/A", VLOOKUP(E221,OMOP!$A$2:$H$180,8)))</f>
        <v>PerformedSubstanceAdministration.changeReason</v>
      </c>
    </row>
    <row r="222" spans="1:28" s="6" customFormat="1" ht="62.4" x14ac:dyDescent="0.3">
      <c r="A222" s="13"/>
      <c r="B222" s="14"/>
      <c r="C222" s="15"/>
      <c r="D222" s="16"/>
      <c r="E222" s="17" t="s">
        <v>966</v>
      </c>
      <c r="F222" s="13" t="str">
        <f>IF(ISBLANK(A222),"",VLOOKUP(A222, Sentinel!$A$2:$F$139,2)&amp;"."&amp;VLOOKUP(A222, Sentinel!$A$2:$F$139,3))</f>
        <v/>
      </c>
      <c r="G222" s="13" t="str">
        <f>IF(ISBLANK(A222),"",VLOOKUP(A222, Sentinel!$A$2:$H$139,7))</f>
        <v/>
      </c>
      <c r="H222" s="14" t="str">
        <f>IF(ISBLANK(B222),"",VLOOKUP(B222, PCORNet!$A$2:$F$157,2)&amp;"."&amp;VLOOKUP(B222, PCORNet!$A$2:$F$157,3))</f>
        <v/>
      </c>
      <c r="I222" s="14" t="str">
        <f>IF(ISBLANK(B222),"",VLOOKUP(B222, PCORNet!$A$2:$H$157,7))</f>
        <v/>
      </c>
      <c r="J222" s="15" t="str">
        <f>IF(ISBLANK(C222),"",VLOOKUP(C222, 'PCORNet v4'!$A$2:$F$249,2)&amp;"."&amp;VLOOKUP(C222, 'PCORNet v4'!$A$2:$F$249,3))</f>
        <v/>
      </c>
      <c r="K222" s="15" t="str">
        <f>IF(ISBLANK(C222),"",VLOOKUP(C222, 'PCORNet v4'!$A$2:$H$249,7))</f>
        <v/>
      </c>
      <c r="L222" s="16" t="str">
        <f>IF(ISBLANK(D222),"",VLOOKUP(D222,i2b2!$A$2:$H$60,2)&amp;"."&amp;VLOOKUP(D222,i2b2!$A$2:$H$60,3))</f>
        <v/>
      </c>
      <c r="M222" s="16" t="str">
        <f>IF(ISBLANK(D222),"",VLOOKUP(D222,i2b2!$A$2:$H$60,7))</f>
        <v/>
      </c>
      <c r="N222" s="17" t="str">
        <f>IF(ISBLANK(E222),"",VLOOKUP(E222, OMOP!$A$2:$G$178,2)&amp;"."&amp;VLOOKUP(E222,OMOP!$A$2:$G$178,3))</f>
        <v>DRUG_EXPOSURE.refills</v>
      </c>
      <c r="O222" s="17" t="str">
        <f>IF(ISBLANK(E222),"",VLOOKUP(E222, OMOP!$A$2:$H$178,7))</f>
        <v>The number of refills after the initial
prescription. The initial prescription is not
counted, values start with 0.</v>
      </c>
      <c r="P222" s="26" t="s">
        <v>2027</v>
      </c>
      <c r="Q222" s="26" t="s">
        <v>2047</v>
      </c>
      <c r="R222" s="25" t="s">
        <v>2092</v>
      </c>
      <c r="S222" s="52" t="s">
        <v>2812</v>
      </c>
      <c r="T222" s="52"/>
      <c r="U222" s="52"/>
      <c r="V222" s="26" t="s">
        <v>2658</v>
      </c>
      <c r="W222" s="26" t="s">
        <v>2618</v>
      </c>
      <c r="X222" s="36" t="str">
        <f>IF(ISBLANK($A222),"",IF(ISBLANK(VLOOKUP($A222, Sentinel!$A$2:$H$180,8)),"N/A",VLOOKUP($A222, Sentinel!$A$2:$H$180,8)))</f>
        <v/>
      </c>
      <c r="Y222" s="37" t="str">
        <f>IF(ISBLANK(B222),"",IF(ISBLANK(VLOOKUP(B222,PCORNet!$A$2:$H$180,8)), "N/A",VLOOKUP(B222,PCORNet!$A$2:$H$180,8)))</f>
        <v/>
      </c>
      <c r="Z222" s="38" t="str">
        <f>IF(ISBLANK(C222),"",IF(ISBLANK(VLOOKUP(C222,'PCORNet v4'!$A$2:$H$296,8)), "N/A",VLOOKUP(C222,'PCORNet v4'!$A$2:$H$296,8)))</f>
        <v/>
      </c>
      <c r="AA222" s="39" t="str">
        <f>IF(ISBLANK(D222),"",IF(ISBLANK(VLOOKUP(D222,i2b2!$A$2:$H$180,8)),"N/A",VLOOKUP(D222,i2b2!$A$2:$H$180,8)))</f>
        <v/>
      </c>
      <c r="AB222" s="40" t="str">
        <f>IF(ISBLANK(E222),"",IF(ISBLANK(VLOOKUP(E222,OMOP!$A$2:$H$180,8)),"N/A", VLOOKUP(E222,OMOP!$A$2:$H$180,8)))</f>
        <v>PerformedSubstanceAdministration &gt; PerformedCompositionRelationship &gt; PerformedStudyAgentTransfer.orderedNumberOfRepeats</v>
      </c>
    </row>
    <row r="223" spans="1:28" s="6" customFormat="1" ht="46.8" x14ac:dyDescent="0.3">
      <c r="A223" s="13"/>
      <c r="B223" s="14"/>
      <c r="C223" s="15"/>
      <c r="D223" s="16"/>
      <c r="E223" s="17" t="s">
        <v>967</v>
      </c>
      <c r="F223" s="13" t="str">
        <f>IF(ISBLANK(A223),"",VLOOKUP(A223, Sentinel!$A$2:$F$139,2)&amp;"."&amp;VLOOKUP(A223, Sentinel!$A$2:$F$139,3))</f>
        <v/>
      </c>
      <c r="G223" s="13" t="str">
        <f>IF(ISBLANK(A223),"",VLOOKUP(A223, Sentinel!$A$2:$H$139,7))</f>
        <v/>
      </c>
      <c r="H223" s="14" t="str">
        <f>IF(ISBLANK(B223),"",VLOOKUP(B223, PCORNet!$A$2:$F$157,2)&amp;"."&amp;VLOOKUP(B223, PCORNet!$A$2:$F$157,3))</f>
        <v/>
      </c>
      <c r="I223" s="14" t="str">
        <f>IF(ISBLANK(B223),"",VLOOKUP(B223, PCORNet!$A$2:$H$157,7))</f>
        <v/>
      </c>
      <c r="J223" s="15" t="str">
        <f>IF(ISBLANK(C223),"",VLOOKUP(C223, 'PCORNet v4'!$A$2:$F$249,2)&amp;"."&amp;VLOOKUP(C223, 'PCORNet v4'!$A$2:$F$249,3))</f>
        <v/>
      </c>
      <c r="K223" s="15" t="str">
        <f>IF(ISBLANK(C223),"",VLOOKUP(C223, 'PCORNet v4'!$A$2:$H$249,7))</f>
        <v/>
      </c>
      <c r="L223" s="16" t="str">
        <f>IF(ISBLANK(D223),"",VLOOKUP(D223,i2b2!$A$2:$H$60,2)&amp;"."&amp;VLOOKUP(D223,i2b2!$A$2:$H$60,3))</f>
        <v/>
      </c>
      <c r="M223" s="16" t="str">
        <f>IF(ISBLANK(D223),"",VLOOKUP(D223,i2b2!$A$2:$H$60,7))</f>
        <v/>
      </c>
      <c r="N223" s="17" t="str">
        <f>IF(ISBLANK(E223),"",VLOOKUP(E223, OMOP!$A$2:$G$178,2)&amp;"."&amp;VLOOKUP(E223,OMOP!$A$2:$G$178,3))</f>
        <v>DRUG_EXPOSURE.days_supply</v>
      </c>
      <c r="O223" s="17" t="str">
        <f>IF(ISBLANK(E223),"",VLOOKUP(E223, OMOP!$A$2:$H$178,7))</f>
        <v>The number of days of supply of the
medication as recorded in the original
prescription or dispensing record.</v>
      </c>
      <c r="P223" s="26" t="s">
        <v>818</v>
      </c>
      <c r="Q223" s="26" t="s">
        <v>797</v>
      </c>
      <c r="R223" s="25" t="s">
        <v>2093</v>
      </c>
      <c r="S223" s="52" t="s">
        <v>2812</v>
      </c>
      <c r="T223" s="52"/>
      <c r="U223" s="52"/>
      <c r="V223" s="26" t="s">
        <v>2659</v>
      </c>
      <c r="W223" s="26" t="s">
        <v>2619</v>
      </c>
      <c r="X223" s="36" t="str">
        <f>IF(ISBLANK($A223),"",IF(ISBLANK(VLOOKUP($A223, Sentinel!$A$2:$H$180,8)),"N/A",VLOOKUP($A223, Sentinel!$A$2:$H$180,8)))</f>
        <v/>
      </c>
      <c r="Y223" s="37" t="str">
        <f>IF(ISBLANK(B223),"",IF(ISBLANK(VLOOKUP(B223,PCORNet!$A$2:$H$180,8)), "N/A",VLOOKUP(B223,PCORNet!$A$2:$H$180,8)))</f>
        <v/>
      </c>
      <c r="Z223" s="38" t="str">
        <f>IF(ISBLANK(C223),"",IF(ISBLANK(VLOOKUP(C223,'PCORNet v4'!$A$2:$H$296,8)), "N/A",VLOOKUP(C223,'PCORNet v4'!$A$2:$H$296,8)))</f>
        <v/>
      </c>
      <c r="AA223" s="39" t="str">
        <f>IF(ISBLANK(D223),"",IF(ISBLANK(VLOOKUP(D223,i2b2!$A$2:$H$180,8)),"N/A",VLOOKUP(D223,i2b2!$A$2:$H$180,8)))</f>
        <v/>
      </c>
      <c r="AB223" s="40" t="str">
        <f>IF(ISBLANK(E223),"",IF(ISBLANK(VLOOKUP(E223,OMOP!$A$2:$H$180,8)),"N/A", VLOOKUP(E223,OMOP!$A$2:$H$180,8)))</f>
        <v>PerformedSubstanceAdministration &gt; PerformedCompositionRelationship &gt; PerformedStudyAgentTransfer.daysSupply</v>
      </c>
    </row>
    <row r="224" spans="1:28" s="6" customFormat="1" ht="218.4" x14ac:dyDescent="0.3">
      <c r="A224" s="13"/>
      <c r="B224" s="14"/>
      <c r="C224" s="15"/>
      <c r="D224" s="16"/>
      <c r="E224" s="17" t="s">
        <v>968</v>
      </c>
      <c r="F224" s="13" t="str">
        <f>IF(ISBLANK(A224),"",VLOOKUP(A224, Sentinel!$A$2:$F$139,2)&amp;"."&amp;VLOOKUP(A224, Sentinel!$A$2:$F$139,3))</f>
        <v/>
      </c>
      <c r="G224" s="13" t="str">
        <f>IF(ISBLANK(A224),"",VLOOKUP(A224, Sentinel!$A$2:$H$139,7))</f>
        <v/>
      </c>
      <c r="H224" s="14" t="str">
        <f>IF(ISBLANK(B224),"",VLOOKUP(B224, PCORNet!$A$2:$F$157,2)&amp;"."&amp;VLOOKUP(B224, PCORNet!$A$2:$F$157,3))</f>
        <v/>
      </c>
      <c r="I224" s="14" t="str">
        <f>IF(ISBLANK(B224),"",VLOOKUP(B224, PCORNet!$A$2:$H$157,7))</f>
        <v/>
      </c>
      <c r="J224" s="15" t="str">
        <f>IF(ISBLANK(C224),"",VLOOKUP(C224, 'PCORNet v4'!$A$2:$F$249,2)&amp;"."&amp;VLOOKUP(C224, 'PCORNet v4'!$A$2:$F$249,3))</f>
        <v/>
      </c>
      <c r="K224" s="15" t="str">
        <f>IF(ISBLANK(C224),"",VLOOKUP(C224, 'PCORNet v4'!$A$2:$H$249,7))</f>
        <v/>
      </c>
      <c r="L224" s="16" t="str">
        <f>IF(ISBLANK(D224),"",VLOOKUP(D224,i2b2!$A$2:$H$60,2)&amp;"."&amp;VLOOKUP(D224,i2b2!$A$2:$H$60,3))</f>
        <v/>
      </c>
      <c r="M224" s="16" t="str">
        <f>IF(ISBLANK(D224),"",VLOOKUP(D224,i2b2!$A$2:$H$60,7))</f>
        <v/>
      </c>
      <c r="N224" s="17" t="str">
        <f>IF(ISBLANK(E224),"",VLOOKUP(E224, OMOP!$A$2:$G$178,2)&amp;"."&amp;VLOOKUP(E224,OMOP!$A$2:$G$178,3))</f>
        <v>DRUG_EXPOSURE.sig</v>
      </c>
      <c r="O224" s="17" t="str">
        <f>IF(ISBLANK(E224),"",VLOOKUP(E224, OMOP!$A$2:$H$178,7))</f>
        <v>The directions (“signetur”) on the Drug
prescription as recorded in the original
prescription (and printed on the container) or
dispensing record.</v>
      </c>
      <c r="P224" s="25" t="s">
        <v>1527</v>
      </c>
      <c r="Q224" s="26" t="s">
        <v>453</v>
      </c>
      <c r="R224" s="25" t="s">
        <v>2094</v>
      </c>
      <c r="S224" s="50" t="s">
        <v>3052</v>
      </c>
      <c r="T224" s="50" t="s">
        <v>3053</v>
      </c>
      <c r="U224" s="50" t="s">
        <v>2960</v>
      </c>
      <c r="V224" s="26" t="s">
        <v>1879</v>
      </c>
      <c r="W224" s="26" t="s">
        <v>2620</v>
      </c>
      <c r="X224" s="36" t="str">
        <f>IF(ISBLANK($A224),"",IF(ISBLANK(VLOOKUP($A224, Sentinel!$A$2:$H$180,8)),"N/A",VLOOKUP($A224, Sentinel!$A$2:$H$180,8)))</f>
        <v/>
      </c>
      <c r="Y224" s="37" t="str">
        <f>IF(ISBLANK(B224),"",IF(ISBLANK(VLOOKUP(B224,PCORNet!$A$2:$H$180,8)), "N/A",VLOOKUP(B224,PCORNet!$A$2:$H$180,8)))</f>
        <v/>
      </c>
      <c r="Z224" s="38" t="str">
        <f>IF(ISBLANK(C224),"",IF(ISBLANK(VLOOKUP(C224,'PCORNet v4'!$A$2:$H$296,8)), "N/A",VLOOKUP(C224,'PCORNet v4'!$A$2:$H$296,8)))</f>
        <v/>
      </c>
      <c r="AA224" s="39" t="str">
        <f>IF(ISBLANK(D224),"",IF(ISBLANK(VLOOKUP(D224,i2b2!$A$2:$H$180,8)),"N/A",VLOOKUP(D224,i2b2!$A$2:$H$180,8)))</f>
        <v/>
      </c>
      <c r="AB224" s="40" t="str">
        <f>IF(ISBLANK(E224),"",IF(ISBLANK(VLOOKUP(E224,OMOP!$A$2:$H$180,8)),"N/A", VLOOKUP(E224,OMOP!$A$2:$H$180,8)))</f>
        <v>PerformedSubstanceAdministration.productDoseDescription</v>
      </c>
    </row>
    <row r="225" spans="1:28" s="6" customFormat="1" ht="78" x14ac:dyDescent="0.3">
      <c r="A225" s="13"/>
      <c r="B225" s="14"/>
      <c r="C225" s="15" t="s">
        <v>1725</v>
      </c>
      <c r="D225" s="16"/>
      <c r="E225" s="17"/>
      <c r="F225" s="13" t="str">
        <f>IF(ISBLANK(A225),"",VLOOKUP(A225, Sentinel!$A$2:$F$139,2)&amp;"."&amp;VLOOKUP(A225, Sentinel!$A$2:$F$139,3))</f>
        <v/>
      </c>
      <c r="G225" s="13" t="str">
        <f>IF(ISBLANK(A225),"",VLOOKUP(A225, Sentinel!$A$2:$H$139,7))</f>
        <v/>
      </c>
      <c r="H225" s="14" t="str">
        <f>IF(ISBLANK(B225),"",VLOOKUP(B225, PCORNet!$A$2:$F$157,2)&amp;"."&amp;VLOOKUP(B225, PCORNet!$A$2:$F$157,3))</f>
        <v/>
      </c>
      <c r="I225" s="14" t="str">
        <f>IF(ISBLANK(B225),"",VLOOKUP(B225, PCORNet!$A$2:$H$157,7))</f>
        <v/>
      </c>
      <c r="J225" s="15" t="str">
        <f>IF(ISBLANK(C225),"",VLOOKUP(C225, 'PCORNet v4'!$A$2:$F$249,2)&amp;"."&amp;VLOOKUP(C225, 'PCORNet v4'!$A$2:$F$249,3))</f>
        <v>Med_Admin.prescribingid</v>
      </c>
      <c r="K225" s="15" t="str">
        <f>IF(ISBLANK(C225),"",VLOOKUP(C225, 'PCORNet v4'!$A$2:$H$249,7))</f>
        <v>This is an optional relationship to the PRESCRIBING table, and may not be generally available.  One prescribing order may generate multiple adminstration records.</v>
      </c>
      <c r="L225" s="16" t="str">
        <f>IF(ISBLANK(D225),"",VLOOKUP(D225,i2b2!$A$2:$H$60,2)&amp;"."&amp;VLOOKUP(D225,i2b2!$A$2:$H$60,3))</f>
        <v/>
      </c>
      <c r="M225" s="16" t="str">
        <f>IF(ISBLANK(D225),"",VLOOKUP(D225,i2b2!$A$2:$H$60,7))</f>
        <v/>
      </c>
      <c r="N225" s="17" t="str">
        <f>IF(ISBLANK(E225),"",VLOOKUP(E225, OMOP!$A$2:$G$178,2)&amp;"."&amp;VLOOKUP(E225,OMOP!$A$2:$G$178,3))</f>
        <v/>
      </c>
      <c r="O225" s="17" t="str">
        <f>IF(ISBLANK(E225),"",VLOOKUP(E225, OMOP!$A$2:$H$178,7))</f>
        <v/>
      </c>
      <c r="P225" s="26" t="s">
        <v>2150</v>
      </c>
      <c r="Q225" s="26" t="s">
        <v>2062</v>
      </c>
      <c r="R225" s="25" t="s">
        <v>2051</v>
      </c>
      <c r="S225" s="51"/>
      <c r="T225" s="51"/>
      <c r="U225" s="51"/>
      <c r="V225" s="26" t="s">
        <v>2660</v>
      </c>
      <c r="W225" s="26" t="s">
        <v>2621</v>
      </c>
      <c r="X225" s="36" t="str">
        <f>IF(ISBLANK($A225),"",IF(ISBLANK(VLOOKUP($A225, Sentinel!$A$2:$H$180,8)),"N/A",VLOOKUP($A225, Sentinel!$A$2:$H$180,8)))</f>
        <v/>
      </c>
      <c r="Y225" s="37" t="str">
        <f>IF(ISBLANK(B225),"",IF(ISBLANK(VLOOKUP(B225,PCORNet!$A$2:$H$180,8)), "N/A",VLOOKUP(B225,PCORNet!$A$2:$H$180,8)))</f>
        <v/>
      </c>
      <c r="Z225" s="38" t="str">
        <f>IF(ISBLANK(C225),"",IF(ISBLANK(VLOOKUP(C225,'PCORNet v4'!$A$2:$H$296,8)), "N/A",VLOOKUP(C225,'PCORNet v4'!$A$2:$H$296,8)))</f>
        <v>PerformedSubstanceAdministration &gt; PerformedCompositionRelationship &gt; PerformedSubstanceAdministration.identifier(DSET&lt;ID&gt;).item(ID).identifier</v>
      </c>
      <c r="AA225" s="39" t="str">
        <f>IF(ISBLANK(D225),"",IF(ISBLANK(VLOOKUP(D225,i2b2!$A$2:$H$180,8)),"N/A",VLOOKUP(D225,i2b2!$A$2:$H$180,8)))</f>
        <v/>
      </c>
      <c r="AB225" s="40" t="str">
        <f>IF(ISBLANK(E225),"",IF(ISBLANK(VLOOKUP(E225,OMOP!$A$2:$H$180,8)),"N/A", VLOOKUP(E225,OMOP!$A$2:$H$180,8)))</f>
        <v/>
      </c>
    </row>
    <row r="226" spans="1:28" s="6" customFormat="1" x14ac:dyDescent="0.3">
      <c r="A226" s="13"/>
      <c r="B226" s="14"/>
      <c r="C226" s="15"/>
      <c r="D226" s="16"/>
      <c r="E226" s="17"/>
      <c r="F226" s="13" t="str">
        <f>IF(ISBLANK(A226),"",VLOOKUP(A226, Sentinel!$A$2:$F$139,2)&amp;"."&amp;VLOOKUP(A226, Sentinel!$A$2:$F$139,3))</f>
        <v/>
      </c>
      <c r="G226" s="13" t="str">
        <f>IF(ISBLANK(A226),"",VLOOKUP(A226, Sentinel!$A$2:$H$139,7))</f>
        <v/>
      </c>
      <c r="H226" s="14" t="str">
        <f>IF(ISBLANK(B226),"",VLOOKUP(B226, PCORNet!$A$2:$F$157,2)&amp;"."&amp;VLOOKUP(B226, PCORNet!$A$2:$F$157,3))</f>
        <v/>
      </c>
      <c r="I226" s="14" t="str">
        <f>IF(ISBLANK(B226),"",VLOOKUP(B226, PCORNet!$A$2:$H$157,7))</f>
        <v/>
      </c>
      <c r="J226" s="15" t="str">
        <f>IF(ISBLANK(C226),"",VLOOKUP(C226, 'PCORNet v4'!$A$2:$F$249,2)&amp;"."&amp;VLOOKUP(C226, 'PCORNet v4'!$A$2:$F$249,3))</f>
        <v/>
      </c>
      <c r="K226" s="15" t="str">
        <f>IF(ISBLANK(C226),"",VLOOKUP(C226, 'PCORNet v4'!$A$2:$H$249,7))</f>
        <v/>
      </c>
      <c r="L226" s="16" t="str">
        <f>IF(ISBLANK(D226),"",VLOOKUP(D226,i2b2!$A$2:$H$60,2)&amp;"."&amp;VLOOKUP(D226,i2b2!$A$2:$H$60,3))</f>
        <v/>
      </c>
      <c r="M226" s="16" t="str">
        <f>IF(ISBLANK(D226),"",VLOOKUP(D226,i2b2!$A$2:$H$60,7))</f>
        <v/>
      </c>
      <c r="N226" s="17" t="str">
        <f>IF(ISBLANK(E226),"",VLOOKUP(E226, OMOP!$A$2:$G$178,2)&amp;"."&amp;VLOOKUP(E226,OMOP!$A$2:$G$178,3))</f>
        <v/>
      </c>
      <c r="O226" s="17" t="str">
        <f>IF(ISBLANK(E226),"",VLOOKUP(E226, OMOP!$A$2:$H$178,7))</f>
        <v/>
      </c>
      <c r="P226" s="25"/>
      <c r="Q226" s="26"/>
      <c r="R226" s="25"/>
      <c r="S226" s="50"/>
      <c r="T226" s="50"/>
      <c r="U226" s="50"/>
      <c r="V226" s="26"/>
      <c r="W226" s="26"/>
      <c r="X226" s="36" t="str">
        <f>IF(ISBLANK($A226),"",IF(ISBLANK(VLOOKUP($A226, Sentinel!$A$2:$H$180,8)),"N/A",VLOOKUP($A226, Sentinel!$A$2:$H$180,8)))</f>
        <v/>
      </c>
      <c r="Y226" s="37" t="str">
        <f>IF(ISBLANK(B226),"",IF(ISBLANK(VLOOKUP(B226,PCORNet!$A$2:$H$180,8)), "N/A",VLOOKUP(B226,PCORNet!$A$2:$H$180,8)))</f>
        <v/>
      </c>
      <c r="Z226" s="38" t="str">
        <f>IF(ISBLANK(C226),"",IF(ISBLANK(VLOOKUP(C226,'PCORNet v4'!$A$2:$H$296,8)), "N/A",VLOOKUP(C226,'PCORNet v4'!$A$2:$H$296,8)))</f>
        <v/>
      </c>
      <c r="AA226" s="39" t="str">
        <f>IF(ISBLANK(D226),"",IF(ISBLANK(VLOOKUP(D226,i2b2!$A$2:$H$180,8)),"N/A",VLOOKUP(D226,i2b2!$A$2:$H$180,8)))</f>
        <v/>
      </c>
      <c r="AB226" s="40" t="str">
        <f>IF(ISBLANK(E226),"",IF(ISBLANK(VLOOKUP(E226,OMOP!$A$2:$H$180,8)),"N/A", VLOOKUP(E226,OMOP!$A$2:$H$180,8)))</f>
        <v/>
      </c>
    </row>
    <row r="227" spans="1:28" s="6" customFormat="1" ht="249.6" x14ac:dyDescent="0.3">
      <c r="A227" s="13"/>
      <c r="B227" s="14"/>
      <c r="C227" s="15"/>
      <c r="D227" s="16"/>
      <c r="E227" s="17" t="s">
        <v>969</v>
      </c>
      <c r="F227" s="13" t="str">
        <f>IF(ISBLANK(A227),"",VLOOKUP(A227, Sentinel!$A$2:$F$139,2)&amp;"."&amp;VLOOKUP(A227, Sentinel!$A$2:$F$139,3))</f>
        <v/>
      </c>
      <c r="G227" s="13" t="str">
        <f>IF(ISBLANK(A227),"",VLOOKUP(A227, Sentinel!$A$2:$H$139,7))</f>
        <v/>
      </c>
      <c r="H227" s="14" t="str">
        <f>IF(ISBLANK(B227),"",VLOOKUP(B227, PCORNet!$A$2:$F$157,2)&amp;"."&amp;VLOOKUP(B227, PCORNet!$A$2:$F$157,3))</f>
        <v/>
      </c>
      <c r="I227" s="14" t="str">
        <f>IF(ISBLANK(B227),"",VLOOKUP(B227, PCORNet!$A$2:$H$157,7))</f>
        <v/>
      </c>
      <c r="J227" s="15" t="str">
        <f>IF(ISBLANK(C227),"",VLOOKUP(C227, 'PCORNet v4'!$A$2:$F$249,2)&amp;"."&amp;VLOOKUP(C227, 'PCORNet v4'!$A$2:$F$249,3))</f>
        <v/>
      </c>
      <c r="K227" s="15" t="str">
        <f>IF(ISBLANK(C227),"",VLOOKUP(C227, 'PCORNet v4'!$A$2:$H$249,7))</f>
        <v/>
      </c>
      <c r="L227" s="16" t="str">
        <f>IF(ISBLANK(D227),"",VLOOKUP(D227,i2b2!$A$2:$H$60,2)&amp;"."&amp;VLOOKUP(D227,i2b2!$A$2:$H$60,3))</f>
        <v/>
      </c>
      <c r="M227" s="16" t="str">
        <f>IF(ISBLANK(D227),"",VLOOKUP(D227,i2b2!$A$2:$H$60,7))</f>
        <v/>
      </c>
      <c r="N227" s="17" t="str">
        <f>IF(ISBLANK(E227),"",VLOOKUP(E227, OMOP!$A$2:$G$178,2)&amp;"."&amp;VLOOKUP(E227,OMOP!$A$2:$G$178,3))</f>
        <v>DEVICE_EXPOSURE.</v>
      </c>
      <c r="O227" s="17" t="str">
        <f>IF(ISBLANK(E227),"",VLOOKUP(E227, OMOP!$A$2:$H$178,7))</f>
        <v>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v>
      </c>
      <c r="P227" s="25" t="s">
        <v>453</v>
      </c>
      <c r="Q227" s="26" t="s">
        <v>453</v>
      </c>
      <c r="R227" s="25"/>
      <c r="S227" s="50" t="s">
        <v>148</v>
      </c>
      <c r="T227" s="50" t="s">
        <v>2961</v>
      </c>
      <c r="U227" s="50" t="s">
        <v>2962</v>
      </c>
      <c r="V227" s="26" t="s">
        <v>1881</v>
      </c>
      <c r="W227" s="26" t="s">
        <v>2622</v>
      </c>
      <c r="X227" s="36" t="str">
        <f>IF(ISBLANK($A227),"",IF(ISBLANK(VLOOKUP($A227, Sentinel!$A$2:$H$180,8)),"N/A",VLOOKUP($A227, Sentinel!$A$2:$H$180,8)))</f>
        <v/>
      </c>
      <c r="Y227" s="37" t="str">
        <f>IF(ISBLANK(B227),"",IF(ISBLANK(VLOOKUP(B227,PCORNet!$A$2:$H$180,8)), "N/A",VLOOKUP(B227,PCORNet!$A$2:$H$180,8)))</f>
        <v/>
      </c>
      <c r="Z227" s="38" t="str">
        <f>IF(ISBLANK(C227),"",IF(ISBLANK(VLOOKUP(C227,'PCORNet v4'!$A$2:$H$296,8)), "N/A",VLOOKUP(C227,'PCORNet v4'!$A$2:$H$296,8)))</f>
        <v/>
      </c>
      <c r="AA227" s="39" t="str">
        <f>IF(ISBLANK(D227),"",IF(ISBLANK(VLOOKUP(D227,i2b2!$A$2:$H$180,8)),"N/A",VLOOKUP(D227,i2b2!$A$2:$H$180,8)))</f>
        <v/>
      </c>
      <c r="AB227" s="40" t="str">
        <f>IF(ISBLANK(E227),"",IF(ISBLANK(VLOOKUP(E227,OMOP!$A$2:$H$180,8)),"N/A", VLOOKUP(E227,OMOP!$A$2:$H$180,8)))</f>
        <v>PerformedSubstanceAdministration</v>
      </c>
    </row>
    <row r="228" spans="1:28" s="6" customFormat="1" ht="78" x14ac:dyDescent="0.3">
      <c r="A228" s="13"/>
      <c r="B228" s="14"/>
      <c r="C228" s="15"/>
      <c r="D228" s="16"/>
      <c r="E228" s="17" t="s">
        <v>970</v>
      </c>
      <c r="F228" s="13" t="str">
        <f>IF(ISBLANK(A228),"",VLOOKUP(A228, Sentinel!$A$2:$F$139,2)&amp;"."&amp;VLOOKUP(A228, Sentinel!$A$2:$F$139,3))</f>
        <v/>
      </c>
      <c r="G228" s="13" t="str">
        <f>IF(ISBLANK(A228),"",VLOOKUP(A228, Sentinel!$A$2:$H$139,7))</f>
        <v/>
      </c>
      <c r="H228" s="14" t="str">
        <f>IF(ISBLANK(B228),"",VLOOKUP(B228, PCORNet!$A$2:$F$157,2)&amp;"."&amp;VLOOKUP(B228, PCORNet!$A$2:$F$157,3))</f>
        <v/>
      </c>
      <c r="I228" s="14" t="str">
        <f>IF(ISBLANK(B228),"",VLOOKUP(B228, PCORNet!$A$2:$H$157,7))</f>
        <v/>
      </c>
      <c r="J228" s="15" t="str">
        <f>IF(ISBLANK(C228),"",VLOOKUP(C228, 'PCORNet v4'!$A$2:$F$249,2)&amp;"."&amp;VLOOKUP(C228, 'PCORNet v4'!$A$2:$F$249,3))</f>
        <v/>
      </c>
      <c r="K228" s="15" t="str">
        <f>IF(ISBLANK(C228),"",VLOOKUP(C228, 'PCORNet v4'!$A$2:$H$249,7))</f>
        <v/>
      </c>
      <c r="L228" s="16" t="str">
        <f>IF(ISBLANK(D228),"",VLOOKUP(D228,i2b2!$A$2:$H$60,2)&amp;"."&amp;VLOOKUP(D228,i2b2!$A$2:$H$60,3))</f>
        <v/>
      </c>
      <c r="M228" s="16" t="str">
        <f>IF(ISBLANK(D228),"",VLOOKUP(D228,i2b2!$A$2:$H$60,7))</f>
        <v/>
      </c>
      <c r="N228" s="17" t="str">
        <f>IF(ISBLANK(E228),"",VLOOKUP(E228, OMOP!$A$2:$G$178,2)&amp;"."&amp;VLOOKUP(E228,OMOP!$A$2:$G$178,3))</f>
        <v>DEVICE_EXPOSURE.person_id</v>
      </c>
      <c r="O228" s="17" t="str">
        <f>IF(ISBLANK(E228),"",VLOOKUP(E228, OMOP!$A$2:$H$178,7))</f>
        <v>A foreign key identifier to the Person who
is subjected to the Device. The
demographic details of that person are
stored in the Person table.</v>
      </c>
      <c r="P228" s="25" t="s">
        <v>1523</v>
      </c>
      <c r="Q228" s="26" t="s">
        <v>2050</v>
      </c>
      <c r="R228" s="25" t="s">
        <v>2051</v>
      </c>
      <c r="S228" s="51"/>
      <c r="T228" s="51"/>
      <c r="U228" s="51"/>
      <c r="V228" s="26" t="s">
        <v>1919</v>
      </c>
      <c r="W228" s="26" t="s">
        <v>2623</v>
      </c>
      <c r="X228" s="36" t="str">
        <f>IF(ISBLANK($A228),"",IF(ISBLANK(VLOOKUP($A228, Sentinel!$A$2:$H$180,8)),"N/A",VLOOKUP($A228, Sentinel!$A$2:$H$180,8)))</f>
        <v/>
      </c>
      <c r="Y228" s="37" t="str">
        <f>IF(ISBLANK(B228),"",IF(ISBLANK(VLOOKUP(B228,PCORNet!$A$2:$H$180,8)), "N/A",VLOOKUP(B228,PCORNet!$A$2:$H$180,8)))</f>
        <v/>
      </c>
      <c r="Z228" s="38" t="str">
        <f>IF(ISBLANK(C228),"",IF(ISBLANK(VLOOKUP(C228,'PCORNet v4'!$A$2:$H$296,8)), "N/A",VLOOKUP(C228,'PCORNet v4'!$A$2:$H$296,8)))</f>
        <v/>
      </c>
      <c r="AA228" s="39" t="str">
        <f>IF(ISBLANK(D228),"",IF(ISBLANK(VLOOKUP(D228,i2b2!$A$2:$H$180,8)),"N/A",VLOOKUP(D228,i2b2!$A$2:$H$180,8)))</f>
        <v/>
      </c>
      <c r="AB228" s="40" t="str">
        <f>IF(ISBLANK(E228),"",IF(ISBLANK(VLOOKUP(E228,OMOP!$A$2:$H$180,8)),"N/A", VLOOKUP(E228,OMOP!$A$2:$H$180,8)))</f>
        <v>PerformedSubstanceAdministration &gt; Subject.identifier</v>
      </c>
    </row>
    <row r="229" spans="1:28" s="6" customFormat="1" ht="46.8" x14ac:dyDescent="0.3">
      <c r="A229" s="13"/>
      <c r="B229" s="14"/>
      <c r="C229" s="15"/>
      <c r="D229" s="16"/>
      <c r="E229" s="17" t="s">
        <v>971</v>
      </c>
      <c r="F229" s="13" t="str">
        <f>IF(ISBLANK(A229),"",VLOOKUP(A229, Sentinel!$A$2:$F$139,2)&amp;"."&amp;VLOOKUP(A229, Sentinel!$A$2:$F$139,3))</f>
        <v/>
      </c>
      <c r="G229" s="13" t="str">
        <f>IF(ISBLANK(A229),"",VLOOKUP(A229, Sentinel!$A$2:$H$139,7))</f>
        <v/>
      </c>
      <c r="H229" s="14" t="str">
        <f>IF(ISBLANK(B229),"",VLOOKUP(B229, PCORNet!$A$2:$F$157,2)&amp;"."&amp;VLOOKUP(B229, PCORNet!$A$2:$F$157,3))</f>
        <v/>
      </c>
      <c r="I229" s="14" t="str">
        <f>IF(ISBLANK(B229),"",VLOOKUP(B229, PCORNet!$A$2:$H$157,7))</f>
        <v/>
      </c>
      <c r="J229" s="15" t="str">
        <f>IF(ISBLANK(C229),"",VLOOKUP(C229, 'PCORNet v4'!$A$2:$F$249,2)&amp;"."&amp;VLOOKUP(C229, 'PCORNet v4'!$A$2:$F$249,3))</f>
        <v/>
      </c>
      <c r="K229" s="15" t="str">
        <f>IF(ISBLANK(C229),"",VLOOKUP(C229, 'PCORNet v4'!$A$2:$H$249,7))</f>
        <v/>
      </c>
      <c r="L229" s="16" t="str">
        <f>IF(ISBLANK(D229),"",VLOOKUP(D229,i2b2!$A$2:$H$60,2)&amp;"."&amp;VLOOKUP(D229,i2b2!$A$2:$H$60,3))</f>
        <v/>
      </c>
      <c r="M229" s="16" t="str">
        <f>IF(ISBLANK(D229),"",VLOOKUP(D229,i2b2!$A$2:$H$60,7))</f>
        <v/>
      </c>
      <c r="N229" s="17" t="str">
        <f>IF(ISBLANK(E229),"",VLOOKUP(E229, OMOP!$A$2:$G$178,2)&amp;"."&amp;VLOOKUP(E229,OMOP!$A$2:$G$178,3))</f>
        <v>DEVICE_EXPOSURE.provider_id</v>
      </c>
      <c r="O229" s="17" t="str">
        <f>IF(ISBLANK(E229),"",VLOOKUP(E229, OMOP!$A$2:$H$178,7))</f>
        <v>A foreign key to the provider in the
PROVIDER table who initiated of
administered the Device.</v>
      </c>
      <c r="P229" s="25" t="s">
        <v>2026</v>
      </c>
      <c r="Q229" s="26" t="s">
        <v>1541</v>
      </c>
      <c r="R229" s="25" t="s">
        <v>2051</v>
      </c>
      <c r="S229" s="50" t="s">
        <v>2812</v>
      </c>
      <c r="T229" s="50" t="s">
        <v>2812</v>
      </c>
      <c r="U229" s="50"/>
      <c r="V229" s="26" t="s">
        <v>2136</v>
      </c>
      <c r="W229" s="26" t="s">
        <v>2624</v>
      </c>
      <c r="X229" s="36" t="str">
        <f>IF(ISBLANK($A229),"",IF(ISBLANK(VLOOKUP($A229, Sentinel!$A$2:$H$180,8)),"N/A",VLOOKUP($A229, Sentinel!$A$2:$H$180,8)))</f>
        <v/>
      </c>
      <c r="Y229" s="37" t="str">
        <f>IF(ISBLANK(B229),"",IF(ISBLANK(VLOOKUP(B229,PCORNet!$A$2:$H$180,8)), "N/A",VLOOKUP(B229,PCORNet!$A$2:$H$180,8)))</f>
        <v/>
      </c>
      <c r="Z229" s="38" t="str">
        <f>IF(ISBLANK(C229),"",IF(ISBLANK(VLOOKUP(C229,'PCORNet v4'!$A$2:$H$296,8)), "N/A",VLOOKUP(C229,'PCORNet v4'!$A$2:$H$296,8)))</f>
        <v/>
      </c>
      <c r="AA229" s="39" t="str">
        <f>IF(ISBLANK(D229),"",IF(ISBLANK(VLOOKUP(D229,i2b2!$A$2:$H$180,8)),"N/A",VLOOKUP(D229,i2b2!$A$2:$H$180,8)))</f>
        <v/>
      </c>
      <c r="AB229" s="40" t="str">
        <f>IF(ISBLANK(E229),"",IF(ISBLANK(VLOOKUP(E229,OMOP!$A$2:$H$180,8)),"N/A", VLOOKUP(E229,OMOP!$A$2:$H$180,8)))</f>
        <v>PerformedSubstanceAdministration &gt; Performer &gt; HealthcareProvider.identifier(DSET&lt;ID&gt;).item(ID).identifier</v>
      </c>
    </row>
    <row r="230" spans="1:28" s="6" customFormat="1" ht="46.8" x14ac:dyDescent="0.3">
      <c r="A230" s="13"/>
      <c r="B230" s="14"/>
      <c r="C230" s="15"/>
      <c r="D230" s="16"/>
      <c r="E230" s="17" t="s">
        <v>972</v>
      </c>
      <c r="F230" s="13" t="str">
        <f>IF(ISBLANK(A230),"",VLOOKUP(A230, Sentinel!$A$2:$F$139,2)&amp;"."&amp;VLOOKUP(A230, Sentinel!$A$2:$F$139,3))</f>
        <v/>
      </c>
      <c r="G230" s="13" t="str">
        <f>IF(ISBLANK(A230),"",VLOOKUP(A230, Sentinel!$A$2:$H$139,7))</f>
        <v/>
      </c>
      <c r="H230" s="14" t="str">
        <f>IF(ISBLANK(B230),"",VLOOKUP(B230, PCORNet!$A$2:$F$157,2)&amp;"."&amp;VLOOKUP(B230, PCORNet!$A$2:$F$157,3))</f>
        <v/>
      </c>
      <c r="I230" s="14" t="str">
        <f>IF(ISBLANK(B230),"",VLOOKUP(B230, PCORNet!$A$2:$H$157,7))</f>
        <v/>
      </c>
      <c r="J230" s="15" t="str">
        <f>IF(ISBLANK(C230),"",VLOOKUP(C230, 'PCORNet v4'!$A$2:$F$249,2)&amp;"."&amp;VLOOKUP(C230, 'PCORNet v4'!$A$2:$F$249,3))</f>
        <v/>
      </c>
      <c r="K230" s="15" t="str">
        <f>IF(ISBLANK(C230),"",VLOOKUP(C230, 'PCORNet v4'!$A$2:$H$249,7))</f>
        <v/>
      </c>
      <c r="L230" s="16" t="str">
        <f>IF(ISBLANK(D230),"",VLOOKUP(D230,i2b2!$A$2:$H$60,2)&amp;"."&amp;VLOOKUP(D230,i2b2!$A$2:$H$60,3))</f>
        <v/>
      </c>
      <c r="M230" s="16" t="str">
        <f>IF(ISBLANK(D230),"",VLOOKUP(D230,i2b2!$A$2:$H$60,7))</f>
        <v/>
      </c>
      <c r="N230" s="17" t="str">
        <f>IF(ISBLANK(E230),"",VLOOKUP(E230, OMOP!$A$2:$G$178,2)&amp;"."&amp;VLOOKUP(E230,OMOP!$A$2:$G$178,3))</f>
        <v>DEVICE_EXPOSURE.visit_occurrence_id</v>
      </c>
      <c r="O230" s="17" t="str">
        <f>IF(ISBLANK(E230),"",VLOOKUP(E230, OMOP!$A$2:$H$178,7))</f>
        <v>A foreign key to the visit in the VISIT
table during which the device was used.</v>
      </c>
      <c r="P230" s="26" t="s">
        <v>2025</v>
      </c>
      <c r="Q230" s="26" t="s">
        <v>2062</v>
      </c>
      <c r="R230" s="25" t="s">
        <v>2051</v>
      </c>
      <c r="S230" s="51"/>
      <c r="T230" s="51"/>
      <c r="U230" s="51"/>
      <c r="V230" s="26" t="s">
        <v>1882</v>
      </c>
      <c r="W230" s="26" t="s">
        <v>2625</v>
      </c>
      <c r="X230" s="36" t="str">
        <f>IF(ISBLANK($A230),"",IF(ISBLANK(VLOOKUP($A230, Sentinel!$A$2:$H$180,8)),"N/A",VLOOKUP($A230, Sentinel!$A$2:$H$180,8)))</f>
        <v/>
      </c>
      <c r="Y230" s="37" t="str">
        <f>IF(ISBLANK(B230),"",IF(ISBLANK(VLOOKUP(B230,PCORNet!$A$2:$H$180,8)), "N/A",VLOOKUP(B230,PCORNet!$A$2:$H$180,8)))</f>
        <v/>
      </c>
      <c r="Z230" s="38" t="str">
        <f>IF(ISBLANK(C230),"",IF(ISBLANK(VLOOKUP(C230,'PCORNet v4'!$A$2:$H$296,8)), "N/A",VLOOKUP(C230,'PCORNet v4'!$A$2:$H$296,8)))</f>
        <v/>
      </c>
      <c r="AA230" s="39" t="str">
        <f>IF(ISBLANK(D230),"",IF(ISBLANK(VLOOKUP(D230,i2b2!$A$2:$H$180,8)),"N/A",VLOOKUP(D230,i2b2!$A$2:$H$180,8)))</f>
        <v/>
      </c>
      <c r="AB230" s="40" t="str">
        <f>IF(ISBLANK(E230),"",IF(ISBLANK(VLOOKUP(E230,OMOP!$A$2:$H$180,8)),"N/A", VLOOKUP(E230,OMOP!$A$2:$H$180,8)))</f>
        <v>PerformedSubstanceAdministration &gt; PerformedCompositionRelationship &gt; PerformedEncounter.identifier(DSET&lt;ID&gt;).item(ID).identifier</v>
      </c>
    </row>
    <row r="231" spans="1:28" s="6" customFormat="1" ht="46.8" x14ac:dyDescent="0.3">
      <c r="A231" s="13"/>
      <c r="B231" s="14"/>
      <c r="C231" s="15"/>
      <c r="D231" s="16"/>
      <c r="E231" s="17" t="s">
        <v>973</v>
      </c>
      <c r="F231" s="13" t="str">
        <f>IF(ISBLANK(A231),"",VLOOKUP(A231, Sentinel!$A$2:$F$139,2)&amp;"."&amp;VLOOKUP(A231, Sentinel!$A$2:$F$139,3))</f>
        <v/>
      </c>
      <c r="G231" s="13" t="str">
        <f>IF(ISBLANK(A231),"",VLOOKUP(A231, Sentinel!$A$2:$H$139,7))</f>
        <v/>
      </c>
      <c r="H231" s="14" t="str">
        <f>IF(ISBLANK(B231),"",VLOOKUP(B231, PCORNet!$A$2:$F$157,2)&amp;"."&amp;VLOOKUP(B231, PCORNet!$A$2:$F$157,3))</f>
        <v/>
      </c>
      <c r="I231" s="14" t="str">
        <f>IF(ISBLANK(B231),"",VLOOKUP(B231, PCORNet!$A$2:$H$157,7))</f>
        <v/>
      </c>
      <c r="J231" s="15" t="str">
        <f>IF(ISBLANK(C231),"",VLOOKUP(C231, 'PCORNet v4'!$A$2:$F$249,2)&amp;"."&amp;VLOOKUP(C231, 'PCORNet v4'!$A$2:$F$249,3))</f>
        <v/>
      </c>
      <c r="K231" s="15" t="str">
        <f>IF(ISBLANK(C231),"",VLOOKUP(C231, 'PCORNet v4'!$A$2:$H$249,7))</f>
        <v/>
      </c>
      <c r="L231" s="16" t="str">
        <f>IF(ISBLANK(D231),"",VLOOKUP(D231,i2b2!$A$2:$H$60,2)&amp;"."&amp;VLOOKUP(D231,i2b2!$A$2:$H$60,3))</f>
        <v/>
      </c>
      <c r="M231" s="16" t="str">
        <f>IF(ISBLANK(D231),"",VLOOKUP(D231,i2b2!$A$2:$H$60,7))</f>
        <v/>
      </c>
      <c r="N231" s="17" t="str">
        <f>IF(ISBLANK(E231),"",VLOOKUP(E231, OMOP!$A$2:$G$178,2)&amp;"."&amp;VLOOKUP(E231,OMOP!$A$2:$G$178,3))</f>
        <v>DEVICE_EXPOSURE.device_concept_id</v>
      </c>
      <c r="O231" s="17" t="str">
        <f>IF(ISBLANK(E231),"",VLOOKUP(E231, OMOP!$A$2:$H$178,7))</f>
        <v>A foreign key that refers to a Standard
Concept identifier in the Standardized
Vocabularies for the Device concept.</v>
      </c>
      <c r="P231" s="25" t="s">
        <v>1524</v>
      </c>
      <c r="Q231" s="26" t="s">
        <v>2063</v>
      </c>
      <c r="R231" s="25" t="s">
        <v>2064</v>
      </c>
      <c r="S231" s="50" t="s">
        <v>2963</v>
      </c>
      <c r="T231" s="50" t="s">
        <v>2964</v>
      </c>
      <c r="U231" s="50" t="s">
        <v>2965</v>
      </c>
      <c r="V231" s="26" t="s">
        <v>2158</v>
      </c>
      <c r="W231" s="26" t="s">
        <v>2626</v>
      </c>
      <c r="X231" s="36" t="str">
        <f>IF(ISBLANK($A231),"",IF(ISBLANK(VLOOKUP($A231, Sentinel!$A$2:$H$180,8)),"N/A",VLOOKUP($A231, Sentinel!$A$2:$H$180,8)))</f>
        <v/>
      </c>
      <c r="Y231" s="37" t="str">
        <f>IF(ISBLANK(B231),"",IF(ISBLANK(VLOOKUP(B231,PCORNet!$A$2:$H$180,8)), "N/A",VLOOKUP(B231,PCORNet!$A$2:$H$180,8)))</f>
        <v/>
      </c>
      <c r="Z231" s="38" t="str">
        <f>IF(ISBLANK(C231),"",IF(ISBLANK(VLOOKUP(C231,'PCORNet v4'!$A$2:$H$296,8)), "N/A",VLOOKUP(C231,'PCORNet v4'!$A$2:$H$296,8)))</f>
        <v/>
      </c>
      <c r="AA231" s="39" t="str">
        <f>IF(ISBLANK(D231),"",IF(ISBLANK(VLOOKUP(D231,i2b2!$A$2:$H$180,8)),"N/A",VLOOKUP(D231,i2b2!$A$2:$H$180,8)))</f>
        <v/>
      </c>
      <c r="AB231" s="40" t="str">
        <f>IF(ISBLANK(E231),"",IF(ISBLANK(VLOOKUP(E231,OMOP!$A$2:$H$180,8)),"N/A", VLOOKUP(E231,OMOP!$A$2:$H$180,8)))</f>
        <v>PerformedSubstanceAdministration &gt; Device.code</v>
      </c>
    </row>
    <row r="232" spans="1:28" s="6" customFormat="1" ht="46.8" x14ac:dyDescent="0.3">
      <c r="A232" s="13"/>
      <c r="B232" s="14"/>
      <c r="C232" s="15"/>
      <c r="D232" s="16"/>
      <c r="E232" s="17" t="s">
        <v>974</v>
      </c>
      <c r="F232" s="13" t="str">
        <f>IF(ISBLANK(A232),"",VLOOKUP(A232, Sentinel!$A$2:$F$139,2)&amp;"."&amp;VLOOKUP(A232, Sentinel!$A$2:$F$139,3))</f>
        <v/>
      </c>
      <c r="G232" s="13" t="str">
        <f>IF(ISBLANK(A232),"",VLOOKUP(A232, Sentinel!$A$2:$H$139,7))</f>
        <v/>
      </c>
      <c r="H232" s="14" t="str">
        <f>IF(ISBLANK(B232),"",VLOOKUP(B232, PCORNet!$A$2:$F$157,2)&amp;"."&amp;VLOOKUP(B232, PCORNet!$A$2:$F$157,3))</f>
        <v/>
      </c>
      <c r="I232" s="14" t="str">
        <f>IF(ISBLANK(B232),"",VLOOKUP(B232, PCORNet!$A$2:$H$157,7))</f>
        <v/>
      </c>
      <c r="J232" s="15" t="str">
        <f>IF(ISBLANK(C232),"",VLOOKUP(C232, 'PCORNet v4'!$A$2:$F$249,2)&amp;"."&amp;VLOOKUP(C232, 'PCORNet v4'!$A$2:$F$249,3))</f>
        <v/>
      </c>
      <c r="K232" s="15" t="str">
        <f>IF(ISBLANK(C232),"",VLOOKUP(C232, 'PCORNet v4'!$A$2:$H$249,7))</f>
        <v/>
      </c>
      <c r="L232" s="16" t="str">
        <f>IF(ISBLANK(D232),"",VLOOKUP(D232,i2b2!$A$2:$H$60,2)&amp;"."&amp;VLOOKUP(D232,i2b2!$A$2:$H$60,3))</f>
        <v/>
      </c>
      <c r="M232" s="16" t="str">
        <f>IF(ISBLANK(D232),"",VLOOKUP(D232,i2b2!$A$2:$H$60,7))</f>
        <v/>
      </c>
      <c r="N232" s="17" t="str">
        <f>IF(ISBLANK(E232),"",VLOOKUP(E232, OMOP!$A$2:$G$178,2)&amp;"."&amp;VLOOKUP(E232,OMOP!$A$2:$G$178,3))</f>
        <v>DEVICE_EXPOSURE.unique_device_id</v>
      </c>
      <c r="O232" s="17" t="str">
        <f>IF(ISBLANK(E232),"",VLOOKUP(E232, OMOP!$A$2:$H$178,7))</f>
        <v>A UDI or equivalent identifying the
instance of the Device used in the Person.</v>
      </c>
      <c r="P232" s="25" t="s">
        <v>1525</v>
      </c>
      <c r="Q232" s="26" t="s">
        <v>2063</v>
      </c>
      <c r="R232" s="25" t="s">
        <v>2051</v>
      </c>
      <c r="S232" s="50" t="s">
        <v>2966</v>
      </c>
      <c r="T232" s="50" t="s">
        <v>2967</v>
      </c>
      <c r="U232" s="50" t="s">
        <v>2968</v>
      </c>
      <c r="V232" s="26" t="s">
        <v>1883</v>
      </c>
      <c r="W232" s="26" t="s">
        <v>2627</v>
      </c>
      <c r="X232" s="36" t="str">
        <f>IF(ISBLANK($A232),"",IF(ISBLANK(VLOOKUP($A232, Sentinel!$A$2:$H$180,8)),"N/A",VLOOKUP($A232, Sentinel!$A$2:$H$180,8)))</f>
        <v/>
      </c>
      <c r="Y232" s="37" t="str">
        <f>IF(ISBLANK(B232),"",IF(ISBLANK(VLOOKUP(B232,PCORNet!$A$2:$H$180,8)), "N/A",VLOOKUP(B232,PCORNet!$A$2:$H$180,8)))</f>
        <v/>
      </c>
      <c r="Z232" s="38" t="str">
        <f>IF(ISBLANK(C232),"",IF(ISBLANK(VLOOKUP(C232,'PCORNet v4'!$A$2:$H$296,8)), "N/A",VLOOKUP(C232,'PCORNet v4'!$A$2:$H$296,8)))</f>
        <v/>
      </c>
      <c r="AA232" s="39" t="str">
        <f>IF(ISBLANK(D232),"",IF(ISBLANK(VLOOKUP(D232,i2b2!$A$2:$H$180,8)),"N/A",VLOOKUP(D232,i2b2!$A$2:$H$180,8)))</f>
        <v/>
      </c>
      <c r="AB232" s="40" t="str">
        <f>IF(ISBLANK(E232),"",IF(ISBLANK(VLOOKUP(E232,OMOP!$A$2:$H$180,8)),"N/A", VLOOKUP(E232,OMOP!$A$2:$H$180,8)))</f>
        <v>PerformedSubstanceAdministration &gt; Device.identifier</v>
      </c>
    </row>
    <row r="233" spans="1:28" s="6" customFormat="1" ht="31.2" x14ac:dyDescent="0.3">
      <c r="A233" s="13"/>
      <c r="B233" s="14"/>
      <c r="C233" s="15"/>
      <c r="D233" s="16"/>
      <c r="E233" s="17" t="s">
        <v>975</v>
      </c>
      <c r="F233" s="13" t="str">
        <f>IF(ISBLANK(A233),"",VLOOKUP(A233, Sentinel!$A$2:$F$139,2)&amp;"."&amp;VLOOKUP(A233, Sentinel!$A$2:$F$139,3))</f>
        <v/>
      </c>
      <c r="G233" s="13" t="str">
        <f>IF(ISBLANK(A233),"",VLOOKUP(A233, Sentinel!$A$2:$H$139,7))</f>
        <v/>
      </c>
      <c r="H233" s="14" t="str">
        <f>IF(ISBLANK(B233),"",VLOOKUP(B233, PCORNet!$A$2:$F$157,2)&amp;"."&amp;VLOOKUP(B233, PCORNet!$A$2:$F$157,3))</f>
        <v/>
      </c>
      <c r="I233" s="14" t="str">
        <f>IF(ISBLANK(B233),"",VLOOKUP(B233, PCORNet!$A$2:$H$157,7))</f>
        <v/>
      </c>
      <c r="J233" s="15" t="str">
        <f>IF(ISBLANK(C233),"",VLOOKUP(C233, 'PCORNet v4'!$A$2:$F$249,2)&amp;"."&amp;VLOOKUP(C233, 'PCORNet v4'!$A$2:$F$249,3))</f>
        <v/>
      </c>
      <c r="K233" s="15" t="str">
        <f>IF(ISBLANK(C233),"",VLOOKUP(C233, 'PCORNet v4'!$A$2:$H$249,7))</f>
        <v/>
      </c>
      <c r="L233" s="16" t="str">
        <f>IF(ISBLANK(D233),"",VLOOKUP(D233,i2b2!$A$2:$H$60,2)&amp;"."&amp;VLOOKUP(D233,i2b2!$A$2:$H$60,3))</f>
        <v/>
      </c>
      <c r="M233" s="16" t="str">
        <f>IF(ISBLANK(D233),"",VLOOKUP(D233,i2b2!$A$2:$H$60,7))</f>
        <v/>
      </c>
      <c r="N233" s="17" t="str">
        <f>IF(ISBLANK(E233),"",VLOOKUP(E233, OMOP!$A$2:$G$178,2)&amp;"."&amp;VLOOKUP(E233,OMOP!$A$2:$G$178,3))</f>
        <v>DEVICE_EXPOSURE.device_exposure_id</v>
      </c>
      <c r="O233" s="17" t="str">
        <f>IF(ISBLANK(E233),"",VLOOKUP(E233, OMOP!$A$2:$H$178,7))</f>
        <v>A system-generated unique identifier for
each Device Exposure.</v>
      </c>
      <c r="P233" s="25" t="s">
        <v>812</v>
      </c>
      <c r="Q233" s="26" t="s">
        <v>2062</v>
      </c>
      <c r="R233" s="25" t="s">
        <v>2051</v>
      </c>
      <c r="S233" s="51"/>
      <c r="T233" s="51"/>
      <c r="U233" s="51"/>
      <c r="V233" s="26" t="s">
        <v>1884</v>
      </c>
      <c r="W233" s="26" t="s">
        <v>2628</v>
      </c>
      <c r="X233" s="36" t="str">
        <f>IF(ISBLANK($A233),"",IF(ISBLANK(VLOOKUP($A233, Sentinel!$A$2:$H$180,8)),"N/A",VLOOKUP($A233, Sentinel!$A$2:$H$180,8)))</f>
        <v/>
      </c>
      <c r="Y233" s="37" t="str">
        <f>IF(ISBLANK(B233),"",IF(ISBLANK(VLOOKUP(B233,PCORNet!$A$2:$H$180,8)), "N/A",VLOOKUP(B233,PCORNet!$A$2:$H$180,8)))</f>
        <v/>
      </c>
      <c r="Z233" s="38" t="str">
        <f>IF(ISBLANK(C233),"",IF(ISBLANK(VLOOKUP(C233,'PCORNet v4'!$A$2:$H$296,8)), "N/A",VLOOKUP(C233,'PCORNet v4'!$A$2:$H$296,8)))</f>
        <v/>
      </c>
      <c r="AA233" s="39" t="str">
        <f>IF(ISBLANK(D233),"",IF(ISBLANK(VLOOKUP(D233,i2b2!$A$2:$H$180,8)),"N/A",VLOOKUP(D233,i2b2!$A$2:$H$180,8)))</f>
        <v/>
      </c>
      <c r="AB233" s="40" t="str">
        <f>IF(ISBLANK(E233),"",IF(ISBLANK(VLOOKUP(E233,OMOP!$A$2:$H$180,8)),"N/A", VLOOKUP(E233,OMOP!$A$2:$H$180,8)))</f>
        <v>PerformedSubstanceAdministration.identifier</v>
      </c>
    </row>
    <row r="234" spans="1:28" s="6" customFormat="1" ht="46.8" x14ac:dyDescent="0.3">
      <c r="A234" s="13"/>
      <c r="B234" s="14"/>
      <c r="C234" s="15"/>
      <c r="D234" s="16"/>
      <c r="E234" s="17" t="s">
        <v>976</v>
      </c>
      <c r="F234" s="13" t="str">
        <f>IF(ISBLANK(A234),"",VLOOKUP(A234, Sentinel!$A$2:$F$139,2)&amp;"."&amp;VLOOKUP(A234, Sentinel!$A$2:$F$139,3))</f>
        <v/>
      </c>
      <c r="G234" s="13" t="str">
        <f>IF(ISBLANK(A234),"",VLOOKUP(A234, Sentinel!$A$2:$H$139,7))</f>
        <v/>
      </c>
      <c r="H234" s="14" t="str">
        <f>IF(ISBLANK(B234),"",VLOOKUP(B234, PCORNet!$A$2:$F$157,2)&amp;"."&amp;VLOOKUP(B234, PCORNet!$A$2:$F$157,3))</f>
        <v/>
      </c>
      <c r="I234" s="14" t="str">
        <f>IF(ISBLANK(B234),"",VLOOKUP(B234, PCORNet!$A$2:$H$157,7))</f>
        <v/>
      </c>
      <c r="J234" s="15" t="str">
        <f>IF(ISBLANK(C234),"",VLOOKUP(C234, 'PCORNet v4'!$A$2:$F$249,2)&amp;"."&amp;VLOOKUP(C234, 'PCORNet v4'!$A$2:$F$249,3))</f>
        <v/>
      </c>
      <c r="K234" s="15" t="str">
        <f>IF(ISBLANK(C234),"",VLOOKUP(C234, 'PCORNet v4'!$A$2:$H$249,7))</f>
        <v/>
      </c>
      <c r="L234" s="16" t="str">
        <f>IF(ISBLANK(D234),"",VLOOKUP(D234,i2b2!$A$2:$H$60,2)&amp;"."&amp;VLOOKUP(D234,i2b2!$A$2:$H$60,3))</f>
        <v/>
      </c>
      <c r="M234" s="16" t="str">
        <f>IF(ISBLANK(D234),"",VLOOKUP(D234,i2b2!$A$2:$H$60,7))</f>
        <v/>
      </c>
      <c r="N234" s="17" t="str">
        <f>IF(ISBLANK(E234),"",VLOOKUP(E234, OMOP!$A$2:$G$178,2)&amp;"."&amp;VLOOKUP(E234,OMOP!$A$2:$G$178,3))</f>
        <v>DEVICE_EXPOSURE.device_exposure_start_date</v>
      </c>
      <c r="O234" s="17" t="str">
        <f>IF(ISBLANK(E234),"",VLOOKUP(E234, OMOP!$A$2:$H$178,7))</f>
        <v>The date the Device or supply was applied
or used.</v>
      </c>
      <c r="P234" s="25" t="s">
        <v>463</v>
      </c>
      <c r="Q234" s="26" t="s">
        <v>2047</v>
      </c>
      <c r="R234" s="25" t="s">
        <v>2048</v>
      </c>
      <c r="S234" s="50" t="s">
        <v>2969</v>
      </c>
      <c r="T234" s="50" t="s">
        <v>2970</v>
      </c>
      <c r="U234" s="50"/>
      <c r="V234" s="26" t="s">
        <v>1885</v>
      </c>
      <c r="W234" s="26" t="s">
        <v>2629</v>
      </c>
      <c r="X234" s="36" t="str">
        <f>IF(ISBLANK($A234),"",IF(ISBLANK(VLOOKUP($A234, Sentinel!$A$2:$H$180,8)),"N/A",VLOOKUP($A234, Sentinel!$A$2:$H$180,8)))</f>
        <v/>
      </c>
      <c r="Y234" s="37" t="str">
        <f>IF(ISBLANK(B234),"",IF(ISBLANK(VLOOKUP(B234,PCORNet!$A$2:$H$180,8)), "N/A",VLOOKUP(B234,PCORNet!$A$2:$H$180,8)))</f>
        <v/>
      </c>
      <c r="Z234" s="38" t="str">
        <f>IF(ISBLANK(C234),"",IF(ISBLANK(VLOOKUP(C234,'PCORNet v4'!$A$2:$H$296,8)), "N/A",VLOOKUP(C234,'PCORNet v4'!$A$2:$H$296,8)))</f>
        <v/>
      </c>
      <c r="AA234" s="39" t="str">
        <f>IF(ISBLANK(D234),"",IF(ISBLANK(VLOOKUP(D234,i2b2!$A$2:$H$180,8)),"N/A",VLOOKUP(D234,i2b2!$A$2:$H$180,8)))</f>
        <v/>
      </c>
      <c r="AB234" s="40" t="str">
        <f>IF(ISBLANK(E234),"",IF(ISBLANK(VLOOKUP(E234,OMOP!$A$2:$H$180,8)),"N/A", VLOOKUP(E234,OMOP!$A$2:$H$180,8)))</f>
        <v>PerformedSubstanceAdministration.dateRange(IVL&lt;TS.DATETIME&gt;).low</v>
      </c>
    </row>
    <row r="235" spans="1:28" s="6" customFormat="1" ht="31.2" x14ac:dyDescent="0.3">
      <c r="A235" s="13"/>
      <c r="B235" s="14"/>
      <c r="C235" s="15"/>
      <c r="D235" s="16"/>
      <c r="E235" s="17" t="s">
        <v>977</v>
      </c>
      <c r="F235" s="13" t="str">
        <f>IF(ISBLANK(A235),"",VLOOKUP(A235, Sentinel!$A$2:$F$139,2)&amp;"."&amp;VLOOKUP(A235, Sentinel!$A$2:$F$139,3))</f>
        <v/>
      </c>
      <c r="G235" s="13" t="str">
        <f>IF(ISBLANK(A235),"",VLOOKUP(A235, Sentinel!$A$2:$H$139,7))</f>
        <v/>
      </c>
      <c r="H235" s="14" t="str">
        <f>IF(ISBLANK(B235),"",VLOOKUP(B235, PCORNet!$A$2:$F$157,2)&amp;"."&amp;VLOOKUP(B235, PCORNet!$A$2:$F$157,3))</f>
        <v/>
      </c>
      <c r="I235" s="14" t="str">
        <f>IF(ISBLANK(B235),"",VLOOKUP(B235, PCORNet!$A$2:$H$157,7))</f>
        <v/>
      </c>
      <c r="J235" s="15" t="str">
        <f>IF(ISBLANK(C235),"",VLOOKUP(C235, 'PCORNet v4'!$A$2:$F$249,2)&amp;"."&amp;VLOOKUP(C235, 'PCORNet v4'!$A$2:$F$249,3))</f>
        <v/>
      </c>
      <c r="K235" s="15" t="str">
        <f>IF(ISBLANK(C235),"",VLOOKUP(C235, 'PCORNet v4'!$A$2:$H$249,7))</f>
        <v/>
      </c>
      <c r="L235" s="16" t="str">
        <f>IF(ISBLANK(D235),"",VLOOKUP(D235,i2b2!$A$2:$H$60,2)&amp;"."&amp;VLOOKUP(D235,i2b2!$A$2:$H$60,3))</f>
        <v/>
      </c>
      <c r="M235" s="16" t="str">
        <f>IF(ISBLANK(D235),"",VLOOKUP(D235,i2b2!$A$2:$H$60,7))</f>
        <v/>
      </c>
      <c r="N235" s="17" t="str">
        <f>IF(ISBLANK(E235),"",VLOOKUP(E235, OMOP!$A$2:$G$178,2)&amp;"."&amp;VLOOKUP(E235,OMOP!$A$2:$G$178,3))</f>
        <v>DEVICE_EXPOSURE.device_exposure_start_datetime</v>
      </c>
      <c r="O235" s="17" t="str">
        <f>IF(ISBLANK(E235),"",VLOOKUP(E235, OMOP!$A$2:$H$178,7))</f>
        <v>The date and time the Device or supply
was applied or used.</v>
      </c>
      <c r="P235" s="25" t="s">
        <v>463</v>
      </c>
      <c r="Q235" s="26" t="s">
        <v>2047</v>
      </c>
      <c r="R235" s="25" t="s">
        <v>2048</v>
      </c>
      <c r="S235" s="50" t="s">
        <v>2969</v>
      </c>
      <c r="T235" s="50" t="s">
        <v>2970</v>
      </c>
      <c r="U235" s="50"/>
      <c r="V235" s="26" t="s">
        <v>1885</v>
      </c>
      <c r="W235" s="26" t="s">
        <v>2630</v>
      </c>
      <c r="X235" s="36" t="str">
        <f>IF(ISBLANK($A235),"",IF(ISBLANK(VLOOKUP($A235, Sentinel!$A$2:$H$180,8)),"N/A",VLOOKUP($A235, Sentinel!$A$2:$H$180,8)))</f>
        <v/>
      </c>
      <c r="Y235" s="37" t="str">
        <f>IF(ISBLANK(B235),"",IF(ISBLANK(VLOOKUP(B235,PCORNet!$A$2:$H$180,8)), "N/A",VLOOKUP(B235,PCORNet!$A$2:$H$180,8)))</f>
        <v/>
      </c>
      <c r="Z235" s="38" t="str">
        <f>IF(ISBLANK(C235),"",IF(ISBLANK(VLOOKUP(C235,'PCORNet v4'!$A$2:$H$296,8)), "N/A",VLOOKUP(C235,'PCORNet v4'!$A$2:$H$296,8)))</f>
        <v/>
      </c>
      <c r="AA235" s="39" t="str">
        <f>IF(ISBLANK(D235),"",IF(ISBLANK(VLOOKUP(D235,i2b2!$A$2:$H$180,8)),"N/A",VLOOKUP(D235,i2b2!$A$2:$H$180,8)))</f>
        <v/>
      </c>
      <c r="AB235" s="40" t="str">
        <f>IF(ISBLANK(E235),"",IF(ISBLANK(VLOOKUP(E235,OMOP!$A$2:$H$180,8)),"N/A", VLOOKUP(E235,OMOP!$A$2:$H$180,8)))</f>
        <v>PerformedSubstanceAdministration.dateRange(IVL&lt;TS.DATETIME&gt;).low</v>
      </c>
    </row>
    <row r="236" spans="1:28" s="6" customFormat="1" ht="31.2" x14ac:dyDescent="0.3">
      <c r="A236" s="13"/>
      <c r="B236" s="14"/>
      <c r="C236" s="15"/>
      <c r="D236" s="16"/>
      <c r="E236" s="17" t="s">
        <v>978</v>
      </c>
      <c r="F236" s="13" t="str">
        <f>IF(ISBLANK(A236),"",VLOOKUP(A236, Sentinel!$A$2:$F$139,2)&amp;"."&amp;VLOOKUP(A236, Sentinel!$A$2:$F$139,3))</f>
        <v/>
      </c>
      <c r="G236" s="13" t="str">
        <f>IF(ISBLANK(A236),"",VLOOKUP(A236, Sentinel!$A$2:$H$139,7))</f>
        <v/>
      </c>
      <c r="H236" s="14" t="str">
        <f>IF(ISBLANK(B236),"",VLOOKUP(B236, PCORNet!$A$2:$F$157,2)&amp;"."&amp;VLOOKUP(B236, PCORNet!$A$2:$F$157,3))</f>
        <v/>
      </c>
      <c r="I236" s="14" t="str">
        <f>IF(ISBLANK(B236),"",VLOOKUP(B236, PCORNet!$A$2:$H$157,7))</f>
        <v/>
      </c>
      <c r="J236" s="15" t="str">
        <f>IF(ISBLANK(C236),"",VLOOKUP(C236, 'PCORNet v4'!$A$2:$F$249,2)&amp;"."&amp;VLOOKUP(C236, 'PCORNet v4'!$A$2:$F$249,3))</f>
        <v/>
      </c>
      <c r="K236" s="15" t="str">
        <f>IF(ISBLANK(C236),"",VLOOKUP(C236, 'PCORNet v4'!$A$2:$H$249,7))</f>
        <v/>
      </c>
      <c r="L236" s="16" t="str">
        <f>IF(ISBLANK(D236),"",VLOOKUP(D236,i2b2!$A$2:$H$60,2)&amp;"."&amp;VLOOKUP(D236,i2b2!$A$2:$H$60,3))</f>
        <v/>
      </c>
      <c r="M236" s="16" t="str">
        <f>IF(ISBLANK(D236),"",VLOOKUP(D236,i2b2!$A$2:$H$60,7))</f>
        <v/>
      </c>
      <c r="N236" s="17" t="str">
        <f>IF(ISBLANK(E236),"",VLOOKUP(E236, OMOP!$A$2:$G$178,2)&amp;"."&amp;VLOOKUP(E236,OMOP!$A$2:$G$178,3))</f>
        <v>DEVICE_EXPOSURE.device_exposure_end_date</v>
      </c>
      <c r="O236" s="17" t="str">
        <f>IF(ISBLANK(E236),"",VLOOKUP(E236, OMOP!$A$2:$H$178,7))</f>
        <v>The date the Device or supply was
removed from use.</v>
      </c>
      <c r="P236" s="25" t="s">
        <v>464</v>
      </c>
      <c r="Q236" s="26" t="s">
        <v>2047</v>
      </c>
      <c r="R236" s="25" t="s">
        <v>2048</v>
      </c>
      <c r="S236" s="50" t="s">
        <v>2971</v>
      </c>
      <c r="T236" s="50" t="s">
        <v>2972</v>
      </c>
      <c r="U236" s="50"/>
      <c r="V236" s="26" t="s">
        <v>1886</v>
      </c>
      <c r="W236" s="26" t="s">
        <v>2631</v>
      </c>
      <c r="X236" s="36" t="str">
        <f>IF(ISBLANK($A236),"",IF(ISBLANK(VLOOKUP($A236, Sentinel!$A$2:$H$180,8)),"N/A",VLOOKUP($A236, Sentinel!$A$2:$H$180,8)))</f>
        <v/>
      </c>
      <c r="Y236" s="37" t="str">
        <f>IF(ISBLANK(B236),"",IF(ISBLANK(VLOOKUP(B236,PCORNet!$A$2:$H$180,8)), "N/A",VLOOKUP(B236,PCORNet!$A$2:$H$180,8)))</f>
        <v/>
      </c>
      <c r="Z236" s="38" t="str">
        <f>IF(ISBLANK(C236),"",IF(ISBLANK(VLOOKUP(C236,'PCORNet v4'!$A$2:$H$296,8)), "N/A",VLOOKUP(C236,'PCORNet v4'!$A$2:$H$296,8)))</f>
        <v/>
      </c>
      <c r="AA236" s="39" t="str">
        <f>IF(ISBLANK(D236),"",IF(ISBLANK(VLOOKUP(D236,i2b2!$A$2:$H$180,8)),"N/A",VLOOKUP(D236,i2b2!$A$2:$H$180,8)))</f>
        <v/>
      </c>
      <c r="AB236" s="40" t="str">
        <f>IF(ISBLANK(E236),"",IF(ISBLANK(VLOOKUP(E236,OMOP!$A$2:$H$180,8)),"N/A", VLOOKUP(E236,OMOP!$A$2:$H$180,8)))</f>
        <v>PerformedSubstanceAdministration.dateRange(IVL&lt;TS.DATETIME&gt;).high</v>
      </c>
    </row>
    <row r="237" spans="1:28" s="6" customFormat="1" ht="31.2" x14ac:dyDescent="0.3">
      <c r="A237" s="13"/>
      <c r="B237" s="14"/>
      <c r="C237" s="15"/>
      <c r="D237" s="16"/>
      <c r="E237" s="17" t="s">
        <v>979</v>
      </c>
      <c r="F237" s="13" t="str">
        <f>IF(ISBLANK(A237),"",VLOOKUP(A237, Sentinel!$A$2:$F$139,2)&amp;"."&amp;VLOOKUP(A237, Sentinel!$A$2:$F$139,3))</f>
        <v/>
      </c>
      <c r="G237" s="13" t="str">
        <f>IF(ISBLANK(A237),"",VLOOKUP(A237, Sentinel!$A$2:$H$139,7))</f>
        <v/>
      </c>
      <c r="H237" s="14" t="str">
        <f>IF(ISBLANK(B237),"",VLOOKUP(B237, PCORNet!$A$2:$F$157,2)&amp;"."&amp;VLOOKUP(B237, PCORNet!$A$2:$F$157,3))</f>
        <v/>
      </c>
      <c r="I237" s="14" t="str">
        <f>IF(ISBLANK(B237),"",VLOOKUP(B237, PCORNet!$A$2:$H$157,7))</f>
        <v/>
      </c>
      <c r="J237" s="15" t="str">
        <f>IF(ISBLANK(C237),"",VLOOKUP(C237, 'PCORNet v4'!$A$2:$F$249,2)&amp;"."&amp;VLOOKUP(C237, 'PCORNet v4'!$A$2:$F$249,3))</f>
        <v/>
      </c>
      <c r="K237" s="15" t="str">
        <f>IF(ISBLANK(C237),"",VLOOKUP(C237, 'PCORNet v4'!$A$2:$H$249,7))</f>
        <v/>
      </c>
      <c r="L237" s="16" t="str">
        <f>IF(ISBLANK(D237),"",VLOOKUP(D237,i2b2!$A$2:$H$60,2)&amp;"."&amp;VLOOKUP(D237,i2b2!$A$2:$H$60,3))</f>
        <v/>
      </c>
      <c r="M237" s="16" t="str">
        <f>IF(ISBLANK(D237),"",VLOOKUP(D237,i2b2!$A$2:$H$60,7))</f>
        <v/>
      </c>
      <c r="N237" s="17" t="str">
        <f>IF(ISBLANK(E237),"",VLOOKUP(E237, OMOP!$A$2:$G$178,2)&amp;"."&amp;VLOOKUP(E237,OMOP!$A$2:$G$178,3))</f>
        <v>DEVICE_EXPOSURE.device_exposure_end_datetime</v>
      </c>
      <c r="O237" s="17" t="str">
        <f>IF(ISBLANK(E237),"",VLOOKUP(E237, OMOP!$A$2:$H$178,7))</f>
        <v>The date and time the Device or supply
was removed from use.</v>
      </c>
      <c r="P237" s="25" t="s">
        <v>464</v>
      </c>
      <c r="Q237" s="26" t="s">
        <v>2047</v>
      </c>
      <c r="R237" s="25" t="s">
        <v>2048</v>
      </c>
      <c r="S237" s="50" t="s">
        <v>2971</v>
      </c>
      <c r="T237" s="50" t="s">
        <v>2972</v>
      </c>
      <c r="U237" s="50"/>
      <c r="V237" s="26" t="s">
        <v>1886</v>
      </c>
      <c r="W237" s="26" t="s">
        <v>2631</v>
      </c>
      <c r="X237" s="36" t="str">
        <f>IF(ISBLANK($A237),"",IF(ISBLANK(VLOOKUP($A237, Sentinel!$A$2:$H$180,8)),"N/A",VLOOKUP($A237, Sentinel!$A$2:$H$180,8)))</f>
        <v/>
      </c>
      <c r="Y237" s="37" t="str">
        <f>IF(ISBLANK(B237),"",IF(ISBLANK(VLOOKUP(B237,PCORNet!$A$2:$H$180,8)), "N/A",VLOOKUP(B237,PCORNet!$A$2:$H$180,8)))</f>
        <v/>
      </c>
      <c r="Z237" s="38" t="str">
        <f>IF(ISBLANK(C237),"",IF(ISBLANK(VLOOKUP(C237,'PCORNet v4'!$A$2:$H$296,8)), "N/A",VLOOKUP(C237,'PCORNet v4'!$A$2:$H$296,8)))</f>
        <v/>
      </c>
      <c r="AA237" s="39" t="str">
        <f>IF(ISBLANK(D237),"",IF(ISBLANK(VLOOKUP(D237,i2b2!$A$2:$H$180,8)),"N/A",VLOOKUP(D237,i2b2!$A$2:$H$180,8)))</f>
        <v/>
      </c>
      <c r="AB237" s="40" t="str">
        <f>IF(ISBLANK(E237),"",IF(ISBLANK(VLOOKUP(E237,OMOP!$A$2:$H$180,8)),"N/A", VLOOKUP(E237,OMOP!$A$2:$H$180,8)))</f>
        <v>PerformedSubstanceAdministration.dateRange(IVL&lt;TS.DATETIME&gt;).high</v>
      </c>
    </row>
    <row r="238" spans="1:28" s="6" customFormat="1" ht="109.2" x14ac:dyDescent="0.3">
      <c r="A238" s="13"/>
      <c r="B238" s="14"/>
      <c r="C238" s="15"/>
      <c r="D238" s="16"/>
      <c r="E238" s="17" t="s">
        <v>980</v>
      </c>
      <c r="F238" s="13" t="str">
        <f>IF(ISBLANK(A238),"",VLOOKUP(A238, Sentinel!$A$2:$F$139,2)&amp;"."&amp;VLOOKUP(A238, Sentinel!$A$2:$F$139,3))</f>
        <v/>
      </c>
      <c r="G238" s="13" t="str">
        <f>IF(ISBLANK(A238),"",VLOOKUP(A238, Sentinel!$A$2:$H$139,7))</f>
        <v/>
      </c>
      <c r="H238" s="14" t="str">
        <f>IF(ISBLANK(B238),"",VLOOKUP(B238, PCORNet!$A$2:$F$157,2)&amp;"."&amp;VLOOKUP(B238, PCORNet!$A$2:$F$157,3))</f>
        <v/>
      </c>
      <c r="I238" s="14" t="str">
        <f>IF(ISBLANK(B238),"",VLOOKUP(B238, PCORNet!$A$2:$H$157,7))</f>
        <v/>
      </c>
      <c r="J238" s="15" t="str">
        <f>IF(ISBLANK(C238),"",VLOOKUP(C238, 'PCORNet v4'!$A$2:$F$249,2)&amp;"."&amp;VLOOKUP(C238, 'PCORNet v4'!$A$2:$F$249,3))</f>
        <v/>
      </c>
      <c r="K238" s="15" t="str">
        <f>IF(ISBLANK(C238),"",VLOOKUP(C238, 'PCORNet v4'!$A$2:$H$249,7))</f>
        <v/>
      </c>
      <c r="L238" s="16" t="str">
        <f>IF(ISBLANK(D238),"",VLOOKUP(D238,i2b2!$A$2:$H$60,2)&amp;"."&amp;VLOOKUP(D238,i2b2!$A$2:$H$60,3))</f>
        <v/>
      </c>
      <c r="M238" s="16" t="str">
        <f>IF(ISBLANK(D238),"",VLOOKUP(D238,i2b2!$A$2:$H$60,7))</f>
        <v/>
      </c>
      <c r="N238" s="17" t="str">
        <f>IF(ISBLANK(E238),"",VLOOKUP(E238, OMOP!$A$2:$G$178,2)&amp;"."&amp;VLOOKUP(E238,OMOP!$A$2:$G$178,3))</f>
        <v>DEVICE_EXPOSURE.device_type_concept_id</v>
      </c>
      <c r="O238" s="17" t="str">
        <f>IF(ISBLANK(E238),"",VLOOKUP(E238, OMOP!$A$2:$H$178,7))</f>
        <v>A foreign key to the predefined Concept
identifier in the Standardized Vocabularies
reflecting the type of Device Exposure
recorded. It indicates how the Device
Exposure was represented in the source
data.</v>
      </c>
      <c r="P238" s="26" t="s">
        <v>1878</v>
      </c>
      <c r="Q238" s="26" t="s">
        <v>2047</v>
      </c>
      <c r="R238" s="26" t="s">
        <v>2049</v>
      </c>
      <c r="S238" s="52" t="s">
        <v>2812</v>
      </c>
      <c r="T238" s="52"/>
      <c r="U238" s="52"/>
      <c r="V238" s="26" t="s">
        <v>1887</v>
      </c>
      <c r="W238" s="26" t="s">
        <v>2632</v>
      </c>
      <c r="X238" s="36" t="str">
        <f>IF(ISBLANK($A238),"",IF(ISBLANK(VLOOKUP($A238, Sentinel!$A$2:$H$180,8)),"N/A",VLOOKUP($A238, Sentinel!$A$2:$H$180,8)))</f>
        <v/>
      </c>
      <c r="Y238" s="37" t="str">
        <f>IF(ISBLANK(B238),"",IF(ISBLANK(VLOOKUP(B238,PCORNet!$A$2:$H$180,8)), "N/A",VLOOKUP(B238,PCORNet!$A$2:$H$180,8)))</f>
        <v/>
      </c>
      <c r="Z238" s="38" t="str">
        <f>IF(ISBLANK(C238),"",IF(ISBLANK(VLOOKUP(C238,'PCORNet v4'!$A$2:$H$296,8)), "N/A",VLOOKUP(C238,'PCORNet v4'!$A$2:$H$296,8)))</f>
        <v/>
      </c>
      <c r="AA238" s="39" t="str">
        <f>IF(ISBLANK(D238),"",IF(ISBLANK(VLOOKUP(D238,i2b2!$A$2:$H$180,8)),"N/A",VLOOKUP(D238,i2b2!$A$2:$H$180,8)))</f>
        <v/>
      </c>
      <c r="AB238" s="40" t="str">
        <f>IF(ISBLANK(E238),"",IF(ISBLANK(VLOOKUP(E238,OMOP!$A$2:$H$180,8)),"N/A", VLOOKUP(E238,OMOP!$A$2:$H$180,8)))</f>
        <v>PerformedSubstanceAdministration.informationSourceTypeCode</v>
      </c>
    </row>
    <row r="239" spans="1:28" s="6" customFormat="1" ht="46.8" x14ac:dyDescent="0.3">
      <c r="A239" s="13"/>
      <c r="B239" s="14"/>
      <c r="C239" s="15"/>
      <c r="D239" s="16"/>
      <c r="E239" s="17" t="s">
        <v>981</v>
      </c>
      <c r="F239" s="13" t="str">
        <f>IF(ISBLANK(A239),"",VLOOKUP(A239, Sentinel!$A$2:$F$139,2)&amp;"."&amp;VLOOKUP(A239, Sentinel!$A$2:$F$139,3))</f>
        <v/>
      </c>
      <c r="G239" s="13" t="str">
        <f>IF(ISBLANK(A239),"",VLOOKUP(A239, Sentinel!$A$2:$H$139,7))</f>
        <v/>
      </c>
      <c r="H239" s="14" t="str">
        <f>IF(ISBLANK(B239),"",VLOOKUP(B239, PCORNet!$A$2:$F$157,2)&amp;"."&amp;VLOOKUP(B239, PCORNet!$A$2:$F$157,3))</f>
        <v/>
      </c>
      <c r="I239" s="14" t="str">
        <f>IF(ISBLANK(B239),"",VLOOKUP(B239, PCORNet!$A$2:$H$157,7))</f>
        <v/>
      </c>
      <c r="J239" s="15" t="str">
        <f>IF(ISBLANK(C239),"",VLOOKUP(C239, 'PCORNet v4'!$A$2:$F$249,2)&amp;"."&amp;VLOOKUP(C239, 'PCORNet v4'!$A$2:$F$249,3))</f>
        <v/>
      </c>
      <c r="K239" s="15" t="str">
        <f>IF(ISBLANK(C239),"",VLOOKUP(C239, 'PCORNet v4'!$A$2:$H$249,7))</f>
        <v/>
      </c>
      <c r="L239" s="16" t="str">
        <f>IF(ISBLANK(D239),"",VLOOKUP(D239,i2b2!$A$2:$H$60,2)&amp;"."&amp;VLOOKUP(D239,i2b2!$A$2:$H$60,3))</f>
        <v/>
      </c>
      <c r="M239" s="16" t="str">
        <f>IF(ISBLANK(D239),"",VLOOKUP(D239,i2b2!$A$2:$H$60,7))</f>
        <v/>
      </c>
      <c r="N239" s="17" t="str">
        <f>IF(ISBLANK(E239),"",VLOOKUP(E239, OMOP!$A$2:$G$178,2)&amp;"."&amp;VLOOKUP(E239,OMOP!$A$2:$G$178,3))</f>
        <v>DEVICE_EXPOSURE.quantity</v>
      </c>
      <c r="O239" s="17" t="str">
        <f>IF(ISBLANK(E239),"",VLOOKUP(E239, OMOP!$A$2:$H$178,7))</f>
        <v>The number of individual Devices used for
the exposure.</v>
      </c>
      <c r="P239" s="25" t="s">
        <v>1526</v>
      </c>
      <c r="Q239" s="26" t="s">
        <v>453</v>
      </c>
      <c r="R239" s="25" t="s">
        <v>2065</v>
      </c>
      <c r="S239" s="50" t="s">
        <v>2973</v>
      </c>
      <c r="T239" s="50" t="s">
        <v>2974</v>
      </c>
      <c r="U239" s="50" t="s">
        <v>3073</v>
      </c>
      <c r="V239" s="26" t="s">
        <v>1888</v>
      </c>
      <c r="W239" s="26" t="s">
        <v>2633</v>
      </c>
      <c r="X239" s="36" t="str">
        <f>IF(ISBLANK($A239),"",IF(ISBLANK(VLOOKUP($A239, Sentinel!$A$2:$H$180,8)),"N/A",VLOOKUP($A239, Sentinel!$A$2:$H$180,8)))</f>
        <v/>
      </c>
      <c r="Y239" s="37" t="str">
        <f>IF(ISBLANK(B239),"",IF(ISBLANK(VLOOKUP(B239,PCORNet!$A$2:$H$180,8)), "N/A",VLOOKUP(B239,PCORNet!$A$2:$H$180,8)))</f>
        <v/>
      </c>
      <c r="Z239" s="38" t="str">
        <f>IF(ISBLANK(C239),"",IF(ISBLANK(VLOOKUP(C239,'PCORNet v4'!$A$2:$H$296,8)), "N/A",VLOOKUP(C239,'PCORNet v4'!$A$2:$H$296,8)))</f>
        <v/>
      </c>
      <c r="AA239" s="39" t="str">
        <f>IF(ISBLANK(D239),"",IF(ISBLANK(VLOOKUP(D239,i2b2!$A$2:$H$180,8)),"N/A",VLOOKUP(D239,i2b2!$A$2:$H$180,8)))</f>
        <v/>
      </c>
      <c r="AB239" s="40" t="str">
        <f>IF(ISBLANK(E239),"",IF(ISBLANK(VLOOKUP(E239,OMOP!$A$2:$H$180,8)),"N/A", VLOOKUP(E239,OMOP!$A$2:$H$180,8)))</f>
        <v>PerformedSubstanceAdministration.productDose</v>
      </c>
    </row>
    <row r="240" spans="1:28" s="6" customFormat="1" x14ac:dyDescent="0.3">
      <c r="A240" s="13"/>
      <c r="B240" s="14"/>
      <c r="C240" s="15"/>
      <c r="D240" s="16"/>
      <c r="E240" s="17"/>
      <c r="F240" s="13" t="str">
        <f>IF(ISBLANK(A240),"",VLOOKUP(A240, Sentinel!$A$2:$F$139,2)&amp;"."&amp;VLOOKUP(A240, Sentinel!$A$2:$F$139,3))</f>
        <v/>
      </c>
      <c r="G240" s="13" t="str">
        <f>IF(ISBLANK(A240),"",VLOOKUP(A240, Sentinel!$A$2:$H$139,7))</f>
        <v/>
      </c>
      <c r="H240" s="14" t="str">
        <f>IF(ISBLANK(B240),"",VLOOKUP(B240, PCORNet!$A$2:$F$157,2)&amp;"."&amp;VLOOKUP(B240, PCORNet!$A$2:$F$157,3))</f>
        <v/>
      </c>
      <c r="I240" s="14" t="str">
        <f>IF(ISBLANK(B240),"",VLOOKUP(B240, PCORNet!$A$2:$H$157,7))</f>
        <v/>
      </c>
      <c r="J240" s="15" t="str">
        <f>IF(ISBLANK(C240),"",VLOOKUP(C240, 'PCORNet v4'!$A$2:$F$249,2)&amp;"."&amp;VLOOKUP(C240, 'PCORNet v4'!$A$2:$F$249,3))</f>
        <v/>
      </c>
      <c r="K240" s="15" t="str">
        <f>IF(ISBLANK(C240),"",VLOOKUP(C240, 'PCORNet v4'!$A$2:$H$249,7))</f>
        <v/>
      </c>
      <c r="L240" s="16" t="str">
        <f>IF(ISBLANK(D240),"",VLOOKUP(D240,i2b2!$A$2:$H$60,2)&amp;"."&amp;VLOOKUP(D240,i2b2!$A$2:$H$60,3))</f>
        <v/>
      </c>
      <c r="M240" s="16" t="str">
        <f>IF(ISBLANK(D240),"",VLOOKUP(D240,i2b2!$A$2:$H$60,7))</f>
        <v/>
      </c>
      <c r="N240" s="17" t="str">
        <f>IF(ISBLANK(E240),"",VLOOKUP(E240, OMOP!$A$2:$G$178,2)&amp;"."&amp;VLOOKUP(E240,OMOP!$A$2:$G$178,3))</f>
        <v/>
      </c>
      <c r="O240" s="17" t="str">
        <f>IF(ISBLANK(E240),"",VLOOKUP(E240, OMOP!$A$2:$H$178,7))</f>
        <v/>
      </c>
      <c r="P240" s="25"/>
      <c r="Q240" s="26"/>
      <c r="R240" s="25"/>
      <c r="S240" s="50"/>
      <c r="T240" s="50"/>
      <c r="U240" s="50"/>
      <c r="V240" s="26"/>
      <c r="W240" s="26"/>
      <c r="X240" s="36" t="str">
        <f>IF(ISBLANK($A240),"",IF(ISBLANK(VLOOKUP($A240, Sentinel!$A$2:$H$180,8)),"N/A",VLOOKUP($A240, Sentinel!$A$2:$H$180,8)))</f>
        <v/>
      </c>
      <c r="Y240" s="37" t="str">
        <f>IF(ISBLANK(B240),"",IF(ISBLANK(VLOOKUP(B240,PCORNet!$A$2:$H$180,8)), "N/A",VLOOKUP(B240,PCORNet!$A$2:$H$180,8)))</f>
        <v/>
      </c>
      <c r="Z240" s="38" t="str">
        <f>IF(ISBLANK(C240),"",IF(ISBLANK(VLOOKUP(C240,'PCORNet v4'!$A$2:$H$296,8)), "N/A",VLOOKUP(C240,'PCORNet v4'!$A$2:$H$296,8)))</f>
        <v/>
      </c>
      <c r="AA240" s="39" t="str">
        <f>IF(ISBLANK(D240),"",IF(ISBLANK(VLOOKUP(D240,i2b2!$A$2:$H$180,8)),"N/A",VLOOKUP(D240,i2b2!$A$2:$H$180,8)))</f>
        <v/>
      </c>
      <c r="AB240" s="40" t="str">
        <f>IF(ISBLANK(E240),"",IF(ISBLANK(VLOOKUP(E240,OMOP!$A$2:$H$180,8)),"N/A", VLOOKUP(E240,OMOP!$A$2:$H$180,8)))</f>
        <v/>
      </c>
    </row>
    <row r="241" spans="1:28" s="6" customFormat="1" ht="46.8" x14ac:dyDescent="0.3">
      <c r="A241" s="13" t="s">
        <v>270</v>
      </c>
      <c r="B241" s="14"/>
      <c r="C241" s="15"/>
      <c r="D241" s="16"/>
      <c r="E241" s="17"/>
      <c r="F241" s="13" t="str">
        <f>IF(ISBLANK(A241),"",VLOOKUP(A241, Sentinel!$A$2:$F$139,2)&amp;"."&amp;VLOOKUP(A241, Sentinel!$A$2:$F$139,3))</f>
        <v>Inpatient Transfusion.</v>
      </c>
      <c r="G241" s="13" t="str">
        <f>IF(ISBLANK(A241),"",VLOOKUP(A241, Sentinel!$A$2:$H$139,7))</f>
        <v>Inpatient Transfusion Table in Sentinel CDM</v>
      </c>
      <c r="H241" s="14" t="str">
        <f>IF(ISBLANK(B241),"",VLOOKUP(B241, PCORNet!$A$2:$F$157,2)&amp;"."&amp;VLOOKUP(B241, PCORNet!$A$2:$F$157,3))</f>
        <v/>
      </c>
      <c r="I241" s="14" t="str">
        <f>IF(ISBLANK(B241),"",VLOOKUP(B241, PCORNet!$A$2:$H$157,7))</f>
        <v/>
      </c>
      <c r="J241" s="15" t="str">
        <f>IF(ISBLANK(C241),"",VLOOKUP(C241, 'PCORNet v4'!$A$2:$F$249,2)&amp;"."&amp;VLOOKUP(C241, 'PCORNet v4'!$A$2:$F$249,3))</f>
        <v/>
      </c>
      <c r="K241" s="15" t="str">
        <f>IF(ISBLANK(C241),"",VLOOKUP(C241, 'PCORNet v4'!$A$2:$H$249,7))</f>
        <v/>
      </c>
      <c r="L241" s="16" t="str">
        <f>IF(ISBLANK(D241),"",VLOOKUP(D241,i2b2!$A$2:$H$60,2)&amp;"."&amp;VLOOKUP(D241,i2b2!$A$2:$H$60,3))</f>
        <v/>
      </c>
      <c r="M241" s="16" t="str">
        <f>IF(ISBLANK(D241),"",VLOOKUP(D241,i2b2!$A$2:$H$60,7))</f>
        <v/>
      </c>
      <c r="N241" s="17" t="str">
        <f>IF(ISBLANK(E241),"",VLOOKUP(E241, OMOP!$A$2:$G$178,2)&amp;"."&amp;VLOOKUP(E241,OMOP!$A$2:$G$178,3))</f>
        <v/>
      </c>
      <c r="O241" s="17" t="str">
        <f>IF(ISBLANK(E241),"",VLOOKUP(E241, OMOP!$A$2:$H$178,7))</f>
        <v/>
      </c>
      <c r="P241" s="25" t="s">
        <v>453</v>
      </c>
      <c r="Q241" s="26" t="s">
        <v>453</v>
      </c>
      <c r="R241" s="25"/>
      <c r="S241" s="50"/>
      <c r="T241" s="50"/>
      <c r="U241" s="50" t="s">
        <v>3074</v>
      </c>
      <c r="V241" s="26" t="s">
        <v>1889</v>
      </c>
      <c r="W241" s="26" t="s">
        <v>2634</v>
      </c>
      <c r="X241" s="36" t="str">
        <f>IF(ISBLANK($A241),"",IF(ISBLANK(VLOOKUP($A241, Sentinel!$A$2:$H$180,8)),"N/A",VLOOKUP($A241, Sentinel!$A$2:$H$180,8)))</f>
        <v>PerformedSubstanceAdministration</v>
      </c>
      <c r="Y241" s="37" t="str">
        <f>IF(ISBLANK(B241),"",IF(ISBLANK(VLOOKUP(B241,PCORNet!$A$2:$H$180,8)), "N/A",VLOOKUP(B241,PCORNet!$A$2:$H$180,8)))</f>
        <v/>
      </c>
      <c r="Z241" s="38" t="str">
        <f>IF(ISBLANK(C241),"",IF(ISBLANK(VLOOKUP(C241,'PCORNet v4'!$A$2:$H$296,8)), "N/A",VLOOKUP(C241,'PCORNet v4'!$A$2:$H$296,8)))</f>
        <v/>
      </c>
      <c r="AA241" s="39" t="str">
        <f>IF(ISBLANK(D241),"",IF(ISBLANK(VLOOKUP(D241,i2b2!$A$2:$H$180,8)),"N/A",VLOOKUP(D241,i2b2!$A$2:$H$180,8)))</f>
        <v/>
      </c>
      <c r="AB241" s="40" t="str">
        <f>IF(ISBLANK(E241),"",IF(ISBLANK(VLOOKUP(E241,OMOP!$A$2:$H$180,8)),"N/A", VLOOKUP(E241,OMOP!$A$2:$H$180,8)))</f>
        <v/>
      </c>
    </row>
    <row r="242" spans="1:28" s="6" customFormat="1" ht="46.8" x14ac:dyDescent="0.3">
      <c r="A242" s="13" t="s">
        <v>280</v>
      </c>
      <c r="B242" s="14"/>
      <c r="C242" s="15"/>
      <c r="D242" s="16"/>
      <c r="E242" s="17"/>
      <c r="F242" s="13" t="str">
        <f>IF(ISBLANK(A242),"",VLOOKUP(A242, Sentinel!$A$2:$F$139,2)&amp;"."&amp;VLOOKUP(A242, Sentinel!$A$2:$F$139,3))</f>
        <v>Inpatient Transfusion.PatID</v>
      </c>
      <c r="G242" s="13" t="str">
        <f>IF(ISBLANK(A242),"",VLOOKUP(A242, Sentinel!$A$2:$H$139,7))</f>
        <v xml:space="preserve">Arbitrary person-level identifier. Used to link across tables. </v>
      </c>
      <c r="H242" s="14" t="str">
        <f>IF(ISBLANK(B242),"",VLOOKUP(B242, PCORNet!$A$2:$F$157,2)&amp;"."&amp;VLOOKUP(B242, PCORNet!$A$2:$F$157,3))</f>
        <v/>
      </c>
      <c r="I242" s="14" t="str">
        <f>IF(ISBLANK(B242),"",VLOOKUP(B242, PCORNet!$A$2:$H$157,7))</f>
        <v/>
      </c>
      <c r="J242" s="15" t="str">
        <f>IF(ISBLANK(C242),"",VLOOKUP(C242, 'PCORNet v4'!$A$2:$F$249,2)&amp;"."&amp;VLOOKUP(C242, 'PCORNet v4'!$A$2:$F$249,3))</f>
        <v/>
      </c>
      <c r="K242" s="15" t="str">
        <f>IF(ISBLANK(C242),"",VLOOKUP(C242, 'PCORNet v4'!$A$2:$H$249,7))</f>
        <v/>
      </c>
      <c r="L242" s="16" t="str">
        <f>IF(ISBLANK(D242),"",VLOOKUP(D242,i2b2!$A$2:$H$60,2)&amp;"."&amp;VLOOKUP(D242,i2b2!$A$2:$H$60,3))</f>
        <v/>
      </c>
      <c r="M242" s="16" t="str">
        <f>IF(ISBLANK(D242),"",VLOOKUP(D242,i2b2!$A$2:$H$60,7))</f>
        <v/>
      </c>
      <c r="N242" s="17" t="str">
        <f>IF(ISBLANK(E242),"",VLOOKUP(E242, OMOP!$A$2:$G$178,2)&amp;"."&amp;VLOOKUP(E242,OMOP!$A$2:$G$178,3))</f>
        <v/>
      </c>
      <c r="O242" s="17" t="str">
        <f>IF(ISBLANK(E242),"",VLOOKUP(E242, OMOP!$A$2:$H$178,7))</f>
        <v/>
      </c>
      <c r="P242" s="25" t="s">
        <v>454</v>
      </c>
      <c r="Q242" s="26" t="s">
        <v>2050</v>
      </c>
      <c r="R242" s="25" t="s">
        <v>2051</v>
      </c>
      <c r="S242" s="51"/>
      <c r="T242" s="51"/>
      <c r="U242" s="51"/>
      <c r="V242" s="26" t="s">
        <v>1920</v>
      </c>
      <c r="W242" s="26" t="s">
        <v>2635</v>
      </c>
      <c r="X242" s="36" t="str">
        <f>IF(ISBLANK($A242),"",IF(ISBLANK(VLOOKUP($A242, Sentinel!$A$2:$H$180,8)),"N/A",VLOOKUP($A242, Sentinel!$A$2:$H$180,8)))</f>
        <v>PerformedSubstanceAdministration &gt; Subject.identifier(ID).identifier</v>
      </c>
      <c r="Y242" s="37" t="str">
        <f>IF(ISBLANK(B242),"",IF(ISBLANK(VLOOKUP(B242,PCORNet!$A$2:$H$180,8)), "N/A",VLOOKUP(B242,PCORNet!$A$2:$H$180,8)))</f>
        <v/>
      </c>
      <c r="Z242" s="38" t="str">
        <f>IF(ISBLANK(C242),"",IF(ISBLANK(VLOOKUP(C242,'PCORNet v4'!$A$2:$H$296,8)), "N/A",VLOOKUP(C242,'PCORNet v4'!$A$2:$H$296,8)))</f>
        <v/>
      </c>
      <c r="AA242" s="39" t="str">
        <f>IF(ISBLANK(D242),"",IF(ISBLANK(VLOOKUP(D242,i2b2!$A$2:$H$180,8)),"N/A",VLOOKUP(D242,i2b2!$A$2:$H$180,8)))</f>
        <v/>
      </c>
      <c r="AB242" s="40" t="str">
        <f>IF(ISBLANK(E242),"",IF(ISBLANK(VLOOKUP(E242,OMOP!$A$2:$H$180,8)),"N/A", VLOOKUP(E242,OMOP!$A$2:$H$180,8)))</f>
        <v/>
      </c>
    </row>
    <row r="243" spans="1:28" s="6" customFormat="1" ht="78" x14ac:dyDescent="0.3">
      <c r="A243" s="13" t="s">
        <v>274</v>
      </c>
      <c r="B243" s="14"/>
      <c r="C243" s="15"/>
      <c r="D243" s="16"/>
      <c r="E243" s="17"/>
      <c r="F243" s="13" t="str">
        <f>IF(ISBLANK(A243),"",VLOOKUP(A243, Sentinel!$A$2:$F$139,2)&amp;"."&amp;VLOOKUP(A243, Sentinel!$A$2:$F$139,3))</f>
        <v>Inpatient Transfusion.EncounterID</v>
      </c>
      <c r="G243" s="13" t="str">
        <f>IF(ISBLANK(A243),"",VLOOKUP(A243, Sentinel!$A$2:$H$139,7))</f>
        <v>Arbitrary encounter-level identifier. Used to link across the Encounter, Diagnosis, Procedure, Vital Signs, Inpatient Pharmacy, &amp; Inpatient Transfusion tables. </v>
      </c>
      <c r="H243" s="14" t="str">
        <f>IF(ISBLANK(B243),"",VLOOKUP(B243, PCORNet!$A$2:$F$157,2)&amp;"."&amp;VLOOKUP(B243, PCORNet!$A$2:$F$157,3))</f>
        <v/>
      </c>
      <c r="I243" s="14" t="str">
        <f>IF(ISBLANK(B243),"",VLOOKUP(B243, PCORNet!$A$2:$H$157,7))</f>
        <v/>
      </c>
      <c r="J243" s="15" t="str">
        <f>IF(ISBLANK(C243),"",VLOOKUP(C243, 'PCORNet v4'!$A$2:$F$249,2)&amp;"."&amp;VLOOKUP(C243, 'PCORNet v4'!$A$2:$F$249,3))</f>
        <v/>
      </c>
      <c r="K243" s="15" t="str">
        <f>IF(ISBLANK(C243),"",VLOOKUP(C243, 'PCORNet v4'!$A$2:$H$249,7))</f>
        <v/>
      </c>
      <c r="L243" s="16" t="str">
        <f>IF(ISBLANK(D243),"",VLOOKUP(D243,i2b2!$A$2:$H$60,2)&amp;"."&amp;VLOOKUP(D243,i2b2!$A$2:$H$60,3))</f>
        <v/>
      </c>
      <c r="M243" s="16" t="str">
        <f>IF(ISBLANK(D243),"",VLOOKUP(D243,i2b2!$A$2:$H$60,7))</f>
        <v/>
      </c>
      <c r="N243" s="17" t="str">
        <f>IF(ISBLANK(E243),"",VLOOKUP(E243, OMOP!$A$2:$G$178,2)&amp;"."&amp;VLOOKUP(E243,OMOP!$A$2:$G$178,3))</f>
        <v/>
      </c>
      <c r="O243" s="17" t="str">
        <f>IF(ISBLANK(E243),"",VLOOKUP(E243, OMOP!$A$2:$H$178,7))</f>
        <v/>
      </c>
      <c r="P243" s="26" t="s">
        <v>1698</v>
      </c>
      <c r="Q243" s="26" t="s">
        <v>2062</v>
      </c>
      <c r="R243" s="25" t="s">
        <v>2051</v>
      </c>
      <c r="S243" s="51"/>
      <c r="T243" s="51"/>
      <c r="U243" s="51"/>
      <c r="V243" s="26" t="s">
        <v>1890</v>
      </c>
      <c r="W243" s="26" t="s">
        <v>2636</v>
      </c>
      <c r="X243" s="36" t="str">
        <f>IF(ISBLANK($A243),"",IF(ISBLANK(VLOOKUP($A243, Sentinel!$A$2:$H$180,8)),"N/A",VLOOKUP($A243, Sentinel!$A$2:$H$180,8)))</f>
        <v>PerformedSubstanceAdministration &gt; PerformedCompositionRelationship &gt; PerformedEncounter.identifier.item(ID).identifier</v>
      </c>
      <c r="Y243" s="37" t="str">
        <f>IF(ISBLANK(B243),"",IF(ISBLANK(VLOOKUP(B243,PCORNet!$A$2:$H$180,8)), "N/A",VLOOKUP(B243,PCORNet!$A$2:$H$180,8)))</f>
        <v/>
      </c>
      <c r="Z243" s="38" t="str">
        <f>IF(ISBLANK(C243),"",IF(ISBLANK(VLOOKUP(C243,'PCORNet v4'!$A$2:$H$296,8)), "N/A",VLOOKUP(C243,'PCORNet v4'!$A$2:$H$296,8)))</f>
        <v/>
      </c>
      <c r="AA243" s="39" t="str">
        <f>IF(ISBLANK(D243),"",IF(ISBLANK(VLOOKUP(D243,i2b2!$A$2:$H$180,8)),"N/A",VLOOKUP(D243,i2b2!$A$2:$H$180,8)))</f>
        <v/>
      </c>
      <c r="AB243" s="40" t="str">
        <f>IF(ISBLANK(E243),"",IF(ISBLANK(VLOOKUP(E243,OMOP!$A$2:$H$180,8)),"N/A", VLOOKUP(E243,OMOP!$A$2:$H$180,8)))</f>
        <v/>
      </c>
    </row>
    <row r="244" spans="1:28" s="6" customFormat="1" ht="46.8" x14ac:dyDescent="0.3">
      <c r="A244" s="13" t="s">
        <v>295</v>
      </c>
      <c r="B244" s="14"/>
      <c r="C244" s="15"/>
      <c r="D244" s="16"/>
      <c r="E244" s="17"/>
      <c r="F244" s="13" t="str">
        <f>IF(ISBLANK(A244),"",VLOOKUP(A244, Sentinel!$A$2:$F$139,2)&amp;"."&amp;VLOOKUP(A244, Sentinel!$A$2:$F$139,3))</f>
        <v>Inpatient Transfusion.TransID</v>
      </c>
      <c r="G244" s="13" t="str">
        <f>IF(ISBLANK(A244),"",VLOOKUP(A244, Sentinel!$A$2:$H$139,7))</f>
        <v>Retain b/c useful to map back to source data</v>
      </c>
      <c r="H244" s="14" t="str">
        <f>IF(ISBLANK(B244),"",VLOOKUP(B244, PCORNet!$A$2:$F$157,2)&amp;"."&amp;VLOOKUP(B244, PCORNet!$A$2:$F$157,3))</f>
        <v/>
      </c>
      <c r="I244" s="14" t="str">
        <f>IF(ISBLANK(B244),"",VLOOKUP(B244, PCORNet!$A$2:$H$157,7))</f>
        <v/>
      </c>
      <c r="J244" s="15" t="str">
        <f>IF(ISBLANK(C244),"",VLOOKUP(C244, 'PCORNet v4'!$A$2:$F$249,2)&amp;"."&amp;VLOOKUP(C244, 'PCORNet v4'!$A$2:$F$249,3))</f>
        <v/>
      </c>
      <c r="K244" s="15" t="str">
        <f>IF(ISBLANK(C244),"",VLOOKUP(C244, 'PCORNet v4'!$A$2:$H$249,7))</f>
        <v/>
      </c>
      <c r="L244" s="16" t="str">
        <f>IF(ISBLANK(D244),"",VLOOKUP(D244,i2b2!$A$2:$H$60,2)&amp;"."&amp;VLOOKUP(D244,i2b2!$A$2:$H$60,3))</f>
        <v/>
      </c>
      <c r="M244" s="16" t="str">
        <f>IF(ISBLANK(D244),"",VLOOKUP(D244,i2b2!$A$2:$H$60,7))</f>
        <v/>
      </c>
      <c r="N244" s="17" t="str">
        <f>IF(ISBLANK(E244),"",VLOOKUP(E244, OMOP!$A$2:$G$178,2)&amp;"."&amp;VLOOKUP(E244,OMOP!$A$2:$G$178,3))</f>
        <v/>
      </c>
      <c r="O244" s="17" t="str">
        <f>IF(ISBLANK(E244),"",VLOOKUP(E244, OMOP!$A$2:$H$178,7))</f>
        <v/>
      </c>
      <c r="P244" s="25" t="s">
        <v>455</v>
      </c>
      <c r="Q244" s="26" t="s">
        <v>2062</v>
      </c>
      <c r="R244" s="25" t="s">
        <v>2051</v>
      </c>
      <c r="S244" s="51"/>
      <c r="T244" s="51"/>
      <c r="U244" s="51"/>
      <c r="V244" s="26" t="s">
        <v>1891</v>
      </c>
      <c r="W244" s="26" t="s">
        <v>2637</v>
      </c>
      <c r="X244" s="36" t="str">
        <f>IF(ISBLANK($A244),"",IF(ISBLANK(VLOOKUP($A244, Sentinel!$A$2:$H$180,8)),"N/A",VLOOKUP($A244, Sentinel!$A$2:$H$180,8)))</f>
        <v>PerformedSubstanceAdministration.identifier(DSET&lt;ID&gt;).item(ID).identifier</v>
      </c>
      <c r="Y244" s="37" t="str">
        <f>IF(ISBLANK(B244),"",IF(ISBLANK(VLOOKUP(B244,PCORNet!$A$2:$H$180,8)), "N/A",VLOOKUP(B244,PCORNet!$A$2:$H$180,8)))</f>
        <v/>
      </c>
      <c r="Z244" s="38" t="str">
        <f>IF(ISBLANK(C244),"",IF(ISBLANK(VLOOKUP(C244,'PCORNet v4'!$A$2:$H$296,8)), "N/A",VLOOKUP(C244,'PCORNet v4'!$A$2:$H$296,8)))</f>
        <v/>
      </c>
      <c r="AA244" s="39" t="str">
        <f>IF(ISBLANK(D244),"",IF(ISBLANK(VLOOKUP(D244,i2b2!$A$2:$H$180,8)),"N/A",VLOOKUP(D244,i2b2!$A$2:$H$180,8)))</f>
        <v/>
      </c>
      <c r="AB244" s="40" t="str">
        <f>IF(ISBLANK(E244),"",IF(ISBLANK(VLOOKUP(E244,OMOP!$A$2:$H$180,8)),"N/A", VLOOKUP(E244,OMOP!$A$2:$H$180,8)))</f>
        <v/>
      </c>
    </row>
    <row r="245" spans="1:28" s="6" customFormat="1" ht="46.8" x14ac:dyDescent="0.3">
      <c r="A245" s="13" t="s">
        <v>289</v>
      </c>
      <c r="B245" s="14"/>
      <c r="C245" s="15"/>
      <c r="D245" s="16"/>
      <c r="E245" s="17"/>
      <c r="F245" s="13" t="str">
        <f>IF(ISBLANK(A245),"",VLOOKUP(A245, Sentinel!$A$2:$F$139,2)&amp;"."&amp;VLOOKUP(A245, Sentinel!$A$2:$F$139,3))</f>
        <v>Inpatient Transfusion.TransCode</v>
      </c>
      <c r="G245" s="13" t="str">
        <f>IF(ISBLANK(A245),"",VLOOKUP(A245, Sentinel!$A$2:$H$139,7))</f>
        <v>Must be paired with the correct TransCode_Type</v>
      </c>
      <c r="H245" s="14" t="str">
        <f>IF(ISBLANK(B245),"",VLOOKUP(B245, PCORNet!$A$2:$F$157,2)&amp;"."&amp;VLOOKUP(B245, PCORNet!$A$2:$F$157,3))</f>
        <v/>
      </c>
      <c r="I245" s="14" t="str">
        <f>IF(ISBLANK(B245),"",VLOOKUP(B245, PCORNet!$A$2:$H$157,7))</f>
        <v/>
      </c>
      <c r="J245" s="15" t="str">
        <f>IF(ISBLANK(C245),"",VLOOKUP(C245, 'PCORNet v4'!$A$2:$F$249,2)&amp;"."&amp;VLOOKUP(C245, 'PCORNet v4'!$A$2:$F$249,3))</f>
        <v/>
      </c>
      <c r="K245" s="15" t="str">
        <f>IF(ISBLANK(C245),"",VLOOKUP(C245, 'PCORNet v4'!$A$2:$H$249,7))</f>
        <v/>
      </c>
      <c r="L245" s="16" t="str">
        <f>IF(ISBLANK(D245),"",VLOOKUP(D245,i2b2!$A$2:$H$60,2)&amp;"."&amp;VLOOKUP(D245,i2b2!$A$2:$H$60,3))</f>
        <v/>
      </c>
      <c r="M245" s="16" t="str">
        <f>IF(ISBLANK(D245),"",VLOOKUP(D245,i2b2!$A$2:$H$60,7))</f>
        <v/>
      </c>
      <c r="N245" s="17" t="str">
        <f>IF(ISBLANK(E245),"",VLOOKUP(E245, OMOP!$A$2:$G$178,2)&amp;"."&amp;VLOOKUP(E245,OMOP!$A$2:$G$178,3))</f>
        <v/>
      </c>
      <c r="O245" s="17" t="str">
        <f>IF(ISBLANK(E245),"",VLOOKUP(E245, OMOP!$A$2:$H$178,7))</f>
        <v/>
      </c>
      <c r="P245" s="25" t="s">
        <v>459</v>
      </c>
      <c r="Q245" s="26" t="s">
        <v>2063</v>
      </c>
      <c r="R245" s="25" t="s">
        <v>2064</v>
      </c>
      <c r="S245" s="51"/>
      <c r="T245" s="51"/>
      <c r="U245" s="51"/>
      <c r="V245" s="26" t="s">
        <v>2144</v>
      </c>
      <c r="W245" s="26" t="s">
        <v>2638</v>
      </c>
      <c r="X245" s="36" t="str">
        <f>IF(ISBLANK($A245),"",IF(ISBLANK(VLOOKUP($A245, Sentinel!$A$2:$H$180,8)),"N/A",VLOOKUP($A245, Sentinel!$A$2:$H$180,8)))</f>
        <v>PerformedSubstanceAdministration &gt; Biologic.code(CD).code</v>
      </c>
      <c r="Y245" s="37" t="str">
        <f>IF(ISBLANK(B245),"",IF(ISBLANK(VLOOKUP(B245,PCORNet!$A$2:$H$180,8)), "N/A",VLOOKUP(B245,PCORNet!$A$2:$H$180,8)))</f>
        <v/>
      </c>
      <c r="Z245" s="38" t="str">
        <f>IF(ISBLANK(C245),"",IF(ISBLANK(VLOOKUP(C245,'PCORNet v4'!$A$2:$H$296,8)), "N/A",VLOOKUP(C245,'PCORNet v4'!$A$2:$H$296,8)))</f>
        <v/>
      </c>
      <c r="AA245" s="39" t="str">
        <f>IF(ISBLANK(D245),"",IF(ISBLANK(VLOOKUP(D245,i2b2!$A$2:$H$180,8)),"N/A",VLOOKUP(D245,i2b2!$A$2:$H$180,8)))</f>
        <v/>
      </c>
      <c r="AB245" s="40" t="str">
        <f>IF(ISBLANK(E245),"",IF(ISBLANK(VLOOKUP(E245,OMOP!$A$2:$H$180,8)),"N/A", VLOOKUP(E245,OMOP!$A$2:$H$180,8)))</f>
        <v/>
      </c>
    </row>
    <row r="246" spans="1:28" s="6" customFormat="1" ht="140.4" x14ac:dyDescent="0.3">
      <c r="A246" s="13" t="s">
        <v>292</v>
      </c>
      <c r="B246" s="14"/>
      <c r="C246" s="15"/>
      <c r="D246" s="16"/>
      <c r="E246" s="17"/>
      <c r="F246" s="13" t="str">
        <f>IF(ISBLANK(A246),"",VLOOKUP(A246, Sentinel!$A$2:$F$139,2)&amp;"."&amp;VLOOKUP(A246, Sentinel!$A$2:$F$139,3))</f>
        <v>Inpatient Transfusion.TransCode_Type</v>
      </c>
      <c r="G246" s="13" t="str">
        <f>IF(ISBLANK(A246),"",VLOOKUP(A246, Sentinel!$A$2:$H$139,7))</f>
        <v>Code type for the value in TransCode. Transfusion product code type. This variable combined with the TransCode variable should be used to capture any type of Inpatient Infusion product in the source data.  Other code types will be added as new terminologies are used._x000D_
IS=ISBT_x000D_
CD=CODABAR</v>
      </c>
      <c r="H246" s="14" t="str">
        <f>IF(ISBLANK(B246),"",VLOOKUP(B246, PCORNet!$A$2:$F$157,2)&amp;"."&amp;VLOOKUP(B246, PCORNet!$A$2:$F$157,3))</f>
        <v/>
      </c>
      <c r="I246" s="14" t="str">
        <f>IF(ISBLANK(B246),"",VLOOKUP(B246, PCORNet!$A$2:$H$157,7))</f>
        <v/>
      </c>
      <c r="J246" s="15" t="str">
        <f>IF(ISBLANK(C246),"",VLOOKUP(C246, 'PCORNet v4'!$A$2:$F$249,2)&amp;"."&amp;VLOOKUP(C246, 'PCORNet v4'!$A$2:$F$249,3))</f>
        <v/>
      </c>
      <c r="K246" s="15" t="str">
        <f>IF(ISBLANK(C246),"",VLOOKUP(C246, 'PCORNet v4'!$A$2:$H$249,7))</f>
        <v/>
      </c>
      <c r="L246" s="16" t="str">
        <f>IF(ISBLANK(D246),"",VLOOKUP(D246,i2b2!$A$2:$H$60,2)&amp;"."&amp;VLOOKUP(D246,i2b2!$A$2:$H$60,3))</f>
        <v/>
      </c>
      <c r="M246" s="16" t="str">
        <f>IF(ISBLANK(D246),"",VLOOKUP(D246,i2b2!$A$2:$H$60,7))</f>
        <v/>
      </c>
      <c r="N246" s="17" t="str">
        <f>IF(ISBLANK(E246),"",VLOOKUP(E246, OMOP!$A$2:$G$178,2)&amp;"."&amp;VLOOKUP(E246,OMOP!$A$2:$G$178,3))</f>
        <v/>
      </c>
      <c r="O246" s="17" t="str">
        <f>IF(ISBLANK(E246),"",VLOOKUP(E246, OMOP!$A$2:$H$178,7))</f>
        <v/>
      </c>
      <c r="P246" s="25" t="s">
        <v>460</v>
      </c>
      <c r="Q246" s="26" t="s">
        <v>2063</v>
      </c>
      <c r="R246" s="25" t="s">
        <v>2064</v>
      </c>
      <c r="S246" s="51"/>
      <c r="T246" s="51"/>
      <c r="U246" s="51"/>
      <c r="V246" s="26" t="s">
        <v>2145</v>
      </c>
      <c r="W246" s="26" t="s">
        <v>2638</v>
      </c>
      <c r="X246" s="36" t="str">
        <f>IF(ISBLANK($A246),"",IF(ISBLANK(VLOOKUP($A246, Sentinel!$A$2:$H$180,8)),"N/A",VLOOKUP($A246, Sentinel!$A$2:$H$180,8)))</f>
        <v>PerformedSubstanceAdministration &gt; Biologic.code(CD).codeSystem</v>
      </c>
      <c r="Y246" s="37" t="str">
        <f>IF(ISBLANK(B246),"",IF(ISBLANK(VLOOKUP(B246,PCORNet!$A$2:$H$180,8)), "N/A",VLOOKUP(B246,PCORNet!$A$2:$H$180,8)))</f>
        <v/>
      </c>
      <c r="Z246" s="38" t="str">
        <f>IF(ISBLANK(C246),"",IF(ISBLANK(VLOOKUP(C246,'PCORNet v4'!$A$2:$H$296,8)), "N/A",VLOOKUP(C246,'PCORNet v4'!$A$2:$H$296,8)))</f>
        <v/>
      </c>
      <c r="AA246" s="39" t="str">
        <f>IF(ISBLANK(D246),"",IF(ISBLANK(VLOOKUP(D246,i2b2!$A$2:$H$180,8)),"N/A",VLOOKUP(D246,i2b2!$A$2:$H$180,8)))</f>
        <v/>
      </c>
      <c r="AB246" s="40" t="str">
        <f>IF(ISBLANK(E246),"",IF(ISBLANK(VLOOKUP(E246,OMOP!$A$2:$H$180,8)),"N/A", VLOOKUP(E246,OMOP!$A$2:$H$180,8)))</f>
        <v/>
      </c>
    </row>
    <row r="247" spans="1:28" s="6" customFormat="1" ht="46.8" x14ac:dyDescent="0.3">
      <c r="A247" s="13" t="s">
        <v>279</v>
      </c>
      <c r="B247" s="14"/>
      <c r="C247" s="15"/>
      <c r="D247" s="16"/>
      <c r="E247" s="17"/>
      <c r="F247" s="13" t="str">
        <f>IF(ISBLANK(A247),"",VLOOKUP(A247, Sentinel!$A$2:$F$139,2)&amp;"."&amp;VLOOKUP(A247, Sentinel!$A$2:$F$139,3))</f>
        <v>Inpatient Transfusion.Orig_TransProd</v>
      </c>
      <c r="G247" s="13" t="str">
        <f>IF(ISBLANK(A247),"",VLOOKUP(A247, Sentinel!$A$2:$H$139,7))</f>
        <v>Original product name/mneumonic</v>
      </c>
      <c r="H247" s="14" t="str">
        <f>IF(ISBLANK(B247),"",VLOOKUP(B247, PCORNet!$A$2:$F$157,2)&amp;"."&amp;VLOOKUP(B247, PCORNet!$A$2:$F$157,3))</f>
        <v/>
      </c>
      <c r="I247" s="14" t="str">
        <f>IF(ISBLANK(B247),"",VLOOKUP(B247, PCORNet!$A$2:$H$157,7))</f>
        <v/>
      </c>
      <c r="J247" s="15" t="str">
        <f>IF(ISBLANK(C247),"",VLOOKUP(C247, 'PCORNet v4'!$A$2:$F$249,2)&amp;"."&amp;VLOOKUP(C247, 'PCORNet v4'!$A$2:$F$249,3))</f>
        <v/>
      </c>
      <c r="K247" s="15" t="str">
        <f>IF(ISBLANK(C247),"",VLOOKUP(C247, 'PCORNet v4'!$A$2:$H$249,7))</f>
        <v/>
      </c>
      <c r="L247" s="16" t="str">
        <f>IF(ISBLANK(D247),"",VLOOKUP(D247,i2b2!$A$2:$H$60,2)&amp;"."&amp;VLOOKUP(D247,i2b2!$A$2:$H$60,3))</f>
        <v/>
      </c>
      <c r="M247" s="16" t="str">
        <f>IF(ISBLANK(D247),"",VLOOKUP(D247,i2b2!$A$2:$H$60,7))</f>
        <v/>
      </c>
      <c r="N247" s="17" t="str">
        <f>IF(ISBLANK(E247),"",VLOOKUP(E247, OMOP!$A$2:$G$178,2)&amp;"."&amp;VLOOKUP(E247,OMOP!$A$2:$G$178,3))</f>
        <v/>
      </c>
      <c r="O247" s="17" t="str">
        <f>IF(ISBLANK(E247),"",VLOOKUP(E247, OMOP!$A$2:$H$178,7))</f>
        <v/>
      </c>
      <c r="P247" s="25" t="s">
        <v>461</v>
      </c>
      <c r="Q247" s="26" t="s">
        <v>2063</v>
      </c>
      <c r="R247" s="25" t="s">
        <v>2064</v>
      </c>
      <c r="S247" s="55" t="s">
        <v>2812</v>
      </c>
      <c r="T247" s="55"/>
      <c r="U247" s="55"/>
      <c r="V247" s="26" t="s">
        <v>2143</v>
      </c>
      <c r="W247" s="26" t="s">
        <v>2639</v>
      </c>
      <c r="X247" s="36" t="str">
        <f>IF(ISBLANK($A247),"",IF(ISBLANK(VLOOKUP($A247, Sentinel!$A$2:$H$180,8)),"N/A",VLOOKUP($A247, Sentinel!$A$2:$H$180,8)))</f>
        <v>PerformedSubstanceAdministration &gt; Biologic.code(CD).originalText</v>
      </c>
      <c r="Y247" s="37" t="str">
        <f>IF(ISBLANK(B247),"",IF(ISBLANK(VLOOKUP(B247,PCORNet!$A$2:$H$180,8)), "N/A",VLOOKUP(B247,PCORNet!$A$2:$H$180,8)))</f>
        <v/>
      </c>
      <c r="Z247" s="38" t="str">
        <f>IF(ISBLANK(C247),"",IF(ISBLANK(VLOOKUP(C247,'PCORNet v4'!$A$2:$H$296,8)), "N/A",VLOOKUP(C247,'PCORNet v4'!$A$2:$H$296,8)))</f>
        <v/>
      </c>
      <c r="AA247" s="39" t="str">
        <f>IF(ISBLANK(D247),"",IF(ISBLANK(VLOOKUP(D247,i2b2!$A$2:$H$180,8)),"N/A",VLOOKUP(D247,i2b2!$A$2:$H$180,8)))</f>
        <v/>
      </c>
      <c r="AB247" s="40" t="str">
        <f>IF(ISBLANK(E247),"",IF(ISBLANK(VLOOKUP(E247,OMOP!$A$2:$H$180,8)),"N/A", VLOOKUP(E247,OMOP!$A$2:$H$180,8)))</f>
        <v/>
      </c>
    </row>
    <row r="248" spans="1:28" s="6" customFormat="1" ht="62.4" x14ac:dyDescent="0.3">
      <c r="A248" s="13" t="s">
        <v>273</v>
      </c>
      <c r="B248" s="14"/>
      <c r="C248" s="15"/>
      <c r="D248" s="16"/>
      <c r="E248" s="17"/>
      <c r="F248" s="13" t="str">
        <f>IF(ISBLANK(A248),"",VLOOKUP(A248, Sentinel!$A$2:$F$139,2)&amp;"."&amp;VLOOKUP(A248, Sentinel!$A$2:$F$139,3))</f>
        <v>Inpatient Transfusion.BloodType</v>
      </c>
      <c r="G248" s="13" t="str">
        <f>IF(ISBLANK(A248),"",VLOOKUP(A248, Sentinel!$A$2:$H$139,7))</f>
        <v>Blood type and Rh factors, left-justified.  Convert any text Rh factor to symbols (e.g., “pos” to “+”, “negative” to “-“).  Rh factor can be blank.</v>
      </c>
      <c r="H248" s="14" t="str">
        <f>IF(ISBLANK(B248),"",VLOOKUP(B248, PCORNet!$A$2:$F$157,2)&amp;"."&amp;VLOOKUP(B248, PCORNet!$A$2:$F$157,3))</f>
        <v/>
      </c>
      <c r="I248" s="14" t="str">
        <f>IF(ISBLANK(B248),"",VLOOKUP(B248, PCORNet!$A$2:$H$157,7))</f>
        <v/>
      </c>
      <c r="J248" s="15" t="str">
        <f>IF(ISBLANK(C248),"",VLOOKUP(C248, 'PCORNet v4'!$A$2:$F$249,2)&amp;"."&amp;VLOOKUP(C248, 'PCORNet v4'!$A$2:$F$249,3))</f>
        <v/>
      </c>
      <c r="K248" s="15" t="str">
        <f>IF(ISBLANK(C248),"",VLOOKUP(C248, 'PCORNet v4'!$A$2:$H$249,7))</f>
        <v/>
      </c>
      <c r="L248" s="16" t="str">
        <f>IF(ISBLANK(D248),"",VLOOKUP(D248,i2b2!$A$2:$H$60,2)&amp;"."&amp;VLOOKUP(D248,i2b2!$A$2:$H$60,3))</f>
        <v/>
      </c>
      <c r="M248" s="16" t="str">
        <f>IF(ISBLANK(D248),"",VLOOKUP(D248,i2b2!$A$2:$H$60,7))</f>
        <v/>
      </c>
      <c r="N248" s="17" t="str">
        <f>IF(ISBLANK(E248),"",VLOOKUP(E248, OMOP!$A$2:$G$178,2)&amp;"."&amp;VLOOKUP(E248,OMOP!$A$2:$G$178,3))</f>
        <v/>
      </c>
      <c r="O248" s="17" t="str">
        <f>IF(ISBLANK(E248),"",VLOOKUP(E248, OMOP!$A$2:$H$178,7))</f>
        <v/>
      </c>
      <c r="P248" s="25" t="s">
        <v>462</v>
      </c>
      <c r="Q248" s="26" t="s">
        <v>2063</v>
      </c>
      <c r="R248" s="25" t="s">
        <v>2095</v>
      </c>
      <c r="S248" s="50" t="s">
        <v>2812</v>
      </c>
      <c r="T248" s="50"/>
      <c r="U248" s="50"/>
      <c r="V248" s="26" t="s">
        <v>2146</v>
      </c>
      <c r="W248" s="26" t="s">
        <v>2640</v>
      </c>
      <c r="X248" s="36" t="str">
        <f>IF(ISBLANK($A248),"",IF(ISBLANK(VLOOKUP($A248, Sentinel!$A$2:$H$180,8)),"N/A",VLOOKUP($A248, Sentinel!$A$2:$H$180,8)))</f>
        <v>PerformedSubstanceAdministration &gt; Biologic.characteristicBehaviorCode</v>
      </c>
      <c r="Y248" s="37" t="str">
        <f>IF(ISBLANK(B248),"",IF(ISBLANK(VLOOKUP(B248,PCORNet!$A$2:$H$180,8)), "N/A",VLOOKUP(B248,PCORNet!$A$2:$H$180,8)))</f>
        <v/>
      </c>
      <c r="Z248" s="38" t="str">
        <f>IF(ISBLANK(C248),"",IF(ISBLANK(VLOOKUP(C248,'PCORNet v4'!$A$2:$H$296,8)), "N/A",VLOOKUP(C248,'PCORNet v4'!$A$2:$H$296,8)))</f>
        <v/>
      </c>
      <c r="AA248" s="39" t="str">
        <f>IF(ISBLANK(D248),"",IF(ISBLANK(VLOOKUP(D248,i2b2!$A$2:$H$180,8)),"N/A",VLOOKUP(D248,i2b2!$A$2:$H$180,8)))</f>
        <v/>
      </c>
      <c r="AB248" s="40" t="str">
        <f>IF(ISBLANK(E248),"",IF(ISBLANK(VLOOKUP(E248,OMOP!$A$2:$H$180,8)),"N/A", VLOOKUP(E248,OMOP!$A$2:$H$180,8)))</f>
        <v/>
      </c>
    </row>
    <row r="249" spans="1:28" s="6" customFormat="1" ht="46.8" x14ac:dyDescent="0.3">
      <c r="A249" s="13" t="s">
        <v>286</v>
      </c>
      <c r="B249" s="14"/>
      <c r="C249" s="15"/>
      <c r="D249" s="16"/>
      <c r="E249" s="17"/>
      <c r="F249" s="13" t="str">
        <f>IF(ISBLANK(A249),"",VLOOKUP(A249, Sentinel!$A$2:$F$139,2)&amp;"."&amp;VLOOKUP(A249, Sentinel!$A$2:$F$139,3))</f>
        <v>Inpatient Transfusion.TDate_Start</v>
      </c>
      <c r="G249" s="13" t="str">
        <f>IF(ISBLANK(A249),"",VLOOKUP(A249, Sentinel!$A$2:$H$139,7))</f>
        <v>Administration start date (SAS Date)</v>
      </c>
      <c r="H249" s="14" t="str">
        <f>IF(ISBLANK(B249),"",VLOOKUP(B249, PCORNet!$A$2:$F$157,2)&amp;"."&amp;VLOOKUP(B249, PCORNet!$A$2:$F$157,3))</f>
        <v/>
      </c>
      <c r="I249" s="14" t="str">
        <f>IF(ISBLANK(B249),"",VLOOKUP(B249, PCORNet!$A$2:$H$157,7))</f>
        <v/>
      </c>
      <c r="J249" s="15" t="str">
        <f>IF(ISBLANK(C249),"",VLOOKUP(C249, 'PCORNet v4'!$A$2:$F$249,2)&amp;"."&amp;VLOOKUP(C249, 'PCORNet v4'!$A$2:$F$249,3))</f>
        <v/>
      </c>
      <c r="K249" s="15" t="str">
        <f>IF(ISBLANK(C249),"",VLOOKUP(C249, 'PCORNet v4'!$A$2:$H$249,7))</f>
        <v/>
      </c>
      <c r="L249" s="16" t="str">
        <f>IF(ISBLANK(D249),"",VLOOKUP(D249,i2b2!$A$2:$H$60,2)&amp;"."&amp;VLOOKUP(D249,i2b2!$A$2:$H$60,3))</f>
        <v/>
      </c>
      <c r="M249" s="16" t="str">
        <f>IF(ISBLANK(D249),"",VLOOKUP(D249,i2b2!$A$2:$H$60,7))</f>
        <v/>
      </c>
      <c r="N249" s="17" t="str">
        <f>IF(ISBLANK(E249),"",VLOOKUP(E249, OMOP!$A$2:$G$178,2)&amp;"."&amp;VLOOKUP(E249,OMOP!$A$2:$G$178,3))</f>
        <v/>
      </c>
      <c r="O249" s="17" t="str">
        <f>IF(ISBLANK(E249),"",VLOOKUP(E249, OMOP!$A$2:$H$178,7))</f>
        <v/>
      </c>
      <c r="P249" s="25" t="s">
        <v>463</v>
      </c>
      <c r="Q249" s="26" t="s">
        <v>2047</v>
      </c>
      <c r="R249" s="25" t="s">
        <v>2048</v>
      </c>
      <c r="S249" s="50" t="s">
        <v>2812</v>
      </c>
      <c r="T249" s="50"/>
      <c r="U249" s="50"/>
      <c r="V249" s="26" t="s">
        <v>2762</v>
      </c>
      <c r="W249" s="26" t="s">
        <v>2641</v>
      </c>
      <c r="X249" s="36" t="str">
        <f>IF(ISBLANK($A249),"",IF(ISBLANK(VLOOKUP($A249, Sentinel!$A$2:$H$180,8)),"N/A",VLOOKUP($A249, Sentinel!$A$2:$H$180,8)))</f>
        <v>PerformedSubstanceAdministration.dateRange(IVL&lt;TS.DATETIME&gt;).low</v>
      </c>
      <c r="Y249" s="37" t="str">
        <f>IF(ISBLANK(B249),"",IF(ISBLANK(VLOOKUP(B249,PCORNet!$A$2:$H$180,8)), "N/A",VLOOKUP(B249,PCORNet!$A$2:$H$180,8)))</f>
        <v/>
      </c>
      <c r="Z249" s="38" t="str">
        <f>IF(ISBLANK(C249),"",IF(ISBLANK(VLOOKUP(C249,'PCORNet v4'!$A$2:$H$296,8)), "N/A",VLOOKUP(C249,'PCORNet v4'!$A$2:$H$296,8)))</f>
        <v/>
      </c>
      <c r="AA249" s="39" t="str">
        <f>IF(ISBLANK(D249),"",IF(ISBLANK(VLOOKUP(D249,i2b2!$A$2:$H$180,8)),"N/A",VLOOKUP(D249,i2b2!$A$2:$H$180,8)))</f>
        <v/>
      </c>
      <c r="AB249" s="40" t="str">
        <f>IF(ISBLANK(E249),"",IF(ISBLANK(VLOOKUP(E249,OMOP!$A$2:$H$180,8)),"N/A", VLOOKUP(E249,OMOP!$A$2:$H$180,8)))</f>
        <v/>
      </c>
    </row>
    <row r="250" spans="1:28" s="6" customFormat="1" ht="46.8" x14ac:dyDescent="0.3">
      <c r="A250" s="13" t="s">
        <v>301</v>
      </c>
      <c r="B250" s="14"/>
      <c r="C250" s="15"/>
      <c r="D250" s="16"/>
      <c r="E250" s="17"/>
      <c r="F250" s="13" t="str">
        <f>IF(ISBLANK(A250),"",VLOOKUP(A250, Sentinel!$A$2:$F$139,2)&amp;"."&amp;VLOOKUP(A250, Sentinel!$A$2:$F$139,3))</f>
        <v>Inpatient Transfusion.TTime_Start</v>
      </c>
      <c r="G250" s="13" t="str">
        <f>IF(ISBLANK(A250),"",VLOOKUP(A250, Sentinel!$A$2:$H$139,7))</f>
        <v>Administration start time. (SAS time value HH:MM)</v>
      </c>
      <c r="H250" s="14" t="str">
        <f>IF(ISBLANK(B250),"",VLOOKUP(B250, PCORNet!$A$2:$F$157,2)&amp;"."&amp;VLOOKUP(B250, PCORNet!$A$2:$F$157,3))</f>
        <v/>
      </c>
      <c r="I250" s="14" t="str">
        <f>IF(ISBLANK(B250),"",VLOOKUP(B250, PCORNet!$A$2:$H$157,7))</f>
        <v/>
      </c>
      <c r="J250" s="15" t="str">
        <f>IF(ISBLANK(C250),"",VLOOKUP(C250, 'PCORNet v4'!$A$2:$F$249,2)&amp;"."&amp;VLOOKUP(C250, 'PCORNet v4'!$A$2:$F$249,3))</f>
        <v/>
      </c>
      <c r="K250" s="15" t="str">
        <f>IF(ISBLANK(C250),"",VLOOKUP(C250, 'PCORNet v4'!$A$2:$H$249,7))</f>
        <v/>
      </c>
      <c r="L250" s="16" t="str">
        <f>IF(ISBLANK(D250),"",VLOOKUP(D250,i2b2!$A$2:$H$60,2)&amp;"."&amp;VLOOKUP(D250,i2b2!$A$2:$H$60,3))</f>
        <v/>
      </c>
      <c r="M250" s="16" t="str">
        <f>IF(ISBLANK(D250),"",VLOOKUP(D250,i2b2!$A$2:$H$60,7))</f>
        <v/>
      </c>
      <c r="N250" s="17" t="str">
        <f>IF(ISBLANK(E250),"",VLOOKUP(E250, OMOP!$A$2:$G$178,2)&amp;"."&amp;VLOOKUP(E250,OMOP!$A$2:$G$178,3))</f>
        <v/>
      </c>
      <c r="O250" s="17" t="str">
        <f>IF(ISBLANK(E250),"",VLOOKUP(E250, OMOP!$A$2:$H$178,7))</f>
        <v/>
      </c>
      <c r="P250" s="25" t="s">
        <v>463</v>
      </c>
      <c r="Q250" s="26" t="s">
        <v>2047</v>
      </c>
      <c r="R250" s="25" t="s">
        <v>2048</v>
      </c>
      <c r="S250" s="50" t="s">
        <v>2812</v>
      </c>
      <c r="T250" s="50"/>
      <c r="U250" s="50"/>
      <c r="V250" s="26" t="s">
        <v>2762</v>
      </c>
      <c r="W250" s="26" t="s">
        <v>2641</v>
      </c>
      <c r="X250" s="36" t="str">
        <f>IF(ISBLANK($A250),"",IF(ISBLANK(VLOOKUP($A250, Sentinel!$A$2:$H$180,8)),"N/A",VLOOKUP($A250, Sentinel!$A$2:$H$180,8)))</f>
        <v>PerformedSubstanceAdministration.dateRange(IVL&lt;TS.DATETIME&gt;).low</v>
      </c>
      <c r="Y250" s="37" t="str">
        <f>IF(ISBLANK(B250),"",IF(ISBLANK(VLOOKUP(B250,PCORNet!$A$2:$H$180,8)), "N/A",VLOOKUP(B250,PCORNet!$A$2:$H$180,8)))</f>
        <v/>
      </c>
      <c r="Z250" s="38" t="str">
        <f>IF(ISBLANK(C250),"",IF(ISBLANK(VLOOKUP(C250,'PCORNet v4'!$A$2:$H$296,8)), "N/A",VLOOKUP(C250,'PCORNet v4'!$A$2:$H$296,8)))</f>
        <v/>
      </c>
      <c r="AA250" s="39" t="str">
        <f>IF(ISBLANK(D250),"",IF(ISBLANK(VLOOKUP(D250,i2b2!$A$2:$H$180,8)),"N/A",VLOOKUP(D250,i2b2!$A$2:$H$180,8)))</f>
        <v/>
      </c>
      <c r="AB250" s="40" t="str">
        <f>IF(ISBLANK(E250),"",IF(ISBLANK(VLOOKUP(E250,OMOP!$A$2:$H$180,8)),"N/A", VLOOKUP(E250,OMOP!$A$2:$H$180,8)))</f>
        <v/>
      </c>
    </row>
    <row r="251" spans="1:28" s="6" customFormat="1" ht="46.8" x14ac:dyDescent="0.3">
      <c r="A251" s="13" t="s">
        <v>283</v>
      </c>
      <c r="B251" s="14"/>
      <c r="C251" s="15"/>
      <c r="D251" s="16"/>
      <c r="E251" s="17"/>
      <c r="F251" s="13" t="str">
        <f>IF(ISBLANK(A251),"",VLOOKUP(A251, Sentinel!$A$2:$F$139,2)&amp;"."&amp;VLOOKUP(A251, Sentinel!$A$2:$F$139,3))</f>
        <v>Inpatient Transfusion.TDate_End</v>
      </c>
      <c r="G251" s="13" t="str">
        <f>IF(ISBLANK(A251),"",VLOOKUP(A251, Sentinel!$A$2:$H$139,7))</f>
        <v>Administration end date (SAS Date)</v>
      </c>
      <c r="H251" s="14" t="str">
        <f>IF(ISBLANK(B251),"",VLOOKUP(B251, PCORNet!$A$2:$F$157,2)&amp;"."&amp;VLOOKUP(B251, PCORNet!$A$2:$F$157,3))</f>
        <v/>
      </c>
      <c r="I251" s="14" t="str">
        <f>IF(ISBLANK(B251),"",VLOOKUP(B251, PCORNet!$A$2:$H$157,7))</f>
        <v/>
      </c>
      <c r="J251" s="15" t="str">
        <f>IF(ISBLANK(C251),"",VLOOKUP(C251, 'PCORNet v4'!$A$2:$F$249,2)&amp;"."&amp;VLOOKUP(C251, 'PCORNet v4'!$A$2:$F$249,3))</f>
        <v/>
      </c>
      <c r="K251" s="15" t="str">
        <f>IF(ISBLANK(C251),"",VLOOKUP(C251, 'PCORNet v4'!$A$2:$H$249,7))</f>
        <v/>
      </c>
      <c r="L251" s="16" t="str">
        <f>IF(ISBLANK(D251),"",VLOOKUP(D251,i2b2!$A$2:$H$60,2)&amp;"."&amp;VLOOKUP(D251,i2b2!$A$2:$H$60,3))</f>
        <v/>
      </c>
      <c r="M251" s="16" t="str">
        <f>IF(ISBLANK(D251),"",VLOOKUP(D251,i2b2!$A$2:$H$60,7))</f>
        <v/>
      </c>
      <c r="N251" s="17" t="str">
        <f>IF(ISBLANK(E251),"",VLOOKUP(E251, OMOP!$A$2:$G$178,2)&amp;"."&amp;VLOOKUP(E251,OMOP!$A$2:$G$178,3))</f>
        <v/>
      </c>
      <c r="O251" s="17" t="str">
        <f>IF(ISBLANK(E251),"",VLOOKUP(E251, OMOP!$A$2:$H$178,7))</f>
        <v/>
      </c>
      <c r="P251" s="25" t="s">
        <v>464</v>
      </c>
      <c r="Q251" s="26" t="s">
        <v>2047</v>
      </c>
      <c r="R251" s="25" t="s">
        <v>2048</v>
      </c>
      <c r="S251" s="50" t="s">
        <v>2812</v>
      </c>
      <c r="T251" s="50"/>
      <c r="U251" s="50"/>
      <c r="V251" s="26" t="s">
        <v>2763</v>
      </c>
      <c r="W251" s="26" t="s">
        <v>2642</v>
      </c>
      <c r="X251" s="36" t="str">
        <f>IF(ISBLANK($A251),"",IF(ISBLANK(VLOOKUP($A251, Sentinel!$A$2:$H$180,8)),"N/A",VLOOKUP($A251, Sentinel!$A$2:$H$180,8)))</f>
        <v>PerformedSubstanceAdministration.dateRange(IVL&lt;TS.DATETIME&gt;).high</v>
      </c>
      <c r="Y251" s="37" t="str">
        <f>IF(ISBLANK(B251),"",IF(ISBLANK(VLOOKUP(B251,PCORNet!$A$2:$H$180,8)), "N/A",VLOOKUP(B251,PCORNet!$A$2:$H$180,8)))</f>
        <v/>
      </c>
      <c r="Z251" s="38" t="str">
        <f>IF(ISBLANK(C251),"",IF(ISBLANK(VLOOKUP(C251,'PCORNet v4'!$A$2:$H$296,8)), "N/A",VLOOKUP(C251,'PCORNet v4'!$A$2:$H$296,8)))</f>
        <v/>
      </c>
      <c r="AA251" s="39" t="str">
        <f>IF(ISBLANK(D251),"",IF(ISBLANK(VLOOKUP(D251,i2b2!$A$2:$H$180,8)),"N/A",VLOOKUP(D251,i2b2!$A$2:$H$180,8)))</f>
        <v/>
      </c>
      <c r="AB251" s="40" t="str">
        <f>IF(ISBLANK(E251),"",IF(ISBLANK(VLOOKUP(E251,OMOP!$A$2:$H$180,8)),"N/A", VLOOKUP(E251,OMOP!$A$2:$H$180,8)))</f>
        <v/>
      </c>
    </row>
    <row r="252" spans="1:28" s="6" customFormat="1" ht="46.8" x14ac:dyDescent="0.3">
      <c r="A252" s="13" t="s">
        <v>298</v>
      </c>
      <c r="B252" s="14"/>
      <c r="C252" s="15"/>
      <c r="D252" s="16"/>
      <c r="E252" s="17"/>
      <c r="F252" s="13" t="str">
        <f>IF(ISBLANK(A252),"",VLOOKUP(A252, Sentinel!$A$2:$F$139,2)&amp;"."&amp;VLOOKUP(A252, Sentinel!$A$2:$F$139,3))</f>
        <v>Inpatient Transfusion.TTime_End</v>
      </c>
      <c r="G252" s="13" t="str">
        <f>IF(ISBLANK(A252),"",VLOOKUP(A252, Sentinel!$A$2:$H$139,7))</f>
        <v xml:space="preserve">Administration end time. </v>
      </c>
      <c r="H252" s="14" t="str">
        <f>IF(ISBLANK(B252),"",VLOOKUP(B252, PCORNet!$A$2:$F$157,2)&amp;"."&amp;VLOOKUP(B252, PCORNet!$A$2:$F$157,3))</f>
        <v/>
      </c>
      <c r="I252" s="14" t="str">
        <f>IF(ISBLANK(B252),"",VLOOKUP(B252, PCORNet!$A$2:$H$157,7))</f>
        <v/>
      </c>
      <c r="J252" s="15" t="str">
        <f>IF(ISBLANK(C252),"",VLOOKUP(C252, 'PCORNet v4'!$A$2:$F$249,2)&amp;"."&amp;VLOOKUP(C252, 'PCORNet v4'!$A$2:$F$249,3))</f>
        <v/>
      </c>
      <c r="K252" s="15" t="str">
        <f>IF(ISBLANK(C252),"",VLOOKUP(C252, 'PCORNet v4'!$A$2:$H$249,7))</f>
        <v/>
      </c>
      <c r="L252" s="16" t="str">
        <f>IF(ISBLANK(D252),"",VLOOKUP(D252,i2b2!$A$2:$H$60,2)&amp;"."&amp;VLOOKUP(D252,i2b2!$A$2:$H$60,3))</f>
        <v/>
      </c>
      <c r="M252" s="16" t="str">
        <f>IF(ISBLANK(D252),"",VLOOKUP(D252,i2b2!$A$2:$H$60,7))</f>
        <v/>
      </c>
      <c r="N252" s="17" t="str">
        <f>IF(ISBLANK(E252),"",VLOOKUP(E252, OMOP!$A$2:$G$178,2)&amp;"."&amp;VLOOKUP(E252,OMOP!$A$2:$G$178,3))</f>
        <v/>
      </c>
      <c r="O252" s="17" t="str">
        <f>IF(ISBLANK(E252),"",VLOOKUP(E252, OMOP!$A$2:$H$178,7))</f>
        <v/>
      </c>
      <c r="P252" s="25" t="s">
        <v>464</v>
      </c>
      <c r="Q252" s="26" t="s">
        <v>2047</v>
      </c>
      <c r="R252" s="25" t="s">
        <v>2048</v>
      </c>
      <c r="S252" s="50" t="s">
        <v>2812</v>
      </c>
      <c r="T252" s="50"/>
      <c r="U252" s="50"/>
      <c r="V252" s="26" t="s">
        <v>2763</v>
      </c>
      <c r="W252" s="26" t="s">
        <v>2642</v>
      </c>
      <c r="X252" s="36" t="str">
        <f>IF(ISBLANK($A252),"",IF(ISBLANK(VLOOKUP($A252, Sentinel!$A$2:$H$180,8)),"N/A",VLOOKUP($A252, Sentinel!$A$2:$H$180,8)))</f>
        <v>PerformedSubstanceAdministration.dateRange(IVL&lt;TS.DATETIME&gt;).high</v>
      </c>
      <c r="Y252" s="37" t="str">
        <f>IF(ISBLANK(B252),"",IF(ISBLANK(VLOOKUP(B252,PCORNet!$A$2:$H$180,8)), "N/A",VLOOKUP(B252,PCORNet!$A$2:$H$180,8)))</f>
        <v/>
      </c>
      <c r="Z252" s="38" t="str">
        <f>IF(ISBLANK(C252),"",IF(ISBLANK(VLOOKUP(C252,'PCORNet v4'!$A$2:$H$296,8)), "N/A",VLOOKUP(C252,'PCORNet v4'!$A$2:$H$296,8)))</f>
        <v/>
      </c>
      <c r="AA252" s="39" t="str">
        <f>IF(ISBLANK(D252),"",IF(ISBLANK(VLOOKUP(D252,i2b2!$A$2:$H$180,8)),"N/A",VLOOKUP(D252,i2b2!$A$2:$H$180,8)))</f>
        <v/>
      </c>
      <c r="AB252" s="40" t="str">
        <f>IF(ISBLANK(E252),"",IF(ISBLANK(VLOOKUP(E252,OMOP!$A$2:$H$180,8)),"N/A", VLOOKUP(E252,OMOP!$A$2:$H$180,8)))</f>
        <v/>
      </c>
    </row>
    <row r="253" spans="1:28" s="6" customFormat="1" ht="46.8" x14ac:dyDescent="0.3">
      <c r="A253" s="13" t="s">
        <v>276</v>
      </c>
      <c r="B253" s="14"/>
      <c r="C253" s="15"/>
      <c r="D253" s="16"/>
      <c r="E253" s="17"/>
      <c r="F253" s="13" t="str">
        <f>IF(ISBLANK(A253),"",VLOOKUP(A253, Sentinel!$A$2:$F$139,2)&amp;"."&amp;VLOOKUP(A253, Sentinel!$A$2:$F$139,3))</f>
        <v>Inpatient Transfusion.EncType</v>
      </c>
      <c r="G253" s="13" t="str">
        <f>IF(ISBLANK(A253),"",VLOOKUP(A253, Sentinel!$A$2:$H$139,7))</f>
        <v>Encounter type (ED, Inpatient, …)</v>
      </c>
      <c r="H253" s="14" t="str">
        <f>IF(ISBLANK(B253),"",VLOOKUP(B253, PCORNet!$A$2:$F$157,2)&amp;"."&amp;VLOOKUP(B253, PCORNet!$A$2:$F$157,3))</f>
        <v/>
      </c>
      <c r="I253" s="14" t="str">
        <f>IF(ISBLANK(B253),"",VLOOKUP(B253, PCORNet!$A$2:$H$157,7))</f>
        <v/>
      </c>
      <c r="J253" s="15" t="str">
        <f>IF(ISBLANK(C253),"",VLOOKUP(C253, 'PCORNet v4'!$A$2:$F$249,2)&amp;"."&amp;VLOOKUP(C253, 'PCORNet v4'!$A$2:$F$249,3))</f>
        <v/>
      </c>
      <c r="K253" s="15" t="str">
        <f>IF(ISBLANK(C253),"",VLOOKUP(C253, 'PCORNet v4'!$A$2:$H$249,7))</f>
        <v/>
      </c>
      <c r="L253" s="16" t="str">
        <f>IF(ISBLANK(D253),"",VLOOKUP(D253,i2b2!$A$2:$H$60,2)&amp;"."&amp;VLOOKUP(D253,i2b2!$A$2:$H$60,3))</f>
        <v/>
      </c>
      <c r="M253" s="16" t="str">
        <f>IF(ISBLANK(D253),"",VLOOKUP(D253,i2b2!$A$2:$H$60,7))</f>
        <v/>
      </c>
      <c r="N253" s="17" t="str">
        <f>IF(ISBLANK(E253),"",VLOOKUP(E253, OMOP!$A$2:$G$178,2)&amp;"."&amp;VLOOKUP(E253,OMOP!$A$2:$G$178,3))</f>
        <v/>
      </c>
      <c r="O253" s="17" t="str">
        <f>IF(ISBLANK(E253),"",VLOOKUP(E253, OMOP!$A$2:$H$178,7))</f>
        <v/>
      </c>
      <c r="P253" s="26" t="s">
        <v>1699</v>
      </c>
      <c r="Q253" s="26" t="s">
        <v>2060</v>
      </c>
      <c r="R253" s="25" t="s">
        <v>2061</v>
      </c>
      <c r="S253" s="52"/>
      <c r="T253" s="52"/>
      <c r="U253" s="52"/>
      <c r="V253" s="26" t="s">
        <v>1892</v>
      </c>
      <c r="W253" s="26"/>
      <c r="X253" s="36" t="str">
        <f>IF(ISBLANK($A253),"",IF(ISBLANK(VLOOKUP($A253, Sentinel!$A$2:$H$180,8)),"N/A",VLOOKUP($A253, Sentinel!$A$2:$H$180,8)))</f>
        <v>PerformedSubstanceAdministration &gt; PerformedCompositionRelationship &gt; PerformedEncounter &gt; DefinedSubjectActivityGroup.nameCode</v>
      </c>
      <c r="Y253" s="37" t="str">
        <f>IF(ISBLANK(B253),"",IF(ISBLANK(VLOOKUP(B253,PCORNet!$A$2:$H$180,8)), "N/A",VLOOKUP(B253,PCORNet!$A$2:$H$180,8)))</f>
        <v/>
      </c>
      <c r="Z253" s="38" t="str">
        <f>IF(ISBLANK(C253),"",IF(ISBLANK(VLOOKUP(C253,'PCORNet v4'!$A$2:$H$296,8)), "N/A",VLOOKUP(C253,'PCORNet v4'!$A$2:$H$296,8)))</f>
        <v/>
      </c>
      <c r="AA253" s="39" t="str">
        <f>IF(ISBLANK(D253),"",IF(ISBLANK(VLOOKUP(D253,i2b2!$A$2:$H$180,8)),"N/A",VLOOKUP(D253,i2b2!$A$2:$H$180,8)))</f>
        <v/>
      </c>
      <c r="AB253" s="40" t="str">
        <f>IF(ISBLANK(E253),"",IF(ISBLANK(VLOOKUP(E253,OMOP!$A$2:$H$180,8)),"N/A", VLOOKUP(E253,OMOP!$A$2:$H$180,8)))</f>
        <v/>
      </c>
    </row>
    <row r="254" spans="1:28" s="6" customFormat="1" x14ac:dyDescent="0.3">
      <c r="A254" s="13"/>
      <c r="B254" s="14"/>
      <c r="C254" s="15"/>
      <c r="D254" s="16"/>
      <c r="E254" s="17"/>
      <c r="F254" s="13" t="str">
        <f>IF(ISBLANK(A254),"",VLOOKUP(A254, Sentinel!$A$2:$F$139,2)&amp;"."&amp;VLOOKUP(A254, Sentinel!$A$2:$F$139,3))</f>
        <v/>
      </c>
      <c r="G254" s="13" t="str">
        <f>IF(ISBLANK(A254),"",VLOOKUP(A254, Sentinel!$A$2:$H$139,7))</f>
        <v/>
      </c>
      <c r="H254" s="14" t="str">
        <f>IF(ISBLANK(B254),"",VLOOKUP(B254, PCORNet!$A$2:$F$157,2)&amp;"."&amp;VLOOKUP(B254, PCORNet!$A$2:$F$157,3))</f>
        <v/>
      </c>
      <c r="I254" s="14" t="str">
        <f>IF(ISBLANK(B254),"",VLOOKUP(B254, PCORNet!$A$2:$H$157,7))</f>
        <v/>
      </c>
      <c r="J254" s="15" t="str">
        <f>IF(ISBLANK(C254),"",VLOOKUP(C254, 'PCORNet v4'!$A$2:$F$249,2)&amp;"."&amp;VLOOKUP(C254, 'PCORNet v4'!$A$2:$F$249,3))</f>
        <v/>
      </c>
      <c r="K254" s="15" t="str">
        <f>IF(ISBLANK(C254),"",VLOOKUP(C254, 'PCORNet v4'!$A$2:$H$249,7))</f>
        <v/>
      </c>
      <c r="L254" s="16" t="str">
        <f>IF(ISBLANK(D254),"",VLOOKUP(D254,i2b2!$A$2:$H$60,2)&amp;"."&amp;VLOOKUP(D254,i2b2!$A$2:$H$60,3))</f>
        <v/>
      </c>
      <c r="M254" s="16" t="str">
        <f>IF(ISBLANK(D254),"",VLOOKUP(D254,i2b2!$A$2:$H$60,7))</f>
        <v/>
      </c>
      <c r="N254" s="17" t="str">
        <f>IF(ISBLANK(E254),"",VLOOKUP(E254, OMOP!$A$2:$G$178,2)&amp;"."&amp;VLOOKUP(E254,OMOP!$A$2:$G$178,3))</f>
        <v/>
      </c>
      <c r="O254" s="17" t="str">
        <f>IF(ISBLANK(E254),"",VLOOKUP(E254, OMOP!$A$2:$H$178,7))</f>
        <v/>
      </c>
      <c r="P254" s="25"/>
      <c r="Q254" s="26"/>
      <c r="R254" s="25"/>
      <c r="S254" s="50"/>
      <c r="T254" s="50"/>
      <c r="U254" s="50"/>
      <c r="V254" s="26"/>
      <c r="W254" s="26"/>
      <c r="X254" s="36" t="str">
        <f>IF(ISBLANK($A254),"",IF(ISBLANK(VLOOKUP($A254, Sentinel!$A$2:$H$180,8)),"N/A",VLOOKUP($A254, Sentinel!$A$2:$H$180,8)))</f>
        <v/>
      </c>
      <c r="Y254" s="37" t="str">
        <f>IF(ISBLANK(B254),"",IF(ISBLANK(VLOOKUP(B254,PCORNet!$A$2:$H$180,8)), "N/A",VLOOKUP(B254,PCORNet!$A$2:$H$180,8)))</f>
        <v/>
      </c>
      <c r="Z254" s="38" t="str">
        <f>IF(ISBLANK(C254),"",IF(ISBLANK(VLOOKUP(C254,'PCORNet v4'!$A$2:$H$296,8)), "N/A",VLOOKUP(C254,'PCORNet v4'!$A$2:$H$296,8)))</f>
        <v/>
      </c>
      <c r="AA254" s="39" t="str">
        <f>IF(ISBLANK(D254),"",IF(ISBLANK(VLOOKUP(D254,i2b2!$A$2:$H$180,8)),"N/A",VLOOKUP(D254,i2b2!$A$2:$H$180,8)))</f>
        <v/>
      </c>
      <c r="AB254" s="40" t="str">
        <f>IF(ISBLANK(E254),"",IF(ISBLANK(VLOOKUP(E254,OMOP!$A$2:$H$180,8)),"N/A", VLOOKUP(E254,OMOP!$A$2:$H$180,8)))</f>
        <v/>
      </c>
    </row>
    <row r="255" spans="1:28" s="6" customFormat="1" ht="124.8" x14ac:dyDescent="0.3">
      <c r="A255" s="13"/>
      <c r="B255" s="14" t="s">
        <v>467</v>
      </c>
      <c r="C255" s="15" t="s">
        <v>467</v>
      </c>
      <c r="D255" s="16"/>
      <c r="E255" s="17" t="s">
        <v>982</v>
      </c>
      <c r="F255" s="13" t="str">
        <f>IF(ISBLANK(A255),"",VLOOKUP(A255, Sentinel!$A$2:$F$139,2)&amp;"."&amp;VLOOKUP(A255, Sentinel!$A$2:$F$139,3))</f>
        <v/>
      </c>
      <c r="G255" s="13" t="str">
        <f>IF(ISBLANK(A255),"",VLOOKUP(A255, Sentinel!$A$2:$H$139,7))</f>
        <v/>
      </c>
      <c r="H255" s="14" t="str">
        <f>IF(ISBLANK(B255),"",VLOOKUP(B255, PCORNet!$A$2:$F$157,2)&amp;"."&amp;VLOOKUP(B255, PCORNet!$A$2:$F$157,3))</f>
        <v>Condition.</v>
      </c>
      <c r="I255" s="14" t="str">
        <f>IF(ISBLANK(B255),"",VLOOKUP(B255, PCORNet!$A$2:$H$157,7))</f>
        <v>The CONDITION table contains one record per CONDITIONID.</v>
      </c>
      <c r="J255" s="15" t="str">
        <f>IF(ISBLANK(C255),"",VLOOKUP(C255, 'PCORNet v4'!$A$2:$F$249,2)&amp;"."&amp;VLOOKUP(C255, 'PCORNet v4'!$A$2:$F$249,3))</f>
        <v>Condition.</v>
      </c>
      <c r="K255" s="15" t="str">
        <f>IF(ISBLANK(C255),"",VLOOKUP(C255, 'PCORNet v4'!$A$2:$H$249,7))</f>
        <v>The CONDITION table contains one record per CONDITIONID.</v>
      </c>
      <c r="L255" s="16" t="str">
        <f>IF(ISBLANK(D255),"",VLOOKUP(D255,i2b2!$A$2:$H$60,2)&amp;"."&amp;VLOOKUP(D255,i2b2!$A$2:$H$60,3))</f>
        <v/>
      </c>
      <c r="M255" s="16" t="str">
        <f>IF(ISBLANK(D255),"",VLOOKUP(D255,i2b2!$A$2:$H$60,7))</f>
        <v/>
      </c>
      <c r="N255" s="17" t="str">
        <f>IF(ISBLANK(E255),"",VLOOKUP(E255, OMOP!$A$2:$G$178,2)&amp;"."&amp;VLOOKUP(E255,OMOP!$A$2:$G$178,3))</f>
        <v>CONDITION_OCCURRENCE.</v>
      </c>
      <c r="O255" s="17" t="str">
        <f>IF(ISBLANK(E255),"",VLOOKUP(E255, OMOP!$A$2:$H$178,7))</f>
        <v>Conditions are records of a Person suggesting the presence of a disease or medical condition stated as a
diagnosis, a sign or a symptom, which is either observed by a Provider or reported by the patient. Conditions
are recorded in different sources and levels of standardization,</v>
      </c>
      <c r="P255" s="25" t="s">
        <v>798</v>
      </c>
      <c r="Q255" s="26" t="s">
        <v>798</v>
      </c>
      <c r="R255" s="25"/>
      <c r="S255" s="51"/>
      <c r="T255" s="51"/>
      <c r="U255" s="51" t="s">
        <v>3075</v>
      </c>
      <c r="V255" s="26" t="s">
        <v>465</v>
      </c>
      <c r="W255" s="26" t="s">
        <v>468</v>
      </c>
      <c r="X255" s="36" t="str">
        <f>IF(ISBLANK($A255),"",IF(ISBLANK(VLOOKUP($A255, Sentinel!$A$2:$H$180,8)),"N/A",VLOOKUP($A255, Sentinel!$A$2:$H$180,8)))</f>
        <v/>
      </c>
      <c r="Y255" s="37" t="str">
        <f>IF(ISBLANK(B255),"",IF(ISBLANK(VLOOKUP(B255,PCORNet!$A$2:$H$180,8)), "N/A",VLOOKUP(B255,PCORNet!$A$2:$H$180,8)))</f>
        <v>PerformedMedicalConditionResult</v>
      </c>
      <c r="Z255" s="38" t="str">
        <f>IF(ISBLANK(C255),"",IF(ISBLANK(VLOOKUP(C255,'PCORNet v4'!$A$2:$H$296,8)), "N/A",VLOOKUP(C255,'PCORNet v4'!$A$2:$H$296,8)))</f>
        <v>PerformedMedicalConditionResult</v>
      </c>
      <c r="AA255" s="39" t="str">
        <f>IF(ISBLANK(D255),"",IF(ISBLANK(VLOOKUP(D255,i2b2!$A$2:$H$180,8)),"N/A",VLOOKUP(D255,i2b2!$A$2:$H$180,8)))</f>
        <v/>
      </c>
      <c r="AB255" s="40" t="str">
        <f>IF(ISBLANK(E255),"",IF(ISBLANK(VLOOKUP(E255,OMOP!$A$2:$H$180,8)),"N/A", VLOOKUP(E255,OMOP!$A$2:$H$180,8)))</f>
        <v>PerformedMedicalConditionResult</v>
      </c>
    </row>
    <row r="256" spans="1:28" s="6" customFormat="1" ht="46.8" x14ac:dyDescent="0.3">
      <c r="A256" s="13"/>
      <c r="B256" s="14" t="s">
        <v>473</v>
      </c>
      <c r="C256" s="15" t="s">
        <v>473</v>
      </c>
      <c r="D256" s="16"/>
      <c r="E256" s="17" t="s">
        <v>983</v>
      </c>
      <c r="F256" s="13" t="str">
        <f>IF(ISBLANK(A256),"",VLOOKUP(A256, Sentinel!$A$2:$F$139,2)&amp;"."&amp;VLOOKUP(A256, Sentinel!$A$2:$F$139,3))</f>
        <v/>
      </c>
      <c r="G256" s="13" t="str">
        <f>IF(ISBLANK(A256),"",VLOOKUP(A256, Sentinel!$A$2:$H$139,7))</f>
        <v/>
      </c>
      <c r="H256" s="14" t="str">
        <f>IF(ISBLANK(B256),"",VLOOKUP(B256, PCORNet!$A$2:$F$157,2)&amp;"."&amp;VLOOKUP(B256, PCORNet!$A$2:$F$157,3))</f>
        <v>Condition.conditionid</v>
      </c>
      <c r="I256" s="14" t="str">
        <f>IF(ISBLANK(B256),"",VLOOKUP(B256, PCORNet!$A$2:$H$157,7))</f>
        <v>Arbitrary identifier for each unique record.</v>
      </c>
      <c r="J256" s="15" t="str">
        <f>IF(ISBLANK(C256),"",VLOOKUP(C256, 'PCORNet v4'!$A$2:$F$249,2)&amp;"."&amp;VLOOKUP(C256, 'PCORNet v4'!$A$2:$F$249,3))</f>
        <v>Condition.conditionid</v>
      </c>
      <c r="K256" s="15" t="str">
        <f>IF(ISBLANK(C256),"",VLOOKUP(C256, 'PCORNet v4'!$A$2:$H$249,7))</f>
        <v>Arbitrary identifier for each unique record.</v>
      </c>
      <c r="L256" s="16" t="str">
        <f>IF(ISBLANK(D256),"",VLOOKUP(D256,i2b2!$A$2:$H$60,2)&amp;"."&amp;VLOOKUP(D256,i2b2!$A$2:$H$60,3))</f>
        <v/>
      </c>
      <c r="M256" s="16" t="str">
        <f>IF(ISBLANK(D256),"",VLOOKUP(D256,i2b2!$A$2:$H$60,7))</f>
        <v/>
      </c>
      <c r="N256" s="17" t="str">
        <f>IF(ISBLANK(E256),"",VLOOKUP(E256, OMOP!$A$2:$G$178,2)&amp;"."&amp;VLOOKUP(E256,OMOP!$A$2:$G$178,3))</f>
        <v>CONDITION_OCCURRENCE.condition_occurrence_id</v>
      </c>
      <c r="O256" s="17" t="str">
        <f>IF(ISBLANK(E256),"",VLOOKUP(E256, OMOP!$A$2:$H$178,7))</f>
        <v>A unique identifier for each Condition Occurrence
event.</v>
      </c>
      <c r="P256" s="25" t="s">
        <v>799</v>
      </c>
      <c r="Q256" s="26" t="s">
        <v>2062</v>
      </c>
      <c r="R256" s="25" t="s">
        <v>2051</v>
      </c>
      <c r="S256" s="51"/>
      <c r="T256" s="51"/>
      <c r="U256" s="51"/>
      <c r="V256" s="26" t="s">
        <v>2764</v>
      </c>
      <c r="W256" s="26" t="s">
        <v>2643</v>
      </c>
      <c r="X256" s="36" t="str">
        <f>IF(ISBLANK($A256),"",IF(ISBLANK(VLOOKUP($A256, Sentinel!$A$2:$H$180,8)),"N/A",VLOOKUP($A256, Sentinel!$A$2:$H$180,8)))</f>
        <v/>
      </c>
      <c r="Y256" s="37" t="str">
        <f>IF(ISBLANK(B256),"",IF(ISBLANK(VLOOKUP(B256,PCORNet!$A$2:$H$180,8)), "N/A",VLOOKUP(B256,PCORNet!$A$2:$H$180,8)))</f>
        <v>PerformedMedicalConditionResult &gt; PerformedObservation.identifier</v>
      </c>
      <c r="Z256" s="38" t="str">
        <f>IF(ISBLANK(C256),"",IF(ISBLANK(VLOOKUP(C256,'PCORNet v4'!$A$2:$H$296,8)), "N/A",VLOOKUP(C256,'PCORNet v4'!$A$2:$H$296,8)))</f>
        <v>PerformedMedicalConditionResult &gt; PerformedObservation.identifier</v>
      </c>
      <c r="AA256" s="39" t="str">
        <f>IF(ISBLANK(D256),"",IF(ISBLANK(VLOOKUP(D256,i2b2!$A$2:$H$180,8)),"N/A",VLOOKUP(D256,i2b2!$A$2:$H$180,8)))</f>
        <v/>
      </c>
      <c r="AB256" s="40" t="str">
        <f>IF(ISBLANK(E256),"",IF(ISBLANK(VLOOKUP(E256,OMOP!$A$2:$H$180,8)),"N/A", VLOOKUP(E256,OMOP!$A$2:$H$180,8)))</f>
        <v>PerformedMedicalConditionResult &gt; PerformedObservation.identifier</v>
      </c>
    </row>
    <row r="257" spans="1:28" s="6" customFormat="1" ht="109.2" x14ac:dyDescent="0.3">
      <c r="A257" s="13"/>
      <c r="B257" s="14" t="s">
        <v>488</v>
      </c>
      <c r="C257" s="15" t="s">
        <v>488</v>
      </c>
      <c r="D257" s="16"/>
      <c r="E257" s="17" t="s">
        <v>984</v>
      </c>
      <c r="F257" s="13" t="str">
        <f>IF(ISBLANK(A257),"",VLOOKUP(A257, Sentinel!$A$2:$F$139,2)&amp;"."&amp;VLOOKUP(A257, Sentinel!$A$2:$F$139,3))</f>
        <v/>
      </c>
      <c r="G257" s="13" t="str">
        <f>IF(ISBLANK(A257),"",VLOOKUP(A257, Sentinel!$A$2:$H$139,7))</f>
        <v/>
      </c>
      <c r="H257" s="14" t="str">
        <f>IF(ISBLANK(B257),"",VLOOKUP(B257, PCORNet!$A$2:$F$157,2)&amp;"."&amp;VLOOKUP(B257, PCORNet!$A$2:$F$157,3))</f>
        <v>Condition.patid</v>
      </c>
      <c r="I257" s="14" t="str">
        <f>IF(ISBLANK(B257),"",VLOOKUP(B257, PCORNet!$A$2:$H$157,7))</f>
        <v>Arbitrary person-level identifier.</v>
      </c>
      <c r="J257" s="15" t="str">
        <f>IF(ISBLANK(C257),"",VLOOKUP(C257, 'PCORNet v4'!$A$2:$F$249,2)&amp;"."&amp;VLOOKUP(C257, 'PCORNet v4'!$A$2:$F$249,3))</f>
        <v>Condition.patid</v>
      </c>
      <c r="K257" s="15" t="str">
        <f>IF(ISBLANK(C257),"",VLOOKUP(C257, 'PCORNet v4'!$A$2:$H$249,7))</f>
        <v>Arbitrary person-level identifier.</v>
      </c>
      <c r="L257" s="16" t="str">
        <f>IF(ISBLANK(D257),"",VLOOKUP(D257,i2b2!$A$2:$H$60,2)&amp;"."&amp;VLOOKUP(D257,i2b2!$A$2:$H$60,3))</f>
        <v/>
      </c>
      <c r="M257" s="16" t="str">
        <f>IF(ISBLANK(D257),"",VLOOKUP(D257,i2b2!$A$2:$H$60,7))</f>
        <v/>
      </c>
      <c r="N257" s="17" t="str">
        <f>IF(ISBLANK(E257),"",VLOOKUP(E257, OMOP!$A$2:$G$178,2)&amp;"."&amp;VLOOKUP(E257,OMOP!$A$2:$G$178,3))</f>
        <v>CONDITION_OCCURRENCE.person_id</v>
      </c>
      <c r="O257" s="17" t="str">
        <f>IF(ISBLANK(E257),"",VLOOKUP(E257, OMOP!$A$2:$H$178,7))</f>
        <v>A foreign key identifier to the Person who is
experiencing the condition. The demographic
details of that Person are stored in the PERSON
table.</v>
      </c>
      <c r="P257" s="25" t="s">
        <v>800</v>
      </c>
      <c r="Q257" s="26" t="s">
        <v>2050</v>
      </c>
      <c r="R257" s="25" t="s">
        <v>2051</v>
      </c>
      <c r="S257" s="51"/>
      <c r="T257" s="51"/>
      <c r="U257" s="51"/>
      <c r="V257" s="26" t="s">
        <v>1993</v>
      </c>
      <c r="W257" s="26" t="s">
        <v>2644</v>
      </c>
      <c r="X257" s="36" t="str">
        <f>IF(ISBLANK($A257),"",IF(ISBLANK(VLOOKUP($A257, Sentinel!$A$2:$H$180,8)),"N/A",VLOOKUP($A257, Sentinel!$A$2:$H$180,8)))</f>
        <v/>
      </c>
      <c r="Y257" s="37" t="str">
        <f>IF(ISBLANK(B257),"",IF(ISBLANK(VLOOKUP(B257,PCORNet!$A$2:$H$180,8)), "N/A",VLOOKUP(B257,PCORNet!$A$2:$H$180,8)))</f>
        <v>PerformedMedicalConditionResult &gt; PerformedObservation &gt; Subject.identifier.item(ID).identifier</v>
      </c>
      <c r="Z257" s="38" t="str">
        <f>IF(ISBLANK(C257),"",IF(ISBLANK(VLOOKUP(C257,'PCORNet v4'!$A$2:$H$296,8)), "N/A",VLOOKUP(C257,'PCORNet v4'!$A$2:$H$296,8)))</f>
        <v>PerformedMedicalConditionResult &gt; PerformedObservation &gt; Subject.identifier.item(ID).identifier</v>
      </c>
      <c r="AA257" s="39" t="str">
        <f>IF(ISBLANK(D257),"",IF(ISBLANK(VLOOKUP(D257,i2b2!$A$2:$H$180,8)),"N/A",VLOOKUP(D257,i2b2!$A$2:$H$180,8)))</f>
        <v/>
      </c>
      <c r="AB257" s="40" t="str">
        <f>IF(ISBLANK(E257),"",IF(ISBLANK(VLOOKUP(E257,OMOP!$A$2:$H$180,8)),"N/A", VLOOKUP(E257,OMOP!$A$2:$H$180,8)))</f>
        <v>PerformedMedicalConditionResult &gt; PerformedObservation &gt; Subject.identifier.item(ID).identifier</v>
      </c>
    </row>
    <row r="258" spans="1:28" s="6" customFormat="1" ht="62.4" x14ac:dyDescent="0.3">
      <c r="A258" s="13"/>
      <c r="B258" s="14"/>
      <c r="C258" s="15"/>
      <c r="D258" s="16"/>
      <c r="E258" s="17" t="s">
        <v>985</v>
      </c>
      <c r="F258" s="13" t="str">
        <f>IF(ISBLANK(A258),"",VLOOKUP(A258, Sentinel!$A$2:$F$139,2)&amp;"."&amp;VLOOKUP(A258, Sentinel!$A$2:$F$139,3))</f>
        <v/>
      </c>
      <c r="G258" s="13" t="str">
        <f>IF(ISBLANK(A258),"",VLOOKUP(A258, Sentinel!$A$2:$H$139,7))</f>
        <v/>
      </c>
      <c r="H258" s="14" t="str">
        <f>IF(ISBLANK(B258),"",VLOOKUP(B258, PCORNet!$A$2:$F$157,2)&amp;"."&amp;VLOOKUP(B258, PCORNet!$A$2:$F$157,3))</f>
        <v/>
      </c>
      <c r="I258" s="14" t="str">
        <f>IF(ISBLANK(B258),"",VLOOKUP(B258, PCORNet!$A$2:$H$157,7))</f>
        <v/>
      </c>
      <c r="J258" s="15" t="str">
        <f>IF(ISBLANK(C258),"",VLOOKUP(C258, 'PCORNet v4'!$A$2:$F$249,2)&amp;"."&amp;VLOOKUP(C258, 'PCORNet v4'!$A$2:$F$249,3))</f>
        <v/>
      </c>
      <c r="K258" s="15" t="str">
        <f>IF(ISBLANK(C258),"",VLOOKUP(C258, 'PCORNet v4'!$A$2:$H$249,7))</f>
        <v/>
      </c>
      <c r="L258" s="16" t="str">
        <f>IF(ISBLANK(D258),"",VLOOKUP(D258,i2b2!$A$2:$H$60,2)&amp;"."&amp;VLOOKUP(D258,i2b2!$A$2:$H$60,3))</f>
        <v/>
      </c>
      <c r="M258" s="16" t="str">
        <f>IF(ISBLANK(D258),"",VLOOKUP(D258,i2b2!$A$2:$H$60,7))</f>
        <v/>
      </c>
      <c r="N258" s="17" t="str">
        <f>IF(ISBLANK(E258),"",VLOOKUP(E258, OMOP!$A$2:$G$178,2)&amp;"."&amp;VLOOKUP(E258,OMOP!$A$2:$G$178,3))</f>
        <v>CONDITION_OCCURRENCE.provider_id</v>
      </c>
      <c r="O258" s="17" t="str">
        <f>IF(ISBLANK(E258),"",VLOOKUP(E258, OMOP!$A$2:$H$178,7))</f>
        <v>A foreign key to the Provider in the PROVIDER
table who was responsible for capturing
(diagnosing) the Condition.</v>
      </c>
      <c r="P258" s="25" t="s">
        <v>2028</v>
      </c>
      <c r="Q258" s="26" t="s">
        <v>1541</v>
      </c>
      <c r="R258" s="25" t="s">
        <v>2051</v>
      </c>
      <c r="S258" s="50" t="s">
        <v>2812</v>
      </c>
      <c r="T258" s="50" t="s">
        <v>2812</v>
      </c>
      <c r="U258" s="50"/>
      <c r="V258" s="26" t="s">
        <v>1994</v>
      </c>
      <c r="W258" s="26" t="s">
        <v>2645</v>
      </c>
      <c r="X258" s="36" t="str">
        <f>IF(ISBLANK($A258),"",IF(ISBLANK(VLOOKUP($A258, Sentinel!$A$2:$H$180,8)),"N/A",VLOOKUP($A258, Sentinel!$A$2:$H$180,8)))</f>
        <v/>
      </c>
      <c r="Y258" s="37" t="str">
        <f>IF(ISBLANK(B258),"",IF(ISBLANK(VLOOKUP(B258,PCORNet!$A$2:$H$180,8)), "N/A",VLOOKUP(B258,PCORNet!$A$2:$H$180,8)))</f>
        <v/>
      </c>
      <c r="Z258" s="38" t="str">
        <f>IF(ISBLANK(C258),"",IF(ISBLANK(VLOOKUP(C258,'PCORNet v4'!$A$2:$H$296,8)), "N/A",VLOOKUP(C258,'PCORNet v4'!$A$2:$H$296,8)))</f>
        <v/>
      </c>
      <c r="AA258" s="39" t="str">
        <f>IF(ISBLANK(D258),"",IF(ISBLANK(VLOOKUP(D258,i2b2!$A$2:$H$180,8)),"N/A",VLOOKUP(D258,i2b2!$A$2:$H$180,8)))</f>
        <v/>
      </c>
      <c r="AB258" s="40" t="str">
        <f>IF(ISBLANK(E258),"",IF(ISBLANK(VLOOKUP(E258,OMOP!$A$2:$H$180,8)),"N/A", VLOOKUP(E258,OMOP!$A$2:$H$180,8)))</f>
        <v>PerformedMedicalConditionResult &gt; PerformedObservation &gt; Performer &gt; HealthcareProvider.identifier(DSET&lt;ID&gt;).item(ID).identifier</v>
      </c>
    </row>
    <row r="259" spans="1:28" s="6" customFormat="1" ht="78" x14ac:dyDescent="0.3">
      <c r="A259" s="13"/>
      <c r="B259" s="14" t="s">
        <v>482</v>
      </c>
      <c r="C259" s="15" t="s">
        <v>482</v>
      </c>
      <c r="D259" s="16"/>
      <c r="E259" s="17" t="s">
        <v>986</v>
      </c>
      <c r="F259" s="13" t="str">
        <f>IF(ISBLANK(A259),"",VLOOKUP(A259, Sentinel!$A$2:$F$139,2)&amp;"."&amp;VLOOKUP(A259, Sentinel!$A$2:$F$139,3))</f>
        <v/>
      </c>
      <c r="G259" s="13" t="str">
        <f>IF(ISBLANK(A259),"",VLOOKUP(A259, Sentinel!$A$2:$H$139,7))</f>
        <v/>
      </c>
      <c r="H259" s="14" t="str">
        <f>IF(ISBLANK(B259),"",VLOOKUP(B259, PCORNet!$A$2:$F$157,2)&amp;"."&amp;VLOOKUP(B259, PCORNet!$A$2:$F$157,3))</f>
        <v>Condition.encounterid</v>
      </c>
      <c r="I259" s="14" t="str">
        <f>IF(ISBLANK(B259),"",VLOOKUP(B259, PCORNet!$A$2:$H$157,7))</f>
        <v>Arbitrary encounter-level identifier used to link across tables</v>
      </c>
      <c r="J259" s="15" t="str">
        <f>IF(ISBLANK(C259),"",VLOOKUP(C259, 'PCORNet v4'!$A$2:$F$249,2)&amp;"."&amp;VLOOKUP(C259, 'PCORNet v4'!$A$2:$F$249,3))</f>
        <v>Condition.encounterid</v>
      </c>
      <c r="K259" s="15" t="str">
        <f>IF(ISBLANK(C259),"",VLOOKUP(C259, 'PCORNet v4'!$A$2:$H$249,7))</f>
        <v>Arbitrary encounter-level identifier used to link across tables</v>
      </c>
      <c r="L259" s="16" t="str">
        <f>IF(ISBLANK(D259),"",VLOOKUP(D259,i2b2!$A$2:$H$60,2)&amp;"."&amp;VLOOKUP(D259,i2b2!$A$2:$H$60,3))</f>
        <v/>
      </c>
      <c r="M259" s="16" t="str">
        <f>IF(ISBLANK(D259),"",VLOOKUP(D259,i2b2!$A$2:$H$60,7))</f>
        <v/>
      </c>
      <c r="N259" s="17" t="str">
        <f>IF(ISBLANK(E259),"",VLOOKUP(E259, OMOP!$A$2:$G$178,2)&amp;"."&amp;VLOOKUP(E259,OMOP!$A$2:$G$178,3))</f>
        <v>CONDITION_OCCURRENCE.visit_occurrence_id</v>
      </c>
      <c r="O259" s="17" t="str">
        <f>IF(ISBLANK(E259),"",VLOOKUP(E259, OMOP!$A$2:$H$178,7))</f>
        <v>A foreign key to the visit in the VISIT table
during which the Condition was determined
(diagnosed).</v>
      </c>
      <c r="P259" s="25" t="s">
        <v>1700</v>
      </c>
      <c r="Q259" s="26" t="s">
        <v>2062</v>
      </c>
      <c r="R259" s="25" t="s">
        <v>2051</v>
      </c>
      <c r="S259" s="51"/>
      <c r="T259" s="51"/>
      <c r="U259" s="51"/>
      <c r="V259" s="26" t="s">
        <v>1995</v>
      </c>
      <c r="W259" s="26" t="s">
        <v>2646</v>
      </c>
      <c r="X259" s="36" t="str">
        <f>IF(ISBLANK($A259),"",IF(ISBLANK(VLOOKUP($A259, Sentinel!$A$2:$H$180,8)),"N/A",VLOOKUP($A259, Sentinel!$A$2:$H$180,8)))</f>
        <v/>
      </c>
      <c r="Y259" s="37" t="str">
        <f>IF(ISBLANK(B259),"",IF(ISBLANK(VLOOKUP(B259,PCORNet!$A$2:$H$180,8)), "N/A",VLOOKUP(B259,PCORNet!$A$2:$H$180,8)))</f>
        <v>PerformedMedicalConditionResult &gt; PerformedObservation &gt; PerformedCompositionRelationship &gt; PerformedEncounter.identifier.item(ID).identifier</v>
      </c>
      <c r="Z259" s="38" t="str">
        <f>IF(ISBLANK(C259),"",IF(ISBLANK(VLOOKUP(C259,'PCORNet v4'!$A$2:$H$296,8)), "N/A",VLOOKUP(C259,'PCORNet v4'!$A$2:$H$296,8)))</f>
        <v>PerformedMedicalConditionResult &gt; PerformedObservation &gt; PerformedCompositionRelationship &gt; PerformedEncounter.identifier.item(ID).identifier</v>
      </c>
      <c r="AA259" s="39" t="str">
        <f>IF(ISBLANK(D259),"",IF(ISBLANK(VLOOKUP(D259,i2b2!$A$2:$H$180,8)),"N/A",VLOOKUP(D259,i2b2!$A$2:$H$180,8)))</f>
        <v/>
      </c>
      <c r="AB259" s="40" t="str">
        <f>IF(ISBLANK(E259),"",IF(ISBLANK(VLOOKUP(E259,OMOP!$A$2:$H$180,8)),"N/A", VLOOKUP(E259,OMOP!$A$2:$H$180,8)))</f>
        <v>PerformedMedicalConditionResult &gt; PerformedObservation &gt; PerformedCompositionRelationship &gt; PerformedEncounter.identifier.item(ID).identifier</v>
      </c>
    </row>
    <row r="260" spans="1:28" s="6" customFormat="1" ht="62.4" x14ac:dyDescent="0.3">
      <c r="A260" s="13"/>
      <c r="B260" s="14" t="s">
        <v>490</v>
      </c>
      <c r="C260" s="15" t="s">
        <v>490</v>
      </c>
      <c r="D260" s="16"/>
      <c r="E260" s="17"/>
      <c r="F260" s="13" t="str">
        <f>IF(ISBLANK(A260),"",VLOOKUP(A260, Sentinel!$A$2:$F$139,2)&amp;"."&amp;VLOOKUP(A260, Sentinel!$A$2:$F$139,3))</f>
        <v/>
      </c>
      <c r="G260" s="13" t="str">
        <f>IF(ISBLANK(A260),"",VLOOKUP(A260, Sentinel!$A$2:$H$139,7))</f>
        <v/>
      </c>
      <c r="H260" s="14" t="str">
        <f>IF(ISBLANK(B260),"",VLOOKUP(B260, PCORNet!$A$2:$F$157,2)&amp;"."&amp;VLOOKUP(B260, PCORNet!$A$2:$F$157,3))</f>
        <v>Condition.report_date</v>
      </c>
      <c r="I260" s="14" t="str">
        <f>IF(ISBLANK(B260),"",VLOOKUP(B260, PCORNet!$A$2:$H$157,7))</f>
        <v>Date condition was noted, which may be the date when it was recorded by a provider or nurse, or the date on which the patient reported it.</v>
      </c>
      <c r="J260" s="15" t="str">
        <f>IF(ISBLANK(C260),"",VLOOKUP(C260, 'PCORNet v4'!$A$2:$F$249,2)&amp;"."&amp;VLOOKUP(C260, 'PCORNet v4'!$A$2:$F$249,3))</f>
        <v>Condition.report_date</v>
      </c>
      <c r="K260" s="15" t="str">
        <f>IF(ISBLANK(C260),"",VLOOKUP(C260, 'PCORNet v4'!$A$2:$H$249,7))</f>
        <v>Date condition was noted, which may be the date when it was recorded by a provider or nurse, or the date on which the patient reported it.</v>
      </c>
      <c r="L260" s="16" t="str">
        <f>IF(ISBLANK(D260),"",VLOOKUP(D260,i2b2!$A$2:$H$60,2)&amp;"."&amp;VLOOKUP(D260,i2b2!$A$2:$H$60,3))</f>
        <v/>
      </c>
      <c r="M260" s="16" t="str">
        <f>IF(ISBLANK(D260),"",VLOOKUP(D260,i2b2!$A$2:$H$60,7))</f>
        <v/>
      </c>
      <c r="N260" s="17" t="str">
        <f>IF(ISBLANK(E260),"",VLOOKUP(E260, OMOP!$A$2:$G$178,2)&amp;"."&amp;VLOOKUP(E260,OMOP!$A$2:$G$178,3))</f>
        <v/>
      </c>
      <c r="O260" s="17" t="str">
        <f>IF(ISBLANK(E260),"",VLOOKUP(E260, OMOP!$A$2:$H$178,7))</f>
        <v/>
      </c>
      <c r="P260" s="25" t="s">
        <v>801</v>
      </c>
      <c r="Q260" s="26" t="s">
        <v>807</v>
      </c>
      <c r="R260" s="25" t="s">
        <v>2072</v>
      </c>
      <c r="S260" s="50" t="s">
        <v>2975</v>
      </c>
      <c r="T260" s="50" t="s">
        <v>2976</v>
      </c>
      <c r="U260" s="50"/>
      <c r="V260" s="26" t="s">
        <v>2765</v>
      </c>
      <c r="W260" s="26" t="s">
        <v>2647</v>
      </c>
      <c r="X260" s="36" t="str">
        <f>IF(ISBLANK($A260),"",IF(ISBLANK(VLOOKUP($A260, Sentinel!$A$2:$H$180,8)),"N/A",VLOOKUP($A260, Sentinel!$A$2:$H$180,8)))</f>
        <v/>
      </c>
      <c r="Y260" s="37" t="str">
        <f>IF(ISBLANK(B260),"",IF(ISBLANK(VLOOKUP(B260,PCORNet!$A$2:$H$180,8)), "N/A",VLOOKUP(B260,PCORNet!$A$2:$H$180,8)))</f>
        <v>PerformedMedicalConditionResult.reportedDate</v>
      </c>
      <c r="Z260" s="38" t="str">
        <f>IF(ISBLANK(C260),"",IF(ISBLANK(VLOOKUP(C260,'PCORNet v4'!$A$2:$H$296,8)), "N/A",VLOOKUP(C260,'PCORNet v4'!$A$2:$H$296,8)))</f>
        <v>PerformedMedicalConditionResult.reportedDate</v>
      </c>
      <c r="AA260" s="39" t="str">
        <f>IF(ISBLANK(D260),"",IF(ISBLANK(VLOOKUP(D260,i2b2!$A$2:$H$180,8)),"N/A",VLOOKUP(D260,i2b2!$A$2:$H$180,8)))</f>
        <v/>
      </c>
      <c r="AB260" s="40" t="str">
        <f>IF(ISBLANK(E260),"",IF(ISBLANK(VLOOKUP(E260,OMOP!$A$2:$H$180,8)),"N/A", VLOOKUP(E260,OMOP!$A$2:$H$180,8)))</f>
        <v/>
      </c>
    </row>
    <row r="261" spans="1:28" s="6" customFormat="1" ht="62.4" x14ac:dyDescent="0.3">
      <c r="A261" s="13"/>
      <c r="B261" s="14" t="s">
        <v>492</v>
      </c>
      <c r="C261" s="15" t="s">
        <v>492</v>
      </c>
      <c r="D261" s="16"/>
      <c r="E261" s="17"/>
      <c r="F261" s="13" t="str">
        <f>IF(ISBLANK(A261),"",VLOOKUP(A261, Sentinel!$A$2:$F$139,2)&amp;"."&amp;VLOOKUP(A261, Sentinel!$A$2:$F$139,3))</f>
        <v/>
      </c>
      <c r="G261" s="13" t="str">
        <f>IF(ISBLANK(A261),"",VLOOKUP(A261, Sentinel!$A$2:$H$139,7))</f>
        <v/>
      </c>
      <c r="H261" s="14" t="str">
        <f>IF(ISBLANK(B261),"",VLOOKUP(B261, PCORNet!$A$2:$F$157,2)&amp;"."&amp;VLOOKUP(B261, PCORNet!$A$2:$F$157,3))</f>
        <v>Condition.resolve_date</v>
      </c>
      <c r="I261" s="14" t="str">
        <f>IF(ISBLANK(B261),"",VLOOKUP(B261, PCORNet!$A$2:$H$157,7))</f>
        <v>Date condition was resolved, if resolution of a transient condition has been achieved.</v>
      </c>
      <c r="J261" s="15" t="str">
        <f>IF(ISBLANK(C261),"",VLOOKUP(C261, 'PCORNet v4'!$A$2:$F$249,2)&amp;"."&amp;VLOOKUP(C261, 'PCORNet v4'!$A$2:$F$249,3))</f>
        <v>Condition.resolve_date</v>
      </c>
      <c r="K261" s="15" t="str">
        <f>IF(ISBLANK(C261),"",VLOOKUP(C261, 'PCORNet v4'!$A$2:$H$249,7))</f>
        <v>Date condition was resolved, if resolution of a transient condition has been achieved.</v>
      </c>
      <c r="L261" s="16" t="str">
        <f>IF(ISBLANK(D261),"",VLOOKUP(D261,i2b2!$A$2:$H$60,2)&amp;"."&amp;VLOOKUP(D261,i2b2!$A$2:$H$60,3))</f>
        <v/>
      </c>
      <c r="M261" s="16" t="str">
        <f>IF(ISBLANK(D261),"",VLOOKUP(D261,i2b2!$A$2:$H$60,7))</f>
        <v/>
      </c>
      <c r="N261" s="17" t="str">
        <f>IF(ISBLANK(E261),"",VLOOKUP(E261, OMOP!$A$2:$G$178,2)&amp;"."&amp;VLOOKUP(E261,OMOP!$A$2:$G$178,3))</f>
        <v/>
      </c>
      <c r="O261" s="17" t="str">
        <f>IF(ISBLANK(E261),"",VLOOKUP(E261, OMOP!$A$2:$H$178,7))</f>
        <v/>
      </c>
      <c r="P261" s="25" t="s">
        <v>802</v>
      </c>
      <c r="Q261" s="26" t="s">
        <v>798</v>
      </c>
      <c r="R261" s="25" t="s">
        <v>2079</v>
      </c>
      <c r="S261" s="50" t="s">
        <v>2977</v>
      </c>
      <c r="T261" s="50" t="s">
        <v>2978</v>
      </c>
      <c r="U261" s="50" t="s">
        <v>2979</v>
      </c>
      <c r="V261" s="26" t="s">
        <v>2766</v>
      </c>
      <c r="W261" s="26" t="s">
        <v>2648</v>
      </c>
      <c r="X261" s="36" t="str">
        <f>IF(ISBLANK($A261),"",IF(ISBLANK(VLOOKUP($A261, Sentinel!$A$2:$H$180,8)),"N/A",VLOOKUP($A261, Sentinel!$A$2:$H$180,8)))</f>
        <v/>
      </c>
      <c r="Y261" s="37" t="str">
        <f>IF(ISBLANK(B261),"",IF(ISBLANK(VLOOKUP(B261,PCORNet!$A$2:$H$180,8)), "N/A",VLOOKUP(B261,PCORNet!$A$2:$H$180,8)))</f>
        <v>PerformedMedicalConditionResult.occurrenceDateRange(IVL&lt;TS.DATETIME).high</v>
      </c>
      <c r="Z261" s="38" t="str">
        <f>IF(ISBLANK(C261),"",IF(ISBLANK(VLOOKUP(C261,'PCORNet v4'!$A$2:$H$296,8)), "N/A",VLOOKUP(C261,'PCORNet v4'!$A$2:$H$296,8)))</f>
        <v>PerformedMedicalConditionResult.occurrenceDateRange(IVL&lt;TS.DATETIME).high</v>
      </c>
      <c r="AA261" s="39" t="str">
        <f>IF(ISBLANK(D261),"",IF(ISBLANK(VLOOKUP(D261,i2b2!$A$2:$H$180,8)),"N/A",VLOOKUP(D261,i2b2!$A$2:$H$180,8)))</f>
        <v/>
      </c>
      <c r="AB261" s="40" t="str">
        <f>IF(ISBLANK(E261),"",IF(ISBLANK(VLOOKUP(E261,OMOP!$A$2:$H$180,8)),"N/A", VLOOKUP(E261,OMOP!$A$2:$H$180,8)))</f>
        <v/>
      </c>
    </row>
    <row r="262" spans="1:28" s="6" customFormat="1" ht="46.8" x14ac:dyDescent="0.3">
      <c r="A262" s="13"/>
      <c r="B262" s="14" t="s">
        <v>485</v>
      </c>
      <c r="C262" s="15" t="s">
        <v>485</v>
      </c>
      <c r="D262" s="16"/>
      <c r="E262" s="17" t="s">
        <v>987</v>
      </c>
      <c r="F262" s="13" t="str">
        <f>IF(ISBLANK(A262),"",VLOOKUP(A262, Sentinel!$A$2:$F$139,2)&amp;"."&amp;VLOOKUP(A262, Sentinel!$A$2:$F$139,3))</f>
        <v/>
      </c>
      <c r="G262" s="13" t="str">
        <f>IF(ISBLANK(A262),"",VLOOKUP(A262, Sentinel!$A$2:$H$139,7))</f>
        <v/>
      </c>
      <c r="H262" s="14" t="str">
        <f>IF(ISBLANK(B262),"",VLOOKUP(B262, PCORNet!$A$2:$F$157,2)&amp;"."&amp;VLOOKUP(B262, PCORNet!$A$2:$F$157,3))</f>
        <v>Condition.onset_date</v>
      </c>
      <c r="I262" s="14" t="str">
        <f>IF(ISBLANK(B262),"",VLOOKUP(B262, PCORNet!$A$2:$H$157,7))</f>
        <v>The onset date concept here refers to "the date and time when problem</v>
      </c>
      <c r="J262" s="15" t="str">
        <f>IF(ISBLANK(C262),"",VLOOKUP(C262, 'PCORNet v4'!$A$2:$F$249,2)&amp;"."&amp;VLOOKUP(C262, 'PCORNet v4'!$A$2:$F$249,3))</f>
        <v>Condition.onset_date</v>
      </c>
      <c r="K262" s="15" t="str">
        <f>IF(ISBLANK(C262),"",VLOOKUP(C262, 'PCORNet v4'!$A$2:$H$249,7))</f>
        <v>The onset date concept here refers to "the date and time when problem</v>
      </c>
      <c r="L262" s="16" t="str">
        <f>IF(ISBLANK(D262),"",VLOOKUP(D262,i2b2!$A$2:$H$60,2)&amp;"."&amp;VLOOKUP(D262,i2b2!$A$2:$H$60,3))</f>
        <v/>
      </c>
      <c r="M262" s="16" t="str">
        <f>IF(ISBLANK(D262),"",VLOOKUP(D262,i2b2!$A$2:$H$60,7))</f>
        <v/>
      </c>
      <c r="N262" s="17" t="str">
        <f>IF(ISBLANK(E262),"",VLOOKUP(E262, OMOP!$A$2:$G$178,2)&amp;"."&amp;VLOOKUP(E262,OMOP!$A$2:$G$178,3))</f>
        <v>CONDITION_OCCURRENCE.condition_start_date</v>
      </c>
      <c r="O262" s="17" t="str">
        <f>IF(ISBLANK(E262),"",VLOOKUP(E262, OMOP!$A$2:$H$178,7))</f>
        <v>The date when the instance of the Condition is
recorded.</v>
      </c>
      <c r="P262" s="25" t="s">
        <v>803</v>
      </c>
      <c r="Q262" s="26" t="s">
        <v>798</v>
      </c>
      <c r="R262" s="25" t="s">
        <v>2079</v>
      </c>
      <c r="S262" s="50" t="s">
        <v>2980</v>
      </c>
      <c r="T262" s="50" t="s">
        <v>2981</v>
      </c>
      <c r="U262" s="50"/>
      <c r="V262" s="26" t="s">
        <v>2767</v>
      </c>
      <c r="W262" s="26" t="s">
        <v>2649</v>
      </c>
      <c r="X262" s="36" t="str">
        <f>IF(ISBLANK($A262),"",IF(ISBLANK(VLOOKUP($A262, Sentinel!$A$2:$H$180,8)),"N/A",VLOOKUP($A262, Sentinel!$A$2:$H$180,8)))</f>
        <v/>
      </c>
      <c r="Y262" s="37" t="str">
        <f>IF(ISBLANK(B262),"",IF(ISBLANK(VLOOKUP(B262,PCORNet!$A$2:$H$180,8)), "N/A",VLOOKUP(B262,PCORNet!$A$2:$H$180,8)))</f>
        <v>PerformedMedicalConditionResult.occurrenceDateRange(IVL&lt;TS.DATETIME).low</v>
      </c>
      <c r="Z262" s="38" t="str">
        <f>IF(ISBLANK(C262),"",IF(ISBLANK(VLOOKUP(C262,'PCORNet v4'!$A$2:$H$296,8)), "N/A",VLOOKUP(C262,'PCORNet v4'!$A$2:$H$296,8)))</f>
        <v>PerformedMedicalConditionResult.occurrenceDateRange(IVL&lt;TS.DATETIME).low</v>
      </c>
      <c r="AA262" s="39" t="str">
        <f>IF(ISBLANK(D262),"",IF(ISBLANK(VLOOKUP(D262,i2b2!$A$2:$H$180,8)),"N/A",VLOOKUP(D262,i2b2!$A$2:$H$180,8)))</f>
        <v/>
      </c>
      <c r="AB262" s="40" t="str">
        <f>IF(ISBLANK(E262),"",IF(ISBLANK(VLOOKUP(E262,OMOP!$A$2:$H$180,8)),"N/A", VLOOKUP(E262,OMOP!$A$2:$H$180,8)))</f>
        <v>PerformedMedicalConditionResult.occurrenceDateRange(IVL&lt;TS.DATETIME).low</v>
      </c>
    </row>
    <row r="263" spans="1:28" s="6" customFormat="1" ht="46.8" x14ac:dyDescent="0.3">
      <c r="A263" s="13"/>
      <c r="B263" s="14"/>
      <c r="C263" s="15"/>
      <c r="D263" s="16"/>
      <c r="E263" s="17" t="s">
        <v>988</v>
      </c>
      <c r="F263" s="13" t="str">
        <f>IF(ISBLANK(A263),"",VLOOKUP(A263, Sentinel!$A$2:$F$139,2)&amp;"."&amp;VLOOKUP(A263, Sentinel!$A$2:$F$139,3))</f>
        <v/>
      </c>
      <c r="G263" s="13" t="str">
        <f>IF(ISBLANK(A263),"",VLOOKUP(A263, Sentinel!$A$2:$H$139,7))</f>
        <v/>
      </c>
      <c r="H263" s="14" t="str">
        <f>IF(ISBLANK(B263),"",VLOOKUP(B263, PCORNet!$A$2:$F$157,2)&amp;"."&amp;VLOOKUP(B263, PCORNet!$A$2:$F$157,3))</f>
        <v/>
      </c>
      <c r="I263" s="14" t="str">
        <f>IF(ISBLANK(B263),"",VLOOKUP(B263, PCORNet!$A$2:$H$157,7))</f>
        <v/>
      </c>
      <c r="J263" s="15" t="str">
        <f>IF(ISBLANK(C263),"",VLOOKUP(C263, 'PCORNet v4'!$A$2:$F$249,2)&amp;"."&amp;VLOOKUP(C263, 'PCORNet v4'!$A$2:$F$249,3))</f>
        <v/>
      </c>
      <c r="K263" s="15" t="str">
        <f>IF(ISBLANK(C263),"",VLOOKUP(C263, 'PCORNet v4'!$A$2:$H$249,7))</f>
        <v/>
      </c>
      <c r="L263" s="16" t="str">
        <f>IF(ISBLANK(D263),"",VLOOKUP(D263,i2b2!$A$2:$H$60,2)&amp;"."&amp;VLOOKUP(D263,i2b2!$A$2:$H$60,3))</f>
        <v/>
      </c>
      <c r="M263" s="16" t="str">
        <f>IF(ISBLANK(D263),"",VLOOKUP(D263,i2b2!$A$2:$H$60,7))</f>
        <v/>
      </c>
      <c r="N263" s="17" t="str">
        <f>IF(ISBLANK(E263),"",VLOOKUP(E263, OMOP!$A$2:$G$178,2)&amp;"."&amp;VLOOKUP(E263,OMOP!$A$2:$G$178,3))</f>
        <v>CONDITION_OCCURRENCE.condition_start_datetime</v>
      </c>
      <c r="O263" s="17" t="str">
        <f>IF(ISBLANK(E263),"",VLOOKUP(E263, OMOP!$A$2:$H$178,7))</f>
        <v>The date and time when the instance of the
Condition is recorded.</v>
      </c>
      <c r="P263" s="25" t="s">
        <v>1521</v>
      </c>
      <c r="Q263" s="26" t="s">
        <v>798</v>
      </c>
      <c r="R263" s="25" t="s">
        <v>2079</v>
      </c>
      <c r="S263" s="50" t="s">
        <v>2980</v>
      </c>
      <c r="T263" s="50" t="s">
        <v>2981</v>
      </c>
      <c r="U263" s="50"/>
      <c r="V263" s="26" t="s">
        <v>2767</v>
      </c>
      <c r="W263" s="26" t="s">
        <v>2649</v>
      </c>
      <c r="X263" s="36" t="str">
        <f>IF(ISBLANK($A263),"",IF(ISBLANK(VLOOKUP($A263, Sentinel!$A$2:$H$180,8)),"N/A",VLOOKUP($A263, Sentinel!$A$2:$H$180,8)))</f>
        <v/>
      </c>
      <c r="Y263" s="37" t="str">
        <f>IF(ISBLANK(B263),"",IF(ISBLANK(VLOOKUP(B263,PCORNet!$A$2:$H$180,8)), "N/A",VLOOKUP(B263,PCORNet!$A$2:$H$180,8)))</f>
        <v/>
      </c>
      <c r="Z263" s="38" t="str">
        <f>IF(ISBLANK(C263),"",IF(ISBLANK(VLOOKUP(C263,'PCORNet v4'!$A$2:$H$296,8)), "N/A",VLOOKUP(C263,'PCORNet v4'!$A$2:$H$296,8)))</f>
        <v/>
      </c>
      <c r="AA263" s="39" t="str">
        <f>IF(ISBLANK(D263),"",IF(ISBLANK(VLOOKUP(D263,i2b2!$A$2:$H$180,8)),"N/A",VLOOKUP(D263,i2b2!$A$2:$H$180,8)))</f>
        <v/>
      </c>
      <c r="AB263" s="40" t="str">
        <f>IF(ISBLANK(E263),"",IF(ISBLANK(VLOOKUP(E263,OMOP!$A$2:$H$180,8)),"N/A", VLOOKUP(E263,OMOP!$A$2:$H$180,8)))</f>
        <v>PerformedMedicationConditionResult.occurrenceDateRange(IVL&lt;TS.DATETIME&gt;).low</v>
      </c>
    </row>
    <row r="264" spans="1:28" s="6" customFormat="1" ht="78" x14ac:dyDescent="0.3">
      <c r="A264" s="13"/>
      <c r="B264" s="14" t="s">
        <v>475</v>
      </c>
      <c r="C264" s="15" t="s">
        <v>475</v>
      </c>
      <c r="D264" s="16"/>
      <c r="E264" s="17" t="s">
        <v>989</v>
      </c>
      <c r="F264" s="13" t="str">
        <f>IF(ISBLANK(A264),"",VLOOKUP(A264, Sentinel!$A$2:$F$139,2)&amp;"."&amp;VLOOKUP(A264, Sentinel!$A$2:$F$139,3))</f>
        <v/>
      </c>
      <c r="G264" s="13" t="str">
        <f>IF(ISBLANK(A264),"",VLOOKUP(A264, Sentinel!$A$2:$H$139,7))</f>
        <v/>
      </c>
      <c r="H264" s="14" t="str">
        <f>IF(ISBLANK(B264),"",VLOOKUP(B264, PCORNet!$A$2:$F$157,2)&amp;"."&amp;VLOOKUP(B264, PCORNet!$A$2:$F$157,3))</f>
        <v>Condition.condition_status</v>
      </c>
      <c r="I264" s="14" t="str">
        <f>IF(ISBLANK(B264),"",VLOOKUP(B264, PCORNet!$A$2:$H$157,7))</f>
        <v>Condition status corresponding with REPORT_DATE.</v>
      </c>
      <c r="J264" s="15" t="str">
        <f>IF(ISBLANK(C264),"",VLOOKUP(C264, 'PCORNet v4'!$A$2:$F$249,2)&amp;"."&amp;VLOOKUP(C264, 'PCORNet v4'!$A$2:$F$249,3))</f>
        <v>Condition.condition_status</v>
      </c>
      <c r="K264" s="15" t="str">
        <f>IF(ISBLANK(C264),"",VLOOKUP(C264, 'PCORNet v4'!$A$2:$H$249,7))</f>
        <v>Condition status corresponding with REPORT_DATE.</v>
      </c>
      <c r="L264" s="16" t="str">
        <f>IF(ISBLANK(D264),"",VLOOKUP(D264,i2b2!$A$2:$H$60,2)&amp;"."&amp;VLOOKUP(D264,i2b2!$A$2:$H$60,3))</f>
        <v/>
      </c>
      <c r="M264" s="16" t="str">
        <f>IF(ISBLANK(D264),"",VLOOKUP(D264,i2b2!$A$2:$H$60,7))</f>
        <v/>
      </c>
      <c r="N264" s="17" t="str">
        <f>IF(ISBLANK(E264),"",VLOOKUP(E264, OMOP!$A$2:$G$178,2)&amp;"."&amp;VLOOKUP(E264,OMOP!$A$2:$G$178,3))</f>
        <v>CONDITION_OCCURRENCE.condition_status_concept_id</v>
      </c>
      <c r="O264" s="17" t="str">
        <f>IF(ISBLANK(E264),"",VLOOKUP(E264, OMOP!$A$2:$H$178,7))</f>
        <v>A foreign key to the predefined concept in the
standard vocabulary reflecting the condition
status</v>
      </c>
      <c r="P264" s="26" t="s">
        <v>804</v>
      </c>
      <c r="Q264" s="26" t="s">
        <v>798</v>
      </c>
      <c r="R264" s="25" t="s">
        <v>2096</v>
      </c>
      <c r="S264" s="52" t="s">
        <v>2982</v>
      </c>
      <c r="T264" s="52"/>
      <c r="U264" s="52" t="s">
        <v>2983</v>
      </c>
      <c r="V264" s="26" t="s">
        <v>2768</v>
      </c>
      <c r="W264" s="26" t="s">
        <v>2651</v>
      </c>
      <c r="X264" s="36" t="str">
        <f>IF(ISBLANK($A264),"",IF(ISBLANK(VLOOKUP($A264, Sentinel!$A$2:$H$180,8)),"N/A",VLOOKUP($A264, Sentinel!$A$2:$H$180,8)))</f>
        <v/>
      </c>
      <c r="Y264" s="37" t="str">
        <f>IF(ISBLANK(B264),"",IF(ISBLANK(VLOOKUP(B264,PCORNet!$A$2:$H$180,8)), "N/A",VLOOKUP(B264,PCORNet!$A$2:$H$180,8)))</f>
        <v>PerformedMedicalConditionResult.conditionStatusCode</v>
      </c>
      <c r="Z264" s="38" t="str">
        <f>IF(ISBLANK(C264),"",IF(ISBLANK(VLOOKUP(C264,'PCORNet v4'!$A$2:$H$296,8)), "N/A",VLOOKUP(C264,'PCORNet v4'!$A$2:$H$296,8)))</f>
        <v>PerformedMedicalConditionResult.conditionStatusCode</v>
      </c>
      <c r="AA264" s="39" t="str">
        <f>IF(ISBLANK(D264),"",IF(ISBLANK(VLOOKUP(D264,i2b2!$A$2:$H$180,8)),"N/A",VLOOKUP(D264,i2b2!$A$2:$H$180,8)))</f>
        <v/>
      </c>
      <c r="AB264" s="40" t="str">
        <f>IF(ISBLANK(E264),"",IF(ISBLANK(VLOOKUP(E264,OMOP!$A$2:$H$180,8)),"N/A", VLOOKUP(E264,OMOP!$A$2:$H$180,8)))</f>
        <v>PerformedMedicalConditionResult.conditionStatusCode</v>
      </c>
    </row>
    <row r="265" spans="1:28" s="6" customFormat="1" ht="62.4" x14ac:dyDescent="0.3">
      <c r="A265" s="13"/>
      <c r="B265" s="14" t="s">
        <v>470</v>
      </c>
      <c r="C265" s="15" t="s">
        <v>470</v>
      </c>
      <c r="D265" s="16"/>
      <c r="E265" s="17" t="s">
        <v>990</v>
      </c>
      <c r="F265" s="13" t="str">
        <f>IF(ISBLANK(A265),"",VLOOKUP(A265, Sentinel!$A$2:$F$139,2)&amp;"."&amp;VLOOKUP(A265, Sentinel!$A$2:$F$139,3))</f>
        <v/>
      </c>
      <c r="G265" s="13" t="str">
        <f>IF(ISBLANK(A265),"",VLOOKUP(A265, Sentinel!$A$2:$H$139,7))</f>
        <v/>
      </c>
      <c r="H265" s="14" t="str">
        <f>IF(ISBLANK(B265),"",VLOOKUP(B265, PCORNet!$A$2:$F$157,2)&amp;"."&amp;VLOOKUP(B265, PCORNet!$A$2:$F$157,3))</f>
        <v>Condition.condition</v>
      </c>
      <c r="I265" s="14" t="str">
        <f>IF(ISBLANK(B265),"",VLOOKUP(B265, PCORNet!$A$2:$H$157,7))</f>
        <v>Condition code.</v>
      </c>
      <c r="J265" s="15" t="str">
        <f>IF(ISBLANK(C265),"",VLOOKUP(C265, 'PCORNet v4'!$A$2:$F$249,2)&amp;"."&amp;VLOOKUP(C265, 'PCORNet v4'!$A$2:$F$249,3))</f>
        <v>Condition.condition</v>
      </c>
      <c r="K265" s="15" t="str">
        <f>IF(ISBLANK(C265),"",VLOOKUP(C265, 'PCORNet v4'!$A$2:$H$249,7))</f>
        <v>Condition code.</v>
      </c>
      <c r="L265" s="16" t="str">
        <f>IF(ISBLANK(D265),"",VLOOKUP(D265,i2b2!$A$2:$H$60,2)&amp;"."&amp;VLOOKUP(D265,i2b2!$A$2:$H$60,3))</f>
        <v/>
      </c>
      <c r="M265" s="16" t="str">
        <f>IF(ISBLANK(D265),"",VLOOKUP(D265,i2b2!$A$2:$H$60,7))</f>
        <v/>
      </c>
      <c r="N265" s="17" t="str">
        <f>IF(ISBLANK(E265),"",VLOOKUP(E265, OMOP!$A$2:$G$178,2)&amp;"."&amp;VLOOKUP(E265,OMOP!$A$2:$G$178,3))</f>
        <v>CONDITION_OCCURRENCE.condition_concept_id</v>
      </c>
      <c r="O265" s="17" t="str">
        <f>IF(ISBLANK(E265),"",VLOOKUP(E265, OMOP!$A$2:$H$178,7))</f>
        <v>A foreign key that refers to a Standard Condition
Concept identifier in the Standardized
Vocabularies.</v>
      </c>
      <c r="P265" s="25" t="s">
        <v>805</v>
      </c>
      <c r="Q265" s="26" t="s">
        <v>807</v>
      </c>
      <c r="R265" s="25" t="s">
        <v>2070</v>
      </c>
      <c r="S265" s="50" t="s">
        <v>2984</v>
      </c>
      <c r="T265" s="50" t="s">
        <v>2985</v>
      </c>
      <c r="U265" s="50"/>
      <c r="V265" s="26" t="s">
        <v>2769</v>
      </c>
      <c r="W265" s="26" t="s">
        <v>2650</v>
      </c>
      <c r="X265" s="36" t="str">
        <f>IF(ISBLANK($A265),"",IF(ISBLANK(VLOOKUP($A265, Sentinel!$A$2:$H$180,8)),"N/A",VLOOKUP($A265, Sentinel!$A$2:$H$180,8)))</f>
        <v/>
      </c>
      <c r="Y265" s="37" t="str">
        <f>IF(ISBLANK(B265),"",IF(ISBLANK(VLOOKUP(B265,PCORNet!$A$2:$H$180,8)), "N/A",VLOOKUP(B265,PCORNet!$A$2:$H$180,8)))</f>
        <v>PerformedMedicalConditionResult.value(CD).code</v>
      </c>
      <c r="Z265" s="38" t="str">
        <f>IF(ISBLANK(C265),"",IF(ISBLANK(VLOOKUP(C265,'PCORNet v4'!$A$2:$H$296,8)), "N/A",VLOOKUP(C265,'PCORNet v4'!$A$2:$H$296,8)))</f>
        <v>PerformedMedicalConditionResult.value(CD).code</v>
      </c>
      <c r="AA265" s="39" t="str">
        <f>IF(ISBLANK(D265),"",IF(ISBLANK(VLOOKUP(D265,i2b2!$A$2:$H$180,8)),"N/A",VLOOKUP(D265,i2b2!$A$2:$H$180,8)))</f>
        <v/>
      </c>
      <c r="AB265" s="40" t="str">
        <f>IF(ISBLANK(E265),"",IF(ISBLANK(VLOOKUP(E265,OMOP!$A$2:$H$180,8)),"N/A", VLOOKUP(E265,OMOP!$A$2:$H$180,8)))</f>
        <v>PerformedMedicalConditionResult.value(CD).code</v>
      </c>
    </row>
    <row r="266" spans="1:28" s="6" customFormat="1" ht="31.2" x14ac:dyDescent="0.3">
      <c r="A266" s="13"/>
      <c r="B266" s="14" t="s">
        <v>477</v>
      </c>
      <c r="C266" s="15" t="s">
        <v>477</v>
      </c>
      <c r="D266" s="16"/>
      <c r="E266" s="17"/>
      <c r="F266" s="13" t="str">
        <f>IF(ISBLANK(A266),"",VLOOKUP(A266, Sentinel!$A$2:$F$139,2)&amp;"."&amp;VLOOKUP(A266, Sentinel!$A$2:$F$139,3))</f>
        <v/>
      </c>
      <c r="G266" s="13" t="str">
        <f>IF(ISBLANK(A266),"",VLOOKUP(A266, Sentinel!$A$2:$H$139,7))</f>
        <v/>
      </c>
      <c r="H266" s="14" t="str">
        <f>IF(ISBLANK(B266),"",VLOOKUP(B266, PCORNet!$A$2:$F$157,2)&amp;"."&amp;VLOOKUP(B266, PCORNet!$A$2:$F$157,3))</f>
        <v>Condition.condition_type</v>
      </c>
      <c r="I266" s="14" t="str">
        <f>IF(ISBLANK(B266),"",VLOOKUP(B266, PCORNet!$A$2:$H$157,7))</f>
        <v>Condition code type.</v>
      </c>
      <c r="J266" s="15" t="str">
        <f>IF(ISBLANK(C266),"",VLOOKUP(C266, 'PCORNet v4'!$A$2:$F$249,2)&amp;"."&amp;VLOOKUP(C266, 'PCORNet v4'!$A$2:$F$249,3))</f>
        <v>Condition.condition_type</v>
      </c>
      <c r="K266" s="15" t="str">
        <f>IF(ISBLANK(C266),"",VLOOKUP(C266, 'PCORNet v4'!$A$2:$H$249,7))</f>
        <v>Condition code type.</v>
      </c>
      <c r="L266" s="16" t="str">
        <f>IF(ISBLANK(D266),"",VLOOKUP(D266,i2b2!$A$2:$H$60,2)&amp;"."&amp;VLOOKUP(D266,i2b2!$A$2:$H$60,3))</f>
        <v/>
      </c>
      <c r="M266" s="16" t="str">
        <f>IF(ISBLANK(D266),"",VLOOKUP(D266,i2b2!$A$2:$H$60,7))</f>
        <v/>
      </c>
      <c r="N266" s="17" t="str">
        <f>IF(ISBLANK(E266),"",VLOOKUP(E266, OMOP!$A$2:$G$178,2)&amp;"."&amp;VLOOKUP(E266,OMOP!$A$2:$G$178,3))</f>
        <v/>
      </c>
      <c r="O266" s="17" t="str">
        <f>IF(ISBLANK(E266),"",VLOOKUP(E266, OMOP!$A$2:$H$178,7))</f>
        <v/>
      </c>
      <c r="P266" s="25" t="s">
        <v>806</v>
      </c>
      <c r="Q266" s="26" t="s">
        <v>807</v>
      </c>
      <c r="R266" s="25" t="s">
        <v>2070</v>
      </c>
      <c r="S266" s="50" t="s">
        <v>2812</v>
      </c>
      <c r="T266" s="50"/>
      <c r="U266" s="50" t="s">
        <v>3076</v>
      </c>
      <c r="V266" s="26" t="s">
        <v>2770</v>
      </c>
      <c r="W266" s="26" t="s">
        <v>2650</v>
      </c>
      <c r="X266" s="36" t="str">
        <f>IF(ISBLANK($A266),"",IF(ISBLANK(VLOOKUP($A266, Sentinel!$A$2:$H$180,8)),"N/A",VLOOKUP($A266, Sentinel!$A$2:$H$180,8)))</f>
        <v/>
      </c>
      <c r="Y266" s="37" t="str">
        <f>IF(ISBLANK(B266),"",IF(ISBLANK(VLOOKUP(B266,PCORNet!$A$2:$H$180,8)), "N/A",VLOOKUP(B266,PCORNet!$A$2:$H$180,8)))</f>
        <v>PerformedMedicalConditionResult.value(CD).codeSystem</v>
      </c>
      <c r="Z266" s="38" t="str">
        <f>IF(ISBLANK(C266),"",IF(ISBLANK(VLOOKUP(C266,'PCORNet v4'!$A$2:$H$296,8)), "N/A",VLOOKUP(C266,'PCORNet v4'!$A$2:$H$296,8)))</f>
        <v>PerformedMedicalConditionResult.value(CD).codeSystem</v>
      </c>
      <c r="AA266" s="39" t="str">
        <f>IF(ISBLANK(D266),"",IF(ISBLANK(VLOOKUP(D266,i2b2!$A$2:$H$180,8)),"N/A",VLOOKUP(D266,i2b2!$A$2:$H$180,8)))</f>
        <v/>
      </c>
      <c r="AB266" s="40" t="str">
        <f>IF(ISBLANK(E266),"",IF(ISBLANK(VLOOKUP(E266,OMOP!$A$2:$H$180,8)),"N/A", VLOOKUP(E266,OMOP!$A$2:$H$180,8)))</f>
        <v/>
      </c>
    </row>
    <row r="267" spans="1:28" s="6" customFormat="1" ht="140.4" x14ac:dyDescent="0.3">
      <c r="A267" s="13"/>
      <c r="B267" s="14" t="s">
        <v>479</v>
      </c>
      <c r="C267" s="15" t="s">
        <v>479</v>
      </c>
      <c r="D267" s="16"/>
      <c r="E267" s="17" t="s">
        <v>991</v>
      </c>
      <c r="F267" s="13" t="str">
        <f>IF(ISBLANK(A267),"",VLOOKUP(A267, Sentinel!$A$2:$F$139,2)&amp;"."&amp;VLOOKUP(A267, Sentinel!$A$2:$F$139,3))</f>
        <v/>
      </c>
      <c r="G267" s="13" t="str">
        <f>IF(ISBLANK(A267),"",VLOOKUP(A267, Sentinel!$A$2:$H$139,7))</f>
        <v/>
      </c>
      <c r="H267" s="14" t="str">
        <f>IF(ISBLANK(B267),"",VLOOKUP(B267, PCORNet!$A$2:$F$157,2)&amp;"."&amp;VLOOKUP(B267, PCORNet!$A$2:$F$157,3))</f>
        <v>Condition.condition_source</v>
      </c>
      <c r="I267" s="14" t="str">
        <f>IF(ISBLANK(B267),"",VLOOKUP(B267, PCORNet!$A$2:$H$157,7))</f>
        <v>The “Patient-reported” category can include reporting by a proxy, such as patient’s family or guardian.</v>
      </c>
      <c r="J267" s="15" t="str">
        <f>IF(ISBLANK(C267),"",VLOOKUP(C267, 'PCORNet v4'!$A$2:$F$249,2)&amp;"."&amp;VLOOKUP(C267, 'PCORNet v4'!$A$2:$F$249,3))</f>
        <v>Condition.condition_source</v>
      </c>
      <c r="K267" s="15" t="str">
        <f>IF(ISBLANK(C267),"",VLOOKUP(C267, 'PCORNet v4'!$A$2:$H$249,7))</f>
        <v>The “Patient-reported” category can include reporting by a proxy, such as patient’s family or guardian.</v>
      </c>
      <c r="L267" s="16" t="str">
        <f>IF(ISBLANK(D267),"",VLOOKUP(D267,i2b2!$A$2:$H$60,2)&amp;"."&amp;VLOOKUP(D267,i2b2!$A$2:$H$60,3))</f>
        <v/>
      </c>
      <c r="M267" s="16" t="str">
        <f>IF(ISBLANK(D267),"",VLOOKUP(D267,i2b2!$A$2:$H$60,7))</f>
        <v/>
      </c>
      <c r="N267" s="17" t="str">
        <f>IF(ISBLANK(E267),"",VLOOKUP(E267, OMOP!$A$2:$G$178,2)&amp;"."&amp;VLOOKUP(E267,OMOP!$A$2:$G$178,3))</f>
        <v>CONDITION_OCCURRENCE.condition_type_concept_id</v>
      </c>
      <c r="O267" s="17" t="str">
        <f>IF(ISBLANK(E267),"",VLOOKUP(E267, OMOP!$A$2:$H$178,7))</f>
        <v>A foreign key to the predefined Concept identifier
in the Standardized Vocabularies reflecting the
source data from which the condition was
recorded, the level of standardization, and the
type of occurrence.</v>
      </c>
      <c r="P267" s="26" t="s">
        <v>1996</v>
      </c>
      <c r="Q267" s="26" t="s">
        <v>2047</v>
      </c>
      <c r="R267" s="25" t="s">
        <v>2049</v>
      </c>
      <c r="S267" s="52" t="s">
        <v>2812</v>
      </c>
      <c r="T267" s="52"/>
      <c r="U267" s="52" t="s">
        <v>2986</v>
      </c>
      <c r="V267" s="26" t="s">
        <v>2771</v>
      </c>
      <c r="W267" s="26" t="s">
        <v>2652</v>
      </c>
      <c r="X267" s="36" t="str">
        <f>IF(ISBLANK($A267),"",IF(ISBLANK(VLOOKUP($A267, Sentinel!$A$2:$H$180,8)),"N/A",VLOOKUP($A267, Sentinel!$A$2:$H$180,8)))</f>
        <v/>
      </c>
      <c r="Y267" s="37" t="str">
        <f>IF(ISBLANK(B267),"",IF(ISBLANK(VLOOKUP(B267,PCORNet!$A$2:$H$180,8)), "N/A",VLOOKUP(B267,PCORNet!$A$2:$H$180,8)))</f>
        <v>PerformedMedicalConditionResult &gt; PerformedObservation.informationSourceTypeCode</v>
      </c>
      <c r="Z267" s="38" t="str">
        <f>IF(ISBLANK(C267),"",IF(ISBLANK(VLOOKUP(C267,'PCORNet v4'!$A$2:$H$296,8)), "N/A",VLOOKUP(C267,'PCORNet v4'!$A$2:$H$296,8)))</f>
        <v>PerformedMedicalConditionResult &gt; PerformedObservation.informationSourceTypeCode</v>
      </c>
      <c r="AA267" s="39" t="str">
        <f>IF(ISBLANK(D267),"",IF(ISBLANK(VLOOKUP(D267,i2b2!$A$2:$H$180,8)),"N/A",VLOOKUP(D267,i2b2!$A$2:$H$180,8)))</f>
        <v/>
      </c>
      <c r="AB267" s="40" t="str">
        <f>IF(ISBLANK(E267),"",IF(ISBLANK(VLOOKUP(E267,OMOP!$A$2:$H$180,8)),"N/A", VLOOKUP(E267,OMOP!$A$2:$H$180,8)))</f>
        <v>PerformedMedicalConditionResult &gt; PerformedObservation.informationSourceTypeCode</v>
      </c>
    </row>
    <row r="268" spans="1:28" s="6" customFormat="1" ht="46.8" x14ac:dyDescent="0.3">
      <c r="A268" s="13"/>
      <c r="B268" s="14"/>
      <c r="C268" s="15"/>
      <c r="D268" s="16"/>
      <c r="E268" s="17" t="s">
        <v>992</v>
      </c>
      <c r="F268" s="13" t="str">
        <f>IF(ISBLANK(A268),"",VLOOKUP(A268, Sentinel!$A$2:$F$139,2)&amp;"."&amp;VLOOKUP(A268, Sentinel!$A$2:$F$139,3))</f>
        <v/>
      </c>
      <c r="G268" s="13" t="str">
        <f>IF(ISBLANK(A268),"",VLOOKUP(A268, Sentinel!$A$2:$H$139,7))</f>
        <v/>
      </c>
      <c r="H268" s="14" t="str">
        <f>IF(ISBLANK(B268),"",VLOOKUP(B268, PCORNet!$A$2:$F$157,2)&amp;"."&amp;VLOOKUP(B268, PCORNet!$A$2:$F$157,3))</f>
        <v/>
      </c>
      <c r="I268" s="14" t="str">
        <f>IF(ISBLANK(B268),"",VLOOKUP(B268, PCORNet!$A$2:$H$157,7))</f>
        <v/>
      </c>
      <c r="J268" s="15" t="str">
        <f>IF(ISBLANK(C268),"",VLOOKUP(C268, 'PCORNet v4'!$A$2:$F$249,2)&amp;"."&amp;VLOOKUP(C268, 'PCORNet v4'!$A$2:$F$249,3))</f>
        <v/>
      </c>
      <c r="K268" s="15" t="str">
        <f>IF(ISBLANK(C268),"",VLOOKUP(C268, 'PCORNet v4'!$A$2:$H$249,7))</f>
        <v/>
      </c>
      <c r="L268" s="16" t="str">
        <f>IF(ISBLANK(D268),"",VLOOKUP(D268,i2b2!$A$2:$H$60,2)&amp;"."&amp;VLOOKUP(D268,i2b2!$A$2:$H$60,3))</f>
        <v/>
      </c>
      <c r="M268" s="16" t="str">
        <f>IF(ISBLANK(D268),"",VLOOKUP(D268,i2b2!$A$2:$H$60,7))</f>
        <v/>
      </c>
      <c r="N268" s="17" t="str">
        <f>IF(ISBLANK(E268),"",VLOOKUP(E268, OMOP!$A$2:$G$178,2)&amp;"."&amp;VLOOKUP(E268,OMOP!$A$2:$G$178,3))</f>
        <v>CONDITION_OCCURRENCE.condition_end_date</v>
      </c>
      <c r="O268" s="17" t="str">
        <f>IF(ISBLANK(E268),"",VLOOKUP(E268, OMOP!$A$2:$H$178,7))</f>
        <v>The date when the instance of the Condition is
considered to have ended.</v>
      </c>
      <c r="P268" s="25" t="s">
        <v>1522</v>
      </c>
      <c r="Q268" s="26" t="s">
        <v>798</v>
      </c>
      <c r="R268" s="25" t="s">
        <v>2079</v>
      </c>
      <c r="S268" s="50" t="s">
        <v>2977</v>
      </c>
      <c r="T268" s="50" t="s">
        <v>2978</v>
      </c>
      <c r="U268" s="50" t="s">
        <v>3077</v>
      </c>
      <c r="V268" s="26" t="s">
        <v>2766</v>
      </c>
      <c r="W268" s="26" t="s">
        <v>2648</v>
      </c>
      <c r="X268" s="36" t="str">
        <f>IF(ISBLANK($A268),"",IF(ISBLANK(VLOOKUP($A268, Sentinel!$A$2:$H$180,8)),"N/A",VLOOKUP($A268, Sentinel!$A$2:$H$180,8)))</f>
        <v/>
      </c>
      <c r="Y268" s="37" t="str">
        <f>IF(ISBLANK(B268),"",IF(ISBLANK(VLOOKUP(B268,PCORNet!$A$2:$H$180,8)), "N/A",VLOOKUP(B268,PCORNet!$A$2:$H$180,8)))</f>
        <v/>
      </c>
      <c r="Z268" s="38" t="str">
        <f>IF(ISBLANK(C268),"",IF(ISBLANK(VLOOKUP(C268,'PCORNet v4'!$A$2:$H$296,8)), "N/A",VLOOKUP(C268,'PCORNet v4'!$A$2:$H$296,8)))</f>
        <v/>
      </c>
      <c r="AA268" s="39" t="str">
        <f>IF(ISBLANK(D268),"",IF(ISBLANK(VLOOKUP(D268,i2b2!$A$2:$H$180,8)),"N/A",VLOOKUP(D268,i2b2!$A$2:$H$180,8)))</f>
        <v/>
      </c>
      <c r="AB268" s="40" t="str">
        <f>IF(ISBLANK(E268),"",IF(ISBLANK(VLOOKUP(E268,OMOP!$A$2:$H$180,8)),"N/A", VLOOKUP(E268,OMOP!$A$2:$H$180,8)))</f>
        <v>PerformedMedicationConditionResult.occurrenceDateRange(IVL&lt;TS.DATETIME&gt;).high</v>
      </c>
    </row>
    <row r="269" spans="1:28" s="6" customFormat="1" ht="46.8" x14ac:dyDescent="0.3">
      <c r="A269" s="13"/>
      <c r="B269" s="14"/>
      <c r="C269" s="15"/>
      <c r="D269" s="16"/>
      <c r="E269" s="17" t="s">
        <v>993</v>
      </c>
      <c r="F269" s="13" t="str">
        <f>IF(ISBLANK(A269),"",VLOOKUP(A269, Sentinel!$A$2:$F$139,2)&amp;"."&amp;VLOOKUP(A269, Sentinel!$A$2:$F$139,3))</f>
        <v/>
      </c>
      <c r="G269" s="13" t="str">
        <f>IF(ISBLANK(A269),"",VLOOKUP(A269, Sentinel!$A$2:$H$139,7))</f>
        <v/>
      </c>
      <c r="H269" s="14" t="str">
        <f>IF(ISBLANK(B269),"",VLOOKUP(B269, PCORNet!$A$2:$F$157,2)&amp;"."&amp;VLOOKUP(B269, PCORNet!$A$2:$F$157,3))</f>
        <v/>
      </c>
      <c r="I269" s="14" t="str">
        <f>IF(ISBLANK(B269),"",VLOOKUP(B269, PCORNet!$A$2:$H$157,7))</f>
        <v/>
      </c>
      <c r="J269" s="15" t="str">
        <f>IF(ISBLANK(C269),"",VLOOKUP(C269, 'PCORNet v4'!$A$2:$F$249,2)&amp;"."&amp;VLOOKUP(C269, 'PCORNet v4'!$A$2:$F$249,3))</f>
        <v/>
      </c>
      <c r="K269" s="15" t="str">
        <f>IF(ISBLANK(C269),"",VLOOKUP(C269, 'PCORNet v4'!$A$2:$H$249,7))</f>
        <v/>
      </c>
      <c r="L269" s="16" t="str">
        <f>IF(ISBLANK(D269),"",VLOOKUP(D269,i2b2!$A$2:$H$60,2)&amp;"."&amp;VLOOKUP(D269,i2b2!$A$2:$H$60,3))</f>
        <v/>
      </c>
      <c r="M269" s="16" t="str">
        <f>IF(ISBLANK(D269),"",VLOOKUP(D269,i2b2!$A$2:$H$60,7))</f>
        <v/>
      </c>
      <c r="N269" s="17" t="str">
        <f>IF(ISBLANK(E269),"",VLOOKUP(E269, OMOP!$A$2:$G$178,2)&amp;"."&amp;VLOOKUP(E269,OMOP!$A$2:$G$178,3))</f>
        <v>CONDITION_OCCURRENCE.condition_end_datetime</v>
      </c>
      <c r="O269" s="17" t="str">
        <f>IF(ISBLANK(E269),"",VLOOKUP(E269, OMOP!$A$2:$H$178,7))</f>
        <v>The date when the instance of the Condition is considered to have ended.</v>
      </c>
      <c r="P269" s="25" t="s">
        <v>1522</v>
      </c>
      <c r="Q269" s="26" t="s">
        <v>798</v>
      </c>
      <c r="R269" s="25" t="s">
        <v>2079</v>
      </c>
      <c r="S269" s="50" t="s">
        <v>2977</v>
      </c>
      <c r="T269" s="50" t="s">
        <v>2978</v>
      </c>
      <c r="U269" s="50" t="s">
        <v>3077</v>
      </c>
      <c r="V269" s="26" t="s">
        <v>2766</v>
      </c>
      <c r="W269" s="26" t="s">
        <v>2648</v>
      </c>
      <c r="X269" s="36" t="str">
        <f>IF(ISBLANK($A269),"",IF(ISBLANK(VLOOKUP($A269, Sentinel!$A$2:$H$180,8)),"N/A",VLOOKUP($A269, Sentinel!$A$2:$H$180,8)))</f>
        <v/>
      </c>
      <c r="Y269" s="37" t="str">
        <f>IF(ISBLANK(B269),"",IF(ISBLANK(VLOOKUP(B269,PCORNet!$A$2:$H$180,8)), "N/A",VLOOKUP(B269,PCORNet!$A$2:$H$180,8)))</f>
        <v/>
      </c>
      <c r="Z269" s="38" t="str">
        <f>IF(ISBLANK(C269),"",IF(ISBLANK(VLOOKUP(C269,'PCORNet v4'!$A$2:$H$296,8)), "N/A",VLOOKUP(C269,'PCORNet v4'!$A$2:$H$296,8)))</f>
        <v/>
      </c>
      <c r="AA269" s="39" t="str">
        <f>IF(ISBLANK(D269),"",IF(ISBLANK(VLOOKUP(D269,i2b2!$A$2:$H$180,8)),"N/A",VLOOKUP(D269,i2b2!$A$2:$H$180,8)))</f>
        <v/>
      </c>
      <c r="AB269" s="40" t="str">
        <f>IF(ISBLANK(E269),"",IF(ISBLANK(VLOOKUP(E269,OMOP!$A$2:$H$180,8)),"N/A", VLOOKUP(E269,OMOP!$A$2:$H$180,8)))</f>
        <v>PerformedMedicationConditionResult.occurrenceDateRange(IVL&lt;TS.DATETIME&gt;).high</v>
      </c>
    </row>
    <row r="270" spans="1:28" s="6" customFormat="1" ht="46.8" x14ac:dyDescent="0.3">
      <c r="A270" s="13"/>
      <c r="B270" s="14"/>
      <c r="C270" s="15"/>
      <c r="D270" s="16"/>
      <c r="E270" s="17" t="s">
        <v>994</v>
      </c>
      <c r="F270" s="13" t="str">
        <f>IF(ISBLANK(A270),"",VLOOKUP(A270, Sentinel!$A$2:$F$139,2)&amp;"."&amp;VLOOKUP(A270, Sentinel!$A$2:$F$139,3))</f>
        <v/>
      </c>
      <c r="G270" s="13" t="str">
        <f>IF(ISBLANK(A270),"",VLOOKUP(A270, Sentinel!$A$2:$H$139,7))</f>
        <v/>
      </c>
      <c r="H270" s="14" t="str">
        <f>IF(ISBLANK(B270),"",VLOOKUP(B270, PCORNet!$A$2:$F$157,2)&amp;"."&amp;VLOOKUP(B270, PCORNet!$A$2:$F$157,3))</f>
        <v/>
      </c>
      <c r="I270" s="14" t="str">
        <f>IF(ISBLANK(B270),"",VLOOKUP(B270, PCORNet!$A$2:$H$157,7))</f>
        <v/>
      </c>
      <c r="J270" s="15" t="str">
        <f>IF(ISBLANK(C270),"",VLOOKUP(C270, 'PCORNet v4'!$A$2:$F$249,2)&amp;"."&amp;VLOOKUP(C270, 'PCORNet v4'!$A$2:$F$249,3))</f>
        <v/>
      </c>
      <c r="K270" s="15" t="str">
        <f>IF(ISBLANK(C270),"",VLOOKUP(C270, 'PCORNet v4'!$A$2:$H$249,7))</f>
        <v/>
      </c>
      <c r="L270" s="16" t="str">
        <f>IF(ISBLANK(D270),"",VLOOKUP(D270,i2b2!$A$2:$H$60,2)&amp;"."&amp;VLOOKUP(D270,i2b2!$A$2:$H$60,3))</f>
        <v/>
      </c>
      <c r="M270" s="16" t="str">
        <f>IF(ISBLANK(D270),"",VLOOKUP(D270,i2b2!$A$2:$H$60,7))</f>
        <v/>
      </c>
      <c r="N270" s="17" t="str">
        <f>IF(ISBLANK(E270),"",VLOOKUP(E270, OMOP!$A$2:$G$178,2)&amp;"."&amp;VLOOKUP(E270,OMOP!$A$2:$G$178,3))</f>
        <v>CONDITION_OCCURRENCE.stop_reason</v>
      </c>
      <c r="O270" s="17" t="str">
        <f>IF(ISBLANK(E270),"",VLOOKUP(E270, OMOP!$A$2:$H$178,7))</f>
        <v>The reason that the condition was no longer
present, as indicated in the source data.</v>
      </c>
      <c r="P270" s="26" t="s">
        <v>2029</v>
      </c>
      <c r="Q270" s="26" t="s">
        <v>798</v>
      </c>
      <c r="R270" s="25" t="s">
        <v>2097</v>
      </c>
      <c r="S270" s="52" t="s">
        <v>2812</v>
      </c>
      <c r="T270" s="52"/>
      <c r="U270" s="52"/>
      <c r="V270" s="26" t="s">
        <v>2772</v>
      </c>
      <c r="W270" s="26" t="s">
        <v>2653</v>
      </c>
      <c r="X270" s="36" t="str">
        <f>IF(ISBLANK($A270),"",IF(ISBLANK(VLOOKUP($A270, Sentinel!$A$2:$H$180,8)),"N/A",VLOOKUP($A270, Sentinel!$A$2:$H$180,8)))</f>
        <v/>
      </c>
      <c r="Y270" s="37" t="str">
        <f>IF(ISBLANK(B270),"",IF(ISBLANK(VLOOKUP(B270,PCORNet!$A$2:$H$180,8)), "N/A",VLOOKUP(B270,PCORNet!$A$2:$H$180,8)))</f>
        <v/>
      </c>
      <c r="Z270" s="38" t="str">
        <f>IF(ISBLANK(C270),"",IF(ISBLANK(VLOOKUP(C270,'PCORNet v4'!$A$2:$H$296,8)), "N/A",VLOOKUP(C270,'PCORNet v4'!$A$2:$H$296,8)))</f>
        <v/>
      </c>
      <c r="AA270" s="39" t="str">
        <f>IF(ISBLANK(D270),"",IF(ISBLANK(VLOOKUP(D270,i2b2!$A$2:$H$180,8)),"N/A",VLOOKUP(D270,i2b2!$A$2:$H$180,8)))</f>
        <v/>
      </c>
      <c r="AB270" s="40" t="str">
        <f>IF(ISBLANK(E270),"",IF(ISBLANK(VLOOKUP(E270,OMOP!$A$2:$H$180,8)),"N/A", VLOOKUP(E270,OMOP!$A$2:$H$180,8)))</f>
        <v>PerformedMedicalConditionResult.conditionStatusChangeReason</v>
      </c>
    </row>
    <row r="271" spans="1:28" s="6" customFormat="1" x14ac:dyDescent="0.3">
      <c r="A271" s="13"/>
      <c r="B271" s="14"/>
      <c r="C271" s="15"/>
      <c r="D271" s="16"/>
      <c r="E271" s="17"/>
      <c r="F271" s="13" t="str">
        <f>IF(ISBLANK(A271),"",VLOOKUP(A271, Sentinel!$A$2:$F$139,2)&amp;"."&amp;VLOOKUP(A271, Sentinel!$A$2:$F$139,3))</f>
        <v/>
      </c>
      <c r="G271" s="13" t="str">
        <f>IF(ISBLANK(A271),"",VLOOKUP(A271, Sentinel!$A$2:$H$139,7))</f>
        <v/>
      </c>
      <c r="H271" s="14" t="str">
        <f>IF(ISBLANK(B271),"",VLOOKUP(B271, PCORNet!$A$2:$F$157,2)&amp;"."&amp;VLOOKUP(B271, PCORNet!$A$2:$F$157,3))</f>
        <v/>
      </c>
      <c r="I271" s="14" t="str">
        <f>IF(ISBLANK(B271),"",VLOOKUP(B271, PCORNet!$A$2:$H$157,7))</f>
        <v/>
      </c>
      <c r="J271" s="15" t="str">
        <f>IF(ISBLANK(C271),"",VLOOKUP(C271, 'PCORNet v4'!$A$2:$F$249,2)&amp;"."&amp;VLOOKUP(C271, 'PCORNet v4'!$A$2:$F$249,3))</f>
        <v/>
      </c>
      <c r="K271" s="15" t="str">
        <f>IF(ISBLANK(C271),"",VLOOKUP(C271, 'PCORNet v4'!$A$2:$H$249,7))</f>
        <v/>
      </c>
      <c r="L271" s="16" t="str">
        <f>IF(ISBLANK(D271),"",VLOOKUP(D271,i2b2!$A$2:$H$60,2)&amp;"."&amp;VLOOKUP(D271,i2b2!$A$2:$H$60,3))</f>
        <v/>
      </c>
      <c r="M271" s="16" t="str">
        <f>IF(ISBLANK(D271),"",VLOOKUP(D271,i2b2!$A$2:$H$60,7))</f>
        <v/>
      </c>
      <c r="N271" s="17" t="str">
        <f>IF(ISBLANK(E271),"",VLOOKUP(E271, OMOP!$A$2:$G$178,2)&amp;"."&amp;VLOOKUP(E271,OMOP!$A$2:$G$178,3))</f>
        <v/>
      </c>
      <c r="O271" s="17" t="str">
        <f>IF(ISBLANK(E271),"",VLOOKUP(E271, OMOP!$A$2:$H$178,7))</f>
        <v/>
      </c>
      <c r="P271" s="25"/>
      <c r="Q271" s="26"/>
      <c r="R271" s="25"/>
      <c r="S271" s="50"/>
      <c r="T271" s="50"/>
      <c r="U271" s="50"/>
      <c r="V271" s="26"/>
      <c r="W271" s="26"/>
      <c r="X271" s="36" t="str">
        <f>IF(ISBLANK($A271),"",IF(ISBLANK(VLOOKUP($A271, Sentinel!$A$2:$H$180,8)),"N/A",VLOOKUP($A271, Sentinel!$A$2:$H$180,8)))</f>
        <v/>
      </c>
      <c r="Y271" s="37" t="str">
        <f>IF(ISBLANK(B271),"",IF(ISBLANK(VLOOKUP(B271,PCORNet!$A$2:$H$180,8)), "N/A",VLOOKUP(B271,PCORNet!$A$2:$H$180,8)))</f>
        <v/>
      </c>
      <c r="Z271" s="38" t="str">
        <f>IF(ISBLANK(C271),"",IF(ISBLANK(VLOOKUP(C271,'PCORNet v4'!$A$2:$H$296,8)), "N/A",VLOOKUP(C271,'PCORNet v4'!$A$2:$H$296,8)))</f>
        <v/>
      </c>
      <c r="AA271" s="39" t="str">
        <f>IF(ISBLANK(D271),"",IF(ISBLANK(VLOOKUP(D271,i2b2!$A$2:$H$180,8)),"N/A",VLOOKUP(D271,i2b2!$A$2:$H$180,8)))</f>
        <v/>
      </c>
      <c r="AB271" s="40" t="str">
        <f>IF(ISBLANK(E271),"",IF(ISBLANK(VLOOKUP(E271,OMOP!$A$2:$H$180,8)),"N/A", VLOOKUP(E271,OMOP!$A$2:$H$180,8)))</f>
        <v/>
      </c>
    </row>
    <row r="272" spans="1:28" s="6" customFormat="1" ht="46.8" x14ac:dyDescent="0.3">
      <c r="A272" s="13"/>
      <c r="B272" s="14" t="s">
        <v>729</v>
      </c>
      <c r="C272" s="15" t="s">
        <v>729</v>
      </c>
      <c r="D272" s="16"/>
      <c r="E272" s="17"/>
      <c r="F272" s="13" t="str">
        <f>IF(ISBLANK(A272),"",VLOOKUP(A272, Sentinel!$A$2:$F$139,2)&amp;"."&amp;VLOOKUP(A272, Sentinel!$A$2:$F$139,3))</f>
        <v/>
      </c>
      <c r="G272" s="13" t="str">
        <f>IF(ISBLANK(A272),"",VLOOKUP(A272, Sentinel!$A$2:$H$139,7))</f>
        <v/>
      </c>
      <c r="H272" s="14" t="str">
        <f>IF(ISBLANK(B272),"",VLOOKUP(B272, PCORNet!$A$2:$F$157,2)&amp;"."&amp;VLOOKUP(B272, PCORNet!$A$2:$F$157,3))</f>
        <v>Pro_CM.</v>
      </c>
      <c r="I272" s="14" t="str">
        <f>IF(ISBLANK(B272),"",VLOOKUP(B272, PCORNet!$A$2:$H$157,7))</f>
        <v>The PRO_RESPONSE table contains one record per PRO_CM_ID.</v>
      </c>
      <c r="J272" s="15" t="str">
        <f>IF(ISBLANK(C272),"",VLOOKUP(C272, 'PCORNet v4'!$A$2:$F$249,2)&amp;"."&amp;VLOOKUP(C272, 'PCORNet v4'!$A$2:$F$249,3))</f>
        <v>Pro_CM.</v>
      </c>
      <c r="K272" s="15" t="str">
        <f>IF(ISBLANK(C272),"",VLOOKUP(C272, 'PCORNet v4'!$A$2:$H$249,7))</f>
        <v>The PRO_RESPONSE table contains one record per PRO_CM_ID.</v>
      </c>
      <c r="L272" s="16" t="str">
        <f>IF(ISBLANK(D272),"",VLOOKUP(D272,i2b2!$A$2:$H$60,2)&amp;"."&amp;VLOOKUP(D272,i2b2!$A$2:$H$60,3))</f>
        <v/>
      </c>
      <c r="M272" s="16" t="str">
        <f>IF(ISBLANK(D272),"",VLOOKUP(D272,i2b2!$A$2:$H$60,7))</f>
        <v/>
      </c>
      <c r="N272" s="17" t="str">
        <f>IF(ISBLANK(E272),"",VLOOKUP(E272, OMOP!$A$2:$G$178,2)&amp;"."&amp;VLOOKUP(E272,OMOP!$A$2:$G$178,3))</f>
        <v/>
      </c>
      <c r="O272" s="17" t="str">
        <f>IF(ISBLANK(E272),"",VLOOKUP(E272, OMOP!$A$2:$H$178,7))</f>
        <v/>
      </c>
      <c r="P272" s="25" t="s">
        <v>1816</v>
      </c>
      <c r="Q272" s="26" t="s">
        <v>807</v>
      </c>
      <c r="R272" s="25"/>
      <c r="S272" s="51"/>
      <c r="T272" s="51"/>
      <c r="U272" s="51"/>
      <c r="V272" s="26"/>
      <c r="W272" s="26"/>
      <c r="X272" s="36" t="str">
        <f>IF(ISBLANK($A272),"",IF(ISBLANK(VLOOKUP($A272, Sentinel!$A$2:$H$180,8)),"N/A",VLOOKUP($A272, Sentinel!$A$2:$H$180,8)))</f>
        <v/>
      </c>
      <c r="Y272" s="37" t="str">
        <f>IF(ISBLANK(B272),"",IF(ISBLANK(VLOOKUP(B272,PCORNet!$A$2:$H$180,8)), "N/A",VLOOKUP(B272,PCORNet!$A$2:$H$180,8)))</f>
        <v>PerformedObservationResult WHERE PerformedObservationResult &gt; PerformedObservation &gt; DefinedObservation.categoryCode = "Patient-Reported Outcome Item"</v>
      </c>
      <c r="Z272" s="38" t="str">
        <f>IF(ISBLANK(C272),"",IF(ISBLANK(VLOOKUP(C272,'PCORNet v4'!$A$2:$H$296,8)), "N/A",VLOOKUP(C272,'PCORNet v4'!$A$2:$H$296,8)))</f>
        <v>PerformedObservationResult WHERE PerformedObservationResult &gt; PerformedObservation &gt; DefinedObservation.categoryCode = "Patient-Reported Outcome Item"</v>
      </c>
      <c r="AA272" s="39" t="str">
        <f>IF(ISBLANK(D272),"",IF(ISBLANK(VLOOKUP(D272,i2b2!$A$2:$H$180,8)),"N/A",VLOOKUP(D272,i2b2!$A$2:$H$180,8)))</f>
        <v/>
      </c>
      <c r="AB272" s="40" t="str">
        <f>IF(ISBLANK(E272),"",IF(ISBLANK(VLOOKUP(E272,OMOP!$A$2:$H$180,8)),"N/A", VLOOKUP(E272,OMOP!$A$2:$H$180,8)))</f>
        <v/>
      </c>
    </row>
    <row r="273" spans="1:28" s="6" customFormat="1" ht="31.2" x14ac:dyDescent="0.3">
      <c r="A273" s="13"/>
      <c r="B273" s="14" t="s">
        <v>737</v>
      </c>
      <c r="C273" s="15" t="s">
        <v>737</v>
      </c>
      <c r="D273" s="16"/>
      <c r="E273" s="17"/>
      <c r="F273" s="13" t="str">
        <f>IF(ISBLANK(A273),"",VLOOKUP(A273, Sentinel!$A$2:$F$139,2)&amp;"."&amp;VLOOKUP(A273, Sentinel!$A$2:$F$139,3))</f>
        <v/>
      </c>
      <c r="G273" s="13" t="str">
        <f>IF(ISBLANK(A273),"",VLOOKUP(A273, Sentinel!$A$2:$H$139,7))</f>
        <v/>
      </c>
      <c r="H273" s="14" t="str">
        <f>IF(ISBLANK(B273),"",VLOOKUP(B273, PCORNet!$A$2:$F$157,2)&amp;"."&amp;VLOOKUP(B273, PCORNet!$A$2:$F$157,3))</f>
        <v>Pro_CM.pro_cm_id</v>
      </c>
      <c r="I273" s="14" t="str">
        <f>IF(ISBLANK(B273),"",VLOOKUP(B273, PCORNet!$A$2:$H$157,7))</f>
        <v>Arbitrary identifier for each unique record</v>
      </c>
      <c r="J273" s="15" t="str">
        <f>IF(ISBLANK(C273),"",VLOOKUP(C273, 'PCORNet v4'!$A$2:$F$249,2)&amp;"."&amp;VLOOKUP(C273, 'PCORNet v4'!$A$2:$F$249,3))</f>
        <v>Pro_CM.pro_cm_id</v>
      </c>
      <c r="K273" s="15" t="str">
        <f>IF(ISBLANK(C273),"",VLOOKUP(C273, 'PCORNet v4'!$A$2:$H$249,7))</f>
        <v>Arbitrary identifier for each unique record</v>
      </c>
      <c r="L273" s="16" t="str">
        <f>IF(ISBLANK(D273),"",VLOOKUP(D273,i2b2!$A$2:$H$60,2)&amp;"."&amp;VLOOKUP(D273,i2b2!$A$2:$H$60,3))</f>
        <v/>
      </c>
      <c r="M273" s="16" t="str">
        <f>IF(ISBLANK(D273),"",VLOOKUP(D273,i2b2!$A$2:$H$60,7))</f>
        <v/>
      </c>
      <c r="N273" s="17" t="str">
        <f>IF(ISBLANK(E273),"",VLOOKUP(E273, OMOP!$A$2:$G$178,2)&amp;"."&amp;VLOOKUP(E273,OMOP!$A$2:$G$178,3))</f>
        <v/>
      </c>
      <c r="O273" s="17" t="str">
        <f>IF(ISBLANK(E273),"",VLOOKUP(E273, OMOP!$A$2:$H$178,7))</f>
        <v/>
      </c>
      <c r="P273" s="25" t="s">
        <v>2030</v>
      </c>
      <c r="Q273" s="26" t="s">
        <v>2062</v>
      </c>
      <c r="R273" s="25" t="s">
        <v>2051</v>
      </c>
      <c r="S273" s="51"/>
      <c r="T273" s="51"/>
      <c r="U273" s="51"/>
      <c r="V273" s="26"/>
      <c r="W273" s="26"/>
      <c r="X273" s="36" t="str">
        <f>IF(ISBLANK($A273),"",IF(ISBLANK(VLOOKUP($A273, Sentinel!$A$2:$H$180,8)),"N/A",VLOOKUP($A273, Sentinel!$A$2:$H$180,8)))</f>
        <v/>
      </c>
      <c r="Y273" s="37" t="str">
        <f>IF(ISBLANK(B273),"",IF(ISBLANK(VLOOKUP(B273,PCORNet!$A$2:$H$180,8)), "N/A",VLOOKUP(B273,PCORNet!$A$2:$H$180,8)))</f>
        <v>PerformedObservationResult &gt; PerformedObservation.identifier(DSET&lt;ID&gt;).item(ID).identifier</v>
      </c>
      <c r="Z273" s="38" t="str">
        <f>IF(ISBLANK(C273),"",IF(ISBLANK(VLOOKUP(C273,'PCORNet v4'!$A$2:$H$296,8)), "N/A",VLOOKUP(C273,'PCORNet v4'!$A$2:$H$296,8)))</f>
        <v>PerformedObservationResult &gt; PerformedObservation.identifier(DSET&lt;ID&gt;).item(ID).identifier</v>
      </c>
      <c r="AA273" s="39" t="str">
        <f>IF(ISBLANK(D273),"",IF(ISBLANK(VLOOKUP(D273,i2b2!$A$2:$H$180,8)),"N/A",VLOOKUP(D273,i2b2!$A$2:$H$180,8)))</f>
        <v/>
      </c>
      <c r="AB273" s="40" t="str">
        <f>IF(ISBLANK(E273),"",IF(ISBLANK(VLOOKUP(E273,OMOP!$A$2:$H$180,8)),"N/A", VLOOKUP(E273,OMOP!$A$2:$H$180,8)))</f>
        <v/>
      </c>
    </row>
    <row r="274" spans="1:28" s="6" customFormat="1" ht="46.8" x14ac:dyDescent="0.3">
      <c r="A274" s="13"/>
      <c r="B274" s="14" t="s">
        <v>733</v>
      </c>
      <c r="C274" s="15" t="s">
        <v>733</v>
      </c>
      <c r="D274" s="16"/>
      <c r="E274" s="17"/>
      <c r="F274" s="13" t="str">
        <f>IF(ISBLANK(A274),"",VLOOKUP(A274, Sentinel!$A$2:$F$139,2)&amp;"."&amp;VLOOKUP(A274, Sentinel!$A$2:$F$139,3))</f>
        <v/>
      </c>
      <c r="G274" s="13" t="str">
        <f>IF(ISBLANK(A274),"",VLOOKUP(A274, Sentinel!$A$2:$H$139,7))</f>
        <v/>
      </c>
      <c r="H274" s="14" t="str">
        <f>IF(ISBLANK(B274),"",VLOOKUP(B274, PCORNet!$A$2:$F$157,2)&amp;"."&amp;VLOOKUP(B274, PCORNet!$A$2:$F$157,3))</f>
        <v>Pro_CM.patid</v>
      </c>
      <c r="I274" s="14" t="str">
        <f>IF(ISBLANK(B274),"",VLOOKUP(B274, PCORNet!$A$2:$H$157,7))</f>
        <v>Arbitrary person-level identifier for the patient for whom the PRO response was captured.</v>
      </c>
      <c r="J274" s="15" t="str">
        <f>IF(ISBLANK(C274),"",VLOOKUP(C274, 'PCORNet v4'!$A$2:$F$249,2)&amp;"."&amp;VLOOKUP(C274, 'PCORNet v4'!$A$2:$F$249,3))</f>
        <v>Pro_CM.patid</v>
      </c>
      <c r="K274" s="15" t="str">
        <f>IF(ISBLANK(C274),"",VLOOKUP(C274, 'PCORNet v4'!$A$2:$H$249,7))</f>
        <v>Arbitrary person-level identifier for the patient for whom the PRO response was captured.</v>
      </c>
      <c r="L274" s="16" t="str">
        <f>IF(ISBLANK(D274),"",VLOOKUP(D274,i2b2!$A$2:$H$60,2)&amp;"."&amp;VLOOKUP(D274,i2b2!$A$2:$H$60,3))</f>
        <v/>
      </c>
      <c r="M274" s="16" t="str">
        <f>IF(ISBLANK(D274),"",VLOOKUP(D274,i2b2!$A$2:$H$60,7))</f>
        <v/>
      </c>
      <c r="N274" s="17" t="str">
        <f>IF(ISBLANK(E274),"",VLOOKUP(E274, OMOP!$A$2:$G$178,2)&amp;"."&amp;VLOOKUP(E274,OMOP!$A$2:$G$178,3))</f>
        <v/>
      </c>
      <c r="O274" s="17" t="str">
        <f>IF(ISBLANK(E274),"",VLOOKUP(E274, OMOP!$A$2:$H$178,7))</f>
        <v/>
      </c>
      <c r="P274" s="25" t="s">
        <v>430</v>
      </c>
      <c r="Q274" s="26" t="s">
        <v>2050</v>
      </c>
      <c r="R274" s="25" t="s">
        <v>2051</v>
      </c>
      <c r="S274" s="51"/>
      <c r="T274" s="51"/>
      <c r="U274" s="51"/>
      <c r="V274" s="26"/>
      <c r="W274" s="26"/>
      <c r="X274" s="36" t="str">
        <f>IF(ISBLANK($A274),"",IF(ISBLANK(VLOOKUP($A274, Sentinel!$A$2:$H$180,8)),"N/A",VLOOKUP($A274, Sentinel!$A$2:$H$180,8)))</f>
        <v/>
      </c>
      <c r="Y274" s="37" t="str">
        <f>IF(ISBLANK(B274),"",IF(ISBLANK(VLOOKUP(B274,PCORNet!$A$2:$H$180,8)), "N/A",VLOOKUP(B274,PCORNet!$A$2:$H$180,8)))</f>
        <v>PerformedObservationResult &gt; PerformedObservation &gt; Subject.identifier(ID).identifier</v>
      </c>
      <c r="Z274" s="38" t="str">
        <f>IF(ISBLANK(C274),"",IF(ISBLANK(VLOOKUP(C274,'PCORNet v4'!$A$2:$H$296,8)), "N/A",VLOOKUP(C274,'PCORNet v4'!$A$2:$H$296,8)))</f>
        <v>PerformedObservationResult &gt; PerformedObservation &gt; Subject.identifier(ID).identifier</v>
      </c>
      <c r="AA274" s="39" t="str">
        <f>IF(ISBLANK(D274),"",IF(ISBLANK(VLOOKUP(D274,i2b2!$A$2:$H$180,8)),"N/A",VLOOKUP(D274,i2b2!$A$2:$H$180,8)))</f>
        <v/>
      </c>
      <c r="AB274" s="40" t="str">
        <f>IF(ISBLANK(E274),"",IF(ISBLANK(VLOOKUP(E274,OMOP!$A$2:$H$180,8)),"N/A", VLOOKUP(E274,OMOP!$A$2:$H$180,8)))</f>
        <v/>
      </c>
    </row>
    <row r="275" spans="1:28" s="6" customFormat="1" ht="46.8" x14ac:dyDescent="0.3">
      <c r="A275" s="13"/>
      <c r="B275" s="14" t="s">
        <v>731</v>
      </c>
      <c r="C275" s="15" t="s">
        <v>731</v>
      </c>
      <c r="D275" s="16"/>
      <c r="E275" s="17"/>
      <c r="F275" s="13" t="str">
        <f>IF(ISBLANK(A275),"",VLOOKUP(A275, Sentinel!$A$2:$F$139,2)&amp;"."&amp;VLOOKUP(A275, Sentinel!$A$2:$F$139,3))</f>
        <v/>
      </c>
      <c r="G275" s="13" t="str">
        <f>IF(ISBLANK(A275),"",VLOOKUP(A275, Sentinel!$A$2:$H$139,7))</f>
        <v/>
      </c>
      <c r="H275" s="14" t="str">
        <f>IF(ISBLANK(B275),"",VLOOKUP(B275, PCORNet!$A$2:$F$157,2)&amp;"."&amp;VLOOKUP(B275, PCORNet!$A$2:$F$157,3))</f>
        <v>Pro_CM.encounterid</v>
      </c>
      <c r="I275" s="14" t="str">
        <f>IF(ISBLANK(B275),"",VLOOKUP(B275, PCORNet!$A$2:$H$157,7))</f>
        <v>Arbitrary encounter-level identifier used to link across tables.</v>
      </c>
      <c r="J275" s="15" t="str">
        <f>IF(ISBLANK(C275),"",VLOOKUP(C275, 'PCORNet v4'!$A$2:$F$249,2)&amp;"."&amp;VLOOKUP(C275, 'PCORNet v4'!$A$2:$F$249,3))</f>
        <v>Pro_CM.encounterid</v>
      </c>
      <c r="K275" s="15" t="str">
        <f>IF(ISBLANK(C275),"",VLOOKUP(C275, 'PCORNet v4'!$A$2:$H$249,7))</f>
        <v>Arbitrary encounter-level identifier used to link across tables.</v>
      </c>
      <c r="L275" s="16" t="str">
        <f>IF(ISBLANK(D275),"",VLOOKUP(D275,i2b2!$A$2:$H$60,2)&amp;"."&amp;VLOOKUP(D275,i2b2!$A$2:$H$60,3))</f>
        <v/>
      </c>
      <c r="M275" s="16" t="str">
        <f>IF(ISBLANK(D275),"",VLOOKUP(D275,i2b2!$A$2:$H$60,7))</f>
        <v/>
      </c>
      <c r="N275" s="17" t="str">
        <f>IF(ISBLANK(E275),"",VLOOKUP(E275, OMOP!$A$2:$G$178,2)&amp;"."&amp;VLOOKUP(E275,OMOP!$A$2:$G$178,3))</f>
        <v/>
      </c>
      <c r="O275" s="17" t="str">
        <f>IF(ISBLANK(E275),"",VLOOKUP(E275, OMOP!$A$2:$H$178,7))</f>
        <v/>
      </c>
      <c r="P275" s="25" t="s">
        <v>2031</v>
      </c>
      <c r="Q275" s="26" t="s">
        <v>2062</v>
      </c>
      <c r="R275" s="25" t="s">
        <v>2051</v>
      </c>
      <c r="S275" s="51"/>
      <c r="T275" s="51"/>
      <c r="U275" s="51"/>
      <c r="V275" s="26"/>
      <c r="W275" s="26"/>
      <c r="X275" s="36" t="str">
        <f>IF(ISBLANK($A275),"",IF(ISBLANK(VLOOKUP($A275, Sentinel!$A$2:$H$180,8)),"N/A",VLOOKUP($A275, Sentinel!$A$2:$H$180,8)))</f>
        <v/>
      </c>
      <c r="Y275" s="37" t="str">
        <f>IF(ISBLANK(B275),"",IF(ISBLANK(VLOOKUP(B275,PCORNet!$A$2:$H$180,8)), "N/A",VLOOKUP(B275,PCORNet!$A$2:$H$180,8)))</f>
        <v>PerformedObservationResult &gt; PerformedObservation &gt; PerformedCompositionRelationship &gt; PerformedEncounter.identifier(DSET&lt;ID&gt;).item(ID).identifier</v>
      </c>
      <c r="Z275" s="38" t="str">
        <f>IF(ISBLANK(C275),"",IF(ISBLANK(VLOOKUP(C275,'PCORNet v4'!$A$2:$H$296,8)), "N/A",VLOOKUP(C275,'PCORNet v4'!$A$2:$H$296,8)))</f>
        <v>PerformedObservationResult &gt; PerformedObservation &gt; PerformedCompositionRelationship &gt; PerformedEncounter.identifier(DSET&lt;ID&gt;).item(ID).identifier</v>
      </c>
      <c r="AA275" s="39" t="str">
        <f>IF(ISBLANK(D275),"",IF(ISBLANK(VLOOKUP(D275,i2b2!$A$2:$H$180,8)),"N/A",VLOOKUP(D275,i2b2!$A$2:$H$180,8)))</f>
        <v/>
      </c>
      <c r="AB275" s="40" t="str">
        <f>IF(ISBLANK(E275),"",IF(ISBLANK(VLOOKUP(E275,OMOP!$A$2:$H$180,8)),"N/A", VLOOKUP(E275,OMOP!$A$2:$H$180,8)))</f>
        <v/>
      </c>
    </row>
    <row r="276" spans="1:28" s="6" customFormat="1" ht="46.8" x14ac:dyDescent="0.3">
      <c r="A276" s="13"/>
      <c r="B276" s="14" t="s">
        <v>741</v>
      </c>
      <c r="C276" s="15" t="s">
        <v>751</v>
      </c>
      <c r="D276" s="16"/>
      <c r="E276" s="17"/>
      <c r="F276" s="13" t="str">
        <f>IF(ISBLANK(A276),"",VLOOKUP(A276, Sentinel!$A$2:$F$139,2)&amp;"."&amp;VLOOKUP(A276, Sentinel!$A$2:$F$139,3))</f>
        <v/>
      </c>
      <c r="G276" s="13" t="str">
        <f>IF(ISBLANK(A276),"",VLOOKUP(A276, Sentinel!$A$2:$H$139,7))</f>
        <v/>
      </c>
      <c r="H276" s="14" t="str">
        <f>IF(ISBLANK(B276),"",VLOOKUP(B276, PCORNet!$A$2:$F$157,2)&amp;"."&amp;VLOOKUP(B276, PCORNet!$A$2:$F$157,3))</f>
        <v>Pro_CM.pro_item</v>
      </c>
      <c r="I276" s="14" t="str">
        <f>IF(ISBLANK(B276),"",VLOOKUP(B276, PCORNet!$A$2:$H$157,7))</f>
        <v>PCORnet identifier for the specific Common Measure item.</v>
      </c>
      <c r="J276" s="15" t="str">
        <f>IF(ISBLANK(C276),"",VLOOKUP(C276, 'PCORNet v4'!$A$2:$F$249,2)&amp;"."&amp;VLOOKUP(C276, 'PCORNet v4'!$A$2:$F$249,3))</f>
        <v>Pro_CM.pro_item_name</v>
      </c>
      <c r="K276" s="15" t="str">
        <f>IF(ISBLANK(C276),"",VLOOKUP(C276, 'PCORNet v4'!$A$2:$H$249,7))</f>
        <v>Short name or code of the PRO item in the vocabulary/terminology specified in PRO_TYPE.</v>
      </c>
      <c r="L276" s="16" t="str">
        <f>IF(ISBLANK(D276),"",VLOOKUP(D276,i2b2!$A$2:$H$60,2)&amp;"."&amp;VLOOKUP(D276,i2b2!$A$2:$H$60,3))</f>
        <v/>
      </c>
      <c r="M276" s="16" t="str">
        <f>IF(ISBLANK(D276),"",VLOOKUP(D276,i2b2!$A$2:$H$60,7))</f>
        <v/>
      </c>
      <c r="N276" s="17" t="str">
        <f>IF(ISBLANK(E276),"",VLOOKUP(E276, OMOP!$A$2:$G$178,2)&amp;"."&amp;VLOOKUP(E276,OMOP!$A$2:$G$178,3))</f>
        <v/>
      </c>
      <c r="O276" s="17" t="str">
        <f>IF(ISBLANK(E276),"",VLOOKUP(E276, OMOP!$A$2:$H$178,7))</f>
        <v/>
      </c>
      <c r="P276" s="25" t="s">
        <v>808</v>
      </c>
      <c r="Q276" s="26" t="s">
        <v>2060</v>
      </c>
      <c r="R276" s="25" t="s">
        <v>2061</v>
      </c>
      <c r="S276" s="51"/>
      <c r="T276" s="51"/>
      <c r="U276" s="51"/>
      <c r="V276" s="26"/>
      <c r="W276" s="26"/>
      <c r="X276" s="36" t="str">
        <f>IF(ISBLANK($A276),"",IF(ISBLANK(VLOOKUP($A276, Sentinel!$A$2:$H$180,8)),"N/A",VLOOKUP($A276, Sentinel!$A$2:$H$180,8)))</f>
        <v/>
      </c>
      <c r="Y276" s="37" t="str">
        <f>IF(ISBLANK(B276),"",IF(ISBLANK(VLOOKUP(B276,PCORNet!$A$2:$H$180,8)), "N/A",VLOOKUP(B276,PCORNet!$A$2:$H$180,8)))</f>
        <v>PerformedObservationResult &gt; PerformedObservation &gt; DefinedActivity.nameCode(CD).code</v>
      </c>
      <c r="Z276" s="38" t="str">
        <f>IF(ISBLANK(C276),"",IF(ISBLANK(VLOOKUP(C276,'PCORNet v4'!$A$2:$H$296,8)), "N/A",VLOOKUP(C276,'PCORNet v4'!$A$2:$H$296,8)))</f>
        <v>PerformedObservationResult &gt; PerformedObservation &gt; DefinedActivity.nameCode(CD).code</v>
      </c>
      <c r="AA276" s="39" t="str">
        <f>IF(ISBLANK(D276),"",IF(ISBLANK(VLOOKUP(D276,i2b2!$A$2:$H$180,8)),"N/A",VLOOKUP(D276,i2b2!$A$2:$H$180,8)))</f>
        <v/>
      </c>
      <c r="AB276" s="40" t="str">
        <f>IF(ISBLANK(E276),"",IF(ISBLANK(VLOOKUP(E276,OMOP!$A$2:$H$180,8)),"N/A", VLOOKUP(E276,OMOP!$A$2:$H$180,8)))</f>
        <v/>
      </c>
    </row>
    <row r="277" spans="1:28" s="6" customFormat="1" ht="31.2" x14ac:dyDescent="0.3">
      <c r="A277" s="13"/>
      <c r="B277" s="14"/>
      <c r="C277" s="15" t="s">
        <v>739</v>
      </c>
      <c r="D277" s="16"/>
      <c r="E277" s="17"/>
      <c r="F277" s="13" t="str">
        <f>IF(ISBLANK(A277),"",VLOOKUP(A277, Sentinel!$A$2:$F$139,2)&amp;"."&amp;VLOOKUP(A277, Sentinel!$A$2:$F$139,3))</f>
        <v/>
      </c>
      <c r="G277" s="13" t="str">
        <f>IF(ISBLANK(A277),"",VLOOKUP(A277, Sentinel!$A$2:$H$139,7))</f>
        <v/>
      </c>
      <c r="H277" s="14" t="str">
        <f>IF(ISBLANK(B277),"",VLOOKUP(B277, PCORNet!$A$2:$F$157,2)&amp;"."&amp;VLOOKUP(B277, PCORNet!$A$2:$F$157,3))</f>
        <v/>
      </c>
      <c r="I277" s="14" t="str">
        <f>IF(ISBLANK(B277),"",VLOOKUP(B277, PCORNet!$A$2:$H$157,7))</f>
        <v/>
      </c>
      <c r="J277" s="15" t="str">
        <f>IF(ISBLANK(C277),"",VLOOKUP(C277, 'PCORNet v4'!$A$2:$F$249,2)&amp;"."&amp;VLOOKUP(C277, 'PCORNet v4'!$A$2:$F$249,3))</f>
        <v>Pro_CM.pro_type</v>
      </c>
      <c r="K277" s="15" t="str">
        <f>IF(ISBLANK(C277),"",VLOOKUP(C277, 'PCORNet v4'!$A$2:$H$249,7))</f>
        <v>Terminology / vocabulary used to describe the PRO item.</v>
      </c>
      <c r="L277" s="16" t="str">
        <f>IF(ISBLANK(D277),"",VLOOKUP(D277,i2b2!$A$2:$H$60,2)&amp;"."&amp;VLOOKUP(D277,i2b2!$A$2:$H$60,3))</f>
        <v/>
      </c>
      <c r="M277" s="16" t="str">
        <f>IF(ISBLANK(D277),"",VLOOKUP(D277,i2b2!$A$2:$H$60,7))</f>
        <v/>
      </c>
      <c r="N277" s="17" t="str">
        <f>IF(ISBLANK(E277),"",VLOOKUP(E277, OMOP!$A$2:$G$178,2)&amp;"."&amp;VLOOKUP(E277,OMOP!$A$2:$G$178,3))</f>
        <v/>
      </c>
      <c r="O277" s="17" t="str">
        <f>IF(ISBLANK(E277),"",VLOOKUP(E277, OMOP!$A$2:$H$178,7))</f>
        <v/>
      </c>
      <c r="P277" s="25" t="s">
        <v>1809</v>
      </c>
      <c r="Q277" s="26" t="s">
        <v>2060</v>
      </c>
      <c r="R277" s="25" t="s">
        <v>2061</v>
      </c>
      <c r="S277" s="51"/>
      <c r="T277" s="51"/>
      <c r="U277" s="51"/>
      <c r="V277" s="26"/>
      <c r="W277" s="26"/>
      <c r="X277" s="36" t="str">
        <f>IF(ISBLANK($A277),"",IF(ISBLANK(VLOOKUP($A277, Sentinel!$A$2:$H$180,8)),"N/A",VLOOKUP($A277, Sentinel!$A$2:$H$180,8)))</f>
        <v/>
      </c>
      <c r="Y277" s="37" t="str">
        <f>IF(ISBLANK(B277),"",IF(ISBLANK(VLOOKUP(B277,PCORNet!$A$2:$H$180,8)), "N/A",VLOOKUP(B277,PCORNet!$A$2:$H$180,8)))</f>
        <v/>
      </c>
      <c r="Z277" s="38" t="str">
        <f>IF(ISBLANK(C277),"",IF(ISBLANK(VLOOKUP(C277,'PCORNet v4'!$A$2:$H$296,8)), "N/A",VLOOKUP(C277,'PCORNet v4'!$A$2:$H$296,8)))</f>
        <v>PerformedObservationResult &gt; PerformedObservation &gt; DefinedObservation.nameCode(CD).codeSystem</v>
      </c>
      <c r="AA277" s="39" t="str">
        <f>IF(ISBLANK(D277),"",IF(ISBLANK(VLOOKUP(D277,i2b2!$A$2:$H$180,8)),"N/A",VLOOKUP(D277,i2b2!$A$2:$H$180,8)))</f>
        <v/>
      </c>
      <c r="AB277" s="40" t="str">
        <f>IF(ISBLANK(E277),"",IF(ISBLANK(VLOOKUP(E277,OMOP!$A$2:$H$180,8)),"N/A", VLOOKUP(E277,OMOP!$A$2:$H$180,8)))</f>
        <v/>
      </c>
    </row>
    <row r="278" spans="1:28" s="6" customFormat="1" ht="46.8" x14ac:dyDescent="0.3">
      <c r="A278" s="13"/>
      <c r="B278" s="14" t="s">
        <v>743</v>
      </c>
      <c r="C278" s="15" t="s">
        <v>749</v>
      </c>
      <c r="D278" s="16"/>
      <c r="E278" s="17"/>
      <c r="F278" s="13" t="str">
        <f>IF(ISBLANK(A278),"",VLOOKUP(A278, Sentinel!$A$2:$F$139,2)&amp;"."&amp;VLOOKUP(A278, Sentinel!$A$2:$F$139,3))</f>
        <v/>
      </c>
      <c r="G278" s="13" t="str">
        <f>IF(ISBLANK(A278),"",VLOOKUP(A278, Sentinel!$A$2:$H$139,7))</f>
        <v/>
      </c>
      <c r="H278" s="14" t="str">
        <f>IF(ISBLANK(B278),"",VLOOKUP(B278, PCORNet!$A$2:$F$157,2)&amp;"."&amp;VLOOKUP(B278, PCORNet!$A$2:$F$157,3))</f>
        <v>Pro_CM.pro_loinc</v>
      </c>
      <c r="I278" s="14" t="str">
        <f>IF(ISBLANK(B278),"",VLOOKUP(B278, PCORNet!$A$2:$H$157,7))</f>
        <v>LOINC® code for item context and stem</v>
      </c>
      <c r="J278" s="15" t="str">
        <f>IF(ISBLANK(C278),"",VLOOKUP(C278, 'PCORNet v4'!$A$2:$F$249,2)&amp;"."&amp;VLOOKUP(C278, 'PCORNet v4'!$A$2:$F$249,3))</f>
        <v>Pro_CM.pro_item_loinc</v>
      </c>
      <c r="K278" s="15" t="str">
        <f>IF(ISBLANK(C278),"",VLOOKUP(C278, 'PCORNet v4'!$A$2:$H$249,7))</f>
        <v>LOINC® code for item context and stem</v>
      </c>
      <c r="L278" s="16" t="str">
        <f>IF(ISBLANK(D278),"",VLOOKUP(D278,i2b2!$A$2:$H$60,2)&amp;"."&amp;VLOOKUP(D278,i2b2!$A$2:$H$60,3))</f>
        <v/>
      </c>
      <c r="M278" s="16" t="str">
        <f>IF(ISBLANK(D278),"",VLOOKUP(D278,i2b2!$A$2:$H$60,7))</f>
        <v/>
      </c>
      <c r="N278" s="17" t="str">
        <f>IF(ISBLANK(E278),"",VLOOKUP(E278, OMOP!$A$2:$G$178,2)&amp;"."&amp;VLOOKUP(E278,OMOP!$A$2:$G$178,3))</f>
        <v/>
      </c>
      <c r="O278" s="17" t="str">
        <f>IF(ISBLANK(E278),"",VLOOKUP(E278, OMOP!$A$2:$H$178,7))</f>
        <v/>
      </c>
      <c r="P278" s="25" t="s">
        <v>1807</v>
      </c>
      <c r="Q278" s="26" t="s">
        <v>2060</v>
      </c>
      <c r="R278" s="25" t="s">
        <v>2061</v>
      </c>
      <c r="S278" s="51"/>
      <c r="T278" s="51"/>
      <c r="U278" s="51"/>
      <c r="V278" s="26"/>
      <c r="W278" s="26"/>
      <c r="X278" s="36" t="str">
        <f>IF(ISBLANK($A278),"",IF(ISBLANK(VLOOKUP($A278, Sentinel!$A$2:$H$180,8)),"N/A",VLOOKUP($A278, Sentinel!$A$2:$H$180,8)))</f>
        <v/>
      </c>
      <c r="Y278" s="37" t="str">
        <f>IF(ISBLANK(B278),"",IF(ISBLANK(VLOOKUP(B278,PCORNet!$A$2:$H$180,8)), "N/A",VLOOKUP(B278,PCORNet!$A$2:$H$180,8)))</f>
        <v>PerformedObservationResult &gt; PerformedObservation &gt; DefinedObservation.nameCode(CD).translation(DSET&lt;CD&gt;).item(CD).code WHERE translation.item.codeSystem = "LOINC"</v>
      </c>
      <c r="Z278" s="38" t="str">
        <f>IF(ISBLANK(C278),"",IF(ISBLANK(VLOOKUP(C278,'PCORNet v4'!$A$2:$H$296,8)), "N/A",VLOOKUP(C278,'PCORNet v4'!$A$2:$H$296,8)))</f>
        <v>PerformedObservationResult &gt; PerformedObservation &gt; DefinedObservation.nameCode(CD).translation(DSET&lt;CD&gt;).item(CD).code WHERE translation.item.codeSystem = "LOINC"</v>
      </c>
      <c r="AA278" s="39" t="str">
        <f>IF(ISBLANK(D278),"",IF(ISBLANK(VLOOKUP(D278,i2b2!$A$2:$H$180,8)),"N/A",VLOOKUP(D278,i2b2!$A$2:$H$180,8)))</f>
        <v/>
      </c>
      <c r="AB278" s="40" t="str">
        <f>IF(ISBLANK(E278),"",IF(ISBLANK(VLOOKUP(E278,OMOP!$A$2:$H$180,8)),"N/A", VLOOKUP(E278,OMOP!$A$2:$H$180,8)))</f>
        <v/>
      </c>
    </row>
    <row r="279" spans="1:28" s="6" customFormat="1" ht="31.2" x14ac:dyDescent="0.3">
      <c r="A279" s="13"/>
      <c r="B279" s="14" t="s">
        <v>739</v>
      </c>
      <c r="C279" s="15" t="s">
        <v>741</v>
      </c>
      <c r="D279" s="16"/>
      <c r="E279" s="17"/>
      <c r="F279" s="13" t="str">
        <f>IF(ISBLANK(A279),"",VLOOKUP(A279, Sentinel!$A$2:$F$139,2)&amp;"."&amp;VLOOKUP(A279, Sentinel!$A$2:$F$139,3))</f>
        <v/>
      </c>
      <c r="G279" s="13" t="str">
        <f>IF(ISBLANK(A279),"",VLOOKUP(A279, Sentinel!$A$2:$H$139,7))</f>
        <v/>
      </c>
      <c r="H279" s="14" t="str">
        <f>IF(ISBLANK(B279),"",VLOOKUP(B279, PCORNet!$A$2:$F$157,2)&amp;"."&amp;VLOOKUP(B279, PCORNet!$A$2:$F$157,3))</f>
        <v>Pro_CM.pro_date</v>
      </c>
      <c r="I279" s="14" t="str">
        <f>IF(ISBLANK(B279),"",VLOOKUP(B279, PCORNet!$A$2:$H$157,7))</f>
        <v>The date of the response.</v>
      </c>
      <c r="J279" s="15" t="str">
        <f>IF(ISBLANK(C279),"",VLOOKUP(C279, 'PCORNet v4'!$A$2:$F$249,2)&amp;"."&amp;VLOOKUP(C279, 'PCORNet v4'!$A$2:$F$249,3))</f>
        <v>Pro_CM.pro_date</v>
      </c>
      <c r="K279" s="15" t="str">
        <f>IF(ISBLANK(C279),"",VLOOKUP(C279, 'PCORNet v4'!$A$2:$H$249,7))</f>
        <v>The date of the response.</v>
      </c>
      <c r="L279" s="16" t="str">
        <f>IF(ISBLANK(D279),"",VLOOKUP(D279,i2b2!$A$2:$H$60,2)&amp;"."&amp;VLOOKUP(D279,i2b2!$A$2:$H$60,3))</f>
        <v/>
      </c>
      <c r="M279" s="16" t="str">
        <f>IF(ISBLANK(D279),"",VLOOKUP(D279,i2b2!$A$2:$H$60,7))</f>
        <v/>
      </c>
      <c r="N279" s="17" t="str">
        <f>IF(ISBLANK(E279),"",VLOOKUP(E279, OMOP!$A$2:$G$178,2)&amp;"."&amp;VLOOKUP(E279,OMOP!$A$2:$G$178,3))</f>
        <v/>
      </c>
      <c r="O279" s="17" t="str">
        <f>IF(ISBLANK(E279),"",VLOOKUP(E279, OMOP!$A$2:$H$178,7))</f>
        <v/>
      </c>
      <c r="P279" s="25" t="s">
        <v>809</v>
      </c>
      <c r="Q279" s="26" t="s">
        <v>807</v>
      </c>
      <c r="R279" s="25" t="s">
        <v>2098</v>
      </c>
      <c r="S279" s="51"/>
      <c r="T279" s="51"/>
      <c r="U279" s="51"/>
      <c r="V279" s="26"/>
      <c r="W279" s="26"/>
      <c r="X279" s="36" t="str">
        <f>IF(ISBLANK($A279),"",IF(ISBLANK(VLOOKUP($A279, Sentinel!$A$2:$H$180,8)),"N/A",VLOOKUP($A279, Sentinel!$A$2:$H$180,8)))</f>
        <v/>
      </c>
      <c r="Y279" s="37" t="str">
        <f>IF(ISBLANK(B279),"",IF(ISBLANK(VLOOKUP(B279,PCORNet!$A$2:$H$180,8)), "N/A",VLOOKUP(B279,PCORNet!$A$2:$H$180,8)))</f>
        <v>PerformedObservationResult.createdDate</v>
      </c>
      <c r="Z279" s="38" t="str">
        <f>IF(ISBLANK(C279),"",IF(ISBLANK(VLOOKUP(C279,'PCORNet v4'!$A$2:$H$296,8)), "N/A",VLOOKUP(C279,'PCORNet v4'!$A$2:$H$296,8)))</f>
        <v>PerformedObservationResult.createdDate</v>
      </c>
      <c r="AA279" s="39" t="str">
        <f>IF(ISBLANK(D279),"",IF(ISBLANK(VLOOKUP(D279,i2b2!$A$2:$H$180,8)),"N/A",VLOOKUP(D279,i2b2!$A$2:$H$180,8)))</f>
        <v/>
      </c>
      <c r="AB279" s="40" t="str">
        <f>IF(ISBLANK(E279),"",IF(ISBLANK(VLOOKUP(E279,OMOP!$A$2:$H$180,8)),"N/A", VLOOKUP(E279,OMOP!$A$2:$H$180,8)))</f>
        <v/>
      </c>
    </row>
    <row r="280" spans="1:28" s="6" customFormat="1" ht="31.2" x14ac:dyDescent="0.3">
      <c r="A280" s="13"/>
      <c r="B280" s="14" t="s">
        <v>751</v>
      </c>
      <c r="C280" s="15" t="s">
        <v>743</v>
      </c>
      <c r="D280" s="16"/>
      <c r="E280" s="17"/>
      <c r="F280" s="13" t="str">
        <f>IF(ISBLANK(A280),"",VLOOKUP(A280, Sentinel!$A$2:$F$139,2)&amp;"."&amp;VLOOKUP(A280, Sentinel!$A$2:$F$139,3))</f>
        <v/>
      </c>
      <c r="G280" s="13" t="str">
        <f>IF(ISBLANK(A280),"",VLOOKUP(A280, Sentinel!$A$2:$H$139,7))</f>
        <v/>
      </c>
      <c r="H280" s="14" t="str">
        <f>IF(ISBLANK(B280),"",VLOOKUP(B280, PCORNet!$A$2:$F$157,2)&amp;"."&amp;VLOOKUP(B280, PCORNet!$A$2:$F$157,3))</f>
        <v>Pro_CM.pro_time</v>
      </c>
      <c r="I280" s="14" t="str">
        <f>IF(ISBLANK(B280),"",VLOOKUP(B280, PCORNet!$A$2:$H$157,7))</f>
        <v>The time of the response.</v>
      </c>
      <c r="J280" s="15" t="str">
        <f>IF(ISBLANK(C280),"",VLOOKUP(C280, 'PCORNet v4'!$A$2:$F$249,2)&amp;"."&amp;VLOOKUP(C280, 'PCORNet v4'!$A$2:$F$249,3))</f>
        <v>Pro_CM.pro_time</v>
      </c>
      <c r="K280" s="15" t="str">
        <f>IF(ISBLANK(C280),"",VLOOKUP(C280, 'PCORNet v4'!$A$2:$H$249,7))</f>
        <v>The time of the response.</v>
      </c>
      <c r="L280" s="16" t="str">
        <f>IF(ISBLANK(D280),"",VLOOKUP(D280,i2b2!$A$2:$H$60,2)&amp;"."&amp;VLOOKUP(D280,i2b2!$A$2:$H$60,3))</f>
        <v/>
      </c>
      <c r="M280" s="16" t="str">
        <f>IF(ISBLANK(D280),"",VLOOKUP(D280,i2b2!$A$2:$H$60,7))</f>
        <v/>
      </c>
      <c r="N280" s="17" t="str">
        <f>IF(ISBLANK(E280),"",VLOOKUP(E280, OMOP!$A$2:$G$178,2)&amp;"."&amp;VLOOKUP(E280,OMOP!$A$2:$G$178,3))</f>
        <v/>
      </c>
      <c r="O280" s="17" t="str">
        <f>IF(ISBLANK(E280),"",VLOOKUP(E280, OMOP!$A$2:$H$178,7))</f>
        <v/>
      </c>
      <c r="P280" s="25" t="s">
        <v>809</v>
      </c>
      <c r="Q280" s="26" t="s">
        <v>807</v>
      </c>
      <c r="R280" s="25" t="s">
        <v>2098</v>
      </c>
      <c r="S280" s="51"/>
      <c r="T280" s="51"/>
      <c r="U280" s="51"/>
      <c r="V280" s="26"/>
      <c r="W280" s="26"/>
      <c r="X280" s="36" t="str">
        <f>IF(ISBLANK($A280),"",IF(ISBLANK(VLOOKUP($A280, Sentinel!$A$2:$H$180,8)),"N/A",VLOOKUP($A280, Sentinel!$A$2:$H$180,8)))</f>
        <v/>
      </c>
      <c r="Y280" s="37" t="str">
        <f>IF(ISBLANK(B280),"",IF(ISBLANK(VLOOKUP(B280,PCORNet!$A$2:$H$180,8)), "N/A",VLOOKUP(B280,PCORNet!$A$2:$H$180,8)))</f>
        <v>PerformedObservationResult.createdDate</v>
      </c>
      <c r="Z280" s="38" t="str">
        <f>IF(ISBLANK(C280),"",IF(ISBLANK(VLOOKUP(C280,'PCORNet v4'!$A$2:$H$296,8)), "N/A",VLOOKUP(C280,'PCORNet v4'!$A$2:$H$296,8)))</f>
        <v>PerformedObservationResult.createdDate</v>
      </c>
      <c r="AA280" s="39" t="str">
        <f>IF(ISBLANK(D280),"",IF(ISBLANK(VLOOKUP(D280,i2b2!$A$2:$H$180,8)),"N/A",VLOOKUP(D280,i2b2!$A$2:$H$180,8)))</f>
        <v/>
      </c>
      <c r="AB280" s="40" t="str">
        <f>IF(ISBLANK(E280),"",IF(ISBLANK(VLOOKUP(E280,OMOP!$A$2:$H$180,8)),"N/A", VLOOKUP(E280,OMOP!$A$2:$H$180,8)))</f>
        <v/>
      </c>
    </row>
    <row r="281" spans="1:28" s="6" customFormat="1" ht="31.2" x14ac:dyDescent="0.3">
      <c r="A281" s="13"/>
      <c r="B281" s="14" t="s">
        <v>749</v>
      </c>
      <c r="C281" s="15" t="s">
        <v>747</v>
      </c>
      <c r="D281" s="16"/>
      <c r="E281" s="17"/>
      <c r="F281" s="13" t="str">
        <f>IF(ISBLANK(A281),"",VLOOKUP(A281, Sentinel!$A$2:$F$139,2)&amp;"."&amp;VLOOKUP(A281, Sentinel!$A$2:$F$139,3))</f>
        <v/>
      </c>
      <c r="G281" s="13" t="str">
        <f>IF(ISBLANK(A281),"",VLOOKUP(A281, Sentinel!$A$2:$H$139,7))</f>
        <v/>
      </c>
      <c r="H281" s="14" t="str">
        <f>IF(ISBLANK(B281),"",VLOOKUP(B281, PCORNet!$A$2:$F$157,2)&amp;"."&amp;VLOOKUP(B281, PCORNet!$A$2:$F$157,3))</f>
        <v>Pro_CM.pro_response</v>
      </c>
      <c r="I281" s="14" t="str">
        <f>IF(ISBLANK(B281),"",VLOOKUP(B281, PCORNet!$A$2:$H$157,7))</f>
        <v>The numeric response recorded for the item</v>
      </c>
      <c r="J281" s="15" t="str">
        <f>IF(ISBLANK(C281),"",VLOOKUP(C281, 'PCORNet v4'!$A$2:$F$249,2)&amp;"."&amp;VLOOKUP(C281, 'PCORNet v4'!$A$2:$F$249,3))</f>
        <v>Pro_CM.pro_response_num</v>
      </c>
      <c r="K281" s="15" t="str">
        <f>IF(ISBLANK(C281),"",VLOOKUP(C281, 'PCORNet v4'!$A$2:$H$249,7))</f>
        <v>The numeric response recorded for the item</v>
      </c>
      <c r="L281" s="16" t="str">
        <f>IF(ISBLANK(D281),"",VLOOKUP(D281,i2b2!$A$2:$H$60,2)&amp;"."&amp;VLOOKUP(D281,i2b2!$A$2:$H$60,3))</f>
        <v/>
      </c>
      <c r="M281" s="16" t="str">
        <f>IF(ISBLANK(D281),"",VLOOKUP(D281,i2b2!$A$2:$H$60,7))</f>
        <v/>
      </c>
      <c r="N281" s="17" t="str">
        <f>IF(ISBLANK(E281),"",VLOOKUP(E281, OMOP!$A$2:$G$178,2)&amp;"."&amp;VLOOKUP(E281,OMOP!$A$2:$G$178,3))</f>
        <v/>
      </c>
      <c r="O281" s="17" t="str">
        <f>IF(ISBLANK(E281),"",VLOOKUP(E281, OMOP!$A$2:$H$178,7))</f>
        <v/>
      </c>
      <c r="P281" s="25" t="s">
        <v>1800</v>
      </c>
      <c r="Q281" s="26" t="s">
        <v>807</v>
      </c>
      <c r="R281" s="25" t="s">
        <v>2070</v>
      </c>
      <c r="S281" s="51"/>
      <c r="T281" s="51"/>
      <c r="U281" s="51"/>
      <c r="V281" s="26"/>
      <c r="W281" s="26"/>
      <c r="X281" s="36" t="str">
        <f>IF(ISBLANK($A281),"",IF(ISBLANK(VLOOKUP($A281, Sentinel!$A$2:$H$180,8)),"N/A",VLOOKUP($A281, Sentinel!$A$2:$H$180,8)))</f>
        <v/>
      </c>
      <c r="Y281" s="37" t="str">
        <f>IF(ISBLANK(B281),"",IF(ISBLANK(VLOOKUP(B281,PCORNet!$A$2:$H$180,8)), "N/A",VLOOKUP(B281,PCORNet!$A$2:$H$180,8)))</f>
        <v>PerformedObservationResult.value(REAL).value</v>
      </c>
      <c r="Z281" s="38" t="str">
        <f>IF(ISBLANK(C281),"",IF(ISBLANK(VLOOKUP(C281,'PCORNet v4'!$A$2:$H$296,8)), "N/A",VLOOKUP(C281,'PCORNet v4'!$A$2:$H$296,8)))</f>
        <v>PerformedObservationResult.value(REAL).value</v>
      </c>
      <c r="AA281" s="39" t="str">
        <f>IF(ISBLANK(D281),"",IF(ISBLANK(VLOOKUP(D281,i2b2!$A$2:$H$180,8)),"N/A",VLOOKUP(D281,i2b2!$A$2:$H$180,8)))</f>
        <v/>
      </c>
      <c r="AB281" s="40" t="str">
        <f>IF(ISBLANK(E281),"",IF(ISBLANK(VLOOKUP(E281,OMOP!$A$2:$H$180,8)),"N/A", VLOOKUP(E281,OMOP!$A$2:$H$180,8)))</f>
        <v/>
      </c>
    </row>
    <row r="282" spans="1:28" s="6" customFormat="1" ht="31.2" x14ac:dyDescent="0.3">
      <c r="A282" s="13"/>
      <c r="B282" s="14"/>
      <c r="C282" s="15" t="s">
        <v>745</v>
      </c>
      <c r="D282" s="16"/>
      <c r="E282" s="17"/>
      <c r="F282" s="13" t="str">
        <f>IF(ISBLANK(A282),"",VLOOKUP(A282, Sentinel!$A$2:$F$139,2)&amp;"."&amp;VLOOKUP(A282, Sentinel!$A$2:$F$139,3))</f>
        <v/>
      </c>
      <c r="G282" s="13" t="str">
        <f>IF(ISBLANK(A282),"",VLOOKUP(A282, Sentinel!$A$2:$H$139,7))</f>
        <v/>
      </c>
      <c r="H282" s="14" t="str">
        <f>IF(ISBLANK(B282),"",VLOOKUP(B282, PCORNet!$A$2:$F$157,2)&amp;"."&amp;VLOOKUP(B282, PCORNet!$A$2:$F$157,3))</f>
        <v/>
      </c>
      <c r="I282" s="14" t="str">
        <f>IF(ISBLANK(B282),"",VLOOKUP(B282, PCORNet!$A$2:$H$157,7))</f>
        <v/>
      </c>
      <c r="J282" s="15" t="str">
        <f>IF(ISBLANK(C282),"",VLOOKUP(C282, 'PCORNet v4'!$A$2:$F$249,2)&amp;"."&amp;VLOOKUP(C282, 'PCORNet v4'!$A$2:$F$249,3))</f>
        <v>Pro_CM.pro_response_text</v>
      </c>
      <c r="K282" s="15" t="str">
        <f>IF(ISBLANK(C282),"",VLOOKUP(C282, 'PCORNet v4'!$A$2:$H$249,7))</f>
        <v>Text version of the response record for the item</v>
      </c>
      <c r="L282" s="16" t="str">
        <f>IF(ISBLANK(D282),"",VLOOKUP(D282,i2b2!$A$2:$H$60,2)&amp;"."&amp;VLOOKUP(D282,i2b2!$A$2:$H$60,3))</f>
        <v/>
      </c>
      <c r="M282" s="16" t="str">
        <f>IF(ISBLANK(D282),"",VLOOKUP(D282,i2b2!$A$2:$H$60,7))</f>
        <v/>
      </c>
      <c r="N282" s="17" t="str">
        <f>IF(ISBLANK(E282),"",VLOOKUP(E282, OMOP!$A$2:$G$178,2)&amp;"."&amp;VLOOKUP(E282,OMOP!$A$2:$G$178,3))</f>
        <v/>
      </c>
      <c r="O282" s="17" t="str">
        <f>IF(ISBLANK(E282),"",VLOOKUP(E282, OMOP!$A$2:$H$178,7))</f>
        <v/>
      </c>
      <c r="P282" s="25" t="s">
        <v>810</v>
      </c>
      <c r="Q282" s="26" t="s">
        <v>807</v>
      </c>
      <c r="R282" s="25" t="s">
        <v>2070</v>
      </c>
      <c r="S282" s="51"/>
      <c r="T282" s="51"/>
      <c r="U282" s="51"/>
      <c r="V282" s="26"/>
      <c r="W282" s="26"/>
      <c r="X282" s="36" t="str">
        <f>IF(ISBLANK($A282),"",IF(ISBLANK(VLOOKUP($A282, Sentinel!$A$2:$H$180,8)),"N/A",VLOOKUP($A282, Sentinel!$A$2:$H$180,8)))</f>
        <v/>
      </c>
      <c r="Y282" s="37" t="str">
        <f>IF(ISBLANK(B282),"",IF(ISBLANK(VLOOKUP(B282,PCORNet!$A$2:$H$180,8)), "N/A",VLOOKUP(B282,PCORNet!$A$2:$H$180,8)))</f>
        <v/>
      </c>
      <c r="Z282" s="38" t="str">
        <f>IF(ISBLANK(C282),"",IF(ISBLANK(VLOOKUP(C282,'PCORNet v4'!$A$2:$H$296,8)), "N/A",VLOOKUP(C282,'PCORNet v4'!$A$2:$H$296,8)))</f>
        <v>PerformedObservationResult.value(ST).value</v>
      </c>
      <c r="AA282" s="39" t="str">
        <f>IF(ISBLANK(D282),"",IF(ISBLANK(VLOOKUP(D282,i2b2!$A$2:$H$180,8)),"N/A",VLOOKUP(D282,i2b2!$A$2:$H$180,8)))</f>
        <v/>
      </c>
      <c r="AB282" s="40" t="str">
        <f>IF(ISBLANK(E282),"",IF(ISBLANK(VLOOKUP(E282,OMOP!$A$2:$H$180,8)),"N/A", VLOOKUP(E282,OMOP!$A$2:$H$180,8)))</f>
        <v/>
      </c>
    </row>
    <row r="283" spans="1:28" s="6" customFormat="1" x14ac:dyDescent="0.3">
      <c r="A283" s="13"/>
      <c r="B283" s="14" t="s">
        <v>745</v>
      </c>
      <c r="C283" s="15" t="s">
        <v>735</v>
      </c>
      <c r="D283" s="16"/>
      <c r="E283" s="17"/>
      <c r="F283" s="13" t="str">
        <f>IF(ISBLANK(A283),"",VLOOKUP(A283, Sentinel!$A$2:$F$139,2)&amp;"."&amp;VLOOKUP(A283, Sentinel!$A$2:$F$139,3))</f>
        <v/>
      </c>
      <c r="G283" s="13" t="str">
        <f>IF(ISBLANK(A283),"",VLOOKUP(A283, Sentinel!$A$2:$H$139,7))</f>
        <v/>
      </c>
      <c r="H283" s="14" t="str">
        <f>IF(ISBLANK(B283),"",VLOOKUP(B283, PCORNet!$A$2:$F$157,2)&amp;"."&amp;VLOOKUP(B283, PCORNet!$A$2:$F$157,3))</f>
        <v>Pro_CM.pro_method</v>
      </c>
      <c r="I283" s="14" t="str">
        <f>IF(ISBLANK(B283),"",VLOOKUP(B283, PCORNet!$A$2:$H$157,7))</f>
        <v>Method of administration</v>
      </c>
      <c r="J283" s="15" t="str">
        <f>IF(ISBLANK(C283),"",VLOOKUP(C283, 'PCORNet v4'!$A$2:$F$249,2)&amp;"."&amp;VLOOKUP(C283, 'PCORNet v4'!$A$2:$F$249,3))</f>
        <v>Pro_CM.pro_method</v>
      </c>
      <c r="K283" s="15" t="str">
        <f>IF(ISBLANK(C283),"",VLOOKUP(C283, 'PCORNet v4'!$A$2:$H$249,7))</f>
        <v>Method of administration</v>
      </c>
      <c r="L283" s="16" t="str">
        <f>IF(ISBLANK(D283),"",VLOOKUP(D283,i2b2!$A$2:$H$60,2)&amp;"."&amp;VLOOKUP(D283,i2b2!$A$2:$H$60,3))</f>
        <v/>
      </c>
      <c r="M283" s="16" t="str">
        <f>IF(ISBLANK(D283),"",VLOOKUP(D283,i2b2!$A$2:$H$60,7))</f>
        <v/>
      </c>
      <c r="N283" s="17" t="str">
        <f>IF(ISBLANK(E283),"",VLOOKUP(E283, OMOP!$A$2:$G$178,2)&amp;"."&amp;VLOOKUP(E283,OMOP!$A$2:$G$178,3))</f>
        <v/>
      </c>
      <c r="O283" s="17" t="str">
        <f>IF(ISBLANK(E283),"",VLOOKUP(E283, OMOP!$A$2:$H$178,7))</f>
        <v/>
      </c>
      <c r="P283" s="25" t="s">
        <v>811</v>
      </c>
      <c r="Q283" s="26" t="s">
        <v>2074</v>
      </c>
      <c r="R283" s="25" t="s">
        <v>2083</v>
      </c>
      <c r="S283" s="51"/>
      <c r="T283" s="51"/>
      <c r="U283" s="51"/>
      <c r="V283" s="26"/>
      <c r="W283" s="26"/>
      <c r="X283" s="36" t="str">
        <f>IF(ISBLANK($A283),"",IF(ISBLANK(VLOOKUP($A283, Sentinel!$A$2:$H$180,8)),"N/A",VLOOKUP($A283, Sentinel!$A$2:$H$180,8)))</f>
        <v/>
      </c>
      <c r="Y283" s="37" t="str">
        <f>IF(ISBLANK(B283),"",IF(ISBLANK(VLOOKUP(B283,PCORNet!$A$2:$H$180,8)), "N/A",VLOOKUP(B283,PCORNet!$A$2:$H$180,8)))</f>
        <v>PerformedObservationResult &gt; PerformedObservation.methodCode</v>
      </c>
      <c r="Z283" s="38" t="str">
        <f>IF(ISBLANK(C283),"",IF(ISBLANK(VLOOKUP(C283,'PCORNet v4'!$A$2:$H$296,8)), "N/A",VLOOKUP(C283,'PCORNet v4'!$A$2:$H$296,8)))</f>
        <v>PerformedObservationResult &gt; PerformedObservation.methodCode</v>
      </c>
      <c r="AA283" s="39" t="str">
        <f>IF(ISBLANK(D283),"",IF(ISBLANK(VLOOKUP(D283,i2b2!$A$2:$H$180,8)),"N/A",VLOOKUP(D283,i2b2!$A$2:$H$180,8)))</f>
        <v/>
      </c>
      <c r="AB283" s="40" t="str">
        <f>IF(ISBLANK(E283),"",IF(ISBLANK(VLOOKUP(E283,OMOP!$A$2:$H$180,8)),"N/A", VLOOKUP(E283,OMOP!$A$2:$H$180,8)))</f>
        <v/>
      </c>
    </row>
    <row r="284" spans="1:28" s="6" customFormat="1" ht="78" x14ac:dyDescent="0.3">
      <c r="A284" s="13"/>
      <c r="B284" s="14" t="s">
        <v>747</v>
      </c>
      <c r="C284" s="15" t="s">
        <v>1606</v>
      </c>
      <c r="D284" s="16"/>
      <c r="E284" s="17"/>
      <c r="F284" s="13" t="str">
        <f>IF(ISBLANK(A284),"",VLOOKUP(A284, Sentinel!$A$2:$F$139,2)&amp;"."&amp;VLOOKUP(A284, Sentinel!$A$2:$F$139,3))</f>
        <v/>
      </c>
      <c r="G284" s="13" t="str">
        <f>IF(ISBLANK(A284),"",VLOOKUP(A284, Sentinel!$A$2:$H$139,7))</f>
        <v/>
      </c>
      <c r="H284" s="14" t="str">
        <f>IF(ISBLANK(B284),"",VLOOKUP(B284, PCORNet!$A$2:$F$157,2)&amp;"."&amp;VLOOKUP(B284, PCORNet!$A$2:$F$157,3))</f>
        <v>Pro_CM.pro_mode</v>
      </c>
      <c r="I284" s="14" t="str">
        <f>IF(ISBLANK(B284),"",VLOOKUP(B284, PCORNet!$A$2:$H$157,7))</f>
        <v>The person who responded on behalf of the patient for whom the response was captured</v>
      </c>
      <c r="J284" s="15" t="str">
        <f>IF(ISBLANK(C284),"",VLOOKUP(C284, 'PCORNet v4'!$A$2:$F$249,2)&amp;"."&amp;VLOOKUP(C284, 'PCORNet v4'!$A$2:$F$249,3))</f>
        <v>Pro_CM.pro_mode</v>
      </c>
      <c r="K284" s="15" t="str">
        <f>IF(ISBLANK(C284),"",VLOOKUP(C284, 'PCORNet v4'!$A$2:$H$249,7))</f>
        <v>The person who responded on behalf of the patient for whom the response was captured</v>
      </c>
      <c r="L284" s="16" t="str">
        <f>IF(ISBLANK(D284),"",VLOOKUP(D284,i2b2!$A$2:$H$60,2)&amp;"."&amp;VLOOKUP(D284,i2b2!$A$2:$H$60,3))</f>
        <v/>
      </c>
      <c r="M284" s="16" t="str">
        <f>IF(ISBLANK(D284),"",VLOOKUP(D284,i2b2!$A$2:$H$60,7))</f>
        <v/>
      </c>
      <c r="N284" s="17" t="str">
        <f>IF(ISBLANK(E284),"",VLOOKUP(E284, OMOP!$A$2:$G$178,2)&amp;"."&amp;VLOOKUP(E284,OMOP!$A$2:$G$178,3))</f>
        <v/>
      </c>
      <c r="O284" s="17" t="str">
        <f>IF(ISBLANK(E284),"",VLOOKUP(E284, OMOP!$A$2:$H$178,7))</f>
        <v/>
      </c>
      <c r="P284" s="25" t="s">
        <v>1808</v>
      </c>
      <c r="Q284" s="26" t="s">
        <v>807</v>
      </c>
      <c r="R284" s="25" t="s">
        <v>2070</v>
      </c>
      <c r="S284" s="51"/>
      <c r="T284" s="51"/>
      <c r="U284" s="51"/>
      <c r="V284" s="26"/>
      <c r="W284" s="26"/>
      <c r="X284" s="36" t="str">
        <f>IF(ISBLANK($A284),"",IF(ISBLANK(VLOOKUP($A284, Sentinel!$A$2:$H$180,8)),"N/A",VLOOKUP($A284, Sentinel!$A$2:$H$180,8)))</f>
        <v/>
      </c>
      <c r="Y284" s="37" t="str">
        <f>IF(ISBLANK(B284),"",IF(ISBLANK(VLOOKUP(B284,PCORNet!$A$2:$H$180,8)), "N/A",VLOOKUP(B284,PCORNet!$A$2:$H$180,8)))</f>
        <v>PerformedObservationResult &gt; PerformedObservation &gt; PerformedObservation &gt; PerformedObservationResult.value(CD) WHERE PerformedObservationResult &gt; PerformedObservation &gt; PerformedObservation &gt; DefinedObservation.nameCode(CD) = "ResponseMode"</v>
      </c>
      <c r="Z284" s="38" t="str">
        <f>IF(ISBLANK(C284),"",IF(ISBLANK(VLOOKUP(C284,'PCORNet v4'!$A$2:$H$296,8)), "N/A",VLOOKUP(C284,'PCORNet v4'!$A$2:$H$296,8)))</f>
        <v>PerformedObservationResult &gt; PerformedObservation &gt; PerformedObservation &gt; PerformedObservationResult.value(CD) WHERE PerformedObservationResult &gt; PerformedObservation &gt; PerformedObservation &gt; DefinedObservation.nameCode(CD) = "ResponseMode"</v>
      </c>
      <c r="AA284" s="39" t="str">
        <f>IF(ISBLANK(D284),"",IF(ISBLANK(VLOOKUP(D284,i2b2!$A$2:$H$180,8)),"N/A",VLOOKUP(D284,i2b2!$A$2:$H$180,8)))</f>
        <v/>
      </c>
      <c r="AB284" s="40" t="str">
        <f>IF(ISBLANK(E284),"",IF(ISBLANK(VLOOKUP(E284,OMOP!$A$2:$H$180,8)),"N/A", VLOOKUP(E284,OMOP!$A$2:$H$180,8)))</f>
        <v/>
      </c>
    </row>
    <row r="285" spans="1:28" s="6" customFormat="1" ht="62.4" x14ac:dyDescent="0.3">
      <c r="A285" s="13"/>
      <c r="B285" s="14" t="s">
        <v>735</v>
      </c>
      <c r="C285" s="15" t="s">
        <v>1607</v>
      </c>
      <c r="D285" s="16"/>
      <c r="E285" s="17"/>
      <c r="F285" s="13" t="str">
        <f>IF(ISBLANK(A285),"",VLOOKUP(A285, Sentinel!$A$2:$F$139,2)&amp;"."&amp;VLOOKUP(A285, Sentinel!$A$2:$F$139,3))</f>
        <v/>
      </c>
      <c r="G285" s="13" t="str">
        <f>IF(ISBLANK(A285),"",VLOOKUP(A285, Sentinel!$A$2:$H$139,7))</f>
        <v/>
      </c>
      <c r="H285" s="14" t="str">
        <f>IF(ISBLANK(B285),"",VLOOKUP(B285, PCORNet!$A$2:$F$157,2)&amp;"."&amp;VLOOKUP(B285, PCORNet!$A$2:$F$157,3))</f>
        <v>Pro_CM.pro_cat</v>
      </c>
      <c r="I285" s="14" t="str">
        <f>IF(ISBLANK(B285),"",VLOOKUP(B285, PCORNet!$A$2:$H$157,7))</f>
        <v>Indicates whether Computer Adaptive Testing (CAT) was used to administer the survey or instrument that the item was part of.</v>
      </c>
      <c r="J285" s="15" t="str">
        <f>IF(ISBLANK(C285),"",VLOOKUP(C285, 'PCORNet v4'!$A$2:$F$249,2)&amp;"."&amp;VLOOKUP(C285, 'PCORNet v4'!$A$2:$F$249,3))</f>
        <v>Pro_CM.pro_cat</v>
      </c>
      <c r="K285" s="15" t="str">
        <f>IF(ISBLANK(C285),"",VLOOKUP(C285, 'PCORNet v4'!$A$2:$H$249,7))</f>
        <v>Indicates whether Computer Adaptive Testing (CAT) was used to administer the survey or instrument that the item was part of.</v>
      </c>
      <c r="L285" s="16" t="str">
        <f>IF(ISBLANK(D285),"",VLOOKUP(D285,i2b2!$A$2:$H$60,2)&amp;"."&amp;VLOOKUP(D285,i2b2!$A$2:$H$60,3))</f>
        <v/>
      </c>
      <c r="M285" s="16" t="str">
        <f>IF(ISBLANK(D285),"",VLOOKUP(D285,i2b2!$A$2:$H$60,7))</f>
        <v/>
      </c>
      <c r="N285" s="17" t="str">
        <f>IF(ISBLANK(E285),"",VLOOKUP(E285, OMOP!$A$2:$G$178,2)&amp;"."&amp;VLOOKUP(E285,OMOP!$A$2:$G$178,3))</f>
        <v/>
      </c>
      <c r="O285" s="17" t="str">
        <f>IF(ISBLANK(E285),"",VLOOKUP(E285, OMOP!$A$2:$H$178,7))</f>
        <v/>
      </c>
      <c r="P285" s="25" t="s">
        <v>811</v>
      </c>
      <c r="Q285" s="26" t="s">
        <v>2074</v>
      </c>
      <c r="R285" s="25" t="s">
        <v>2083</v>
      </c>
      <c r="S285" s="51"/>
      <c r="T285" s="51"/>
      <c r="U285" s="51"/>
      <c r="V285" s="26"/>
      <c r="W285" s="26"/>
      <c r="X285" s="36" t="str">
        <f>IF(ISBLANK($A285),"",IF(ISBLANK(VLOOKUP($A285, Sentinel!$A$2:$H$180,8)),"N/A",VLOOKUP($A285, Sentinel!$A$2:$H$180,8)))</f>
        <v/>
      </c>
      <c r="Y285" s="37" t="str">
        <f>IF(ISBLANK(B285),"",IF(ISBLANK(VLOOKUP(B285,PCORNet!$A$2:$H$180,8)), "N/A",VLOOKUP(B285,PCORNet!$A$2:$H$180,8)))</f>
        <v>PerformedObservationResult &gt; PerformedObservation.methodCode</v>
      </c>
      <c r="Z285" s="38" t="str">
        <f>IF(ISBLANK(C285),"",IF(ISBLANK(VLOOKUP(C285,'PCORNet v4'!$A$2:$H$296,8)), "N/A",VLOOKUP(C285,'PCORNet v4'!$A$2:$H$296,8)))</f>
        <v>PerformedObservationResult &gt; PerformedObservation.methodCode</v>
      </c>
      <c r="AA285" s="39" t="str">
        <f>IF(ISBLANK(D285),"",IF(ISBLANK(VLOOKUP(D285,i2b2!$A$2:$H$180,8)),"N/A",VLOOKUP(D285,i2b2!$A$2:$H$180,8)))</f>
        <v/>
      </c>
      <c r="AB285" s="40" t="str">
        <f>IF(ISBLANK(E285),"",IF(ISBLANK(VLOOKUP(E285,OMOP!$A$2:$H$180,8)),"N/A", VLOOKUP(E285,OMOP!$A$2:$H$180,8)))</f>
        <v/>
      </c>
    </row>
    <row r="286" spans="1:28" s="6" customFormat="1" x14ac:dyDescent="0.3">
      <c r="A286" s="13"/>
      <c r="B286" s="14"/>
      <c r="C286" s="15" t="s">
        <v>1608</v>
      </c>
      <c r="D286" s="16"/>
      <c r="E286" s="17"/>
      <c r="F286" s="13" t="str">
        <f>IF(ISBLANK(A286),"",VLOOKUP(A286, Sentinel!$A$2:$F$139,2)&amp;"."&amp;VLOOKUP(A286, Sentinel!$A$2:$F$139,3))</f>
        <v/>
      </c>
      <c r="G286" s="13" t="str">
        <f>IF(ISBLANK(A286),"",VLOOKUP(A286, Sentinel!$A$2:$H$139,7))</f>
        <v/>
      </c>
      <c r="H286" s="14" t="str">
        <f>IF(ISBLANK(B286),"",VLOOKUP(B286, PCORNet!$A$2:$F$157,2)&amp;"."&amp;VLOOKUP(B286, PCORNet!$A$2:$F$157,3))</f>
        <v/>
      </c>
      <c r="I286" s="14" t="str">
        <f>IF(ISBLANK(B286),"",VLOOKUP(B286, PCORNet!$A$2:$H$157,7))</f>
        <v/>
      </c>
      <c r="J286" s="15" t="str">
        <f>IF(ISBLANK(C286),"",VLOOKUP(C286, 'PCORNet v4'!$A$2:$F$249,2)&amp;"."&amp;VLOOKUP(C286, 'PCORNet v4'!$A$2:$F$249,3))</f>
        <v>Pro_CM.pro_item_version</v>
      </c>
      <c r="K286" s="15" t="str">
        <f>IF(ISBLANK(C286),"",VLOOKUP(C286, 'PCORNet v4'!$A$2:$H$249,7))</f>
        <v>Version of the item/question.</v>
      </c>
      <c r="L286" s="16" t="str">
        <f>IF(ISBLANK(D286),"",VLOOKUP(D286,i2b2!$A$2:$H$60,2)&amp;"."&amp;VLOOKUP(D286,i2b2!$A$2:$H$60,3))</f>
        <v/>
      </c>
      <c r="M286" s="16" t="str">
        <f>IF(ISBLANK(D286),"",VLOOKUP(D286,i2b2!$A$2:$H$60,7))</f>
        <v/>
      </c>
      <c r="N286" s="17" t="str">
        <f>IF(ISBLANK(E286),"",VLOOKUP(E286, OMOP!$A$2:$G$178,2)&amp;"."&amp;VLOOKUP(E286,OMOP!$A$2:$G$178,3))</f>
        <v/>
      </c>
      <c r="O286" s="17" t="str">
        <f>IF(ISBLANK(E286),"",VLOOKUP(E286, OMOP!$A$2:$H$178,7))</f>
        <v/>
      </c>
      <c r="P286" s="25" t="s">
        <v>1157</v>
      </c>
      <c r="Q286" s="26"/>
      <c r="R286" s="25"/>
      <c r="S286" s="51"/>
      <c r="T286" s="51"/>
      <c r="U286" s="51"/>
      <c r="V286" s="26"/>
      <c r="W286" s="26"/>
      <c r="X286" s="36" t="str">
        <f>IF(ISBLANK($A286),"",IF(ISBLANK(VLOOKUP($A286, Sentinel!$A$2:$H$180,8)),"N/A",VLOOKUP($A286, Sentinel!$A$2:$H$180,8)))</f>
        <v/>
      </c>
      <c r="Y286" s="37" t="str">
        <f>IF(ISBLANK(B286),"",IF(ISBLANK(VLOOKUP(B286,PCORNet!$A$2:$H$180,8)), "N/A",VLOOKUP(B286,PCORNet!$A$2:$H$180,8)))</f>
        <v/>
      </c>
      <c r="Z286" s="38" t="str">
        <f>IF(ISBLANK(C286),"",IF(ISBLANK(VLOOKUP(C286,'PCORNet v4'!$A$2:$H$296,8)), "N/A",VLOOKUP(C286,'PCORNet v4'!$A$2:$H$296,8)))</f>
        <v>N/A</v>
      </c>
      <c r="AA286" s="39" t="str">
        <f>IF(ISBLANK(D286),"",IF(ISBLANK(VLOOKUP(D286,i2b2!$A$2:$H$180,8)),"N/A",VLOOKUP(D286,i2b2!$A$2:$H$180,8)))</f>
        <v/>
      </c>
      <c r="AB286" s="40" t="str">
        <f>IF(ISBLANK(E286),"",IF(ISBLANK(VLOOKUP(E286,OMOP!$A$2:$H$180,8)),"N/A", VLOOKUP(E286,OMOP!$A$2:$H$180,8)))</f>
        <v/>
      </c>
    </row>
    <row r="287" spans="1:28" s="6" customFormat="1" ht="93.6" x14ac:dyDescent="0.3">
      <c r="A287" s="13"/>
      <c r="B287" s="14"/>
      <c r="C287" s="15" t="s">
        <v>1609</v>
      </c>
      <c r="D287" s="16"/>
      <c r="E287" s="17"/>
      <c r="F287" s="13" t="str">
        <f>IF(ISBLANK(A287),"",VLOOKUP(A287, Sentinel!$A$2:$F$139,2)&amp;"."&amp;VLOOKUP(A287, Sentinel!$A$2:$F$139,3))</f>
        <v/>
      </c>
      <c r="G287" s="13" t="str">
        <f>IF(ISBLANK(A287),"",VLOOKUP(A287, Sentinel!$A$2:$H$139,7))</f>
        <v/>
      </c>
      <c r="H287" s="14" t="str">
        <f>IF(ISBLANK(B287),"",VLOOKUP(B287, PCORNet!$A$2:$F$157,2)&amp;"."&amp;VLOOKUP(B287, PCORNet!$A$2:$F$157,3))</f>
        <v/>
      </c>
      <c r="I287" s="14" t="str">
        <f>IF(ISBLANK(B287),"",VLOOKUP(B287, PCORNet!$A$2:$H$157,7))</f>
        <v/>
      </c>
      <c r="J287" s="15" t="str">
        <f>IF(ISBLANK(C287),"",VLOOKUP(C287, 'PCORNet v4'!$A$2:$F$249,2)&amp;"."&amp;VLOOKUP(C287, 'PCORNet v4'!$A$2:$F$249,3))</f>
        <v>Pro_CM.pro_measure_name</v>
      </c>
      <c r="K287" s="15" t="str">
        <f>IF(ISBLANK(C287),"",VLOOKUP(C287, 'PCORNet v4'!$A$2:$H$249,7))</f>
        <v>Short name or code of the PRO measure/form that item belongs to, if item is being administered as part of a measure.</v>
      </c>
      <c r="L287" s="16" t="str">
        <f>IF(ISBLANK(D287),"",VLOOKUP(D287,i2b2!$A$2:$H$60,2)&amp;"."&amp;VLOOKUP(D287,i2b2!$A$2:$H$60,3))</f>
        <v/>
      </c>
      <c r="M287" s="16" t="str">
        <f>IF(ISBLANK(D287),"",VLOOKUP(D287,i2b2!$A$2:$H$60,7))</f>
        <v/>
      </c>
      <c r="N287" s="17" t="str">
        <f>IF(ISBLANK(E287),"",VLOOKUP(E287, OMOP!$A$2:$G$178,2)&amp;"."&amp;VLOOKUP(E287,OMOP!$A$2:$G$178,3))</f>
        <v/>
      </c>
      <c r="O287" s="17" t="str">
        <f>IF(ISBLANK(E287),"",VLOOKUP(E287, OMOP!$A$2:$H$178,7))</f>
        <v/>
      </c>
      <c r="P287" s="25" t="s">
        <v>1817</v>
      </c>
      <c r="Q287" s="25" t="s">
        <v>2060</v>
      </c>
      <c r="R287" s="25" t="s">
        <v>2061</v>
      </c>
      <c r="S287" s="51"/>
      <c r="T287" s="51"/>
      <c r="U287" s="51"/>
      <c r="V287" s="26"/>
      <c r="W287" s="26"/>
      <c r="X287" s="36" t="str">
        <f>IF(ISBLANK($A287),"",IF(ISBLANK(VLOOKUP($A287, Sentinel!$A$2:$H$180,8)),"N/A",VLOOKUP($A287, Sentinel!$A$2:$H$180,8)))</f>
        <v/>
      </c>
      <c r="Y287" s="37" t="str">
        <f>IF(ISBLANK(B287),"",IF(ISBLANK(VLOOKUP(B287,PCORNet!$A$2:$H$180,8)), "N/A",VLOOKUP(B287,PCORNet!$A$2:$H$180,8)))</f>
        <v/>
      </c>
      <c r="Z287" s="38" t="str">
        <f>IF(ISBLANK(C287),"",IF(ISBLANK(VLOOKUP(C287,'PCORNet v4'!$A$2:$H$296,8)), "N/A",VLOOKUP(C287,'PCORNet v4'!$A$2:$H$296,8)))</f>
        <v>PerformedObservationResult &gt; AssessedResultRelationship &gt; PerformedObservation &gt; DefinedObservation.nameCode(CD).code WHERE AssessedResultRelationship.typeCode = "COMPONENT" AND AssessedResultRelationship &gt; PerformedObservation &gt; DefinedObservation.categoryCode = "Patient-Reported Outcome Measure"</v>
      </c>
      <c r="AA287" s="39" t="str">
        <f>IF(ISBLANK(D287),"",IF(ISBLANK(VLOOKUP(D287,i2b2!$A$2:$H$180,8)),"N/A",VLOOKUP(D287,i2b2!$A$2:$H$180,8)))</f>
        <v/>
      </c>
      <c r="AB287" s="40" t="str">
        <f>IF(ISBLANK(E287),"",IF(ISBLANK(VLOOKUP(E287,OMOP!$A$2:$H$180,8)),"N/A", VLOOKUP(E287,OMOP!$A$2:$H$180,8)))</f>
        <v/>
      </c>
    </row>
    <row r="288" spans="1:28" s="6" customFormat="1" ht="46.8" x14ac:dyDescent="0.3">
      <c r="A288" s="13"/>
      <c r="B288" s="14"/>
      <c r="C288" s="15" t="s">
        <v>1610</v>
      </c>
      <c r="D288" s="16"/>
      <c r="E288" s="17"/>
      <c r="F288" s="13" t="str">
        <f>IF(ISBLANK(A288),"",VLOOKUP(A288, Sentinel!$A$2:$F$139,2)&amp;"."&amp;VLOOKUP(A288, Sentinel!$A$2:$F$139,3))</f>
        <v/>
      </c>
      <c r="G288" s="13" t="str">
        <f>IF(ISBLANK(A288),"",VLOOKUP(A288, Sentinel!$A$2:$H$139,7))</f>
        <v/>
      </c>
      <c r="H288" s="14" t="str">
        <f>IF(ISBLANK(B288),"",VLOOKUP(B288, PCORNet!$A$2:$F$157,2)&amp;"."&amp;VLOOKUP(B288, PCORNet!$A$2:$F$157,3))</f>
        <v/>
      </c>
      <c r="I288" s="14" t="str">
        <f>IF(ISBLANK(B288),"",VLOOKUP(B288, PCORNet!$A$2:$H$157,7))</f>
        <v/>
      </c>
      <c r="J288" s="15" t="str">
        <f>IF(ISBLANK(C288),"",VLOOKUP(C288, 'PCORNet v4'!$A$2:$F$249,2)&amp;"."&amp;VLOOKUP(C288, 'PCORNet v4'!$A$2:$F$249,3))</f>
        <v>Pro_CM.pro_measure_seq</v>
      </c>
      <c r="K288" s="15" t="str">
        <f>IF(ISBLANK(C288),"",VLOOKUP(C288, 'PCORNet v4'!$A$2:$H$249,7))</f>
        <v>Arbitrary ID/sequence number used to link PRO item responses that are associated with the same measure/form.</v>
      </c>
      <c r="L288" s="16" t="str">
        <f>IF(ISBLANK(D288),"",VLOOKUP(D288,i2b2!$A$2:$H$60,2)&amp;"."&amp;VLOOKUP(D288,i2b2!$A$2:$H$60,3))</f>
        <v/>
      </c>
      <c r="M288" s="16" t="str">
        <f>IF(ISBLANK(D288),"",VLOOKUP(D288,i2b2!$A$2:$H$60,7))</f>
        <v/>
      </c>
      <c r="N288" s="17" t="str">
        <f>IF(ISBLANK(E288),"",VLOOKUP(E288, OMOP!$A$2:$G$178,2)&amp;"."&amp;VLOOKUP(E288,OMOP!$A$2:$G$178,3))</f>
        <v/>
      </c>
      <c r="O288" s="17" t="str">
        <f>IF(ISBLANK(E288),"",VLOOKUP(E288, OMOP!$A$2:$H$178,7))</f>
        <v/>
      </c>
      <c r="P288" s="25" t="s">
        <v>1822</v>
      </c>
      <c r="Q288" s="26" t="s">
        <v>2047</v>
      </c>
      <c r="R288" s="25" t="s">
        <v>2099</v>
      </c>
      <c r="S288" s="51"/>
      <c r="T288" s="51"/>
      <c r="U288" s="51"/>
      <c r="V288" s="26"/>
      <c r="W288" s="26"/>
      <c r="X288" s="36" t="str">
        <f>IF(ISBLANK($A288),"",IF(ISBLANK(VLOOKUP($A288, Sentinel!$A$2:$H$180,8)),"N/A",VLOOKUP($A288, Sentinel!$A$2:$H$180,8)))</f>
        <v/>
      </c>
      <c r="Y288" s="37" t="str">
        <f>IF(ISBLANK(B288),"",IF(ISBLANK(VLOOKUP(B288,PCORNet!$A$2:$H$180,8)), "N/A",VLOOKUP(B288,PCORNet!$A$2:$H$180,8)))</f>
        <v/>
      </c>
      <c r="Z288" s="38" t="str">
        <f>IF(ISBLANK(C288),"",IF(ISBLANK(VLOOKUP(C288,'PCORNet v4'!$A$2:$H$296,8)), "N/A",VLOOKUP(C288,'PCORNet v4'!$A$2:$H$296,8)))</f>
        <v>PerformedObservationResult &gt; PerformedObservation.repetitionNumber</v>
      </c>
      <c r="AA288" s="39" t="str">
        <f>IF(ISBLANK(D288),"",IF(ISBLANK(VLOOKUP(D288,i2b2!$A$2:$H$180,8)),"N/A",VLOOKUP(D288,i2b2!$A$2:$H$180,8)))</f>
        <v/>
      </c>
      <c r="AB288" s="40" t="str">
        <f>IF(ISBLANK(E288),"",IF(ISBLANK(VLOOKUP(E288,OMOP!$A$2:$H$180,8)),"N/A", VLOOKUP(E288,OMOP!$A$2:$H$180,8)))</f>
        <v/>
      </c>
    </row>
    <row r="289" spans="1:28" s="6" customFormat="1" ht="46.8" x14ac:dyDescent="0.3">
      <c r="A289" s="13"/>
      <c r="B289" s="14"/>
      <c r="C289" s="15" t="s">
        <v>1611</v>
      </c>
      <c r="D289" s="16"/>
      <c r="E289" s="17"/>
      <c r="F289" s="13" t="str">
        <f>IF(ISBLANK(A289),"",VLOOKUP(A289, Sentinel!$A$2:$F$139,2)&amp;"."&amp;VLOOKUP(A289, Sentinel!$A$2:$F$139,3))</f>
        <v/>
      </c>
      <c r="G289" s="13" t="str">
        <f>IF(ISBLANK(A289),"",VLOOKUP(A289, Sentinel!$A$2:$H$139,7))</f>
        <v/>
      </c>
      <c r="H289" s="14" t="str">
        <f>IF(ISBLANK(B289),"",VLOOKUP(B289, PCORNet!$A$2:$F$157,2)&amp;"."&amp;VLOOKUP(B289, PCORNet!$A$2:$F$157,3))</f>
        <v/>
      </c>
      <c r="I289" s="14" t="str">
        <f>IF(ISBLANK(B289),"",VLOOKUP(B289, PCORNet!$A$2:$H$157,7))</f>
        <v/>
      </c>
      <c r="J289" s="15" t="str">
        <f>IF(ISBLANK(C289),"",VLOOKUP(C289, 'PCORNet v4'!$A$2:$F$249,2)&amp;"."&amp;VLOOKUP(C289, 'PCORNet v4'!$A$2:$F$249,3))</f>
        <v>Pro_CM.pro_measure_core</v>
      </c>
      <c r="K289" s="15" t="str">
        <f>IF(ISBLANK(C289),"",VLOOKUP(C289, 'PCORNet v4'!$A$2:$H$249,7))</f>
        <v>Overall raw score for the PRO measure.</v>
      </c>
      <c r="L289" s="16" t="str">
        <f>IF(ISBLANK(D289),"",VLOOKUP(D289,i2b2!$A$2:$H$60,2)&amp;"."&amp;VLOOKUP(D289,i2b2!$A$2:$H$60,3))</f>
        <v/>
      </c>
      <c r="M289" s="16" t="str">
        <f>IF(ISBLANK(D289),"",VLOOKUP(D289,i2b2!$A$2:$H$60,7))</f>
        <v/>
      </c>
      <c r="N289" s="17" t="str">
        <f>IF(ISBLANK(E289),"",VLOOKUP(E289, OMOP!$A$2:$G$178,2)&amp;"."&amp;VLOOKUP(E289,OMOP!$A$2:$G$178,3))</f>
        <v/>
      </c>
      <c r="O289" s="17" t="str">
        <f>IF(ISBLANK(E289),"",VLOOKUP(E289, OMOP!$A$2:$H$178,7))</f>
        <v/>
      </c>
      <c r="P289" s="25" t="s">
        <v>1801</v>
      </c>
      <c r="Q289" s="26" t="s">
        <v>807</v>
      </c>
      <c r="R289" s="25" t="s">
        <v>2070</v>
      </c>
      <c r="S289" s="51"/>
      <c r="T289" s="51"/>
      <c r="U289" s="51"/>
      <c r="V289" s="26"/>
      <c r="W289" s="26"/>
      <c r="X289" s="36" t="str">
        <f>IF(ISBLANK($A289),"",IF(ISBLANK(VLOOKUP($A289, Sentinel!$A$2:$H$180,8)),"N/A",VLOOKUP($A289, Sentinel!$A$2:$H$180,8)))</f>
        <v/>
      </c>
      <c r="Y289" s="37" t="str">
        <f>IF(ISBLANK(B289),"",IF(ISBLANK(VLOOKUP(B289,PCORNet!$A$2:$H$180,8)), "N/A",VLOOKUP(B289,PCORNet!$A$2:$H$180,8)))</f>
        <v/>
      </c>
      <c r="Z289" s="38" t="str">
        <f>IF(ISBLANK(C289),"",IF(ISBLANK(VLOOKUP(C289,'PCORNet v4'!$A$2:$H$296,8)), "N/A",VLOOKUP(C289,'PCORNet v4'!$A$2:$H$296,8)))</f>
        <v>PerformedObservationResult &gt; AssessedResultRelationship &gt; PerformedObservation &gt; PerformedClinicalInterpretation.value(ANY=&gt;REAL).value</v>
      </c>
      <c r="AA289" s="39" t="str">
        <f>IF(ISBLANK(D289),"",IF(ISBLANK(VLOOKUP(D289,i2b2!$A$2:$H$180,8)),"N/A",VLOOKUP(D289,i2b2!$A$2:$H$180,8)))</f>
        <v/>
      </c>
      <c r="AB289" s="40" t="str">
        <f>IF(ISBLANK(E289),"",IF(ISBLANK(VLOOKUP(E289,OMOP!$A$2:$H$180,8)),"N/A", VLOOKUP(E289,OMOP!$A$2:$H$180,8)))</f>
        <v/>
      </c>
    </row>
    <row r="290" spans="1:28" s="6" customFormat="1" ht="93.6" x14ac:dyDescent="0.3">
      <c r="A290" s="13"/>
      <c r="B290" s="14"/>
      <c r="C290" s="15" t="s">
        <v>1612</v>
      </c>
      <c r="D290" s="16"/>
      <c r="E290" s="17"/>
      <c r="F290" s="13" t="str">
        <f>IF(ISBLANK(A290),"",VLOOKUP(A290, Sentinel!$A$2:$F$139,2)&amp;"."&amp;VLOOKUP(A290, Sentinel!$A$2:$F$139,3))</f>
        <v/>
      </c>
      <c r="G290" s="13" t="str">
        <f>IF(ISBLANK(A290),"",VLOOKUP(A290, Sentinel!$A$2:$H$139,7))</f>
        <v/>
      </c>
      <c r="H290" s="14" t="str">
        <f>IF(ISBLANK(B290),"",VLOOKUP(B290, PCORNet!$A$2:$F$157,2)&amp;"."&amp;VLOOKUP(B290, PCORNet!$A$2:$F$157,3))</f>
        <v/>
      </c>
      <c r="I290" s="14" t="str">
        <f>IF(ISBLANK(B290),"",VLOOKUP(B290, PCORNet!$A$2:$H$157,7))</f>
        <v/>
      </c>
      <c r="J290" s="15" t="str">
        <f>IF(ISBLANK(C290),"",VLOOKUP(C290, 'PCORNet v4'!$A$2:$F$249,2)&amp;"."&amp;VLOOKUP(C290, 'PCORNet v4'!$A$2:$F$249,3))</f>
        <v>Pro_CM.pro_measure_theta</v>
      </c>
      <c r="K290" s="15" t="str">
        <f>IF(ISBLANK(C290),"",VLOOKUP(C290, 'PCORNet v4'!$A$2:$H$249,7))</f>
        <v>The value of theta reported from the CAT PROMIS results.  Only applies to items that are administered as part of a measure.</v>
      </c>
      <c r="L290" s="16" t="str">
        <f>IF(ISBLANK(D290),"",VLOOKUP(D290,i2b2!$A$2:$H$60,2)&amp;"."&amp;VLOOKUP(D290,i2b2!$A$2:$H$60,3))</f>
        <v/>
      </c>
      <c r="M290" s="16" t="str">
        <f>IF(ISBLANK(D290),"",VLOOKUP(D290,i2b2!$A$2:$H$60,7))</f>
        <v/>
      </c>
      <c r="N290" s="17" t="str">
        <f>IF(ISBLANK(E290),"",VLOOKUP(E290, OMOP!$A$2:$G$178,2)&amp;"."&amp;VLOOKUP(E290,OMOP!$A$2:$G$178,3))</f>
        <v/>
      </c>
      <c r="O290" s="17" t="str">
        <f>IF(ISBLANK(E290),"",VLOOKUP(E290, OMOP!$A$2:$H$178,7))</f>
        <v/>
      </c>
      <c r="P290" s="25" t="s">
        <v>1802</v>
      </c>
      <c r="Q290" s="26" t="s">
        <v>807</v>
      </c>
      <c r="R290" s="25" t="s">
        <v>2070</v>
      </c>
      <c r="S290" s="51"/>
      <c r="T290" s="51"/>
      <c r="U290" s="51"/>
      <c r="V290" s="26"/>
      <c r="W290" s="26"/>
      <c r="X290" s="36" t="str">
        <f>IF(ISBLANK($A290),"",IF(ISBLANK(VLOOKUP($A290, Sentinel!$A$2:$H$180,8)),"N/A",VLOOKUP($A290, Sentinel!$A$2:$H$180,8)))</f>
        <v/>
      </c>
      <c r="Y290" s="37" t="str">
        <f>IF(ISBLANK(B290),"",IF(ISBLANK(VLOOKUP(B290,PCORNet!$A$2:$H$180,8)), "N/A",VLOOKUP(B290,PCORNet!$A$2:$H$180,8)))</f>
        <v/>
      </c>
      <c r="Z290" s="38" t="str">
        <f>IF(ISBLANK(C290),"",IF(ISBLANK(VLOOKUP(C290,'PCORNet v4'!$A$2:$H$296,8)), "N/A",VLOOKUP(C290,'PCORNet v4'!$A$2:$H$296,8)))</f>
        <v>PerformedObservationResult &gt; AssessedResultRelationship &gt; PerformedObservation &gt; PerformedClinicalInterpretation &gt; PerformedObservationResult.value(ANY=&gt;REAL).value WHERE PerformedClinicalInterpretation &gt; PerformedObservationResult &gt; PerformedObservation &gt; DefinedObservation.nameCode = "MEASURE THETA"</v>
      </c>
      <c r="AA290" s="39" t="str">
        <f>IF(ISBLANK(D290),"",IF(ISBLANK(VLOOKUP(D290,i2b2!$A$2:$H$180,8)),"N/A",VLOOKUP(D290,i2b2!$A$2:$H$180,8)))</f>
        <v/>
      </c>
      <c r="AB290" s="40" t="str">
        <f>IF(ISBLANK(E290),"",IF(ISBLANK(VLOOKUP(E290,OMOP!$A$2:$H$180,8)),"N/A", VLOOKUP(E290,OMOP!$A$2:$H$180,8)))</f>
        <v/>
      </c>
    </row>
    <row r="291" spans="1:28" s="6" customFormat="1" ht="93.6" x14ac:dyDescent="0.3">
      <c r="A291" s="13"/>
      <c r="B291" s="14"/>
      <c r="C291" s="15" t="s">
        <v>1613</v>
      </c>
      <c r="D291" s="16"/>
      <c r="E291" s="17"/>
      <c r="F291" s="13" t="str">
        <f>IF(ISBLANK(A291),"",VLOOKUP(A291, Sentinel!$A$2:$F$139,2)&amp;"."&amp;VLOOKUP(A291, Sentinel!$A$2:$F$139,3))</f>
        <v/>
      </c>
      <c r="G291" s="13" t="str">
        <f>IF(ISBLANK(A291),"",VLOOKUP(A291, Sentinel!$A$2:$H$139,7))</f>
        <v/>
      </c>
      <c r="H291" s="14" t="str">
        <f>IF(ISBLANK(B291),"",VLOOKUP(B291, PCORNet!$A$2:$F$157,2)&amp;"."&amp;VLOOKUP(B291, PCORNet!$A$2:$F$157,3))</f>
        <v/>
      </c>
      <c r="I291" s="14" t="str">
        <f>IF(ISBLANK(B291),"",VLOOKUP(B291, PCORNet!$A$2:$H$157,7))</f>
        <v/>
      </c>
      <c r="J291" s="15" t="str">
        <f>IF(ISBLANK(C291),"",VLOOKUP(C291, 'PCORNet v4'!$A$2:$F$249,2)&amp;"."&amp;VLOOKUP(C291, 'PCORNet v4'!$A$2:$F$249,3))</f>
        <v>Pro_CM.pro_measure_scaled_tscore</v>
      </c>
      <c r="K291" s="15" t="str">
        <f>IF(ISBLANK(C291),"",VLOOKUP(C291, 'PCORNet v4'!$A$2:$H$249,7))</f>
        <v>Standardized score based on the total raw score for the instrument.  Only applies to items that are administered as part of a measure.</v>
      </c>
      <c r="L291" s="16" t="str">
        <f>IF(ISBLANK(D291),"",VLOOKUP(D291,i2b2!$A$2:$H$60,2)&amp;"."&amp;VLOOKUP(D291,i2b2!$A$2:$H$60,3))</f>
        <v/>
      </c>
      <c r="M291" s="16" t="str">
        <f>IF(ISBLANK(D291),"",VLOOKUP(D291,i2b2!$A$2:$H$60,7))</f>
        <v/>
      </c>
      <c r="N291" s="17" t="str">
        <f>IF(ISBLANK(E291),"",VLOOKUP(E291, OMOP!$A$2:$G$178,2)&amp;"."&amp;VLOOKUP(E291,OMOP!$A$2:$G$178,3))</f>
        <v/>
      </c>
      <c r="O291" s="17" t="str">
        <f>IF(ISBLANK(E291),"",VLOOKUP(E291, OMOP!$A$2:$H$178,7))</f>
        <v/>
      </c>
      <c r="P291" s="25" t="s">
        <v>1803</v>
      </c>
      <c r="Q291" s="26" t="s">
        <v>807</v>
      </c>
      <c r="R291" s="25" t="s">
        <v>2070</v>
      </c>
      <c r="S291" s="51"/>
      <c r="T291" s="51"/>
      <c r="U291" s="51"/>
      <c r="V291" s="26"/>
      <c r="W291" s="26"/>
      <c r="X291" s="36" t="str">
        <f>IF(ISBLANK($A291),"",IF(ISBLANK(VLOOKUP($A291, Sentinel!$A$2:$H$180,8)),"N/A",VLOOKUP($A291, Sentinel!$A$2:$H$180,8)))</f>
        <v/>
      </c>
      <c r="Y291" s="37" t="str">
        <f>IF(ISBLANK(B291),"",IF(ISBLANK(VLOOKUP(B291,PCORNet!$A$2:$H$180,8)), "N/A",VLOOKUP(B291,PCORNet!$A$2:$H$180,8)))</f>
        <v/>
      </c>
      <c r="Z291" s="38" t="str">
        <f>IF(ISBLANK(C291),"",IF(ISBLANK(VLOOKUP(C291,'PCORNet v4'!$A$2:$H$296,8)), "N/A",VLOOKUP(C291,'PCORNet v4'!$A$2:$H$296,8)))</f>
        <v>PerformedObservationResult &gt; AssessedResultRelationship &gt; PerformedObservation &gt; PerformedClinicalInterpretation &gt; PerformedObservationResult.value(ANY=&gt;REAL).value WHERE PerformedClinicalInterpretation &gt; PerformedObservationResult &gt; PerformedObservation &gt; DefinedObservation.nameCode = "SCALED TSCORE"</v>
      </c>
      <c r="AA291" s="39" t="str">
        <f>IF(ISBLANK(D291),"",IF(ISBLANK(VLOOKUP(D291,i2b2!$A$2:$H$180,8)),"N/A",VLOOKUP(D291,i2b2!$A$2:$H$180,8)))</f>
        <v/>
      </c>
      <c r="AB291" s="40" t="str">
        <f>IF(ISBLANK(E291),"",IF(ISBLANK(VLOOKUP(E291,OMOP!$A$2:$H$180,8)),"N/A", VLOOKUP(E291,OMOP!$A$2:$H$180,8)))</f>
        <v/>
      </c>
    </row>
    <row r="292" spans="1:28" s="6" customFormat="1" ht="93.6" x14ac:dyDescent="0.3">
      <c r="A292" s="13"/>
      <c r="B292" s="14"/>
      <c r="C292" s="15" t="s">
        <v>1614</v>
      </c>
      <c r="D292" s="16"/>
      <c r="E292" s="17"/>
      <c r="F292" s="13" t="str">
        <f>IF(ISBLANK(A292),"",VLOOKUP(A292, Sentinel!$A$2:$F$139,2)&amp;"."&amp;VLOOKUP(A292, Sentinel!$A$2:$F$139,3))</f>
        <v/>
      </c>
      <c r="G292" s="13" t="str">
        <f>IF(ISBLANK(A292),"",VLOOKUP(A292, Sentinel!$A$2:$H$139,7))</f>
        <v/>
      </c>
      <c r="H292" s="14" t="str">
        <f>IF(ISBLANK(B292),"",VLOOKUP(B292, PCORNet!$A$2:$F$157,2)&amp;"."&amp;VLOOKUP(B292, PCORNet!$A$2:$F$157,3))</f>
        <v/>
      </c>
      <c r="I292" s="14" t="str">
        <f>IF(ISBLANK(B292),"",VLOOKUP(B292, PCORNet!$A$2:$H$157,7))</f>
        <v/>
      </c>
      <c r="J292" s="15" t="str">
        <f>IF(ISBLANK(C292),"",VLOOKUP(C292, 'PCORNet v4'!$A$2:$F$249,2)&amp;"."&amp;VLOOKUP(C292, 'PCORNet v4'!$A$2:$F$249,3))</f>
        <v>Pro_CM.pro_measure_standard_error</v>
      </c>
      <c r="K292" s="15" t="str">
        <f>IF(ISBLANK(C292),"",VLOOKUP(C292, 'PCORNet v4'!$A$2:$H$249,7))</f>
        <v>Possible range of the actual final score based on the scaled T-score.  Only applies to items that are administered as part of a measure.</v>
      </c>
      <c r="L292" s="16" t="str">
        <f>IF(ISBLANK(D292),"",VLOOKUP(D292,i2b2!$A$2:$H$60,2)&amp;"."&amp;VLOOKUP(D292,i2b2!$A$2:$H$60,3))</f>
        <v/>
      </c>
      <c r="M292" s="16" t="str">
        <f>IF(ISBLANK(D292),"",VLOOKUP(D292,i2b2!$A$2:$H$60,7))</f>
        <v/>
      </c>
      <c r="N292" s="17" t="str">
        <f>IF(ISBLANK(E292),"",VLOOKUP(E292, OMOP!$A$2:$G$178,2)&amp;"."&amp;VLOOKUP(E292,OMOP!$A$2:$G$178,3))</f>
        <v/>
      </c>
      <c r="O292" s="17" t="str">
        <f>IF(ISBLANK(E292),"",VLOOKUP(E292, OMOP!$A$2:$H$178,7))</f>
        <v/>
      </c>
      <c r="P292" s="25" t="s">
        <v>1804</v>
      </c>
      <c r="Q292" s="26" t="s">
        <v>807</v>
      </c>
      <c r="R292" s="25" t="s">
        <v>2070</v>
      </c>
      <c r="S292" s="51"/>
      <c r="T292" s="51"/>
      <c r="U292" s="51"/>
      <c r="V292" s="26"/>
      <c r="W292" s="26"/>
      <c r="X292" s="36" t="str">
        <f>IF(ISBLANK($A292),"",IF(ISBLANK(VLOOKUP($A292, Sentinel!$A$2:$H$180,8)),"N/A",VLOOKUP($A292, Sentinel!$A$2:$H$180,8)))</f>
        <v/>
      </c>
      <c r="Y292" s="37" t="str">
        <f>IF(ISBLANK(B292),"",IF(ISBLANK(VLOOKUP(B292,PCORNet!$A$2:$H$180,8)), "N/A",VLOOKUP(B292,PCORNet!$A$2:$H$180,8)))</f>
        <v/>
      </c>
      <c r="Z292" s="38" t="str">
        <f>IF(ISBLANK(C292),"",IF(ISBLANK(VLOOKUP(C292,'PCORNet v4'!$A$2:$H$296,8)), "N/A",VLOOKUP(C292,'PCORNet v4'!$A$2:$H$296,8)))</f>
        <v>PerformedObservationResult &gt; AssessedResultRelationship &gt; PerformedObservation &gt; PerformedClinicalInterpretation &gt; PerformedObservationResult.value(ANY=&gt;REAL).value WHERE PerformedClinicalInterpretation &gt; PerformedObservationResult &gt; PerformedObservation &gt; DefinedObservation.nameCode = "STANDARD ERROR"</v>
      </c>
      <c r="AA292" s="39" t="str">
        <f>IF(ISBLANK(D292),"",IF(ISBLANK(VLOOKUP(D292,i2b2!$A$2:$H$180,8)),"N/A",VLOOKUP(D292,i2b2!$A$2:$H$180,8)))</f>
        <v/>
      </c>
      <c r="AB292" s="40" t="str">
        <f>IF(ISBLANK(E292),"",IF(ISBLANK(VLOOKUP(E292,OMOP!$A$2:$H$180,8)),"N/A", VLOOKUP(E292,OMOP!$A$2:$H$180,8)))</f>
        <v/>
      </c>
    </row>
    <row r="293" spans="1:28" s="6" customFormat="1" ht="93.6" x14ac:dyDescent="0.3">
      <c r="A293" s="13"/>
      <c r="B293" s="14"/>
      <c r="C293" s="15" t="s">
        <v>1615</v>
      </c>
      <c r="D293" s="16"/>
      <c r="E293" s="17"/>
      <c r="F293" s="13" t="str">
        <f>IF(ISBLANK(A293),"",VLOOKUP(A293, Sentinel!$A$2:$F$139,2)&amp;"."&amp;VLOOKUP(A293, Sentinel!$A$2:$F$139,3))</f>
        <v/>
      </c>
      <c r="G293" s="13" t="str">
        <f>IF(ISBLANK(A293),"",VLOOKUP(A293, Sentinel!$A$2:$H$139,7))</f>
        <v/>
      </c>
      <c r="H293" s="14" t="str">
        <f>IF(ISBLANK(B293),"",VLOOKUP(B293, PCORNet!$A$2:$F$157,2)&amp;"."&amp;VLOOKUP(B293, PCORNet!$A$2:$F$157,3))</f>
        <v/>
      </c>
      <c r="I293" s="14" t="str">
        <f>IF(ISBLANK(B293),"",VLOOKUP(B293, PCORNet!$A$2:$H$157,7))</f>
        <v/>
      </c>
      <c r="J293" s="15" t="str">
        <f>IF(ISBLANK(C293),"",VLOOKUP(C293, 'PCORNet v4'!$A$2:$F$249,2)&amp;"."&amp;VLOOKUP(C293, 'PCORNet v4'!$A$2:$F$249,3))</f>
        <v>Pro_CM.pro_measure_count_scored</v>
      </c>
      <c r="K293" s="15" t="str">
        <f>IF(ISBLANK(C293),"",VLOOKUP(C293, 'PCORNet v4'!$A$2:$H$249,7))</f>
        <v>Number of PRO item responses that were involved in the scoring of the measure.</v>
      </c>
      <c r="L293" s="16" t="str">
        <f>IF(ISBLANK(D293),"",VLOOKUP(D293,i2b2!$A$2:$H$60,2)&amp;"."&amp;VLOOKUP(D293,i2b2!$A$2:$H$60,3))</f>
        <v/>
      </c>
      <c r="M293" s="16" t="str">
        <f>IF(ISBLANK(D293),"",VLOOKUP(D293,i2b2!$A$2:$H$60,7))</f>
        <v/>
      </c>
      <c r="N293" s="17" t="str">
        <f>IF(ISBLANK(E293),"",VLOOKUP(E293, OMOP!$A$2:$G$178,2)&amp;"."&amp;VLOOKUP(E293,OMOP!$A$2:$G$178,3))</f>
        <v/>
      </c>
      <c r="O293" s="17" t="str">
        <f>IF(ISBLANK(E293),"",VLOOKUP(E293, OMOP!$A$2:$H$178,7))</f>
        <v/>
      </c>
      <c r="P293" s="25" t="s">
        <v>1805</v>
      </c>
      <c r="Q293" s="26" t="s">
        <v>807</v>
      </c>
      <c r="R293" s="25" t="s">
        <v>2070</v>
      </c>
      <c r="S293" s="51"/>
      <c r="T293" s="51"/>
      <c r="U293" s="51"/>
      <c r="V293" s="26"/>
      <c r="W293" s="26"/>
      <c r="X293" s="36" t="str">
        <f>IF(ISBLANK($A293),"",IF(ISBLANK(VLOOKUP($A293, Sentinel!$A$2:$H$180,8)),"N/A",VLOOKUP($A293, Sentinel!$A$2:$H$180,8)))</f>
        <v/>
      </c>
      <c r="Y293" s="37" t="str">
        <f>IF(ISBLANK(B293),"",IF(ISBLANK(VLOOKUP(B293,PCORNet!$A$2:$H$180,8)), "N/A",VLOOKUP(B293,PCORNet!$A$2:$H$180,8)))</f>
        <v/>
      </c>
      <c r="Z293" s="38" t="str">
        <f>IF(ISBLANK(C293),"",IF(ISBLANK(VLOOKUP(C293,'PCORNet v4'!$A$2:$H$296,8)), "N/A",VLOOKUP(C293,'PCORNet v4'!$A$2:$H$296,8)))</f>
        <v>PerformedObservationResult &gt; AssessedResultRelationship &gt; PerformedObservation &gt; PerformedClinicalInterpretation &gt; PerformedObservationResult.value(ANY=&gt;REAL).value WHERE PerformedClinicalInterpretation &gt; PerformedObservationResult &gt; PerformedObservation &gt; DefinedObservation.nameCode = "NUMBER RESPONSES SCORED"</v>
      </c>
      <c r="AA293" s="39" t="str">
        <f>IF(ISBLANK(D293),"",IF(ISBLANK(VLOOKUP(D293,i2b2!$A$2:$H$180,8)),"N/A",VLOOKUP(D293,i2b2!$A$2:$H$180,8)))</f>
        <v/>
      </c>
      <c r="AB293" s="40" t="str">
        <f>IF(ISBLANK(E293),"",IF(ISBLANK(VLOOKUP(E293,OMOP!$A$2:$H$180,8)),"N/A", VLOOKUP(E293,OMOP!$A$2:$H$180,8)))</f>
        <v/>
      </c>
    </row>
    <row r="294" spans="1:28" s="6" customFormat="1" ht="62.4" x14ac:dyDescent="0.3">
      <c r="A294" s="13"/>
      <c r="B294" s="14"/>
      <c r="C294" s="15" t="s">
        <v>1616</v>
      </c>
      <c r="D294" s="16"/>
      <c r="E294" s="17"/>
      <c r="F294" s="13" t="str">
        <f>IF(ISBLANK(A294),"",VLOOKUP(A294, Sentinel!$A$2:$F$139,2)&amp;"."&amp;VLOOKUP(A294, Sentinel!$A$2:$F$139,3))</f>
        <v/>
      </c>
      <c r="G294" s="13" t="str">
        <f>IF(ISBLANK(A294),"",VLOOKUP(A294, Sentinel!$A$2:$H$139,7))</f>
        <v/>
      </c>
      <c r="H294" s="14" t="str">
        <f>IF(ISBLANK(B294),"",VLOOKUP(B294, PCORNet!$A$2:$F$157,2)&amp;"."&amp;VLOOKUP(B294, PCORNet!$A$2:$F$157,3))</f>
        <v/>
      </c>
      <c r="I294" s="14" t="str">
        <f>IF(ISBLANK(B294),"",VLOOKUP(B294, PCORNet!$A$2:$H$157,7))</f>
        <v/>
      </c>
      <c r="J294" s="15" t="str">
        <f>IF(ISBLANK(C294),"",VLOOKUP(C294, 'PCORNet v4'!$A$2:$F$249,2)&amp;"."&amp;VLOOKUP(C294, 'PCORNet v4'!$A$2:$F$249,3))</f>
        <v>Pro_CM.pro_measure_loinc</v>
      </c>
      <c r="K294" s="15" t="str">
        <f>IF(ISBLANK(C294),"",VLOOKUP(C294, 'PCORNet v4'!$A$2:$H$249,7))</f>
        <v>LOINC® code for the PRO item, if available</v>
      </c>
      <c r="L294" s="16" t="str">
        <f>IF(ISBLANK(D294),"",VLOOKUP(D294,i2b2!$A$2:$H$60,2)&amp;"."&amp;VLOOKUP(D294,i2b2!$A$2:$H$60,3))</f>
        <v/>
      </c>
      <c r="M294" s="16" t="str">
        <f>IF(ISBLANK(D294),"",VLOOKUP(D294,i2b2!$A$2:$H$60,7))</f>
        <v/>
      </c>
      <c r="N294" s="17" t="str">
        <f>IF(ISBLANK(E294),"",VLOOKUP(E294, OMOP!$A$2:$G$178,2)&amp;"."&amp;VLOOKUP(E294,OMOP!$A$2:$G$178,3))</f>
        <v/>
      </c>
      <c r="O294" s="17" t="str">
        <f>IF(ISBLANK(E294),"",VLOOKUP(E294, OMOP!$A$2:$H$178,7))</f>
        <v/>
      </c>
      <c r="P294" s="25" t="s">
        <v>1806</v>
      </c>
      <c r="Q294" s="26" t="s">
        <v>2060</v>
      </c>
      <c r="R294" s="25" t="s">
        <v>2061</v>
      </c>
      <c r="S294" s="51"/>
      <c r="T294" s="51"/>
      <c r="U294" s="51"/>
      <c r="V294" s="26"/>
      <c r="W294" s="26"/>
      <c r="X294" s="36" t="str">
        <f>IF(ISBLANK($A294),"",IF(ISBLANK(VLOOKUP($A294, Sentinel!$A$2:$H$180,8)),"N/A",VLOOKUP($A294, Sentinel!$A$2:$H$180,8)))</f>
        <v/>
      </c>
      <c r="Y294" s="37" t="str">
        <f>IF(ISBLANK(B294),"",IF(ISBLANK(VLOOKUP(B294,PCORNet!$A$2:$H$180,8)), "N/A",VLOOKUP(B294,PCORNet!$A$2:$H$180,8)))</f>
        <v/>
      </c>
      <c r="Z294" s="38" t="str">
        <f>IF(ISBLANK(C294),"",IF(ISBLANK(VLOOKUP(C294,'PCORNet v4'!$A$2:$H$296,8)), "N/A",VLOOKUP(C294,'PCORNet v4'!$A$2:$H$296,8)))</f>
        <v>PerformedObservationResult &gt; AssessedResultRelationship &gt; PerformedObservation &gt; DefinedObservation.nameCode(CD).translation(DSET&lt;CD&gt;).item(CD).code WHERE translation.item.codeSystem = "LOINC"</v>
      </c>
      <c r="AA294" s="39" t="str">
        <f>IF(ISBLANK(D294),"",IF(ISBLANK(VLOOKUP(D294,i2b2!$A$2:$H$180,8)),"N/A",VLOOKUP(D294,i2b2!$A$2:$H$180,8)))</f>
        <v/>
      </c>
      <c r="AB294" s="40" t="str">
        <f>IF(ISBLANK(E294),"",IF(ISBLANK(VLOOKUP(E294,OMOP!$A$2:$H$180,8)),"N/A", VLOOKUP(E294,OMOP!$A$2:$H$180,8)))</f>
        <v/>
      </c>
    </row>
    <row r="295" spans="1:28" s="6" customFormat="1" x14ac:dyDescent="0.3">
      <c r="A295" s="13"/>
      <c r="B295" s="14"/>
      <c r="C295" s="15" t="s">
        <v>1617</v>
      </c>
      <c r="D295" s="16"/>
      <c r="E295" s="17"/>
      <c r="F295" s="13" t="str">
        <f>IF(ISBLANK(A295),"",VLOOKUP(A295, Sentinel!$A$2:$F$139,2)&amp;"."&amp;VLOOKUP(A295, Sentinel!$A$2:$F$139,3))</f>
        <v/>
      </c>
      <c r="G295" s="13" t="str">
        <f>IF(ISBLANK(A295),"",VLOOKUP(A295, Sentinel!$A$2:$H$139,7))</f>
        <v/>
      </c>
      <c r="H295" s="14" t="str">
        <f>IF(ISBLANK(B295),"",VLOOKUP(B295, PCORNet!$A$2:$F$157,2)&amp;"."&amp;VLOOKUP(B295, PCORNet!$A$2:$F$157,3))</f>
        <v/>
      </c>
      <c r="I295" s="14" t="str">
        <f>IF(ISBLANK(B295),"",VLOOKUP(B295, PCORNet!$A$2:$H$157,7))</f>
        <v/>
      </c>
      <c r="J295" s="15" t="str">
        <f>IF(ISBLANK(C295),"",VLOOKUP(C295, 'PCORNet v4'!$A$2:$F$249,2)&amp;"."&amp;VLOOKUP(C295, 'PCORNet v4'!$A$2:$F$249,3))</f>
        <v>Pro_CM.pro_measure_version</v>
      </c>
      <c r="K295" s="15" t="str">
        <f>IF(ISBLANK(C295),"",VLOOKUP(C295, 'PCORNet v4'!$A$2:$H$249,7))</f>
        <v>Version of the measure</v>
      </c>
      <c r="L295" s="16" t="str">
        <f>IF(ISBLANK(D295),"",VLOOKUP(D295,i2b2!$A$2:$H$60,2)&amp;"."&amp;VLOOKUP(D295,i2b2!$A$2:$H$60,3))</f>
        <v/>
      </c>
      <c r="M295" s="16" t="str">
        <f>IF(ISBLANK(D295),"",VLOOKUP(D295,i2b2!$A$2:$H$60,7))</f>
        <v/>
      </c>
      <c r="N295" s="17" t="str">
        <f>IF(ISBLANK(E295),"",VLOOKUP(E295, OMOP!$A$2:$G$178,2)&amp;"."&amp;VLOOKUP(E295,OMOP!$A$2:$G$178,3))</f>
        <v/>
      </c>
      <c r="O295" s="17" t="str">
        <f>IF(ISBLANK(E295),"",VLOOKUP(E295, OMOP!$A$2:$H$178,7))</f>
        <v/>
      </c>
      <c r="P295" s="25" t="s">
        <v>1157</v>
      </c>
      <c r="Q295" s="26"/>
      <c r="R295" s="25"/>
      <c r="S295" s="51"/>
      <c r="T295" s="51"/>
      <c r="U295" s="51"/>
      <c r="V295" s="26"/>
      <c r="W295" s="26"/>
      <c r="X295" s="36" t="str">
        <f>IF(ISBLANK($A295),"",IF(ISBLANK(VLOOKUP($A295, Sentinel!$A$2:$H$180,8)),"N/A",VLOOKUP($A295, Sentinel!$A$2:$H$180,8)))</f>
        <v/>
      </c>
      <c r="Y295" s="37" t="str">
        <f>IF(ISBLANK(B295),"",IF(ISBLANK(VLOOKUP(B295,PCORNet!$A$2:$H$180,8)), "N/A",VLOOKUP(B295,PCORNet!$A$2:$H$180,8)))</f>
        <v/>
      </c>
      <c r="Z295" s="38" t="str">
        <f>IF(ISBLANK(C295),"",IF(ISBLANK(VLOOKUP(C295,'PCORNet v4'!$A$2:$H$296,8)), "N/A",VLOOKUP(C295,'PCORNet v4'!$A$2:$H$296,8)))</f>
        <v>N/A</v>
      </c>
      <c r="AA295" s="39" t="str">
        <f>IF(ISBLANK(D295),"",IF(ISBLANK(VLOOKUP(D295,i2b2!$A$2:$H$180,8)),"N/A",VLOOKUP(D295,i2b2!$A$2:$H$180,8)))</f>
        <v/>
      </c>
      <c r="AB295" s="40" t="str">
        <f>IF(ISBLANK(E295),"",IF(ISBLANK(VLOOKUP(E295,OMOP!$A$2:$H$180,8)),"N/A", VLOOKUP(E295,OMOP!$A$2:$H$180,8)))</f>
        <v/>
      </c>
    </row>
    <row r="296" spans="1:28" s="6" customFormat="1" ht="31.2" x14ac:dyDescent="0.3">
      <c r="A296" s="13"/>
      <c r="B296" s="14"/>
      <c r="C296" s="15" t="s">
        <v>1618</v>
      </c>
      <c r="D296" s="16"/>
      <c r="E296" s="17"/>
      <c r="F296" s="13" t="str">
        <f>IF(ISBLANK(A296),"",VLOOKUP(A296, Sentinel!$A$2:$F$139,2)&amp;"."&amp;VLOOKUP(A296, Sentinel!$A$2:$F$139,3))</f>
        <v/>
      </c>
      <c r="G296" s="13" t="str">
        <f>IF(ISBLANK(A296),"",VLOOKUP(A296, Sentinel!$A$2:$H$139,7))</f>
        <v/>
      </c>
      <c r="H296" s="14" t="str">
        <f>IF(ISBLANK(B296),"",VLOOKUP(B296, PCORNet!$A$2:$F$157,2)&amp;"."&amp;VLOOKUP(B296, PCORNet!$A$2:$F$157,3))</f>
        <v/>
      </c>
      <c r="I296" s="14" t="str">
        <f>IF(ISBLANK(B296),"",VLOOKUP(B296, PCORNet!$A$2:$H$157,7))</f>
        <v/>
      </c>
      <c r="J296" s="15" t="str">
        <f>IF(ISBLANK(C296),"",VLOOKUP(C296, 'PCORNet v4'!$A$2:$F$249,2)&amp;"."&amp;VLOOKUP(C296, 'PCORNet v4'!$A$2:$F$249,3))</f>
        <v>Pro_CM.pro_item_fullname</v>
      </c>
      <c r="K296" s="15" t="str">
        <f>IF(ISBLANK(C296),"",VLOOKUP(C296, 'PCORNet v4'!$A$2:$H$249,7))</f>
        <v>Full name of the PRO item</v>
      </c>
      <c r="L296" s="16" t="str">
        <f>IF(ISBLANK(D296),"",VLOOKUP(D296,i2b2!$A$2:$H$60,2)&amp;"."&amp;VLOOKUP(D296,i2b2!$A$2:$H$60,3))</f>
        <v/>
      </c>
      <c r="M296" s="16" t="str">
        <f>IF(ISBLANK(D296),"",VLOOKUP(D296,i2b2!$A$2:$H$60,7))</f>
        <v/>
      </c>
      <c r="N296" s="17" t="str">
        <f>IF(ISBLANK(E296),"",VLOOKUP(E296, OMOP!$A$2:$G$178,2)&amp;"."&amp;VLOOKUP(E296,OMOP!$A$2:$G$178,3))</f>
        <v/>
      </c>
      <c r="O296" s="17" t="str">
        <f>IF(ISBLANK(E296),"",VLOOKUP(E296, OMOP!$A$2:$H$178,7))</f>
        <v/>
      </c>
      <c r="P296" s="25" t="s">
        <v>1810</v>
      </c>
      <c r="Q296" s="26" t="s">
        <v>2060</v>
      </c>
      <c r="R296" s="25" t="s">
        <v>2061</v>
      </c>
      <c r="S296" s="51"/>
      <c r="T296" s="51"/>
      <c r="U296" s="51"/>
      <c r="V296" s="26"/>
      <c r="W296" s="26"/>
      <c r="X296" s="36" t="str">
        <f>IF(ISBLANK($A296),"",IF(ISBLANK(VLOOKUP($A296, Sentinel!$A$2:$H$180,8)),"N/A",VLOOKUP($A296, Sentinel!$A$2:$H$180,8)))</f>
        <v/>
      </c>
      <c r="Y296" s="37" t="str">
        <f>IF(ISBLANK(B296),"",IF(ISBLANK(VLOOKUP(B296,PCORNet!$A$2:$H$180,8)), "N/A",VLOOKUP(B296,PCORNet!$A$2:$H$180,8)))</f>
        <v/>
      </c>
      <c r="Z296" s="38" t="str">
        <f>IF(ISBLANK(C296),"",IF(ISBLANK(VLOOKUP(C296,'PCORNet v4'!$A$2:$H$296,8)), "N/A",VLOOKUP(C296,'PCORNet v4'!$A$2:$H$296,8)))</f>
        <v>PerformedObservationResult &gt; PerformedObservation &gt; DefinedObservation.nameCode(CD).displayName</v>
      </c>
      <c r="AA296" s="39" t="str">
        <f>IF(ISBLANK(D296),"",IF(ISBLANK(VLOOKUP(D296,i2b2!$A$2:$H$180,8)),"N/A",VLOOKUP(D296,i2b2!$A$2:$H$180,8)))</f>
        <v/>
      </c>
      <c r="AB296" s="40" t="str">
        <f>IF(ISBLANK(E296),"",IF(ISBLANK(VLOOKUP(E296,OMOP!$A$2:$H$180,8)),"N/A", VLOOKUP(E296,OMOP!$A$2:$H$180,8)))</f>
        <v/>
      </c>
    </row>
    <row r="297" spans="1:28" s="6" customFormat="1" ht="31.2" x14ac:dyDescent="0.3">
      <c r="A297" s="13"/>
      <c r="B297" s="14"/>
      <c r="C297" s="15" t="s">
        <v>1619</v>
      </c>
      <c r="D297" s="16"/>
      <c r="E297" s="17"/>
      <c r="F297" s="13" t="str">
        <f>IF(ISBLANK(A297),"",VLOOKUP(A297, Sentinel!$A$2:$F$139,2)&amp;"."&amp;VLOOKUP(A297, Sentinel!$A$2:$F$139,3))</f>
        <v/>
      </c>
      <c r="G297" s="13" t="str">
        <f>IF(ISBLANK(A297),"",VLOOKUP(A297, Sentinel!$A$2:$H$139,7))</f>
        <v/>
      </c>
      <c r="H297" s="14" t="str">
        <f>IF(ISBLANK(B297),"",VLOOKUP(B297, PCORNet!$A$2:$F$157,2)&amp;"."&amp;VLOOKUP(B297, PCORNet!$A$2:$F$157,3))</f>
        <v/>
      </c>
      <c r="I297" s="14" t="str">
        <f>IF(ISBLANK(B297),"",VLOOKUP(B297, PCORNet!$A$2:$H$157,7))</f>
        <v/>
      </c>
      <c r="J297" s="15" t="str">
        <f>IF(ISBLANK(C297),"",VLOOKUP(C297, 'PCORNet v4'!$A$2:$F$249,2)&amp;"."&amp;VLOOKUP(C297, 'PCORNet v4'!$A$2:$F$249,3))</f>
        <v>Pro_CM.pro_item_text</v>
      </c>
      <c r="K297" s="15" t="str">
        <f>IF(ISBLANK(C297),"",VLOOKUP(C297, 'PCORNet v4'!$A$2:$H$249,7))</f>
        <v>Text of the PRO item question</v>
      </c>
      <c r="L297" s="16" t="str">
        <f>IF(ISBLANK(D297),"",VLOOKUP(D297,i2b2!$A$2:$H$60,2)&amp;"."&amp;VLOOKUP(D297,i2b2!$A$2:$H$60,3))</f>
        <v/>
      </c>
      <c r="M297" s="16" t="str">
        <f>IF(ISBLANK(D297),"",VLOOKUP(D297,i2b2!$A$2:$H$60,7))</f>
        <v/>
      </c>
      <c r="N297" s="17" t="str">
        <f>IF(ISBLANK(E297),"",VLOOKUP(E297, OMOP!$A$2:$G$178,2)&amp;"."&amp;VLOOKUP(E297,OMOP!$A$2:$G$178,3))</f>
        <v/>
      </c>
      <c r="O297" s="17" t="str">
        <f>IF(ISBLANK(E297),"",VLOOKUP(E297, OMOP!$A$2:$H$178,7))</f>
        <v/>
      </c>
      <c r="P297" s="25" t="s">
        <v>1811</v>
      </c>
      <c r="Q297" s="26" t="s">
        <v>2060</v>
      </c>
      <c r="R297" s="25" t="s">
        <v>2061</v>
      </c>
      <c r="S297" s="51"/>
      <c r="T297" s="51"/>
      <c r="U297" s="51"/>
      <c r="V297" s="26"/>
      <c r="W297" s="26"/>
      <c r="X297" s="36" t="str">
        <f>IF(ISBLANK($A297),"",IF(ISBLANK(VLOOKUP($A297, Sentinel!$A$2:$H$180,8)),"N/A",VLOOKUP($A297, Sentinel!$A$2:$H$180,8)))</f>
        <v/>
      </c>
      <c r="Y297" s="37" t="str">
        <f>IF(ISBLANK(B297),"",IF(ISBLANK(VLOOKUP(B297,PCORNet!$A$2:$H$180,8)), "N/A",VLOOKUP(B297,PCORNet!$A$2:$H$180,8)))</f>
        <v/>
      </c>
      <c r="Z297" s="38" t="str">
        <f>IF(ISBLANK(C297),"",IF(ISBLANK(VLOOKUP(C297,'PCORNet v4'!$A$2:$H$296,8)), "N/A",VLOOKUP(C297,'PCORNet v4'!$A$2:$H$296,8)))</f>
        <v>PerformedObservationResult &gt; PerformedObservation &gt; DefinedObservation.nameCode(CD).originalText</v>
      </c>
      <c r="AA297" s="39" t="str">
        <f>IF(ISBLANK(D297),"",IF(ISBLANK(VLOOKUP(D297,i2b2!$A$2:$H$180,8)),"N/A",VLOOKUP(D297,i2b2!$A$2:$H$180,8)))</f>
        <v/>
      </c>
      <c r="AB297" s="40" t="str">
        <f>IF(ISBLANK(E297),"",IF(ISBLANK(VLOOKUP(E297,OMOP!$A$2:$H$180,8)),"N/A", VLOOKUP(E297,OMOP!$A$2:$H$180,8)))</f>
        <v/>
      </c>
    </row>
    <row r="298" spans="1:28" s="6" customFormat="1" ht="46.8" x14ac:dyDescent="0.3">
      <c r="A298" s="13"/>
      <c r="B298" s="14"/>
      <c r="C298" s="15" t="s">
        <v>1620</v>
      </c>
      <c r="D298" s="16"/>
      <c r="E298" s="17"/>
      <c r="F298" s="13" t="str">
        <f>IF(ISBLANK(A298),"",VLOOKUP(A298, Sentinel!$A$2:$F$139,2)&amp;"."&amp;VLOOKUP(A298, Sentinel!$A$2:$F$139,3))</f>
        <v/>
      </c>
      <c r="G298" s="13" t="str">
        <f>IF(ISBLANK(A298),"",VLOOKUP(A298, Sentinel!$A$2:$H$139,7))</f>
        <v/>
      </c>
      <c r="H298" s="14" t="str">
        <f>IF(ISBLANK(B298),"",VLOOKUP(B298, PCORNet!$A$2:$F$157,2)&amp;"."&amp;VLOOKUP(B298, PCORNet!$A$2:$F$157,3))</f>
        <v/>
      </c>
      <c r="I298" s="14" t="str">
        <f>IF(ISBLANK(B298),"",VLOOKUP(B298, PCORNet!$A$2:$H$157,7))</f>
        <v/>
      </c>
      <c r="J298" s="15" t="str">
        <f>IF(ISBLANK(C298),"",VLOOKUP(C298, 'PCORNet v4'!$A$2:$F$249,2)&amp;"."&amp;VLOOKUP(C298, 'PCORNet v4'!$A$2:$F$249,3))</f>
        <v>Pro_CM.pro_measure_fullname</v>
      </c>
      <c r="K298" s="15" t="str">
        <f>IF(ISBLANK(C298),"",VLOOKUP(C298, 'PCORNet v4'!$A$2:$H$249,7))</f>
        <v>Full name of the PRO item</v>
      </c>
      <c r="L298" s="16" t="str">
        <f>IF(ISBLANK(D298),"",VLOOKUP(D298,i2b2!$A$2:$H$60,2)&amp;"."&amp;VLOOKUP(D298,i2b2!$A$2:$H$60,3))</f>
        <v/>
      </c>
      <c r="M298" s="16" t="str">
        <f>IF(ISBLANK(D298),"",VLOOKUP(D298,i2b2!$A$2:$H$60,7))</f>
        <v/>
      </c>
      <c r="N298" s="17" t="str">
        <f>IF(ISBLANK(E298),"",VLOOKUP(E298, OMOP!$A$2:$G$178,2)&amp;"."&amp;VLOOKUP(E298,OMOP!$A$2:$G$178,3))</f>
        <v/>
      </c>
      <c r="O298" s="17" t="str">
        <f>IF(ISBLANK(E298),"",VLOOKUP(E298, OMOP!$A$2:$H$178,7))</f>
        <v/>
      </c>
      <c r="P298" s="25" t="s">
        <v>1812</v>
      </c>
      <c r="Q298" s="26" t="s">
        <v>2060</v>
      </c>
      <c r="R298" s="25" t="s">
        <v>2061</v>
      </c>
      <c r="S298" s="51"/>
      <c r="T298" s="51"/>
      <c r="U298" s="51"/>
      <c r="V298" s="26"/>
      <c r="W298" s="26"/>
      <c r="X298" s="36" t="str">
        <f>IF(ISBLANK($A298),"",IF(ISBLANK(VLOOKUP($A298, Sentinel!$A$2:$H$180,8)),"N/A",VLOOKUP($A298, Sentinel!$A$2:$H$180,8)))</f>
        <v/>
      </c>
      <c r="Y298" s="37" t="str">
        <f>IF(ISBLANK(B298),"",IF(ISBLANK(VLOOKUP(B298,PCORNet!$A$2:$H$180,8)), "N/A",VLOOKUP(B298,PCORNet!$A$2:$H$180,8)))</f>
        <v/>
      </c>
      <c r="Z298" s="38" t="str">
        <f>IF(ISBLANK(C298),"",IF(ISBLANK(VLOOKUP(C298,'PCORNet v4'!$A$2:$H$296,8)), "N/A",VLOOKUP(C298,'PCORNet v4'!$A$2:$H$296,8)))</f>
        <v>PerformedObservationResult &gt; AssessedResultRelationship &gt; PerformedObservation &gt; DefinedObservation.nameCode(CD).displayName</v>
      </c>
      <c r="AA298" s="39" t="str">
        <f>IF(ISBLANK(D298),"",IF(ISBLANK(VLOOKUP(D298,i2b2!$A$2:$H$180,8)),"N/A",VLOOKUP(D298,i2b2!$A$2:$H$180,8)))</f>
        <v/>
      </c>
      <c r="AB298" s="40" t="str">
        <f>IF(ISBLANK(E298),"",IF(ISBLANK(VLOOKUP(E298,OMOP!$A$2:$H$180,8)),"N/A", VLOOKUP(E298,OMOP!$A$2:$H$180,8)))</f>
        <v/>
      </c>
    </row>
    <row r="299" spans="1:28" s="6" customFormat="1" x14ac:dyDescent="0.3">
      <c r="A299" s="13"/>
      <c r="B299" s="14"/>
      <c r="C299" s="15"/>
      <c r="D299" s="16"/>
      <c r="E299" s="17"/>
      <c r="F299" s="13" t="str">
        <f>IF(ISBLANK(A299),"",VLOOKUP(A299, Sentinel!$A$2:$F$139,2)&amp;"."&amp;VLOOKUP(A299, Sentinel!$A$2:$F$139,3))</f>
        <v/>
      </c>
      <c r="G299" s="13" t="str">
        <f>IF(ISBLANK(A299),"",VLOOKUP(A299, Sentinel!$A$2:$H$139,7))</f>
        <v/>
      </c>
      <c r="H299" s="14" t="str">
        <f>IF(ISBLANK(B299),"",VLOOKUP(B299, PCORNet!$A$2:$F$157,2)&amp;"."&amp;VLOOKUP(B299, PCORNet!$A$2:$F$157,3))</f>
        <v/>
      </c>
      <c r="I299" s="14" t="str">
        <f>IF(ISBLANK(B299),"",VLOOKUP(B299, PCORNet!$A$2:$H$157,7))</f>
        <v/>
      </c>
      <c r="J299" s="15" t="str">
        <f>IF(ISBLANK(C299),"",VLOOKUP(C299, 'PCORNet v4'!$A$2:$F$249,2)&amp;"."&amp;VLOOKUP(C299, 'PCORNet v4'!$A$2:$F$249,3))</f>
        <v/>
      </c>
      <c r="K299" s="15" t="str">
        <f>IF(ISBLANK(C299),"",VLOOKUP(C299, 'PCORNet v4'!$A$2:$H$249,7))</f>
        <v/>
      </c>
      <c r="L299" s="16" t="str">
        <f>IF(ISBLANK(D299),"",VLOOKUP(D299,i2b2!$A$2:$H$60,2)&amp;"."&amp;VLOOKUP(D299,i2b2!$A$2:$H$60,3))</f>
        <v/>
      </c>
      <c r="M299" s="16" t="str">
        <f>IF(ISBLANK(D299),"",VLOOKUP(D299,i2b2!$A$2:$H$60,7))</f>
        <v/>
      </c>
      <c r="N299" s="17" t="str">
        <f>IF(ISBLANK(E299),"",VLOOKUP(E299, OMOP!$A$2:$G$178,2)&amp;"."&amp;VLOOKUP(E299,OMOP!$A$2:$G$178,3))</f>
        <v/>
      </c>
      <c r="O299" s="17" t="str">
        <f>IF(ISBLANK(E299),"",VLOOKUP(E299, OMOP!$A$2:$H$178,7))</f>
        <v/>
      </c>
      <c r="P299" s="25"/>
      <c r="Q299" s="26"/>
      <c r="R299" s="25"/>
      <c r="S299" s="50"/>
      <c r="T299" s="50"/>
      <c r="U299" s="50"/>
      <c r="V299" s="26"/>
      <c r="W299" s="26"/>
      <c r="X299" s="36" t="str">
        <f>IF(ISBLANK($A299),"",IF(ISBLANK(VLOOKUP($A299, Sentinel!$A$2:$H$180,8)),"N/A",VLOOKUP($A299, Sentinel!$A$2:$H$180,8)))</f>
        <v/>
      </c>
      <c r="Y299" s="37" t="str">
        <f>IF(ISBLANK(B299),"",IF(ISBLANK(VLOOKUP(B299,PCORNet!$A$2:$H$180,8)), "N/A",VLOOKUP(B299,PCORNet!$A$2:$H$180,8)))</f>
        <v/>
      </c>
      <c r="Z299" s="38" t="str">
        <f>IF(ISBLANK(C299),"",IF(ISBLANK(VLOOKUP(C299,'PCORNet v4'!$A$2:$H$296,8)), "N/A",VLOOKUP(C299,'PCORNet v4'!$A$2:$H$296,8)))</f>
        <v/>
      </c>
      <c r="AA299" s="39" t="str">
        <f>IF(ISBLANK(D299),"",IF(ISBLANK(VLOOKUP(D299,i2b2!$A$2:$H$180,8)),"N/A",VLOOKUP(D299,i2b2!$A$2:$H$180,8)))</f>
        <v/>
      </c>
      <c r="AB299" s="40" t="str">
        <f>IF(ISBLANK(E299),"",IF(ISBLANK(VLOOKUP(E299,OMOP!$A$2:$H$180,8)),"N/A", VLOOKUP(E299,OMOP!$A$2:$H$180,8)))</f>
        <v/>
      </c>
    </row>
    <row r="300" spans="1:28" s="6" customFormat="1" ht="46.8" x14ac:dyDescent="0.3">
      <c r="A300" s="13"/>
      <c r="B300" s="14" t="s">
        <v>678</v>
      </c>
      <c r="C300" s="15" t="s">
        <v>678</v>
      </c>
      <c r="D300" s="16" t="s">
        <v>995</v>
      </c>
      <c r="E300" s="17"/>
      <c r="F300" s="13" t="str">
        <f>IF(ISBLANK(A300),"",VLOOKUP(A300, Sentinel!$A$2:$F$139,2)&amp;"."&amp;VLOOKUP(A300, Sentinel!$A$2:$F$139,3))</f>
        <v/>
      </c>
      <c r="G300" s="13" t="str">
        <f>IF(ISBLANK(A300),"",VLOOKUP(A300, Sentinel!$A$2:$H$139,7))</f>
        <v/>
      </c>
      <c r="H300" s="14" t="str">
        <f>IF(ISBLANK(B300),"",VLOOKUP(B300, PCORNet!$A$2:$F$157,2)&amp;"."&amp;VLOOKUP(B300, PCORNet!$A$2:$F$157,3))</f>
        <v>Prescribing.</v>
      </c>
      <c r="I300" s="14" t="str">
        <f>IF(ISBLANK(B300),"",VLOOKUP(B300, PCORNet!$A$2:$H$157,7))</f>
        <v>The PRESCRIBING table contains one record per PRESCRIBINGID.</v>
      </c>
      <c r="J300" s="15" t="str">
        <f>IF(ISBLANK(C300),"",VLOOKUP(C300, 'PCORNet v4'!$A$2:$F$249,2)&amp;"."&amp;VLOOKUP(C300, 'PCORNet v4'!$A$2:$F$249,3))</f>
        <v>Prescribing.</v>
      </c>
      <c r="K300" s="15" t="str">
        <f>IF(ISBLANK(C300),"",VLOOKUP(C300, 'PCORNet v4'!$A$2:$H$249,7))</f>
        <v>The PRESCRIBING table contains one record per PRESCRIBINGID.</v>
      </c>
      <c r="L300" s="16" t="str">
        <f>IF(ISBLANK(D300),"",VLOOKUP(D300,i2b2!$A$2:$H$60,2)&amp;"."&amp;VLOOKUP(D300,i2b2!$A$2:$H$60,3))</f>
        <v>Medication.</v>
      </c>
      <c r="M300" s="16">
        <f>IF(ISBLANK(D300),"",VLOOKUP(D300,i2b2!$A$2:$H$60,7))</f>
        <v>0</v>
      </c>
      <c r="N300" s="17" t="str">
        <f>IF(ISBLANK(E300),"",VLOOKUP(E300, OMOP!$A$2:$G$178,2)&amp;"."&amp;VLOOKUP(E300,OMOP!$A$2:$G$178,3))</f>
        <v/>
      </c>
      <c r="O300" s="17" t="str">
        <f>IF(ISBLANK(E300),"",VLOOKUP(E300, OMOP!$A$2:$H$178,7))</f>
        <v/>
      </c>
      <c r="P300" s="25" t="s">
        <v>453</v>
      </c>
      <c r="Q300" s="26" t="s">
        <v>453</v>
      </c>
      <c r="R300" s="25"/>
      <c r="S300" s="50" t="s">
        <v>2812</v>
      </c>
      <c r="T300" s="50"/>
      <c r="U300" s="53" t="s">
        <v>2987</v>
      </c>
      <c r="V300" s="26" t="s">
        <v>1893</v>
      </c>
      <c r="W300" s="26" t="s">
        <v>2654</v>
      </c>
      <c r="X300" s="36" t="str">
        <f>IF(ISBLANK($A300),"",IF(ISBLANK(VLOOKUP($A300, Sentinel!$A$2:$H$180,8)),"N/A",VLOOKUP($A300, Sentinel!$A$2:$H$180,8)))</f>
        <v/>
      </c>
      <c r="Y300" s="37" t="str">
        <f>IF(ISBLANK(B300),"",IF(ISBLANK(VLOOKUP(B300,PCORNet!$A$2:$H$180,8)), "N/A",VLOOKUP(B300,PCORNet!$A$2:$H$180,8)))</f>
        <v>PerformedSubstanceAdministration</v>
      </c>
      <c r="Z300" s="38" t="str">
        <f>IF(ISBLANK(C300),"",IF(ISBLANK(VLOOKUP(C300,'PCORNet v4'!$A$2:$H$296,8)), "N/A",VLOOKUP(C300,'PCORNet v4'!$A$2:$H$296,8)))</f>
        <v>PerformedSubstanceAdministration</v>
      </c>
      <c r="AA300" s="39" t="str">
        <f>IF(ISBLANK(D300),"",IF(ISBLANK(VLOOKUP(D300,i2b2!$A$2:$H$180,8)),"N/A",VLOOKUP(D300,i2b2!$A$2:$H$180,8)))</f>
        <v>PerformedSubstanceAdministration</v>
      </c>
      <c r="AB300" s="40" t="str">
        <f>IF(ISBLANK(E300),"",IF(ISBLANK(VLOOKUP(E300,OMOP!$A$2:$H$180,8)),"N/A", VLOOKUP(E300,OMOP!$A$2:$H$180,8)))</f>
        <v/>
      </c>
    </row>
    <row r="301" spans="1:28" s="6" customFormat="1" ht="31.2" x14ac:dyDescent="0.3">
      <c r="A301" s="13"/>
      <c r="B301" s="14" t="s">
        <v>683</v>
      </c>
      <c r="C301" s="15" t="s">
        <v>683</v>
      </c>
      <c r="D301" s="16"/>
      <c r="E301" s="17"/>
      <c r="F301" s="13" t="str">
        <f>IF(ISBLANK(A301),"",VLOOKUP(A301, Sentinel!$A$2:$F$139,2)&amp;"."&amp;VLOOKUP(A301, Sentinel!$A$2:$F$139,3))</f>
        <v/>
      </c>
      <c r="G301" s="13" t="str">
        <f>IF(ISBLANK(A301),"",VLOOKUP(A301, Sentinel!$A$2:$H$139,7))</f>
        <v/>
      </c>
      <c r="H301" s="14" t="str">
        <f>IF(ISBLANK(B301),"",VLOOKUP(B301, PCORNet!$A$2:$F$157,2)&amp;"."&amp;VLOOKUP(B301, PCORNet!$A$2:$F$157,3))</f>
        <v>Prescribing.prescribingid</v>
      </c>
      <c r="I301" s="14" t="str">
        <f>IF(ISBLANK(B301),"",VLOOKUP(B301, PCORNet!$A$2:$H$157,7))</f>
        <v>Arbitrary identifier for each unique PRESCRIBING record.</v>
      </c>
      <c r="J301" s="15" t="str">
        <f>IF(ISBLANK(C301),"",VLOOKUP(C301, 'PCORNet v4'!$A$2:$F$249,2)&amp;"."&amp;VLOOKUP(C301, 'PCORNet v4'!$A$2:$F$249,3))</f>
        <v>Prescribing.prescribingid</v>
      </c>
      <c r="K301" s="15" t="str">
        <f>IF(ISBLANK(C301),"",VLOOKUP(C301, 'PCORNet v4'!$A$2:$H$249,7))</f>
        <v>Arbitrary identifier for each unique PRESCRIBING record.</v>
      </c>
      <c r="L301" s="16" t="str">
        <f>IF(ISBLANK(D301),"",VLOOKUP(D301,i2b2!$A$2:$H$60,2)&amp;"."&amp;VLOOKUP(D301,i2b2!$A$2:$H$60,3))</f>
        <v/>
      </c>
      <c r="M301" s="16" t="str">
        <f>IF(ISBLANK(D301),"",VLOOKUP(D301,i2b2!$A$2:$H$60,7))</f>
        <v/>
      </c>
      <c r="N301" s="17" t="str">
        <f>IF(ISBLANK(E301),"",VLOOKUP(E301, OMOP!$A$2:$G$178,2)&amp;"."&amp;VLOOKUP(E301,OMOP!$A$2:$G$178,3))</f>
        <v/>
      </c>
      <c r="O301" s="17" t="str">
        <f>IF(ISBLANK(E301),"",VLOOKUP(E301, OMOP!$A$2:$H$178,7))</f>
        <v/>
      </c>
      <c r="P301" s="25" t="s">
        <v>455</v>
      </c>
      <c r="Q301" s="26" t="s">
        <v>2062</v>
      </c>
      <c r="R301" s="25" t="s">
        <v>2051</v>
      </c>
      <c r="S301" s="55" t="s">
        <v>2812</v>
      </c>
      <c r="T301" s="55"/>
      <c r="U301" s="55"/>
      <c r="V301" s="26" t="s">
        <v>2773</v>
      </c>
      <c r="W301" s="26" t="s">
        <v>2655</v>
      </c>
      <c r="X301" s="36" t="str">
        <f>IF(ISBLANK($A301),"",IF(ISBLANK(VLOOKUP($A301, Sentinel!$A$2:$H$180,8)),"N/A",VLOOKUP($A301, Sentinel!$A$2:$H$180,8)))</f>
        <v/>
      </c>
      <c r="Y301" s="37" t="str">
        <f>IF(ISBLANK(B301),"",IF(ISBLANK(VLOOKUP(B301,PCORNet!$A$2:$H$180,8)), "N/A",VLOOKUP(B301,PCORNet!$A$2:$H$180,8)))</f>
        <v>PerformedSubstanceAdministration.identifier(DSET&lt;ID&gt;).item(ID).identifier</v>
      </c>
      <c r="Z301" s="38" t="str">
        <f>IF(ISBLANK(C301),"",IF(ISBLANK(VLOOKUP(C301,'PCORNet v4'!$A$2:$H$296,8)), "N/A",VLOOKUP(C301,'PCORNet v4'!$A$2:$H$296,8)))</f>
        <v>PerformedSubstanceAdministration.identifier(DSET&lt;ID&gt;).item(ID).identifier</v>
      </c>
      <c r="AA301" s="39" t="str">
        <f>IF(ISBLANK(D301),"",IF(ISBLANK(VLOOKUP(D301,i2b2!$A$2:$H$180,8)),"N/A",VLOOKUP(D301,i2b2!$A$2:$H$180,8)))</f>
        <v/>
      </c>
      <c r="AB301" s="40" t="str">
        <f>IF(ISBLANK(E301),"",IF(ISBLANK(VLOOKUP(E301,OMOP!$A$2:$H$180,8)),"N/A", VLOOKUP(E301,OMOP!$A$2:$H$180,8)))</f>
        <v/>
      </c>
    </row>
    <row r="302" spans="1:28" s="6" customFormat="1" ht="31.2" x14ac:dyDescent="0.3">
      <c r="A302" s="13"/>
      <c r="B302" s="14" t="s">
        <v>681</v>
      </c>
      <c r="C302" s="15" t="s">
        <v>681</v>
      </c>
      <c r="D302" s="16"/>
      <c r="E302" s="17"/>
      <c r="F302" s="13" t="str">
        <f>IF(ISBLANK(A302),"",VLOOKUP(A302, Sentinel!$A$2:$F$139,2)&amp;"."&amp;VLOOKUP(A302, Sentinel!$A$2:$F$139,3))</f>
        <v/>
      </c>
      <c r="G302" s="13" t="str">
        <f>IF(ISBLANK(A302),"",VLOOKUP(A302, Sentinel!$A$2:$H$139,7))</f>
        <v/>
      </c>
      <c r="H302" s="14" t="str">
        <f>IF(ISBLANK(B302),"",VLOOKUP(B302, PCORNet!$A$2:$F$157,2)&amp;"."&amp;VLOOKUP(B302, PCORNet!$A$2:$F$157,3))</f>
        <v>Prescribing.patid</v>
      </c>
      <c r="I302" s="14" t="str">
        <f>IF(ISBLANK(B302),"",VLOOKUP(B302, PCORNet!$A$2:$H$157,7))</f>
        <v>Arbitrary person-level identifier used to link across tables.</v>
      </c>
      <c r="J302" s="15" t="str">
        <f>IF(ISBLANK(C302),"",VLOOKUP(C302, 'PCORNet v4'!$A$2:$F$249,2)&amp;"."&amp;VLOOKUP(C302, 'PCORNet v4'!$A$2:$F$249,3))</f>
        <v>Prescribing.patid</v>
      </c>
      <c r="K302" s="15" t="str">
        <f>IF(ISBLANK(C302),"",VLOOKUP(C302, 'PCORNet v4'!$A$2:$H$249,7))</f>
        <v>Arbitrary person-level identifier used to link across tables.</v>
      </c>
      <c r="L302" s="16" t="str">
        <f>IF(ISBLANK(D302),"",VLOOKUP(D302,i2b2!$A$2:$H$60,2)&amp;"."&amp;VLOOKUP(D302,i2b2!$A$2:$H$60,3))</f>
        <v/>
      </c>
      <c r="M302" s="16" t="str">
        <f>IF(ISBLANK(D302),"",VLOOKUP(D302,i2b2!$A$2:$H$60,7))</f>
        <v/>
      </c>
      <c r="N302" s="17" t="str">
        <f>IF(ISBLANK(E302),"",VLOOKUP(E302, OMOP!$A$2:$G$178,2)&amp;"."&amp;VLOOKUP(E302,OMOP!$A$2:$G$178,3))</f>
        <v/>
      </c>
      <c r="O302" s="17" t="str">
        <f>IF(ISBLANK(E302),"",VLOOKUP(E302, OMOP!$A$2:$H$178,7))</f>
        <v/>
      </c>
      <c r="P302" s="25" t="s">
        <v>454</v>
      </c>
      <c r="Q302" s="26" t="s">
        <v>2050</v>
      </c>
      <c r="R302" s="25" t="s">
        <v>2051</v>
      </c>
      <c r="S302" s="51"/>
      <c r="T302" s="51"/>
      <c r="U302" s="51"/>
      <c r="V302" s="26" t="s">
        <v>1921</v>
      </c>
      <c r="W302" s="26" t="s">
        <v>2661</v>
      </c>
      <c r="X302" s="36" t="str">
        <f>IF(ISBLANK($A302),"",IF(ISBLANK(VLOOKUP($A302, Sentinel!$A$2:$H$180,8)),"N/A",VLOOKUP($A302, Sentinel!$A$2:$H$180,8)))</f>
        <v/>
      </c>
      <c r="Y302" s="37" t="str">
        <f>IF(ISBLANK(B302),"",IF(ISBLANK(VLOOKUP(B302,PCORNet!$A$2:$H$180,8)), "N/A",VLOOKUP(B302,PCORNet!$A$2:$H$180,8)))</f>
        <v>PerformedSubstanceAdministration &gt; Subject.identifier(ID).identifier</v>
      </c>
      <c r="Z302" s="38" t="str">
        <f>IF(ISBLANK(C302),"",IF(ISBLANK(VLOOKUP(C302,'PCORNet v4'!$A$2:$H$296,8)), "N/A",VLOOKUP(C302,'PCORNet v4'!$A$2:$H$296,8)))</f>
        <v>PerformedSubstanceAdministration &gt; Subject.identifier(ID).identifier</v>
      </c>
      <c r="AA302" s="39" t="str">
        <f>IF(ISBLANK(D302),"",IF(ISBLANK(VLOOKUP(D302,i2b2!$A$2:$H$180,8)),"N/A",VLOOKUP(D302,i2b2!$A$2:$H$180,8)))</f>
        <v/>
      </c>
      <c r="AB302" s="40" t="str">
        <f>IF(ISBLANK(E302),"",IF(ISBLANK(VLOOKUP(E302,OMOP!$A$2:$H$180,8)),"N/A", VLOOKUP(E302,OMOP!$A$2:$H$180,8)))</f>
        <v/>
      </c>
    </row>
    <row r="303" spans="1:28" s="6" customFormat="1" ht="46.8" x14ac:dyDescent="0.3">
      <c r="A303" s="13"/>
      <c r="B303" s="14" t="s">
        <v>680</v>
      </c>
      <c r="C303" s="15" t="s">
        <v>680</v>
      </c>
      <c r="D303" s="16"/>
      <c r="E303" s="17"/>
      <c r="F303" s="13" t="str">
        <f>IF(ISBLANK(A303),"",VLOOKUP(A303, Sentinel!$A$2:$F$139,2)&amp;"."&amp;VLOOKUP(A303, Sentinel!$A$2:$F$139,3))</f>
        <v/>
      </c>
      <c r="G303" s="13" t="str">
        <f>IF(ISBLANK(A303),"",VLOOKUP(A303, Sentinel!$A$2:$H$139,7))</f>
        <v/>
      </c>
      <c r="H303" s="14" t="str">
        <f>IF(ISBLANK(B303),"",VLOOKUP(B303, PCORNet!$A$2:$F$157,2)&amp;"."&amp;VLOOKUP(B303, PCORNet!$A$2:$F$157,3))</f>
        <v>Prescribing.encounterid</v>
      </c>
      <c r="I303" s="14" t="str">
        <f>IF(ISBLANK(B303),"",VLOOKUP(B303, PCORNet!$A$2:$H$157,7))</f>
        <v>Arbitrary encounter-level identifier</v>
      </c>
      <c r="J303" s="15" t="str">
        <f>IF(ISBLANK(C303),"",VLOOKUP(C303, 'PCORNet v4'!$A$2:$F$249,2)&amp;"."&amp;VLOOKUP(C303, 'PCORNet v4'!$A$2:$F$249,3))</f>
        <v>Prescribing.encounterid</v>
      </c>
      <c r="K303" s="15" t="str">
        <f>IF(ISBLANK(C303),"",VLOOKUP(C303, 'PCORNet v4'!$A$2:$H$249,7))</f>
        <v>Arbitrary encounter-level identifier</v>
      </c>
      <c r="L303" s="16" t="str">
        <f>IF(ISBLANK(D303),"",VLOOKUP(D303,i2b2!$A$2:$H$60,2)&amp;"."&amp;VLOOKUP(D303,i2b2!$A$2:$H$60,3))</f>
        <v/>
      </c>
      <c r="M303" s="16" t="str">
        <f>IF(ISBLANK(D303),"",VLOOKUP(D303,i2b2!$A$2:$H$60,7))</f>
        <v/>
      </c>
      <c r="N303" s="17" t="str">
        <f>IF(ISBLANK(E303),"",VLOOKUP(E303, OMOP!$A$2:$G$178,2)&amp;"."&amp;VLOOKUP(E303,OMOP!$A$2:$G$178,3))</f>
        <v/>
      </c>
      <c r="O303" s="17" t="str">
        <f>IF(ISBLANK(E303),"",VLOOKUP(E303, OMOP!$A$2:$H$178,7))</f>
        <v/>
      </c>
      <c r="P303" s="26" t="s">
        <v>2025</v>
      </c>
      <c r="Q303" s="26" t="s">
        <v>2062</v>
      </c>
      <c r="R303" s="25" t="s">
        <v>2051</v>
      </c>
      <c r="S303" s="51"/>
      <c r="T303" s="51"/>
      <c r="U303" s="51"/>
      <c r="V303" s="26" t="s">
        <v>1894</v>
      </c>
      <c r="W303" s="26" t="s">
        <v>2662</v>
      </c>
      <c r="X303" s="36" t="str">
        <f>IF(ISBLANK($A303),"",IF(ISBLANK(VLOOKUP($A303, Sentinel!$A$2:$H$180,8)),"N/A",VLOOKUP($A303, Sentinel!$A$2:$H$180,8)))</f>
        <v/>
      </c>
      <c r="Y303" s="37" t="str">
        <f>IF(ISBLANK(B303),"",IF(ISBLANK(VLOOKUP(B303,PCORNet!$A$2:$H$180,8)), "N/A",VLOOKUP(B303,PCORNet!$A$2:$H$180,8)))</f>
        <v>PerformedSubstanceAdministration &gt; PerformedCompositionRelationship &gt; PerformedEncounter.identifier(DSET&lt;ID&gt;).item(ID).identifier</v>
      </c>
      <c r="Z303" s="38" t="str">
        <f>IF(ISBLANK(C303),"",IF(ISBLANK(VLOOKUP(C303,'PCORNet v4'!$A$2:$H$296,8)), "N/A",VLOOKUP(C303,'PCORNet v4'!$A$2:$H$296,8)))</f>
        <v>PerformedSubstanceAdministration &gt; PerformedCompositionRelationship &gt; PerformedEncounter.identifier(DSET&lt;ID&gt;).item(ID).identifier</v>
      </c>
      <c r="AA303" s="39" t="str">
        <f>IF(ISBLANK(D303),"",IF(ISBLANK(VLOOKUP(D303,i2b2!$A$2:$H$180,8)),"N/A",VLOOKUP(D303,i2b2!$A$2:$H$180,8)))</f>
        <v/>
      </c>
      <c r="AB303" s="40" t="str">
        <f>IF(ISBLANK(E303),"",IF(ISBLANK(VLOOKUP(E303,OMOP!$A$2:$H$180,8)),"N/A", VLOOKUP(E303,OMOP!$A$2:$H$180,8)))</f>
        <v/>
      </c>
    </row>
    <row r="304" spans="1:28" s="6" customFormat="1" ht="78" x14ac:dyDescent="0.3">
      <c r="A304" s="13"/>
      <c r="B304" s="14" t="s">
        <v>699</v>
      </c>
      <c r="C304" s="15" t="s">
        <v>699</v>
      </c>
      <c r="D304" s="16"/>
      <c r="E304" s="17"/>
      <c r="F304" s="13" t="str">
        <f>IF(ISBLANK(A304),"",VLOOKUP(A304, Sentinel!$A$2:$F$139,2)&amp;"."&amp;VLOOKUP(A304, Sentinel!$A$2:$F$139,3))</f>
        <v/>
      </c>
      <c r="G304" s="13" t="str">
        <f>IF(ISBLANK(A304),"",VLOOKUP(A304, Sentinel!$A$2:$H$139,7))</f>
        <v/>
      </c>
      <c r="H304" s="14" t="str">
        <f>IF(ISBLANK(B304),"",VLOOKUP(B304, PCORNet!$A$2:$F$157,2)&amp;"."&amp;VLOOKUP(B304, PCORNet!$A$2:$F$157,3))</f>
        <v>Prescribing.rx_providerid</v>
      </c>
      <c r="I304" s="14" t="str">
        <f>IF(ISBLANK(B304),"",VLOOKUP(B304, PCORNet!$A$2:$H$157,7))</f>
        <v>Provider code for the provider who prescribed the medication. The provider code is a pseudoidentifier with a consistent crosswalk to the real identifier.</v>
      </c>
      <c r="J304" s="15" t="str">
        <f>IF(ISBLANK(C304),"",VLOOKUP(C304, 'PCORNet v4'!$A$2:$F$249,2)&amp;"."&amp;VLOOKUP(C304, 'PCORNet v4'!$A$2:$F$249,3))</f>
        <v>Prescribing.rx_providerid</v>
      </c>
      <c r="K304" s="15" t="str">
        <f>IF(ISBLANK(C304),"",VLOOKUP(C304, 'PCORNet v4'!$A$2:$H$249,7))</f>
        <v>Provider code for the provider who prescribed the medication. The provider code is a pseudoidentifier with a consistent crosswalk to the real identifier.</v>
      </c>
      <c r="L304" s="16" t="str">
        <f>IF(ISBLANK(D304),"",VLOOKUP(D304,i2b2!$A$2:$H$60,2)&amp;"."&amp;VLOOKUP(D304,i2b2!$A$2:$H$60,3))</f>
        <v/>
      </c>
      <c r="M304" s="16" t="str">
        <f>IF(ISBLANK(D304),"",VLOOKUP(D304,i2b2!$A$2:$H$60,7))</f>
        <v/>
      </c>
      <c r="N304" s="17" t="str">
        <f>IF(ISBLANK(E304),"",VLOOKUP(E304, OMOP!$A$2:$G$178,2)&amp;"."&amp;VLOOKUP(E304,OMOP!$A$2:$G$178,3))</f>
        <v/>
      </c>
      <c r="O304" s="17" t="str">
        <f>IF(ISBLANK(E304),"",VLOOKUP(E304, OMOP!$A$2:$H$178,7))</f>
        <v/>
      </c>
      <c r="P304" s="25" t="s">
        <v>2026</v>
      </c>
      <c r="Q304" s="26" t="s">
        <v>1541</v>
      </c>
      <c r="R304" s="25" t="s">
        <v>2051</v>
      </c>
      <c r="S304" s="50" t="s">
        <v>2812</v>
      </c>
      <c r="T304" s="50"/>
      <c r="U304" s="50"/>
      <c r="V304" s="26" t="s">
        <v>2137</v>
      </c>
      <c r="W304" s="26" t="s">
        <v>2663</v>
      </c>
      <c r="X304" s="36" t="str">
        <f>IF(ISBLANK($A304),"",IF(ISBLANK(VLOOKUP($A304, Sentinel!$A$2:$H$180,8)),"N/A",VLOOKUP($A304, Sentinel!$A$2:$H$180,8)))</f>
        <v/>
      </c>
      <c r="Y304" s="37" t="str">
        <f>IF(ISBLANK(B304),"",IF(ISBLANK(VLOOKUP(B304,PCORNet!$A$2:$H$180,8)), "N/A",VLOOKUP(B304,PCORNet!$A$2:$H$180,8)))</f>
        <v>PerformedSubstanceAdministration &gt; Performer &gt; HealthcareProvider.identifier(DSET&lt;ID&gt;).item(ID).identifier</v>
      </c>
      <c r="Z304" s="38" t="str">
        <f>IF(ISBLANK(C304),"",IF(ISBLANK(VLOOKUP(C304,'PCORNet v4'!$A$2:$H$296,8)), "N/A",VLOOKUP(C304,'PCORNet v4'!$A$2:$H$296,8)))</f>
        <v>PerformedSubstanceAdministration &gt; Performer &gt; HealthcareProvider.identifier(DSET&lt;ID&gt;).item(ID).identifier</v>
      </c>
      <c r="AA304" s="39" t="str">
        <f>IF(ISBLANK(D304),"",IF(ISBLANK(VLOOKUP(D304,i2b2!$A$2:$H$180,8)),"N/A",VLOOKUP(D304,i2b2!$A$2:$H$180,8)))</f>
        <v/>
      </c>
      <c r="AB304" s="40" t="str">
        <f>IF(ISBLANK(E304),"",IF(ISBLANK(VLOOKUP(E304,OMOP!$A$2:$H$180,8)),"N/A", VLOOKUP(E304,OMOP!$A$2:$H$180,8)))</f>
        <v/>
      </c>
    </row>
    <row r="305" spans="1:28" s="6" customFormat="1" ht="46.8" x14ac:dyDescent="0.3">
      <c r="A305" s="13"/>
      <c r="B305" s="14" t="s">
        <v>695</v>
      </c>
      <c r="C305" s="15" t="s">
        <v>695</v>
      </c>
      <c r="D305" s="16" t="s">
        <v>996</v>
      </c>
      <c r="E305" s="17"/>
      <c r="F305" s="13" t="str">
        <f>IF(ISBLANK(A305),"",VLOOKUP(A305, Sentinel!$A$2:$F$139,2)&amp;"."&amp;VLOOKUP(A305, Sentinel!$A$2:$F$139,3))</f>
        <v/>
      </c>
      <c r="G305" s="13" t="str">
        <f>IF(ISBLANK(A305),"",VLOOKUP(A305, Sentinel!$A$2:$H$139,7))</f>
        <v/>
      </c>
      <c r="H305" s="14" t="str">
        <f>IF(ISBLANK(B305),"",VLOOKUP(B305, PCORNet!$A$2:$F$157,2)&amp;"."&amp;VLOOKUP(B305, PCORNet!$A$2:$F$157,3))</f>
        <v>Prescribing.rx_order_date</v>
      </c>
      <c r="I305" s="14" t="str">
        <f>IF(ISBLANK(B305),"",VLOOKUP(B305, PCORNet!$A$2:$H$157,7))</f>
        <v>Order date of the prescription by the provider.</v>
      </c>
      <c r="J305" s="15" t="str">
        <f>IF(ISBLANK(C305),"",VLOOKUP(C305, 'PCORNet v4'!$A$2:$F$249,2)&amp;"."&amp;VLOOKUP(C305, 'PCORNet v4'!$A$2:$F$249,3))</f>
        <v>Prescribing.rx_order_date</v>
      </c>
      <c r="K305" s="15" t="str">
        <f>IF(ISBLANK(C305),"",VLOOKUP(C305, 'PCORNet v4'!$A$2:$H$249,7))</f>
        <v>Order date of the prescription by the provider.</v>
      </c>
      <c r="L305" s="16" t="str">
        <f>IF(ISBLANK(D305),"",VLOOKUP(D305,i2b2!$A$2:$H$60,2)&amp;"."&amp;VLOOKUP(D305,i2b2!$A$2:$H$60,3))</f>
        <v>Medication.ORDER_DATE</v>
      </c>
      <c r="M305" s="16" t="str">
        <f>IF(ISBLANK(D305),"",VLOOKUP(D305,i2b2!$A$2:$H$60,7))</f>
        <v>Order date and time. If times don’t exist in the source data, set HH:MM:SS to 00:00:00.</v>
      </c>
      <c r="N305" s="17" t="str">
        <f>IF(ISBLANK(E305),"",VLOOKUP(E305, OMOP!$A$2:$G$178,2)&amp;"."&amp;VLOOKUP(E305,OMOP!$A$2:$G$178,3))</f>
        <v/>
      </c>
      <c r="O305" s="17" t="str">
        <f>IF(ISBLANK(E305),"",VLOOKUP(E305, OMOP!$A$2:$H$178,7))</f>
        <v/>
      </c>
      <c r="P305" s="26" t="s">
        <v>813</v>
      </c>
      <c r="Q305" s="26" t="s">
        <v>2047</v>
      </c>
      <c r="R305" s="25" t="s">
        <v>2085</v>
      </c>
      <c r="S305" s="50" t="s">
        <v>2812</v>
      </c>
      <c r="T305" s="52"/>
      <c r="U305" s="52"/>
      <c r="V305" s="26" t="s">
        <v>2774</v>
      </c>
      <c r="W305" s="26" t="s">
        <v>2664</v>
      </c>
      <c r="X305" s="36" t="str">
        <f>IF(ISBLANK($A305),"",IF(ISBLANK(VLOOKUP($A305, Sentinel!$A$2:$H$180,8)),"N/A",VLOOKUP($A305, Sentinel!$A$2:$H$180,8)))</f>
        <v/>
      </c>
      <c r="Y305" s="37" t="str">
        <f>IF(ISBLANK(B305),"",IF(ISBLANK(VLOOKUP(B305,PCORNet!$A$2:$H$180,8)), "N/A",VLOOKUP(B305,PCORNet!$A$2:$H$180,8)))</f>
        <v>PerformedSubstanceAdministration.orderDate</v>
      </c>
      <c r="Z305" s="38" t="str">
        <f>IF(ISBLANK(C305),"",IF(ISBLANK(VLOOKUP(C305,'PCORNet v4'!$A$2:$H$296,8)), "N/A",VLOOKUP(C305,'PCORNet v4'!$A$2:$H$296,8)))</f>
        <v>PerformedSubstanceAdministration.orderDate</v>
      </c>
      <c r="AA305" s="39" t="str">
        <f>IF(ISBLANK(D305),"",IF(ISBLANK(VLOOKUP(D305,i2b2!$A$2:$H$180,8)),"N/A",VLOOKUP(D305,i2b2!$A$2:$H$180,8)))</f>
        <v>PerformedSubstanceAdministration.orderDate</v>
      </c>
      <c r="AB305" s="40" t="str">
        <f>IF(ISBLANK(E305),"",IF(ISBLANK(VLOOKUP(E305,OMOP!$A$2:$H$180,8)),"N/A", VLOOKUP(E305,OMOP!$A$2:$H$180,8)))</f>
        <v/>
      </c>
    </row>
    <row r="306" spans="1:28" s="6" customFormat="1" ht="31.2" x14ac:dyDescent="0.3">
      <c r="A306" s="13"/>
      <c r="B306" s="14" t="s">
        <v>697</v>
      </c>
      <c r="C306" s="15" t="s">
        <v>697</v>
      </c>
      <c r="D306" s="16"/>
      <c r="E306" s="17"/>
      <c r="F306" s="13" t="str">
        <f>IF(ISBLANK(A306),"",VLOOKUP(A306, Sentinel!$A$2:$F$139,2)&amp;"."&amp;VLOOKUP(A306, Sentinel!$A$2:$F$139,3))</f>
        <v/>
      </c>
      <c r="G306" s="13" t="str">
        <f>IF(ISBLANK(A306),"",VLOOKUP(A306, Sentinel!$A$2:$H$139,7))</f>
        <v/>
      </c>
      <c r="H306" s="14" t="str">
        <f>IF(ISBLANK(B306),"",VLOOKUP(B306, PCORNet!$A$2:$F$157,2)&amp;"."&amp;VLOOKUP(B306, PCORNet!$A$2:$F$157,3))</f>
        <v>Prescribing.rx_order_time</v>
      </c>
      <c r="I306" s="14" t="str">
        <f>IF(ISBLANK(B306),"",VLOOKUP(B306, PCORNet!$A$2:$H$157,7))</f>
        <v>Order time of the prescription by the provider.</v>
      </c>
      <c r="J306" s="15" t="str">
        <f>IF(ISBLANK(C306),"",VLOOKUP(C306, 'PCORNet v4'!$A$2:$F$249,2)&amp;"."&amp;VLOOKUP(C306, 'PCORNet v4'!$A$2:$F$249,3))</f>
        <v>Prescribing.rx_order_time</v>
      </c>
      <c r="K306" s="15" t="str">
        <f>IF(ISBLANK(C306),"",VLOOKUP(C306, 'PCORNet v4'!$A$2:$H$249,7))</f>
        <v>Order time of the prescription by the provider.</v>
      </c>
      <c r="L306" s="16" t="str">
        <f>IF(ISBLANK(D306),"",VLOOKUP(D306,i2b2!$A$2:$H$60,2)&amp;"."&amp;VLOOKUP(D306,i2b2!$A$2:$H$60,3))</f>
        <v/>
      </c>
      <c r="M306" s="16" t="str">
        <f>IF(ISBLANK(D306),"",VLOOKUP(D306,i2b2!$A$2:$H$60,7))</f>
        <v/>
      </c>
      <c r="N306" s="17" t="str">
        <f>IF(ISBLANK(E306),"",VLOOKUP(E306, OMOP!$A$2:$G$178,2)&amp;"."&amp;VLOOKUP(E306,OMOP!$A$2:$G$178,3))</f>
        <v/>
      </c>
      <c r="O306" s="17" t="str">
        <f>IF(ISBLANK(E306),"",VLOOKUP(E306, OMOP!$A$2:$H$178,7))</f>
        <v/>
      </c>
      <c r="P306" s="26" t="s">
        <v>813</v>
      </c>
      <c r="Q306" s="26" t="s">
        <v>2047</v>
      </c>
      <c r="R306" s="25" t="s">
        <v>2085</v>
      </c>
      <c r="S306" s="50" t="s">
        <v>2812</v>
      </c>
      <c r="T306" s="52"/>
      <c r="U306" s="52"/>
      <c r="V306" s="26" t="s">
        <v>2774</v>
      </c>
      <c r="W306" s="26" t="s">
        <v>2664</v>
      </c>
      <c r="X306" s="36" t="str">
        <f>IF(ISBLANK($A306),"",IF(ISBLANK(VLOOKUP($A306, Sentinel!$A$2:$H$180,8)),"N/A",VLOOKUP($A306, Sentinel!$A$2:$H$180,8)))</f>
        <v/>
      </c>
      <c r="Y306" s="37" t="str">
        <f>IF(ISBLANK(B306),"",IF(ISBLANK(VLOOKUP(B306,PCORNet!$A$2:$H$180,8)), "N/A",VLOOKUP(B306,PCORNet!$A$2:$H$180,8)))</f>
        <v>PerformedSubstanceAdministration.orderDate</v>
      </c>
      <c r="Z306" s="38" t="str">
        <f>IF(ISBLANK(C306),"",IF(ISBLANK(VLOOKUP(C306,'PCORNet v4'!$A$2:$H$296,8)), "N/A",VLOOKUP(C306,'PCORNet v4'!$A$2:$H$296,8)))</f>
        <v>PerformedSubstanceAdministration.orderDate</v>
      </c>
      <c r="AA306" s="39" t="str">
        <f>IF(ISBLANK(D306),"",IF(ISBLANK(VLOOKUP(D306,i2b2!$A$2:$H$180,8)),"N/A",VLOOKUP(D306,i2b2!$A$2:$H$180,8)))</f>
        <v/>
      </c>
      <c r="AB306" s="40" t="str">
        <f>IF(ISBLANK(E306),"",IF(ISBLANK(VLOOKUP(E306,OMOP!$A$2:$H$180,8)),"N/A", VLOOKUP(E306,OMOP!$A$2:$H$180,8)))</f>
        <v/>
      </c>
    </row>
    <row r="307" spans="1:28" s="6" customFormat="1" ht="62.4" x14ac:dyDescent="0.3">
      <c r="A307" s="13"/>
      <c r="B307" s="14" t="s">
        <v>707</v>
      </c>
      <c r="C307" s="15" t="s">
        <v>707</v>
      </c>
      <c r="D307" s="16"/>
      <c r="E307" s="17"/>
      <c r="F307" s="13" t="str">
        <f>IF(ISBLANK(A307),"",VLOOKUP(A307, Sentinel!$A$2:$F$139,2)&amp;"."&amp;VLOOKUP(A307, Sentinel!$A$2:$F$139,3))</f>
        <v/>
      </c>
      <c r="G307" s="13" t="str">
        <f>IF(ISBLANK(A307),"",VLOOKUP(A307, Sentinel!$A$2:$H$139,7))</f>
        <v/>
      </c>
      <c r="H307" s="14" t="str">
        <f>IF(ISBLANK(B307),"",VLOOKUP(B307, PCORNet!$A$2:$F$157,2)&amp;"."&amp;VLOOKUP(B307, PCORNet!$A$2:$F$157,3))</f>
        <v>Prescribing.rx_start_date</v>
      </c>
      <c r="I307" s="14" t="str">
        <f>IF(ISBLANK(B307),"",VLOOKUP(B307, PCORNet!$A$2:$H$157,7))</f>
        <v>Start date of order. This attribute may not be consistent with the date on which the patient actually begin taking the medication.</v>
      </c>
      <c r="J307" s="15" t="str">
        <f>IF(ISBLANK(C307),"",VLOOKUP(C307, 'PCORNet v4'!$A$2:$F$249,2)&amp;"."&amp;VLOOKUP(C307, 'PCORNet v4'!$A$2:$F$249,3))</f>
        <v>Prescribing.rx_start_date</v>
      </c>
      <c r="K307" s="15" t="str">
        <f>IF(ISBLANK(C307),"",VLOOKUP(C307, 'PCORNet v4'!$A$2:$H$249,7))</f>
        <v>Start date of order. This attribute may not be consistent with the date on which the patient actually begin taking the medication.</v>
      </c>
      <c r="L307" s="16" t="str">
        <f>IF(ISBLANK(D307),"",VLOOKUP(D307,i2b2!$A$2:$H$60,2)&amp;"."&amp;VLOOKUP(D307,i2b2!$A$2:$H$60,3))</f>
        <v/>
      </c>
      <c r="M307" s="16" t="str">
        <f>IF(ISBLANK(D307),"",VLOOKUP(D307,i2b2!$A$2:$H$60,7))</f>
        <v/>
      </c>
      <c r="N307" s="17" t="str">
        <f>IF(ISBLANK(E307),"",VLOOKUP(E307, OMOP!$A$2:$G$178,2)&amp;"."&amp;VLOOKUP(E307,OMOP!$A$2:$G$178,3))</f>
        <v/>
      </c>
      <c r="O307" s="17" t="str">
        <f>IF(ISBLANK(E307),"",VLOOKUP(E307, OMOP!$A$2:$H$178,7))</f>
        <v/>
      </c>
      <c r="P307" s="25" t="s">
        <v>814</v>
      </c>
      <c r="Q307" s="26" t="s">
        <v>2047</v>
      </c>
      <c r="R307" s="25" t="s">
        <v>2048</v>
      </c>
      <c r="S307" s="50" t="s">
        <v>2812</v>
      </c>
      <c r="T307" s="50"/>
      <c r="U307" s="50"/>
      <c r="V307" s="26" t="s">
        <v>2775</v>
      </c>
      <c r="W307" s="26" t="s">
        <v>2665</v>
      </c>
      <c r="X307" s="36" t="str">
        <f>IF(ISBLANK($A307),"",IF(ISBLANK(VLOOKUP($A307, Sentinel!$A$2:$H$180,8)),"N/A",VLOOKUP($A307, Sentinel!$A$2:$H$180,8)))</f>
        <v/>
      </c>
      <c r="Y307" s="37" t="str">
        <f>IF(ISBLANK(B307),"",IF(ISBLANK(VLOOKUP(B307,PCORNet!$A$2:$H$180,8)), "N/A",VLOOKUP(B307,PCORNet!$A$2:$H$180,8)))</f>
        <v>PerformedSubstanceAdministration &gt; PerformedCompositionRelationship &gt; PerformedStudyAgentTransfer.dateRange(IVL&lt;TS.DATETIME&gt;).low</v>
      </c>
      <c r="Z307" s="38" t="str">
        <f>IF(ISBLANK(C307),"",IF(ISBLANK(VLOOKUP(C307,'PCORNet v4'!$A$2:$H$296,8)), "N/A",VLOOKUP(C307,'PCORNet v4'!$A$2:$H$296,8)))</f>
        <v>PerformedSubstanceAdministration &gt; PerformedCompositionRelationship &gt; PerformedStudyAgentTransfer.dateRange(IVL&lt;TS.DATETIME&gt;).low</v>
      </c>
      <c r="AA307" s="39" t="str">
        <f>IF(ISBLANK(D307),"",IF(ISBLANK(VLOOKUP(D307,i2b2!$A$2:$H$180,8)),"N/A",VLOOKUP(D307,i2b2!$A$2:$H$180,8)))</f>
        <v/>
      </c>
      <c r="AB307" s="40" t="str">
        <f>IF(ISBLANK(E307),"",IF(ISBLANK(VLOOKUP(E307,OMOP!$A$2:$H$180,8)),"N/A", VLOOKUP(E307,OMOP!$A$2:$H$180,8)))</f>
        <v/>
      </c>
    </row>
    <row r="308" spans="1:28" s="6" customFormat="1" ht="46.8" x14ac:dyDescent="0.3">
      <c r="A308" s="13"/>
      <c r="B308" s="14" t="s">
        <v>689</v>
      </c>
      <c r="C308" s="15" t="s">
        <v>689</v>
      </c>
      <c r="D308" s="16"/>
      <c r="E308" s="17"/>
      <c r="F308" s="13" t="str">
        <f>IF(ISBLANK(A308),"",VLOOKUP(A308, Sentinel!$A$2:$F$139,2)&amp;"."&amp;VLOOKUP(A308, Sentinel!$A$2:$F$139,3))</f>
        <v/>
      </c>
      <c r="G308" s="13" t="str">
        <f>IF(ISBLANK(A308),"",VLOOKUP(A308, Sentinel!$A$2:$H$139,7))</f>
        <v/>
      </c>
      <c r="H308" s="14" t="str">
        <f>IF(ISBLANK(B308),"",VLOOKUP(B308, PCORNet!$A$2:$F$157,2)&amp;"."&amp;VLOOKUP(B308, PCORNet!$A$2:$F$157,3))</f>
        <v>Prescribing.rx_end_date</v>
      </c>
      <c r="I308" s="14" t="str">
        <f>IF(ISBLANK(B308),"",VLOOKUP(B308, PCORNet!$A$2:$H$157,7))</f>
        <v>End date of order (if available).</v>
      </c>
      <c r="J308" s="15" t="str">
        <f>IF(ISBLANK(C308),"",VLOOKUP(C308, 'PCORNet v4'!$A$2:$F$249,2)&amp;"."&amp;VLOOKUP(C308, 'PCORNet v4'!$A$2:$F$249,3))</f>
        <v>Prescribing.rx_end_date</v>
      </c>
      <c r="K308" s="15" t="str">
        <f>IF(ISBLANK(C308),"",VLOOKUP(C308, 'PCORNet v4'!$A$2:$H$249,7))</f>
        <v>End date of order (if available).</v>
      </c>
      <c r="L308" s="16" t="str">
        <f>IF(ISBLANK(D308),"",VLOOKUP(D308,i2b2!$A$2:$H$60,2)&amp;"."&amp;VLOOKUP(D308,i2b2!$A$2:$H$60,3))</f>
        <v/>
      </c>
      <c r="M308" s="16" t="str">
        <f>IF(ISBLANK(D308),"",VLOOKUP(D308,i2b2!$A$2:$H$60,7))</f>
        <v/>
      </c>
      <c r="N308" s="17" t="str">
        <f>IF(ISBLANK(E308),"",VLOOKUP(E308, OMOP!$A$2:$G$178,2)&amp;"."&amp;VLOOKUP(E308,OMOP!$A$2:$G$178,3))</f>
        <v/>
      </c>
      <c r="O308" s="17" t="str">
        <f>IF(ISBLANK(E308),"",VLOOKUP(E308, OMOP!$A$2:$H$178,7))</f>
        <v/>
      </c>
      <c r="P308" s="25" t="s">
        <v>815</v>
      </c>
      <c r="Q308" s="26" t="s">
        <v>2047</v>
      </c>
      <c r="R308" s="25" t="s">
        <v>2048</v>
      </c>
      <c r="S308" s="50" t="s">
        <v>2812</v>
      </c>
      <c r="T308" s="50"/>
      <c r="U308" s="50"/>
      <c r="V308" s="26" t="s">
        <v>2776</v>
      </c>
      <c r="W308" s="26" t="s">
        <v>2666</v>
      </c>
      <c r="X308" s="36" t="str">
        <f>IF(ISBLANK($A308),"",IF(ISBLANK(VLOOKUP($A308, Sentinel!$A$2:$H$180,8)),"N/A",VLOOKUP($A308, Sentinel!$A$2:$H$180,8)))</f>
        <v/>
      </c>
      <c r="Y308" s="37" t="str">
        <f>IF(ISBLANK(B308),"",IF(ISBLANK(VLOOKUP(B308,PCORNet!$A$2:$H$180,8)), "N/A",VLOOKUP(B308,PCORNet!$A$2:$H$180,8)))</f>
        <v>PerformedSubstanceAdministration &gt; PerformedCompositionRelationship &gt; PerformedStudyAgentTransfer.dateRange(IVL&lt;TS.DATETIME&gt;).high</v>
      </c>
      <c r="Z308" s="38" t="str">
        <f>IF(ISBLANK(C308),"",IF(ISBLANK(VLOOKUP(C308,'PCORNet v4'!$A$2:$H$296,8)), "N/A",VLOOKUP(C308,'PCORNet v4'!$A$2:$H$296,8)))</f>
        <v>PerformedSubstanceAdministration &gt; PerformedCompositionRelationship &gt; PerformedStudyAgentTransfer.dateRange(IVL&lt;TS.DATETIME&gt;).high</v>
      </c>
      <c r="AA308" s="39" t="str">
        <f>IF(ISBLANK(D308),"",IF(ISBLANK(VLOOKUP(D308,i2b2!$A$2:$H$180,8)),"N/A",VLOOKUP(D308,i2b2!$A$2:$H$180,8)))</f>
        <v/>
      </c>
      <c r="AB308" s="40" t="str">
        <f>IF(ISBLANK(E308),"",IF(ISBLANK(VLOOKUP(E308,OMOP!$A$2:$H$180,8)),"N/A", VLOOKUP(E308,OMOP!$A$2:$H$180,8)))</f>
        <v/>
      </c>
    </row>
    <row r="309" spans="1:28" s="6" customFormat="1" ht="46.8" x14ac:dyDescent="0.3">
      <c r="A309" s="13"/>
      <c r="B309" s="14" t="s">
        <v>701</v>
      </c>
      <c r="C309" s="15" t="s">
        <v>701</v>
      </c>
      <c r="D309" s="16"/>
      <c r="E309" s="17"/>
      <c r="F309" s="13" t="str">
        <f>IF(ISBLANK(A309),"",VLOOKUP(A309, Sentinel!$A$2:$F$139,2)&amp;"."&amp;VLOOKUP(A309, Sentinel!$A$2:$F$139,3))</f>
        <v/>
      </c>
      <c r="G309" s="13" t="str">
        <f>IF(ISBLANK(A309),"",VLOOKUP(A309, Sentinel!$A$2:$H$139,7))</f>
        <v/>
      </c>
      <c r="H309" s="14" t="str">
        <f>IF(ISBLANK(B309),"",VLOOKUP(B309, PCORNet!$A$2:$F$157,2)&amp;"."&amp;VLOOKUP(B309, PCORNet!$A$2:$F$157,3))</f>
        <v>Prescribing.rx_quantity</v>
      </c>
      <c r="I309" s="14" t="str">
        <f>IF(ISBLANK(B309),"",VLOOKUP(B309, PCORNet!$A$2:$H$157,7))</f>
        <v>Quantity ordered. Number precision and scale updated in v3.01.</v>
      </c>
      <c r="J309" s="15" t="str">
        <f>IF(ISBLANK(C309),"",VLOOKUP(C309, 'PCORNet v4'!$A$2:$F$249,2)&amp;"."&amp;VLOOKUP(C309, 'PCORNet v4'!$A$2:$F$249,3))</f>
        <v>Prescribing.rx_quantity</v>
      </c>
      <c r="K309" s="15" t="str">
        <f>IF(ISBLANK(C309),"",VLOOKUP(C309, 'PCORNet v4'!$A$2:$H$249,7))</f>
        <v>Quantity ordered. Number precision and scale updated in v3.01.</v>
      </c>
      <c r="L309" s="16" t="str">
        <f>IF(ISBLANK(D309),"",VLOOKUP(D309,i2b2!$A$2:$H$60,2)&amp;"."&amp;VLOOKUP(D309,i2b2!$A$2:$H$60,3))</f>
        <v/>
      </c>
      <c r="M309" s="16" t="str">
        <f>IF(ISBLANK(D309),"",VLOOKUP(D309,i2b2!$A$2:$H$60,7))</f>
        <v/>
      </c>
      <c r="N309" s="17" t="str">
        <f>IF(ISBLANK(E309),"",VLOOKUP(E309, OMOP!$A$2:$G$178,2)&amp;"."&amp;VLOOKUP(E309,OMOP!$A$2:$G$178,3))</f>
        <v/>
      </c>
      <c r="O309" s="17" t="str">
        <f>IF(ISBLANK(E309),"",VLOOKUP(E309, OMOP!$A$2:$H$178,7))</f>
        <v/>
      </c>
      <c r="P309" s="25" t="s">
        <v>816</v>
      </c>
      <c r="Q309" s="26" t="s">
        <v>797</v>
      </c>
      <c r="R309" s="25" t="s">
        <v>1249</v>
      </c>
      <c r="S309" s="50" t="s">
        <v>2812</v>
      </c>
      <c r="T309" s="50"/>
      <c r="U309" s="50"/>
      <c r="V309" s="26" t="s">
        <v>2777</v>
      </c>
      <c r="W309" s="26" t="s">
        <v>2667</v>
      </c>
      <c r="X309" s="36" t="str">
        <f>IF(ISBLANK($A309),"",IF(ISBLANK(VLOOKUP($A309, Sentinel!$A$2:$H$180,8)),"N/A",VLOOKUP($A309, Sentinel!$A$2:$H$180,8)))</f>
        <v/>
      </c>
      <c r="Y309" s="37" t="str">
        <f>IF(ISBLANK(B309),"",IF(ISBLANK(VLOOKUP(B309,PCORNet!$A$2:$H$180,8)), "N/A",VLOOKUP(B309,PCORNet!$A$2:$H$180,8)))</f>
        <v>PerformedSubstanceAdministration &gt; PerformedCompositionRelationship &gt; PerformedStudyAgentTransfer.quantity(PQ).value</v>
      </c>
      <c r="Z309" s="38" t="str">
        <f>IF(ISBLANK(C309),"",IF(ISBLANK(VLOOKUP(C309,'PCORNet v4'!$A$2:$H$296,8)), "N/A",VLOOKUP(C309,'PCORNet v4'!$A$2:$H$296,8)))</f>
        <v>PerformedSubstanceAdministration &gt; PerformedCompositionRelationship &gt; PerformedStudyAgentTransfer.quantity(PQ).value</v>
      </c>
      <c r="AA309" s="39" t="str">
        <f>IF(ISBLANK(D309),"",IF(ISBLANK(VLOOKUP(D309,i2b2!$A$2:$H$180,8)),"N/A",VLOOKUP(D309,i2b2!$A$2:$H$180,8)))</f>
        <v/>
      </c>
      <c r="AB309" s="40" t="str">
        <f>IF(ISBLANK(E309),"",IF(ISBLANK(VLOOKUP(E309,OMOP!$A$2:$H$180,8)),"N/A", VLOOKUP(E309,OMOP!$A$2:$H$180,8)))</f>
        <v/>
      </c>
    </row>
    <row r="310" spans="1:28" s="6" customFormat="1" ht="46.8" x14ac:dyDescent="0.3">
      <c r="A310" s="13"/>
      <c r="B310" s="14" t="s">
        <v>703</v>
      </c>
      <c r="C310" s="15" t="s">
        <v>703</v>
      </c>
      <c r="D310" s="16"/>
      <c r="E310" s="17"/>
      <c r="F310" s="13" t="str">
        <f>IF(ISBLANK(A310),"",VLOOKUP(A310, Sentinel!$A$2:$F$139,2)&amp;"."&amp;VLOOKUP(A310, Sentinel!$A$2:$F$139,3))</f>
        <v/>
      </c>
      <c r="G310" s="13" t="str">
        <f>IF(ISBLANK(A310),"",VLOOKUP(A310, Sentinel!$A$2:$H$139,7))</f>
        <v/>
      </c>
      <c r="H310" s="14" t="str">
        <f>IF(ISBLANK(B310),"",VLOOKUP(B310, PCORNet!$A$2:$F$157,2)&amp;"."&amp;VLOOKUP(B310, PCORNet!$A$2:$F$157,3))</f>
        <v>Prescribing.rx_quantity_unit</v>
      </c>
      <c r="I310" s="14" t="str">
        <f>IF(ISBLANK(B310),"",VLOOKUP(B310, PCORNet!$A$2:$H$157,7))</f>
        <v>The unit associated with the quantity prescribed. New field added in v3.01.</v>
      </c>
      <c r="J310" s="15" t="str">
        <f>IF(ISBLANK(C310),"",VLOOKUP(C310, 'PCORNet v4'!$A$2:$F$249,2)&amp;"."&amp;VLOOKUP(C310, 'PCORNet v4'!$A$2:$F$249,3))</f>
        <v>Prescribing.rx_dose_form</v>
      </c>
      <c r="K310" s="15" t="str">
        <f>IF(ISBLANK(C310),"",VLOOKUP(C310, 'PCORNet v4'!$A$2:$H$249,7))</f>
        <v>The unit associated with the quantity prescribed. New field added in v3.01.</v>
      </c>
      <c r="L310" s="16" t="str">
        <f>IF(ISBLANK(D310),"",VLOOKUP(D310,i2b2!$A$2:$H$60,2)&amp;"."&amp;VLOOKUP(D310,i2b2!$A$2:$H$60,3))</f>
        <v/>
      </c>
      <c r="M310" s="16" t="str">
        <f>IF(ISBLANK(D310),"",VLOOKUP(D310,i2b2!$A$2:$H$60,7))</f>
        <v/>
      </c>
      <c r="N310" s="17" t="str">
        <f>IF(ISBLANK(E310),"",VLOOKUP(E310, OMOP!$A$2:$G$178,2)&amp;"."&amp;VLOOKUP(E310,OMOP!$A$2:$G$178,3))</f>
        <v/>
      </c>
      <c r="O310" s="17" t="str">
        <f>IF(ISBLANK(E310),"",VLOOKUP(E310, OMOP!$A$2:$H$178,7))</f>
        <v/>
      </c>
      <c r="P310" s="25" t="s">
        <v>817</v>
      </c>
      <c r="Q310" s="26" t="s">
        <v>797</v>
      </c>
      <c r="R310" s="25" t="s">
        <v>1249</v>
      </c>
      <c r="S310" s="50" t="s">
        <v>2812</v>
      </c>
      <c r="T310" s="50"/>
      <c r="U310" s="50"/>
      <c r="V310" s="26" t="s">
        <v>2778</v>
      </c>
      <c r="W310" s="26" t="s">
        <v>2668</v>
      </c>
      <c r="X310" s="36" t="str">
        <f>IF(ISBLANK($A310),"",IF(ISBLANK(VLOOKUP($A310, Sentinel!$A$2:$H$180,8)),"N/A",VLOOKUP($A310, Sentinel!$A$2:$H$180,8)))</f>
        <v/>
      </c>
      <c r="Y310" s="37" t="str">
        <f>IF(ISBLANK(B310),"",IF(ISBLANK(VLOOKUP(B310,PCORNet!$A$2:$H$180,8)), "N/A",VLOOKUP(B310,PCORNet!$A$2:$H$180,8)))</f>
        <v>PerformedSubstanceAdministration &gt; PerformedCompositionRelationship &gt; PerformedStudyAgentTransfer.quantity(PQ).unit</v>
      </c>
      <c r="Z310" s="38" t="str">
        <f>IF(ISBLANK(C310),"",IF(ISBLANK(VLOOKUP(C310,'PCORNet v4'!$A$2:$H$296,8)), "N/A",VLOOKUP(C310,'PCORNet v4'!$A$2:$H$296,8)))</f>
        <v>PerformedSubstanceAdministration &gt; PerformedCompositionRelationship &gt; PerformedStudyAgentTransfer.quantity(PQ).unit</v>
      </c>
      <c r="AA310" s="39" t="str">
        <f>IF(ISBLANK(D310),"",IF(ISBLANK(VLOOKUP(D310,i2b2!$A$2:$H$180,8)),"N/A",VLOOKUP(D310,i2b2!$A$2:$H$180,8)))</f>
        <v/>
      </c>
      <c r="AB310" s="40" t="str">
        <f>IF(ISBLANK(E310),"",IF(ISBLANK(VLOOKUP(E310,OMOP!$A$2:$H$180,8)),"N/A", VLOOKUP(E310,OMOP!$A$2:$H$180,8)))</f>
        <v/>
      </c>
    </row>
    <row r="311" spans="1:28" s="6" customFormat="1" ht="78" x14ac:dyDescent="0.3">
      <c r="A311" s="13"/>
      <c r="B311" s="14" t="s">
        <v>705</v>
      </c>
      <c r="C311" s="15" t="s">
        <v>705</v>
      </c>
      <c r="D311" s="16"/>
      <c r="E311" s="17"/>
      <c r="F311" s="13" t="str">
        <f>IF(ISBLANK(A311),"",VLOOKUP(A311, Sentinel!$A$2:$F$139,2)&amp;"."&amp;VLOOKUP(A311, Sentinel!$A$2:$F$139,3))</f>
        <v/>
      </c>
      <c r="G311" s="13" t="str">
        <f>IF(ISBLANK(A311),"",VLOOKUP(A311, Sentinel!$A$2:$H$139,7))</f>
        <v/>
      </c>
      <c r="H311" s="14" t="str">
        <f>IF(ISBLANK(B311),"",VLOOKUP(B311, PCORNet!$A$2:$F$157,2)&amp;"."&amp;VLOOKUP(B311, PCORNet!$A$2:$F$157,3))</f>
        <v>Prescribing.rx_refills</v>
      </c>
      <c r="I311" s="14" t="str">
        <f>IF(ISBLANK(B311),"",VLOOKUP(B311, PCORNet!$A$2:$H$157,7))</f>
        <v>Number of refills ordered (not including the original prescription). If no refills are ordered, the value should be zero. Number precision and scale updated in v3.01.</v>
      </c>
      <c r="J311" s="15" t="str">
        <f>IF(ISBLANK(C311),"",VLOOKUP(C311, 'PCORNet v4'!$A$2:$F$249,2)&amp;"."&amp;VLOOKUP(C311, 'PCORNet v4'!$A$2:$F$249,3))</f>
        <v>Prescribing.rx_refills</v>
      </c>
      <c r="K311" s="15" t="str">
        <f>IF(ISBLANK(C311),"",VLOOKUP(C311, 'PCORNet v4'!$A$2:$H$249,7))</f>
        <v>Number of refills ordered (not including the original prescription). If no refills are ordered, the value should be zero. Number precision and scale updated in v3.01.</v>
      </c>
      <c r="L311" s="16" t="str">
        <f>IF(ISBLANK(D311),"",VLOOKUP(D311,i2b2!$A$2:$H$60,2)&amp;"."&amp;VLOOKUP(D311,i2b2!$A$2:$H$60,3))</f>
        <v/>
      </c>
      <c r="M311" s="16" t="str">
        <f>IF(ISBLANK(D311),"",VLOOKUP(D311,i2b2!$A$2:$H$60,7))</f>
        <v/>
      </c>
      <c r="N311" s="17" t="str">
        <f>IF(ISBLANK(E311),"",VLOOKUP(E311, OMOP!$A$2:$G$178,2)&amp;"."&amp;VLOOKUP(E311,OMOP!$A$2:$G$178,3))</f>
        <v/>
      </c>
      <c r="O311" s="17" t="str">
        <f>IF(ISBLANK(E311),"",VLOOKUP(E311, OMOP!$A$2:$H$178,7))</f>
        <v/>
      </c>
      <c r="P311" s="26" t="s">
        <v>2027</v>
      </c>
      <c r="Q311" s="26" t="s">
        <v>2047</v>
      </c>
      <c r="R311" s="25" t="s">
        <v>2092</v>
      </c>
      <c r="S311" s="50" t="s">
        <v>2812</v>
      </c>
      <c r="T311" s="52"/>
      <c r="U311" s="52"/>
      <c r="V311" s="26" t="s">
        <v>2779</v>
      </c>
      <c r="W311" s="26" t="s">
        <v>2656</v>
      </c>
      <c r="X311" s="36" t="str">
        <f>IF(ISBLANK($A311),"",IF(ISBLANK(VLOOKUP($A311, Sentinel!$A$2:$H$180,8)),"N/A",VLOOKUP($A311, Sentinel!$A$2:$H$180,8)))</f>
        <v/>
      </c>
      <c r="Y311" s="37" t="str">
        <f>IF(ISBLANK(B311),"",IF(ISBLANK(VLOOKUP(B311,PCORNet!$A$2:$H$180,8)), "N/A",VLOOKUP(B311,PCORNet!$A$2:$H$180,8)))</f>
        <v>PerformedSubstanceAdministration &gt; PerformedCompositionRelationship &gt; PerformedStudyAgentTransfer.orderedNumberOfRepeats</v>
      </c>
      <c r="Z311" s="38" t="str">
        <f>IF(ISBLANK(C311),"",IF(ISBLANK(VLOOKUP(C311,'PCORNet v4'!$A$2:$H$296,8)), "N/A",VLOOKUP(C311,'PCORNet v4'!$A$2:$H$296,8)))</f>
        <v>PerformedSubstanceAdministration &gt; PerformedCompositionRelationship &gt; PerformedStudyAgentTransfer.orderedNumberOfRepeats</v>
      </c>
      <c r="AA311" s="39" t="str">
        <f>IF(ISBLANK(D311),"",IF(ISBLANK(VLOOKUP(D311,i2b2!$A$2:$H$180,8)),"N/A",VLOOKUP(D311,i2b2!$A$2:$H$180,8)))</f>
        <v/>
      </c>
      <c r="AB311" s="40" t="str">
        <f>IF(ISBLANK(E311),"",IF(ISBLANK(VLOOKUP(E311,OMOP!$A$2:$H$180,8)),"N/A", VLOOKUP(E311,OMOP!$A$2:$H$180,8)))</f>
        <v/>
      </c>
    </row>
    <row r="312" spans="1:28" s="6" customFormat="1" ht="46.8" x14ac:dyDescent="0.3">
      <c r="A312" s="13"/>
      <c r="B312" s="14" t="s">
        <v>687</v>
      </c>
      <c r="C312" s="15" t="s">
        <v>687</v>
      </c>
      <c r="D312" s="16"/>
      <c r="E312" s="17"/>
      <c r="F312" s="13" t="str">
        <f>IF(ISBLANK(A312),"",VLOOKUP(A312, Sentinel!$A$2:$F$139,2)&amp;"."&amp;VLOOKUP(A312, Sentinel!$A$2:$F$139,3))</f>
        <v/>
      </c>
      <c r="G312" s="13" t="str">
        <f>IF(ISBLANK(A312),"",VLOOKUP(A312, Sentinel!$A$2:$H$139,7))</f>
        <v/>
      </c>
      <c r="H312" s="14" t="str">
        <f>IF(ISBLANK(B312),"",VLOOKUP(B312, PCORNet!$A$2:$F$157,2)&amp;"."&amp;VLOOKUP(B312, PCORNet!$A$2:$F$157,3))</f>
        <v>Prescribing.rx_days_supply</v>
      </c>
      <c r="I312" s="14" t="str">
        <f>IF(ISBLANK(B312),"",VLOOKUP(B312, PCORNet!$A$2:$H$157,7))</f>
        <v>Number of days supply ordered, as specified by the prescription. Number precision and scale updated in v3.01.</v>
      </c>
      <c r="J312" s="15" t="str">
        <f>IF(ISBLANK(C312),"",VLOOKUP(C312, 'PCORNet v4'!$A$2:$F$249,2)&amp;"."&amp;VLOOKUP(C312, 'PCORNet v4'!$A$2:$F$249,3))</f>
        <v>Prescribing.rx_days_supply</v>
      </c>
      <c r="K312" s="15" t="str">
        <f>IF(ISBLANK(C312),"",VLOOKUP(C312, 'PCORNet v4'!$A$2:$H$249,7))</f>
        <v>Number of days supply ordered, as specified by the prescription. Number precision and scale updated in v3.01.</v>
      </c>
      <c r="L312" s="16" t="str">
        <f>IF(ISBLANK(D312),"",VLOOKUP(D312,i2b2!$A$2:$H$60,2)&amp;"."&amp;VLOOKUP(D312,i2b2!$A$2:$H$60,3))</f>
        <v/>
      </c>
      <c r="M312" s="16" t="str">
        <f>IF(ISBLANK(D312),"",VLOOKUP(D312,i2b2!$A$2:$H$60,7))</f>
        <v/>
      </c>
      <c r="N312" s="17" t="str">
        <f>IF(ISBLANK(E312),"",VLOOKUP(E312, OMOP!$A$2:$G$178,2)&amp;"."&amp;VLOOKUP(E312,OMOP!$A$2:$G$178,3))</f>
        <v/>
      </c>
      <c r="O312" s="17" t="str">
        <f>IF(ISBLANK(E312),"",VLOOKUP(E312, OMOP!$A$2:$H$178,7))</f>
        <v/>
      </c>
      <c r="P312" s="26" t="s">
        <v>818</v>
      </c>
      <c r="Q312" s="26" t="s">
        <v>797</v>
      </c>
      <c r="R312" s="25" t="s">
        <v>2093</v>
      </c>
      <c r="S312" s="50" t="s">
        <v>2812</v>
      </c>
      <c r="T312" s="52"/>
      <c r="U312" s="52"/>
      <c r="V312" s="26" t="s">
        <v>2780</v>
      </c>
      <c r="W312" s="26" t="s">
        <v>2669</v>
      </c>
      <c r="X312" s="36" t="str">
        <f>IF(ISBLANK($A312),"",IF(ISBLANK(VLOOKUP($A312, Sentinel!$A$2:$H$180,8)),"N/A",VLOOKUP($A312, Sentinel!$A$2:$H$180,8)))</f>
        <v/>
      </c>
      <c r="Y312" s="37" t="str">
        <f>IF(ISBLANK(B312),"",IF(ISBLANK(VLOOKUP(B312,PCORNet!$A$2:$H$180,8)), "N/A",VLOOKUP(B312,PCORNet!$A$2:$H$180,8)))</f>
        <v>PerformedSubstanceAdministration &gt; PerformedCompositionRelationship &gt; PerformedStudyAgentTransfer.daysSupply</v>
      </c>
      <c r="Z312" s="38" t="str">
        <f>IF(ISBLANK(C312),"",IF(ISBLANK(VLOOKUP(C312,'PCORNet v4'!$A$2:$H$296,8)), "N/A",VLOOKUP(C312,'PCORNet v4'!$A$2:$H$296,8)))</f>
        <v>PerformedSubstanceAdministration &gt; PerformedCompositionRelationship &gt; PerformedStudyAgentTransfer.daysSupply</v>
      </c>
      <c r="AA312" s="39" t="str">
        <f>IF(ISBLANK(D312),"",IF(ISBLANK(VLOOKUP(D312,i2b2!$A$2:$H$180,8)),"N/A",VLOOKUP(D312,i2b2!$A$2:$H$180,8)))</f>
        <v/>
      </c>
      <c r="AB312" s="40" t="str">
        <f>IF(ISBLANK(E312),"",IF(ISBLANK(VLOOKUP(E312,OMOP!$A$2:$H$180,8)),"N/A", VLOOKUP(E312,OMOP!$A$2:$H$180,8)))</f>
        <v/>
      </c>
    </row>
    <row r="313" spans="1:28" s="6" customFormat="1" ht="46.8" x14ac:dyDescent="0.3">
      <c r="A313" s="13"/>
      <c r="B313" s="14" t="s">
        <v>691</v>
      </c>
      <c r="C313" s="15" t="s">
        <v>691</v>
      </c>
      <c r="D313" s="16"/>
      <c r="E313" s="17"/>
      <c r="F313" s="13" t="str">
        <f>IF(ISBLANK(A313),"",VLOOKUP(A313, Sentinel!$A$2:$F$139,2)&amp;"."&amp;VLOOKUP(A313, Sentinel!$A$2:$F$139,3))</f>
        <v/>
      </c>
      <c r="G313" s="13" t="str">
        <f>IF(ISBLANK(A313),"",VLOOKUP(A313, Sentinel!$A$2:$H$139,7))</f>
        <v/>
      </c>
      <c r="H313" s="14" t="str">
        <f>IF(ISBLANK(B313),"",VLOOKUP(B313, PCORNet!$A$2:$F$157,2)&amp;"."&amp;VLOOKUP(B313, PCORNet!$A$2:$F$157,3))</f>
        <v>Prescribing.rx_frequency</v>
      </c>
      <c r="I313" s="14" t="str">
        <f>IF(ISBLANK(B313),"",VLOOKUP(B313, PCORNet!$A$2:$H$157,7))</f>
        <v>Specified frequency of medication.</v>
      </c>
      <c r="J313" s="15" t="str">
        <f>IF(ISBLANK(C313),"",VLOOKUP(C313, 'PCORNet v4'!$A$2:$F$249,2)&amp;"."&amp;VLOOKUP(C313, 'PCORNet v4'!$A$2:$F$249,3))</f>
        <v>Prescribing.rx_frequency</v>
      </c>
      <c r="K313" s="15" t="str">
        <f>IF(ISBLANK(C313),"",VLOOKUP(C313, 'PCORNet v4'!$A$2:$H$249,7))</f>
        <v>Specified frequency of medication.</v>
      </c>
      <c r="L313" s="16" t="str">
        <f>IF(ISBLANK(D313),"",VLOOKUP(D313,i2b2!$A$2:$H$60,2)&amp;"."&amp;VLOOKUP(D313,i2b2!$A$2:$H$60,3))</f>
        <v/>
      </c>
      <c r="M313" s="16" t="str">
        <f>IF(ISBLANK(D313),"",VLOOKUP(D313,i2b2!$A$2:$H$60,7))</f>
        <v/>
      </c>
      <c r="N313" s="17" t="str">
        <f>IF(ISBLANK(E313),"",VLOOKUP(E313, OMOP!$A$2:$G$178,2)&amp;"."&amp;VLOOKUP(E313,OMOP!$A$2:$G$178,3))</f>
        <v/>
      </c>
      <c r="O313" s="17" t="str">
        <f>IF(ISBLANK(E313),"",VLOOKUP(E313, OMOP!$A$2:$H$178,7))</f>
        <v/>
      </c>
      <c r="P313" s="25" t="s">
        <v>819</v>
      </c>
      <c r="Q313" s="26" t="s">
        <v>453</v>
      </c>
      <c r="R313" s="25" t="s">
        <v>2100</v>
      </c>
      <c r="S313" s="50" t="s">
        <v>2812</v>
      </c>
      <c r="T313" s="50"/>
      <c r="U313" s="53" t="s">
        <v>2987</v>
      </c>
      <c r="V313" s="26" t="s">
        <v>2781</v>
      </c>
      <c r="W313" s="26" t="s">
        <v>2670</v>
      </c>
      <c r="X313" s="36" t="str">
        <f>IF(ISBLANK($A313),"",IF(ISBLANK(VLOOKUP($A313, Sentinel!$A$2:$H$180,8)),"N/A",VLOOKUP($A313, Sentinel!$A$2:$H$180,8)))</f>
        <v/>
      </c>
      <c r="Y313" s="37" t="str">
        <f>IF(ISBLANK(B313),"",IF(ISBLANK(VLOOKUP(B313,PCORNet!$A$2:$H$180,8)), "N/A",VLOOKUP(B313,PCORNet!$A$2:$H$180,8)))</f>
        <v>PerformedSubstanceAdministration.doseFrequencyCode</v>
      </c>
      <c r="Z313" s="38" t="str">
        <f>IF(ISBLANK(C313),"",IF(ISBLANK(VLOOKUP(C313,'PCORNet v4'!$A$2:$H$296,8)), "N/A",VLOOKUP(C313,'PCORNet v4'!$A$2:$H$296,8)))</f>
        <v>PerformedSubstanceAdministration.doseFrequencyCode</v>
      </c>
      <c r="AA313" s="39" t="str">
        <f>IF(ISBLANK(D313),"",IF(ISBLANK(VLOOKUP(D313,i2b2!$A$2:$H$180,8)),"N/A",VLOOKUP(D313,i2b2!$A$2:$H$180,8)))</f>
        <v/>
      </c>
      <c r="AB313" s="40" t="str">
        <f>IF(ISBLANK(E313),"",IF(ISBLANK(VLOOKUP(E313,OMOP!$A$2:$H$180,8)),"N/A", VLOOKUP(E313,OMOP!$A$2:$H$180,8)))</f>
        <v/>
      </c>
    </row>
    <row r="314" spans="1:28" s="6" customFormat="1" ht="187.2" x14ac:dyDescent="0.3">
      <c r="A314" s="13"/>
      <c r="B314" s="14" t="s">
        <v>685</v>
      </c>
      <c r="C314" s="15" t="s">
        <v>685</v>
      </c>
      <c r="D314" s="16"/>
      <c r="E314" s="17"/>
      <c r="F314" s="13" t="str">
        <f>IF(ISBLANK(A314),"",VLOOKUP(A314, Sentinel!$A$2:$F$139,2)&amp;"."&amp;VLOOKUP(A314, Sentinel!$A$2:$F$139,3))</f>
        <v/>
      </c>
      <c r="G314" s="13" t="str">
        <f>IF(ISBLANK(A314),"",VLOOKUP(A314, Sentinel!$A$2:$H$139,7))</f>
        <v/>
      </c>
      <c r="H314" s="14" t="str">
        <f>IF(ISBLANK(B314),"",VLOOKUP(B314, PCORNet!$A$2:$F$157,2)&amp;"."&amp;VLOOKUP(B314, PCORNet!$A$2:$F$157,3))</f>
        <v>Prescribing.rx_basis</v>
      </c>
      <c r="I314" s="14" t="str">
        <f>IF(ISBLANK(B314),"",VLOOKUP(B314, PCORNet!$A$2:$H$157,7))</f>
        <v>Basis of the medication order. The PRESCRIBING table can contain orders for many different activities, and this field is intended to connect the provider’s prescribing order with how the order was fulfilled (such as outpatient dispensing or administration by a healthcare professional). (Value set items updated and field definition expanded in v3.1.)  01=Order to Dispense; 02=Order to administer; NI=No information; UN=Unknown; OT=Other</v>
      </c>
      <c r="J314" s="15" t="str">
        <f>IF(ISBLANK(C314),"",VLOOKUP(C314, 'PCORNet v4'!$A$2:$F$249,2)&amp;"."&amp;VLOOKUP(C314, 'PCORNet v4'!$A$2:$F$249,3))</f>
        <v>Prescribing.rx_basis</v>
      </c>
      <c r="K314" s="15" t="str">
        <f>IF(ISBLANK(C314),"",VLOOKUP(C314, 'PCORNet v4'!$A$2:$H$249,7))</f>
        <v>Basis of the medication order. The PRESCRIBING table can contain orders for many different activities, and this field is intended to connect the provider’s prescribing order with how the order was fulfilled (such as outpatient dispensing or administration by a healthcare professional). (Value set items updated and field definition expanded in v3.1.)  01=Order to Dispense; 02=Order to administer; NI=No information; UN=Unknown; OT=Other</v>
      </c>
      <c r="L314" s="16" t="str">
        <f>IF(ISBLANK(D314),"",VLOOKUP(D314,i2b2!$A$2:$H$60,2)&amp;"."&amp;VLOOKUP(D314,i2b2!$A$2:$H$60,3))</f>
        <v/>
      </c>
      <c r="M314" s="16" t="str">
        <f>IF(ISBLANK(D314),"",VLOOKUP(D314,i2b2!$A$2:$H$60,7))</f>
        <v/>
      </c>
      <c r="N314" s="17" t="str">
        <f>IF(ISBLANK(E314),"",VLOOKUP(E314, OMOP!$A$2:$G$178,2)&amp;"."&amp;VLOOKUP(E314,OMOP!$A$2:$G$178,3))</f>
        <v/>
      </c>
      <c r="O314" s="17" t="str">
        <f>IF(ISBLANK(E314),"",VLOOKUP(E314, OMOP!$A$2:$H$178,7))</f>
        <v/>
      </c>
      <c r="P314" s="25" t="s">
        <v>1157</v>
      </c>
      <c r="Q314" s="26"/>
      <c r="R314" s="25"/>
      <c r="S314" s="51"/>
      <c r="T314" s="51"/>
      <c r="U314" s="51"/>
      <c r="V314" s="26"/>
      <c r="W314" s="26"/>
      <c r="X314" s="36" t="str">
        <f>IF(ISBLANK($A314),"",IF(ISBLANK(VLOOKUP($A314, Sentinel!$A$2:$H$180,8)),"N/A",VLOOKUP($A314, Sentinel!$A$2:$H$180,8)))</f>
        <v/>
      </c>
      <c r="Y314" s="37" t="str">
        <f>IF(ISBLANK(B314),"",IF(ISBLANK(VLOOKUP(B314,PCORNet!$A$2:$H$180,8)), "N/A",VLOOKUP(B314,PCORNet!$A$2:$H$180,8)))</f>
        <v>N/A</v>
      </c>
      <c r="Z314" s="38" t="str">
        <f>IF(ISBLANK(C314),"",IF(ISBLANK(VLOOKUP(C314,'PCORNet v4'!$A$2:$H$296,8)), "N/A",VLOOKUP(C314,'PCORNet v4'!$A$2:$H$296,8)))</f>
        <v>N/A</v>
      </c>
      <c r="AA314" s="39" t="str">
        <f>IF(ISBLANK(D314),"",IF(ISBLANK(VLOOKUP(D314,i2b2!$A$2:$H$180,8)),"N/A",VLOOKUP(D314,i2b2!$A$2:$H$180,8)))</f>
        <v/>
      </c>
      <c r="AB314" s="40" t="str">
        <f>IF(ISBLANK(E314),"",IF(ISBLANK(VLOOKUP(E314,OMOP!$A$2:$H$180,8)),"N/A", VLOOKUP(E314,OMOP!$A$2:$H$180,8)))</f>
        <v/>
      </c>
    </row>
    <row r="315" spans="1:28" s="6" customFormat="1" ht="124.8" x14ac:dyDescent="0.3">
      <c r="A315" s="13"/>
      <c r="B315" s="14" t="s">
        <v>693</v>
      </c>
      <c r="C315" s="15" t="s">
        <v>693</v>
      </c>
      <c r="D315" s="16" t="s">
        <v>997</v>
      </c>
      <c r="E315" s="17"/>
      <c r="F315" s="13" t="str">
        <f>IF(ISBLANK(A315),"",VLOOKUP(A315, Sentinel!$A$2:$F$139,2)&amp;"."&amp;VLOOKUP(A315, Sentinel!$A$2:$F$139,3))</f>
        <v/>
      </c>
      <c r="G315" s="13" t="str">
        <f>IF(ISBLANK(A315),"",VLOOKUP(A315, Sentinel!$A$2:$H$139,7))</f>
        <v/>
      </c>
      <c r="H315" s="14" t="str">
        <f>IF(ISBLANK(B315),"",VLOOKUP(B315, PCORNet!$A$2:$F$157,2)&amp;"."&amp;VLOOKUP(B315, PCORNet!$A$2:$F$157,3))</f>
        <v>Prescribing.rxnorm_cui</v>
      </c>
      <c r="I315" s="14" t="str">
        <f>IF(ISBLANK(B315),"",VLOOKUP(B315, PCORNet!$A$2:$H$157,7))</f>
        <v>Where an RxNorm mapping exists for the source medication, this field contains the RxNorm concept identifier (CUI) at the highest possible specificity. v3.1 modification: field types changed to character because the National Library of Medicine specifies this variable as a character type.</v>
      </c>
      <c r="J315" s="15" t="str">
        <f>IF(ISBLANK(C315),"",VLOOKUP(C315, 'PCORNet v4'!$A$2:$F$249,2)&amp;"."&amp;VLOOKUP(C315, 'PCORNet v4'!$A$2:$F$249,3))</f>
        <v>Prescribing.rxnorm_cui</v>
      </c>
      <c r="K315" s="15" t="str">
        <f>IF(ISBLANK(C315),"",VLOOKUP(C315, 'PCORNet v4'!$A$2:$H$249,7))</f>
        <v>Where an RxNorm mapping exists for the source medication, this field contains the RxNorm concept identifier (CUI) at the highest possible specificity. v3.1 modification: field types changed to character because the National Library of Medicine specifies this variable as a character type.</v>
      </c>
      <c r="L315" s="16" t="str">
        <f>IF(ISBLANK(D315),"",VLOOKUP(D315,i2b2!$A$2:$H$60,2)&amp;"."&amp;VLOOKUP(D315,i2b2!$A$2:$H$60,3))</f>
        <v>Medication.MEDICATION_CODE</v>
      </c>
      <c r="M315" s="16" t="str">
        <f>IF(ISBLANK(D315),"",VLOOKUP(D315,i2b2!$A$2:$H$60,7))</f>
        <v>Medication concept in coding system.</v>
      </c>
      <c r="N315" s="17" t="str">
        <f>IF(ISBLANK(E315),"",VLOOKUP(E315, OMOP!$A$2:$G$178,2)&amp;"."&amp;VLOOKUP(E315,OMOP!$A$2:$G$178,3))</f>
        <v/>
      </c>
      <c r="O315" s="17" t="str">
        <f>IF(ISBLANK(E315),"",VLOOKUP(E315, OMOP!$A$2:$H$178,7))</f>
        <v/>
      </c>
      <c r="P315" s="25" t="s">
        <v>1702</v>
      </c>
      <c r="Q315" s="26" t="s">
        <v>2063</v>
      </c>
      <c r="R315" s="25" t="s">
        <v>2064</v>
      </c>
      <c r="S315" s="51"/>
      <c r="T315" s="51"/>
      <c r="U315" s="51"/>
      <c r="V315" s="26" t="s">
        <v>2782</v>
      </c>
      <c r="W315" s="26" t="s">
        <v>2671</v>
      </c>
      <c r="X315" s="36" t="str">
        <f>IF(ISBLANK($A315),"",IF(ISBLANK(VLOOKUP($A315, Sentinel!$A$2:$H$180,8)),"N/A",VLOOKUP($A315, Sentinel!$A$2:$H$180,8)))</f>
        <v/>
      </c>
      <c r="Y315" s="37" t="str">
        <f>IF(ISBLANK(B315),"",IF(ISBLANK(VLOOKUP(B315,PCORNet!$A$2:$H$180,8)), "N/A",VLOOKUP(B315,PCORNet!$A$2:$H$180,8)))</f>
        <v>PerformedSubstanceAdministration &gt; Drug.code(CD).code</v>
      </c>
      <c r="Z315" s="38" t="str">
        <f>IF(ISBLANK(C315),"",IF(ISBLANK(VLOOKUP(C315,'PCORNet v4'!$A$2:$H$296,8)), "N/A",VLOOKUP(C315,'PCORNet v4'!$A$2:$H$296,8)))</f>
        <v>PerformedSubstanceAdministration &gt; Drug.code(CD).code</v>
      </c>
      <c r="AA315" s="39" t="str">
        <f>IF(ISBLANK(D315),"",IF(ISBLANK(VLOOKUP(D315,i2b2!$A$2:$H$180,8)),"N/A",VLOOKUP(D315,i2b2!$A$2:$H$180,8)))</f>
        <v>PerformedSubstanceAdministration &gt; Drug.code(CD).code</v>
      </c>
      <c r="AB315" s="40" t="str">
        <f>IF(ISBLANK(E315),"",IF(ISBLANK(VLOOKUP(E315,OMOP!$A$2:$H$180,8)),"N/A", VLOOKUP(E315,OMOP!$A$2:$H$180,8)))</f>
        <v/>
      </c>
    </row>
    <row r="316" spans="1:28" s="6" customFormat="1" ht="31.2" x14ac:dyDescent="0.3">
      <c r="A316" s="13"/>
      <c r="B316" s="14"/>
      <c r="C316" s="15"/>
      <c r="D316" s="16" t="s">
        <v>998</v>
      </c>
      <c r="E316" s="17"/>
      <c r="F316" s="13" t="str">
        <f>IF(ISBLANK(A316),"",VLOOKUP(A316, Sentinel!$A$2:$F$139,2)&amp;"."&amp;VLOOKUP(A316, Sentinel!$A$2:$F$139,3))</f>
        <v/>
      </c>
      <c r="G316" s="13" t="str">
        <f>IF(ISBLANK(A316),"",VLOOKUP(A316, Sentinel!$A$2:$H$139,7))</f>
        <v/>
      </c>
      <c r="H316" s="14" t="str">
        <f>IF(ISBLANK(B316),"",VLOOKUP(B316, PCORNet!$A$2:$F$157,2)&amp;"."&amp;VLOOKUP(B316, PCORNet!$A$2:$F$157,3))</f>
        <v/>
      </c>
      <c r="I316" s="14" t="str">
        <f>IF(ISBLANK(B316),"",VLOOKUP(B316, PCORNet!$A$2:$H$157,7))</f>
        <v/>
      </c>
      <c r="J316" s="15" t="str">
        <f>IF(ISBLANK(C316),"",VLOOKUP(C316, 'PCORNet v4'!$A$2:$F$249,2)&amp;"."&amp;VLOOKUP(C316, 'PCORNet v4'!$A$2:$F$249,3))</f>
        <v/>
      </c>
      <c r="K316" s="15" t="str">
        <f>IF(ISBLANK(C316),"",VLOOKUP(C316, 'PCORNet v4'!$A$2:$H$249,7))</f>
        <v/>
      </c>
      <c r="L316" s="16" t="str">
        <f>IF(ISBLANK(D316),"",VLOOKUP(D316,i2b2!$A$2:$H$60,2)&amp;"."&amp;VLOOKUP(D316,i2b2!$A$2:$H$60,3))</f>
        <v>Medication.MEDICATION_ CLASSIFICATION_SYSTEM</v>
      </c>
      <c r="M316" s="16" t="str">
        <f>IF(ISBLANK(D316),"",VLOOKUP(D316,i2b2!$A$2:$H$60,7))</f>
        <v>Medication classification system.</v>
      </c>
      <c r="N316" s="17" t="str">
        <f>IF(ISBLANK(E316),"",VLOOKUP(E316, OMOP!$A$2:$G$178,2)&amp;"."&amp;VLOOKUP(E316,OMOP!$A$2:$G$178,3))</f>
        <v/>
      </c>
      <c r="O316" s="17" t="str">
        <f>IF(ISBLANK(E316),"",VLOOKUP(E316, OMOP!$A$2:$H$178,7))</f>
        <v/>
      </c>
      <c r="P316" s="25" t="s">
        <v>1701</v>
      </c>
      <c r="Q316" s="26" t="s">
        <v>2063</v>
      </c>
      <c r="R316" s="25" t="s">
        <v>2064</v>
      </c>
      <c r="S316" s="51"/>
      <c r="T316" s="51"/>
      <c r="U316" s="51"/>
      <c r="V316" s="26" t="s">
        <v>2783</v>
      </c>
      <c r="W316" s="26" t="s">
        <v>2671</v>
      </c>
      <c r="X316" s="36" t="str">
        <f>IF(ISBLANK($A316),"",IF(ISBLANK(VLOOKUP($A316, Sentinel!$A$2:$H$180,8)),"N/A",VLOOKUP($A316, Sentinel!$A$2:$H$180,8)))</f>
        <v/>
      </c>
      <c r="Y316" s="37" t="str">
        <f>IF(ISBLANK(B316),"",IF(ISBLANK(VLOOKUP(B316,PCORNet!$A$2:$H$180,8)), "N/A",VLOOKUP(B316,PCORNet!$A$2:$H$180,8)))</f>
        <v/>
      </c>
      <c r="Z316" s="38" t="str">
        <f>IF(ISBLANK(C316),"",IF(ISBLANK(VLOOKUP(C316,'PCORNet v4'!$A$2:$H$296,8)), "N/A",VLOOKUP(C316,'PCORNet v4'!$A$2:$H$296,8)))</f>
        <v/>
      </c>
      <c r="AA316" s="39" t="str">
        <f>IF(ISBLANK(D316),"",IF(ISBLANK(VLOOKUP(D316,i2b2!$A$2:$H$180,8)),"N/A",VLOOKUP(D316,i2b2!$A$2:$H$180,8)))</f>
        <v>PerformedSubstanceAdministration &gt; Drug.code(CD).valueSet</v>
      </c>
      <c r="AB316" s="40" t="str">
        <f>IF(ISBLANK(E316),"",IF(ISBLANK(VLOOKUP(E316,OMOP!$A$2:$H$180,8)),"N/A", VLOOKUP(E316,OMOP!$A$2:$H$180,8)))</f>
        <v/>
      </c>
    </row>
    <row r="317" spans="1:28" s="6" customFormat="1" ht="31.2" x14ac:dyDescent="0.3">
      <c r="A317" s="13"/>
      <c r="B317" s="14"/>
      <c r="C317" s="15"/>
      <c r="D317" s="16" t="s">
        <v>999</v>
      </c>
      <c r="E317" s="17"/>
      <c r="F317" s="13" t="str">
        <f>IF(ISBLANK(A317),"",VLOOKUP(A317, Sentinel!$A$2:$F$139,2)&amp;"."&amp;VLOOKUP(A317, Sentinel!$A$2:$F$139,3))</f>
        <v/>
      </c>
      <c r="G317" s="13" t="str">
        <f>IF(ISBLANK(A317),"",VLOOKUP(A317, Sentinel!$A$2:$H$139,7))</f>
        <v/>
      </c>
      <c r="H317" s="14" t="str">
        <f>IF(ISBLANK(B317),"",VLOOKUP(B317, PCORNet!$A$2:$F$157,2)&amp;"."&amp;VLOOKUP(B317, PCORNet!$A$2:$F$157,3))</f>
        <v/>
      </c>
      <c r="I317" s="14" t="str">
        <f>IF(ISBLANK(B317),"",VLOOKUP(B317, PCORNet!$A$2:$H$157,7))</f>
        <v/>
      </c>
      <c r="J317" s="15" t="str">
        <f>IF(ISBLANK(C317),"",VLOOKUP(C317, 'PCORNet v4'!$A$2:$F$249,2)&amp;"."&amp;VLOOKUP(C317, 'PCORNet v4'!$A$2:$F$249,3))</f>
        <v/>
      </c>
      <c r="K317" s="15" t="str">
        <f>IF(ISBLANK(C317),"",VLOOKUP(C317, 'PCORNet v4'!$A$2:$H$249,7))</f>
        <v/>
      </c>
      <c r="L317" s="16" t="str">
        <f>IF(ISBLANK(D317),"",VLOOKUP(D317,i2b2!$A$2:$H$60,2)&amp;"."&amp;VLOOKUP(D317,i2b2!$A$2:$H$60,3))</f>
        <v>Medication.MEDICATION_ CODING_SYSTEM</v>
      </c>
      <c r="M317" s="16" t="str">
        <f>IF(ISBLANK(D317),"",VLOOKUP(D317,i2b2!$A$2:$H$60,7))</f>
        <v>Medication coding system</v>
      </c>
      <c r="N317" s="17" t="str">
        <f>IF(ISBLANK(E317),"",VLOOKUP(E317, OMOP!$A$2:$G$178,2)&amp;"."&amp;VLOOKUP(E317,OMOP!$A$2:$G$178,3))</f>
        <v/>
      </c>
      <c r="O317" s="17" t="str">
        <f>IF(ISBLANK(E317),"",VLOOKUP(E317, OMOP!$A$2:$H$178,7))</f>
        <v/>
      </c>
      <c r="P317" s="25" t="s">
        <v>1703</v>
      </c>
      <c r="Q317" s="26" t="s">
        <v>2063</v>
      </c>
      <c r="R317" s="25" t="s">
        <v>2064</v>
      </c>
      <c r="S317" s="51"/>
      <c r="T317" s="51"/>
      <c r="U317" s="51"/>
      <c r="V317" s="26" t="s">
        <v>2784</v>
      </c>
      <c r="W317" s="26" t="s">
        <v>2671</v>
      </c>
      <c r="X317" s="36" t="str">
        <f>IF(ISBLANK($A317),"",IF(ISBLANK(VLOOKUP($A317, Sentinel!$A$2:$H$180,8)),"N/A",VLOOKUP($A317, Sentinel!$A$2:$H$180,8)))</f>
        <v/>
      </c>
      <c r="Y317" s="37" t="str">
        <f>IF(ISBLANK(B317),"",IF(ISBLANK(VLOOKUP(B317,PCORNet!$A$2:$H$180,8)), "N/A",VLOOKUP(B317,PCORNet!$A$2:$H$180,8)))</f>
        <v/>
      </c>
      <c r="Z317" s="38" t="str">
        <f>IF(ISBLANK(C317),"",IF(ISBLANK(VLOOKUP(C317,'PCORNet v4'!$A$2:$H$296,8)), "N/A",VLOOKUP(C317,'PCORNet v4'!$A$2:$H$296,8)))</f>
        <v/>
      </c>
      <c r="AA317" s="39" t="str">
        <f>IF(ISBLANK(D317),"",IF(ISBLANK(VLOOKUP(D317,i2b2!$A$2:$H$180,8)),"N/A",VLOOKUP(D317,i2b2!$A$2:$H$180,8)))</f>
        <v>PerformedSubstanceAdministration &gt; Drug.code(CD).codeSystemName</v>
      </c>
      <c r="AB317" s="40" t="str">
        <f>IF(ISBLANK(E317),"",IF(ISBLANK(VLOOKUP(E317,OMOP!$A$2:$H$180,8)),"N/A", VLOOKUP(E317,OMOP!$A$2:$H$180,8)))</f>
        <v/>
      </c>
    </row>
    <row r="318" spans="1:28" s="6" customFormat="1" ht="31.2" x14ac:dyDescent="0.3">
      <c r="A318" s="13"/>
      <c r="B318" s="14"/>
      <c r="C318" s="15"/>
      <c r="D318" s="16" t="s">
        <v>1000</v>
      </c>
      <c r="E318" s="17"/>
      <c r="F318" s="13" t="str">
        <f>IF(ISBLANK(A318),"",VLOOKUP(A318, Sentinel!$A$2:$F$139,2)&amp;"."&amp;VLOOKUP(A318, Sentinel!$A$2:$F$139,3))</f>
        <v/>
      </c>
      <c r="G318" s="13" t="str">
        <f>IF(ISBLANK(A318),"",VLOOKUP(A318, Sentinel!$A$2:$H$139,7))</f>
        <v/>
      </c>
      <c r="H318" s="14" t="str">
        <f>IF(ISBLANK(B318),"",VLOOKUP(B318, PCORNet!$A$2:$F$157,2)&amp;"."&amp;VLOOKUP(B318, PCORNet!$A$2:$F$157,3))</f>
        <v/>
      </c>
      <c r="I318" s="14" t="str">
        <f>IF(ISBLANK(B318),"",VLOOKUP(B318, PCORNet!$A$2:$H$157,7))</f>
        <v/>
      </c>
      <c r="J318" s="15" t="str">
        <f>IF(ISBLANK(C318),"",VLOOKUP(C318, 'PCORNet v4'!$A$2:$F$249,2)&amp;"."&amp;VLOOKUP(C318, 'PCORNet v4'!$A$2:$F$249,3))</f>
        <v/>
      </c>
      <c r="K318" s="15" t="str">
        <f>IF(ISBLANK(C318),"",VLOOKUP(C318, 'PCORNet v4'!$A$2:$H$249,7))</f>
        <v/>
      </c>
      <c r="L318" s="16" t="str">
        <f>IF(ISBLANK(D318),"",VLOOKUP(D318,i2b2!$A$2:$H$60,2)&amp;"."&amp;VLOOKUP(D318,i2b2!$A$2:$H$60,3))</f>
        <v>Medication.MEDICATION_ CLASSIFICATION_SYSTEM_VERSION</v>
      </c>
      <c r="M318" s="16" t="str">
        <f>IF(ISBLANK(D318),"",VLOOKUP(D318,i2b2!$A$2:$H$60,7))</f>
        <v>Medication classification system version.</v>
      </c>
      <c r="N318" s="17" t="str">
        <f>IF(ISBLANK(E318),"",VLOOKUP(E318, OMOP!$A$2:$G$178,2)&amp;"."&amp;VLOOKUP(E318,OMOP!$A$2:$G$178,3))</f>
        <v/>
      </c>
      <c r="O318" s="17" t="str">
        <f>IF(ISBLANK(E318),"",VLOOKUP(E318, OMOP!$A$2:$H$178,7))</f>
        <v/>
      </c>
      <c r="P318" s="25" t="s">
        <v>1705</v>
      </c>
      <c r="Q318" s="26" t="s">
        <v>2063</v>
      </c>
      <c r="R318" s="25" t="s">
        <v>2064</v>
      </c>
      <c r="S318" s="51"/>
      <c r="T318" s="51"/>
      <c r="U318" s="51"/>
      <c r="V318" s="26" t="s">
        <v>2785</v>
      </c>
      <c r="W318" s="26" t="s">
        <v>2671</v>
      </c>
      <c r="X318" s="36" t="str">
        <f>IF(ISBLANK($A318),"",IF(ISBLANK(VLOOKUP($A318, Sentinel!$A$2:$H$180,8)),"N/A",VLOOKUP($A318, Sentinel!$A$2:$H$180,8)))</f>
        <v/>
      </c>
      <c r="Y318" s="37" t="str">
        <f>IF(ISBLANK(B318),"",IF(ISBLANK(VLOOKUP(B318,PCORNet!$A$2:$H$180,8)), "N/A",VLOOKUP(B318,PCORNet!$A$2:$H$180,8)))</f>
        <v/>
      </c>
      <c r="Z318" s="38" t="str">
        <f>IF(ISBLANK(C318),"",IF(ISBLANK(VLOOKUP(C318,'PCORNet v4'!$A$2:$H$296,8)), "N/A",VLOOKUP(C318,'PCORNet v4'!$A$2:$H$296,8)))</f>
        <v/>
      </c>
      <c r="AA318" s="39" t="str">
        <f>IF(ISBLANK(D318),"",IF(ISBLANK(VLOOKUP(D318,i2b2!$A$2:$H$180,8)),"N/A",VLOOKUP(D318,i2b2!$A$2:$H$180,8)))</f>
        <v>PerformedSubstanceAdministration &gt; Drug.code(CD).valueSetVersion</v>
      </c>
      <c r="AB318" s="40" t="str">
        <f>IF(ISBLANK(E318),"",IF(ISBLANK(VLOOKUP(E318,OMOP!$A$2:$H$180,8)),"N/A", VLOOKUP(E318,OMOP!$A$2:$H$180,8)))</f>
        <v/>
      </c>
    </row>
    <row r="319" spans="1:28" s="6" customFormat="1" ht="31.2" x14ac:dyDescent="0.3">
      <c r="A319" s="13"/>
      <c r="B319" s="14"/>
      <c r="C319" s="15"/>
      <c r="D319" s="16" t="s">
        <v>1001</v>
      </c>
      <c r="E319" s="17"/>
      <c r="F319" s="13" t="str">
        <f>IF(ISBLANK(A319),"",VLOOKUP(A319, Sentinel!$A$2:$F$139,2)&amp;"."&amp;VLOOKUP(A319, Sentinel!$A$2:$F$139,3))</f>
        <v/>
      </c>
      <c r="G319" s="13" t="str">
        <f>IF(ISBLANK(A319),"",VLOOKUP(A319, Sentinel!$A$2:$H$139,7))</f>
        <v/>
      </c>
      <c r="H319" s="14" t="str">
        <f>IF(ISBLANK(B319),"",VLOOKUP(B319, PCORNet!$A$2:$F$157,2)&amp;"."&amp;VLOOKUP(B319, PCORNet!$A$2:$F$157,3))</f>
        <v/>
      </c>
      <c r="I319" s="14" t="str">
        <f>IF(ISBLANK(B319),"",VLOOKUP(B319, PCORNet!$A$2:$H$157,7))</f>
        <v/>
      </c>
      <c r="J319" s="15" t="str">
        <f>IF(ISBLANK(C319),"",VLOOKUP(C319, 'PCORNet v4'!$A$2:$F$249,2)&amp;"."&amp;VLOOKUP(C319, 'PCORNet v4'!$A$2:$F$249,3))</f>
        <v/>
      </c>
      <c r="K319" s="15" t="str">
        <f>IF(ISBLANK(C319),"",VLOOKUP(C319, 'PCORNet v4'!$A$2:$H$249,7))</f>
        <v/>
      </c>
      <c r="L319" s="16" t="str">
        <f>IF(ISBLANK(D319),"",VLOOKUP(D319,i2b2!$A$2:$H$60,2)&amp;"."&amp;VLOOKUP(D319,i2b2!$A$2:$H$60,3))</f>
        <v>Medication.MEDICATION_CODING_SYSTEM_VERSION</v>
      </c>
      <c r="M319" s="16" t="str">
        <f>IF(ISBLANK(D319),"",VLOOKUP(D319,i2b2!$A$2:$H$60,7))</f>
        <v>Medication coding system version</v>
      </c>
      <c r="N319" s="17" t="str">
        <f>IF(ISBLANK(E319),"",VLOOKUP(E319, OMOP!$A$2:$G$178,2)&amp;"."&amp;VLOOKUP(E319,OMOP!$A$2:$G$178,3))</f>
        <v/>
      </c>
      <c r="O319" s="17" t="str">
        <f>IF(ISBLANK(E319),"",VLOOKUP(E319, OMOP!$A$2:$H$178,7))</f>
        <v/>
      </c>
      <c r="P319" s="25" t="s">
        <v>1704</v>
      </c>
      <c r="Q319" s="26" t="s">
        <v>2063</v>
      </c>
      <c r="R319" s="25" t="s">
        <v>2064</v>
      </c>
      <c r="S319" s="51"/>
      <c r="T319" s="51"/>
      <c r="U319" s="51"/>
      <c r="V319" s="26" t="s">
        <v>2786</v>
      </c>
      <c r="W319" s="26" t="s">
        <v>2671</v>
      </c>
      <c r="X319" s="36" t="str">
        <f>IF(ISBLANK($A319),"",IF(ISBLANK(VLOOKUP($A319, Sentinel!$A$2:$H$180,8)),"N/A",VLOOKUP($A319, Sentinel!$A$2:$H$180,8)))</f>
        <v/>
      </c>
      <c r="Y319" s="37" t="str">
        <f>IF(ISBLANK(B319),"",IF(ISBLANK(VLOOKUP(B319,PCORNet!$A$2:$H$180,8)), "N/A",VLOOKUP(B319,PCORNet!$A$2:$H$180,8)))</f>
        <v/>
      </c>
      <c r="Z319" s="38" t="str">
        <f>IF(ISBLANK(C319),"",IF(ISBLANK(VLOOKUP(C319,'PCORNet v4'!$A$2:$H$296,8)), "N/A",VLOOKUP(C319,'PCORNet v4'!$A$2:$H$296,8)))</f>
        <v/>
      </c>
      <c r="AA319" s="39" t="str">
        <f>IF(ISBLANK(D319),"",IF(ISBLANK(VLOOKUP(D319,i2b2!$A$2:$H$180,8)),"N/A",VLOOKUP(D319,i2b2!$A$2:$H$180,8)))</f>
        <v>PerformedSubstanceAdministration &gt; Drug.code(CD).CodeSystemVersion</v>
      </c>
      <c r="AB319" s="40" t="str">
        <f>IF(ISBLANK(E319),"",IF(ISBLANK(VLOOKUP(E319,OMOP!$A$2:$H$180,8)),"N/A", VLOOKUP(E319,OMOP!$A$2:$H$180,8)))</f>
        <v/>
      </c>
    </row>
    <row r="320" spans="1:28" s="6" customFormat="1" x14ac:dyDescent="0.3">
      <c r="A320" s="13"/>
      <c r="B320" s="14"/>
      <c r="C320" s="15"/>
      <c r="D320" s="16" t="s">
        <v>1002</v>
      </c>
      <c r="E320" s="17"/>
      <c r="F320" s="13" t="str">
        <f>IF(ISBLANK(A320),"",VLOOKUP(A320, Sentinel!$A$2:$F$139,2)&amp;"."&amp;VLOOKUP(A320, Sentinel!$A$2:$F$139,3))</f>
        <v/>
      </c>
      <c r="G320" s="13" t="str">
        <f>IF(ISBLANK(A320),"",VLOOKUP(A320, Sentinel!$A$2:$H$139,7))</f>
        <v/>
      </c>
      <c r="H320" s="14" t="str">
        <f>IF(ISBLANK(B320),"",VLOOKUP(B320, PCORNet!$A$2:$F$157,2)&amp;"."&amp;VLOOKUP(B320, PCORNet!$A$2:$F$157,3))</f>
        <v/>
      </c>
      <c r="I320" s="14" t="str">
        <f>IF(ISBLANK(B320),"",VLOOKUP(B320, PCORNet!$A$2:$H$157,7))</f>
        <v/>
      </c>
      <c r="J320" s="15" t="str">
        <f>IF(ISBLANK(C320),"",VLOOKUP(C320, 'PCORNet v4'!$A$2:$F$249,2)&amp;"."&amp;VLOOKUP(C320, 'PCORNet v4'!$A$2:$F$249,3))</f>
        <v/>
      </c>
      <c r="K320" s="15" t="str">
        <f>IF(ISBLANK(C320),"",VLOOKUP(C320, 'PCORNet v4'!$A$2:$H$249,7))</f>
        <v/>
      </c>
      <c r="L320" s="16" t="str">
        <f>IF(ISBLANK(D320),"",VLOOKUP(D320,i2b2!$A$2:$H$60,2)&amp;"."&amp;VLOOKUP(D320,i2b2!$A$2:$H$60,3))</f>
        <v>Medication.ORDER_TYPE</v>
      </c>
      <c r="M320" s="16" t="str">
        <f>IF(ISBLANK(D320),"",VLOOKUP(D320,i2b2!$A$2:$H$60,7))</f>
        <v>Location where medication was ordered.</v>
      </c>
      <c r="N320" s="17" t="str">
        <f>IF(ISBLANK(E320),"",VLOOKUP(E320, OMOP!$A$2:$G$178,2)&amp;"."&amp;VLOOKUP(E320,OMOP!$A$2:$G$178,3))</f>
        <v/>
      </c>
      <c r="O320" s="17" t="str">
        <f>IF(ISBLANK(E320),"",VLOOKUP(E320, OMOP!$A$2:$H$178,7))</f>
        <v/>
      </c>
      <c r="P320" s="26" t="s">
        <v>2032</v>
      </c>
      <c r="Q320" s="26" t="s">
        <v>2047</v>
      </c>
      <c r="R320" s="26" t="s">
        <v>2101</v>
      </c>
      <c r="S320" s="52" t="s">
        <v>2812</v>
      </c>
      <c r="T320" s="52"/>
      <c r="U320" s="52"/>
      <c r="V320" s="26" t="s">
        <v>2787</v>
      </c>
      <c r="W320" s="26" t="s">
        <v>2672</v>
      </c>
      <c r="X320" s="36" t="str">
        <f>IF(ISBLANK($A320),"",IF(ISBLANK(VLOOKUP($A320, Sentinel!$A$2:$H$180,8)),"N/A",VLOOKUP($A320, Sentinel!$A$2:$H$180,8)))</f>
        <v/>
      </c>
      <c r="Y320" s="37" t="str">
        <f>IF(ISBLANK(B320),"",IF(ISBLANK(VLOOKUP(B320,PCORNet!$A$2:$H$180,8)), "N/A",VLOOKUP(B320,PCORNet!$A$2:$H$180,8)))</f>
        <v/>
      </c>
      <c r="Z320" s="38" t="str">
        <f>IF(ISBLANK(C320),"",IF(ISBLANK(VLOOKUP(C320,'PCORNet v4'!$A$2:$H$296,8)), "N/A",VLOOKUP(C320,'PCORNet v4'!$A$2:$H$296,8)))</f>
        <v/>
      </c>
      <c r="AA320" s="39" t="str">
        <f>IF(ISBLANK(D320),"",IF(ISBLANK(VLOOKUP(D320,i2b2!$A$2:$H$180,8)),"N/A",VLOOKUP(D320,i2b2!$A$2:$H$180,8)))</f>
        <v>PerformedSubstanceAdministration.orderCareSettingTypeCode</v>
      </c>
      <c r="AB320" s="40" t="str">
        <f>IF(ISBLANK(E320),"",IF(ISBLANK(VLOOKUP(E320,OMOP!$A$2:$H$180,8)),"N/A", VLOOKUP(E320,OMOP!$A$2:$H$180,8)))</f>
        <v/>
      </c>
    </row>
    <row r="321" spans="1:28" s="6" customFormat="1" ht="46.8" x14ac:dyDescent="0.3">
      <c r="A321" s="13"/>
      <c r="B321" s="14"/>
      <c r="C321" s="15" t="s">
        <v>1641</v>
      </c>
      <c r="D321" s="16"/>
      <c r="E321" s="17"/>
      <c r="F321" s="13" t="str">
        <f>IF(ISBLANK(A321),"",VLOOKUP(A321, Sentinel!$A$2:$F$139,2)&amp;"."&amp;VLOOKUP(A321, Sentinel!$A$2:$F$139,3))</f>
        <v/>
      </c>
      <c r="G321" s="13" t="str">
        <f>IF(ISBLANK(A321),"",VLOOKUP(A321, Sentinel!$A$2:$H$139,7))</f>
        <v/>
      </c>
      <c r="H321" s="14" t="str">
        <f>IF(ISBLANK(B321),"",VLOOKUP(B321, PCORNet!$A$2:$F$157,2)&amp;"."&amp;VLOOKUP(B321, PCORNet!$A$2:$F$157,3))</f>
        <v/>
      </c>
      <c r="I321" s="14" t="str">
        <f>IF(ISBLANK(B321),"",VLOOKUP(B321, PCORNet!$A$2:$H$157,7))</f>
        <v/>
      </c>
      <c r="J321" s="15" t="str">
        <f>IF(ISBLANK(C321),"",VLOOKUP(C321, 'PCORNet v4'!$A$2:$F$249,2)&amp;"."&amp;VLOOKUP(C321, 'PCORNet v4'!$A$2:$F$249,3))</f>
        <v>Prescribing.rx_dose_ordered</v>
      </c>
      <c r="K321" s="15" t="str">
        <f>IF(ISBLANK(C321),"",VLOOKUP(C321, 'PCORNet v4'!$A$2:$H$249,7))</f>
        <v>Dose of a given medication, as ordered by the provider</v>
      </c>
      <c r="L321" s="16" t="str">
        <f>IF(ISBLANK(D321),"",VLOOKUP(D321,i2b2!$A$2:$H$60,2)&amp;"."&amp;VLOOKUP(D321,i2b2!$A$2:$H$60,3))</f>
        <v/>
      </c>
      <c r="M321" s="16" t="str">
        <f>IF(ISBLANK(D321),"",VLOOKUP(D321,i2b2!$A$2:$H$60,7))</f>
        <v/>
      </c>
      <c r="N321" s="17" t="str">
        <f>IF(ISBLANK(E321),"",VLOOKUP(E321, OMOP!$A$2:$G$178,2)&amp;"."&amp;VLOOKUP(E321,OMOP!$A$2:$G$178,3))</f>
        <v/>
      </c>
      <c r="O321" s="17" t="str">
        <f>IF(ISBLANK(E321),"",VLOOKUP(E321, OMOP!$A$2:$H$178,7))</f>
        <v/>
      </c>
      <c r="P321" s="25" t="s">
        <v>457</v>
      </c>
      <c r="Q321" s="26" t="s">
        <v>453</v>
      </c>
      <c r="R321" s="25" t="s">
        <v>2065</v>
      </c>
      <c r="S321" s="50" t="s">
        <v>2812</v>
      </c>
      <c r="T321" s="50"/>
      <c r="U321" s="53" t="s">
        <v>2987</v>
      </c>
      <c r="V321" s="26" t="s">
        <v>2788</v>
      </c>
      <c r="W321" s="26" t="s">
        <v>2673</v>
      </c>
      <c r="X321" s="36" t="str">
        <f>IF(ISBLANK($A321),"",IF(ISBLANK(VLOOKUP($A321, Sentinel!$A$2:$H$180,8)),"N/A",VLOOKUP($A321, Sentinel!$A$2:$H$180,8)))</f>
        <v/>
      </c>
      <c r="Y321" s="37" t="str">
        <f>IF(ISBLANK(B321),"",IF(ISBLANK(VLOOKUP(B321,PCORNet!$A$2:$H$180,8)), "N/A",VLOOKUP(B321,PCORNet!$A$2:$H$180,8)))</f>
        <v/>
      </c>
      <c r="Z321" s="38" t="str">
        <f>IF(ISBLANK(C321),"",IF(ISBLANK(VLOOKUP(C321,'PCORNet v4'!$A$2:$H$296,8)), "N/A",VLOOKUP(C321,'PCORNet v4'!$A$2:$H$296,8)))</f>
        <v>PerformedSubstanceAdministration.productDose(PQ).value</v>
      </c>
      <c r="AA321" s="39" t="str">
        <f>IF(ISBLANK(D321),"",IF(ISBLANK(VLOOKUP(D321,i2b2!$A$2:$H$180,8)),"N/A",VLOOKUP(D321,i2b2!$A$2:$H$180,8)))</f>
        <v/>
      </c>
      <c r="AB321" s="40" t="str">
        <f>IF(ISBLANK(E321),"",IF(ISBLANK(VLOOKUP(E321,OMOP!$A$2:$H$180,8)),"N/A", VLOOKUP(E321,OMOP!$A$2:$H$180,8)))</f>
        <v/>
      </c>
    </row>
    <row r="322" spans="1:28" s="6" customFormat="1" ht="46.8" x14ac:dyDescent="0.3">
      <c r="A322" s="13"/>
      <c r="B322" s="14"/>
      <c r="C322" s="15" t="s">
        <v>1639</v>
      </c>
      <c r="D322" s="16"/>
      <c r="E322" s="17"/>
      <c r="F322" s="13" t="str">
        <f>IF(ISBLANK(A322),"",VLOOKUP(A322, Sentinel!$A$2:$F$139,2)&amp;"."&amp;VLOOKUP(A322, Sentinel!$A$2:$F$139,3))</f>
        <v/>
      </c>
      <c r="G322" s="13" t="str">
        <f>IF(ISBLANK(A322),"",VLOOKUP(A322, Sentinel!$A$2:$H$139,7))</f>
        <v/>
      </c>
      <c r="H322" s="14" t="str">
        <f>IF(ISBLANK(B322),"",VLOOKUP(B322, PCORNet!$A$2:$F$157,2)&amp;"."&amp;VLOOKUP(B322, PCORNet!$A$2:$F$157,3))</f>
        <v/>
      </c>
      <c r="I322" s="14" t="str">
        <f>IF(ISBLANK(B322),"",VLOOKUP(B322, PCORNet!$A$2:$H$157,7))</f>
        <v/>
      </c>
      <c r="J322" s="15" t="str">
        <f>IF(ISBLANK(C322),"",VLOOKUP(C322, 'PCORNet v4'!$A$2:$F$249,2)&amp;"."&amp;VLOOKUP(C322, 'PCORNet v4'!$A$2:$F$249,3))</f>
        <v>Prescribing.rx_dose_ordered_unit</v>
      </c>
      <c r="K322" s="15" t="str">
        <f>IF(ISBLANK(C322),"",VLOOKUP(C322, 'PCORNet v4'!$A$2:$H$249,7))</f>
        <v>Units of measure associated with the dose of the medication as ordered by the provider</v>
      </c>
      <c r="L322" s="16" t="str">
        <f>IF(ISBLANK(D322),"",VLOOKUP(D322,i2b2!$A$2:$H$60,2)&amp;"."&amp;VLOOKUP(D322,i2b2!$A$2:$H$60,3))</f>
        <v/>
      </c>
      <c r="M322" s="16" t="str">
        <f>IF(ISBLANK(D322),"",VLOOKUP(D322,i2b2!$A$2:$H$60,7))</f>
        <v/>
      </c>
      <c r="N322" s="17" t="str">
        <f>IF(ISBLANK(E322),"",VLOOKUP(E322, OMOP!$A$2:$G$178,2)&amp;"."&amp;VLOOKUP(E322,OMOP!$A$2:$G$178,3))</f>
        <v/>
      </c>
      <c r="O322" s="17" t="str">
        <f>IF(ISBLANK(E322),"",VLOOKUP(E322, OMOP!$A$2:$H$178,7))</f>
        <v/>
      </c>
      <c r="P322" s="25" t="s">
        <v>458</v>
      </c>
      <c r="Q322" s="26" t="s">
        <v>453</v>
      </c>
      <c r="R322" s="25" t="s">
        <v>2065</v>
      </c>
      <c r="S322" s="50" t="s">
        <v>2812</v>
      </c>
      <c r="T322" s="50"/>
      <c r="U322" s="53" t="s">
        <v>2987</v>
      </c>
      <c r="V322" s="26" t="s">
        <v>2789</v>
      </c>
      <c r="W322" s="26" t="s">
        <v>2674</v>
      </c>
      <c r="X322" s="36" t="str">
        <f>IF(ISBLANK($A322),"",IF(ISBLANK(VLOOKUP($A322, Sentinel!$A$2:$H$180,8)),"N/A",VLOOKUP($A322, Sentinel!$A$2:$H$180,8)))</f>
        <v/>
      </c>
      <c r="Y322" s="37" t="str">
        <f>IF(ISBLANK(B322),"",IF(ISBLANK(VLOOKUP(B322,PCORNet!$A$2:$H$180,8)), "N/A",VLOOKUP(B322,PCORNet!$A$2:$H$180,8)))</f>
        <v/>
      </c>
      <c r="Z322" s="38" t="str">
        <f>IF(ISBLANK(C322),"",IF(ISBLANK(VLOOKUP(C322,'PCORNet v4'!$A$2:$H$296,8)), "N/A",VLOOKUP(C322,'PCORNet v4'!$A$2:$H$296,8)))</f>
        <v>PerformedSubstanceAdministration.productDose(PQ).unit</v>
      </c>
      <c r="AA322" s="39" t="str">
        <f>IF(ISBLANK(D322),"",IF(ISBLANK(VLOOKUP(D322,i2b2!$A$2:$H$180,8)),"N/A",VLOOKUP(D322,i2b2!$A$2:$H$180,8)))</f>
        <v/>
      </c>
      <c r="AB322" s="40" t="str">
        <f>IF(ISBLANK(E322),"",IF(ISBLANK(VLOOKUP(E322,OMOP!$A$2:$H$180,8)),"N/A", VLOOKUP(E322,OMOP!$A$2:$H$180,8)))</f>
        <v/>
      </c>
    </row>
    <row r="323" spans="1:28" s="6" customFormat="1" ht="46.8" x14ac:dyDescent="0.3">
      <c r="A323" s="13"/>
      <c r="B323" s="14"/>
      <c r="C323" s="15" t="s">
        <v>1640</v>
      </c>
      <c r="D323" s="16"/>
      <c r="E323" s="17"/>
      <c r="F323" s="13" t="str">
        <f>IF(ISBLANK(A323),"",VLOOKUP(A323, Sentinel!$A$2:$F$139,2)&amp;"."&amp;VLOOKUP(A323, Sentinel!$A$2:$F$139,3))</f>
        <v/>
      </c>
      <c r="G323" s="13" t="str">
        <f>IF(ISBLANK(A323),"",VLOOKUP(A323, Sentinel!$A$2:$H$139,7))</f>
        <v/>
      </c>
      <c r="H323" s="14" t="str">
        <f>IF(ISBLANK(B323),"",VLOOKUP(B323, PCORNet!$A$2:$F$157,2)&amp;"."&amp;VLOOKUP(B323, PCORNet!$A$2:$F$157,3))</f>
        <v/>
      </c>
      <c r="I323" s="14" t="str">
        <f>IF(ISBLANK(B323),"",VLOOKUP(B323, PCORNet!$A$2:$H$157,7))</f>
        <v/>
      </c>
      <c r="J323" s="15" t="str">
        <f>IF(ISBLANK(C323),"",VLOOKUP(C323, 'PCORNet v4'!$A$2:$F$249,2)&amp;"."&amp;VLOOKUP(C323, 'PCORNet v4'!$A$2:$F$249,3))</f>
        <v>Prescribing.rx_prn_flag</v>
      </c>
      <c r="K323" s="15" t="str">
        <f>IF(ISBLANK(C323),"",VLOOKUP(C323, 'PCORNet v4'!$A$2:$H$249,7))</f>
        <v>Flag to indicate that all or part of medication frequency instructions includes "as needed".</v>
      </c>
      <c r="L323" s="16" t="str">
        <f>IF(ISBLANK(D323),"",VLOOKUP(D323,i2b2!$A$2:$H$60,2)&amp;"."&amp;VLOOKUP(D323,i2b2!$A$2:$H$60,3))</f>
        <v/>
      </c>
      <c r="M323" s="16" t="str">
        <f>IF(ISBLANK(D323),"",VLOOKUP(D323,i2b2!$A$2:$H$60,7))</f>
        <v/>
      </c>
      <c r="N323" s="17" t="str">
        <f>IF(ISBLANK(E323),"",VLOOKUP(E323, OMOP!$A$2:$G$178,2)&amp;"."&amp;VLOOKUP(E323,OMOP!$A$2:$G$178,3))</f>
        <v/>
      </c>
      <c r="O323" s="17" t="str">
        <f>IF(ISBLANK(E323),"",VLOOKUP(E323, OMOP!$A$2:$H$178,7))</f>
        <v/>
      </c>
      <c r="P323" s="25" t="s">
        <v>1157</v>
      </c>
      <c r="Q323" s="26"/>
      <c r="R323" s="25"/>
      <c r="S323" s="50"/>
      <c r="T323" s="50"/>
      <c r="U323" s="53"/>
      <c r="V323" s="26"/>
      <c r="W323" s="26"/>
      <c r="X323" s="36" t="str">
        <f>IF(ISBLANK($A323),"",IF(ISBLANK(VLOOKUP($A323, Sentinel!$A$2:$H$180,8)),"N/A",VLOOKUP($A323, Sentinel!$A$2:$H$180,8)))</f>
        <v/>
      </c>
      <c r="Y323" s="37" t="str">
        <f>IF(ISBLANK(B323),"",IF(ISBLANK(VLOOKUP(B323,PCORNet!$A$2:$H$180,8)), "N/A",VLOOKUP(B323,PCORNet!$A$2:$H$180,8)))</f>
        <v/>
      </c>
      <c r="Z323" s="38" t="str">
        <f>IF(ISBLANK(C323),"",IF(ISBLANK(VLOOKUP(C323,'PCORNet v4'!$A$2:$H$296,8)), "N/A",VLOOKUP(C323,'PCORNet v4'!$A$2:$H$296,8)))</f>
        <v>N/A</v>
      </c>
      <c r="AA323" s="39" t="str">
        <f>IF(ISBLANK(D323),"",IF(ISBLANK(VLOOKUP(D323,i2b2!$A$2:$H$180,8)),"N/A",VLOOKUP(D323,i2b2!$A$2:$H$180,8)))</f>
        <v/>
      </c>
      <c r="AB323" s="40" t="str">
        <f>IF(ISBLANK(E323),"",IF(ISBLANK(VLOOKUP(E323,OMOP!$A$2:$H$180,8)),"N/A", VLOOKUP(E323,OMOP!$A$2:$H$180,8)))</f>
        <v/>
      </c>
    </row>
    <row r="324" spans="1:28" s="6" customFormat="1" ht="46.8" x14ac:dyDescent="0.3">
      <c r="A324" s="13"/>
      <c r="B324" s="14"/>
      <c r="C324" s="15" t="s">
        <v>1642</v>
      </c>
      <c r="D324" s="16"/>
      <c r="E324" s="17"/>
      <c r="F324" s="13" t="str">
        <f>IF(ISBLANK(A324),"",VLOOKUP(A324, Sentinel!$A$2:$F$139,2)&amp;"."&amp;VLOOKUP(A324, Sentinel!$A$2:$F$139,3))</f>
        <v/>
      </c>
      <c r="G324" s="13" t="str">
        <f>IF(ISBLANK(A324),"",VLOOKUP(A324, Sentinel!$A$2:$H$139,7))</f>
        <v/>
      </c>
      <c r="H324" s="14" t="str">
        <f>IF(ISBLANK(B324),"",VLOOKUP(B324, PCORNet!$A$2:$F$157,2)&amp;"."&amp;VLOOKUP(B324, PCORNet!$A$2:$F$157,3))</f>
        <v/>
      </c>
      <c r="I324" s="14" t="str">
        <f>IF(ISBLANK(B324),"",VLOOKUP(B324, PCORNet!$A$2:$H$157,7))</f>
        <v/>
      </c>
      <c r="J324" s="15" t="str">
        <f>IF(ISBLANK(C324),"",VLOOKUP(C324, 'PCORNet v4'!$A$2:$F$249,2)&amp;"."&amp;VLOOKUP(C324, 'PCORNet v4'!$A$2:$F$249,3))</f>
        <v>Prescribing.rx_route</v>
      </c>
      <c r="K324" s="15" t="str">
        <f>IF(ISBLANK(C324),"",VLOOKUP(C324, 'PCORNet v4'!$A$2:$H$249,7))</f>
        <v>Route of medication delivery</v>
      </c>
      <c r="L324" s="16" t="str">
        <f>IF(ISBLANK(D324),"",VLOOKUP(D324,i2b2!$A$2:$H$60,2)&amp;"."&amp;VLOOKUP(D324,i2b2!$A$2:$H$60,3))</f>
        <v/>
      </c>
      <c r="M324" s="16" t="str">
        <f>IF(ISBLANK(D324),"",VLOOKUP(D324,i2b2!$A$2:$H$60,7))</f>
        <v/>
      </c>
      <c r="N324" s="17" t="str">
        <f>IF(ISBLANK(E324),"",VLOOKUP(E324, OMOP!$A$2:$G$178,2)&amp;"."&amp;VLOOKUP(E324,OMOP!$A$2:$G$178,3))</f>
        <v/>
      </c>
      <c r="O324" s="17" t="str">
        <f>IF(ISBLANK(E324),"",VLOOKUP(E324, OMOP!$A$2:$H$178,7))</f>
        <v/>
      </c>
      <c r="P324" s="25" t="s">
        <v>456</v>
      </c>
      <c r="Q324" s="26" t="s">
        <v>453</v>
      </c>
      <c r="R324" s="25" t="s">
        <v>2066</v>
      </c>
      <c r="S324" s="50" t="s">
        <v>2812</v>
      </c>
      <c r="T324" s="50"/>
      <c r="U324" s="53" t="s">
        <v>2987</v>
      </c>
      <c r="V324" s="26" t="s">
        <v>2790</v>
      </c>
      <c r="W324" s="26" t="s">
        <v>2675</v>
      </c>
      <c r="X324" s="36" t="str">
        <f>IF(ISBLANK($A324),"",IF(ISBLANK(VLOOKUP($A324, Sentinel!$A$2:$H$180,8)),"N/A",VLOOKUP($A324, Sentinel!$A$2:$H$180,8)))</f>
        <v/>
      </c>
      <c r="Y324" s="37" t="str">
        <f>IF(ISBLANK(B324),"",IF(ISBLANK(VLOOKUP(B324,PCORNet!$A$2:$H$180,8)), "N/A",VLOOKUP(B324,PCORNet!$A$2:$H$180,8)))</f>
        <v/>
      </c>
      <c r="Z324" s="38" t="str">
        <f>IF(ISBLANK(C324),"",IF(ISBLANK(VLOOKUP(C324,'PCORNet v4'!$A$2:$H$296,8)), "N/A",VLOOKUP(C324,'PCORNet v4'!$A$2:$H$296,8)))</f>
        <v>PerformedSubstanceAdministration.routeOfAdministrationCode</v>
      </c>
      <c r="AA324" s="39" t="str">
        <f>IF(ISBLANK(D324),"",IF(ISBLANK(VLOOKUP(D324,i2b2!$A$2:$H$180,8)),"N/A",VLOOKUP(D324,i2b2!$A$2:$H$180,8)))</f>
        <v/>
      </c>
      <c r="AB324" s="40" t="str">
        <f>IF(ISBLANK(E324),"",IF(ISBLANK(VLOOKUP(E324,OMOP!$A$2:$H$180,8)),"N/A", VLOOKUP(E324,OMOP!$A$2:$H$180,8)))</f>
        <v/>
      </c>
    </row>
    <row r="325" spans="1:28" s="6" customFormat="1" x14ac:dyDescent="0.3">
      <c r="A325" s="13"/>
      <c r="B325" s="14"/>
      <c r="C325" s="15" t="s">
        <v>1645</v>
      </c>
      <c r="D325" s="16"/>
      <c r="E325" s="17"/>
      <c r="F325" s="13" t="str">
        <f>IF(ISBLANK(A325),"",VLOOKUP(A325, Sentinel!$A$2:$F$139,2)&amp;"."&amp;VLOOKUP(A325, Sentinel!$A$2:$F$139,3))</f>
        <v/>
      </c>
      <c r="G325" s="13" t="str">
        <f>IF(ISBLANK(A325),"",VLOOKUP(A325, Sentinel!$A$2:$H$139,7))</f>
        <v/>
      </c>
      <c r="H325" s="14" t="str">
        <f>IF(ISBLANK(B325),"",VLOOKUP(B325, PCORNet!$A$2:$F$157,2)&amp;"."&amp;VLOOKUP(B325, PCORNet!$A$2:$F$157,3))</f>
        <v/>
      </c>
      <c r="I325" s="14" t="str">
        <f>IF(ISBLANK(B325),"",VLOOKUP(B325, PCORNet!$A$2:$H$157,7))</f>
        <v/>
      </c>
      <c r="J325" s="15" t="str">
        <f>IF(ISBLANK(C325),"",VLOOKUP(C325, 'PCORNet v4'!$A$2:$F$249,2)&amp;"."&amp;VLOOKUP(C325, 'PCORNet v4'!$A$2:$F$249,3))</f>
        <v>Prescribing.rx_source</v>
      </c>
      <c r="K325" s="15" t="str">
        <f>IF(ISBLANK(C325),"",VLOOKUP(C325, 'PCORNet v4'!$A$2:$H$249,7))</f>
        <v>Source of the prescribing information</v>
      </c>
      <c r="L325" s="16" t="str">
        <f>IF(ISBLANK(D325),"",VLOOKUP(D325,i2b2!$A$2:$H$60,2)&amp;"."&amp;VLOOKUP(D325,i2b2!$A$2:$H$60,3))</f>
        <v/>
      </c>
      <c r="M325" s="16" t="str">
        <f>IF(ISBLANK(D325),"",VLOOKUP(D325,i2b2!$A$2:$H$60,7))</f>
        <v/>
      </c>
      <c r="N325" s="17" t="str">
        <f>IF(ISBLANK(E325),"",VLOOKUP(E325, OMOP!$A$2:$G$178,2)&amp;"."&amp;VLOOKUP(E325,OMOP!$A$2:$G$178,3))</f>
        <v/>
      </c>
      <c r="O325" s="17" t="str">
        <f>IF(ISBLANK(E325),"",VLOOKUP(E325, OMOP!$A$2:$H$178,7))</f>
        <v/>
      </c>
      <c r="P325" s="25" t="s">
        <v>1157</v>
      </c>
      <c r="Q325" s="26"/>
      <c r="R325" s="25"/>
      <c r="S325" s="51"/>
      <c r="T325" s="51"/>
      <c r="U325" s="51"/>
      <c r="V325" s="26"/>
      <c r="W325" s="26"/>
      <c r="X325" s="36" t="str">
        <f>IF(ISBLANK($A325),"",IF(ISBLANK(VLOOKUP($A325, Sentinel!$A$2:$H$180,8)),"N/A",VLOOKUP($A325, Sentinel!$A$2:$H$180,8)))</f>
        <v/>
      </c>
      <c r="Y325" s="37" t="str">
        <f>IF(ISBLANK(B325),"",IF(ISBLANK(VLOOKUP(B325,PCORNet!$A$2:$H$180,8)), "N/A",VLOOKUP(B325,PCORNet!$A$2:$H$180,8)))</f>
        <v/>
      </c>
      <c r="Z325" s="38" t="str">
        <f>IF(ISBLANK(C325),"",IF(ISBLANK(VLOOKUP(C325,'PCORNet v4'!$A$2:$H$296,8)), "N/A",VLOOKUP(C325,'PCORNet v4'!$A$2:$H$296,8)))</f>
        <v>N/A</v>
      </c>
      <c r="AA325" s="39" t="str">
        <f>IF(ISBLANK(D325),"",IF(ISBLANK(VLOOKUP(D325,i2b2!$A$2:$H$180,8)),"N/A",VLOOKUP(D325,i2b2!$A$2:$H$180,8)))</f>
        <v/>
      </c>
      <c r="AB325" s="40" t="str">
        <f>IF(ISBLANK(E325),"",IF(ISBLANK(VLOOKUP(E325,OMOP!$A$2:$H$180,8)),"N/A", VLOOKUP(E325,OMOP!$A$2:$H$180,8)))</f>
        <v/>
      </c>
    </row>
    <row r="326" spans="1:28" s="6" customFormat="1" ht="46.8" x14ac:dyDescent="0.3">
      <c r="A326" s="13"/>
      <c r="B326" s="14"/>
      <c r="C326" s="15" t="s">
        <v>1646</v>
      </c>
      <c r="D326" s="16"/>
      <c r="E326" s="17"/>
      <c r="F326" s="13" t="str">
        <f>IF(ISBLANK(A326),"",VLOOKUP(A326, Sentinel!$A$2:$F$139,2)&amp;"."&amp;VLOOKUP(A326, Sentinel!$A$2:$F$139,3))</f>
        <v/>
      </c>
      <c r="G326" s="13" t="str">
        <f>IF(ISBLANK(A326),"",VLOOKUP(A326, Sentinel!$A$2:$H$139,7))</f>
        <v/>
      </c>
      <c r="H326" s="14" t="str">
        <f>IF(ISBLANK(B326),"",VLOOKUP(B326, PCORNet!$A$2:$F$157,2)&amp;"."&amp;VLOOKUP(B326, PCORNet!$A$2:$F$157,3))</f>
        <v/>
      </c>
      <c r="I326" s="14" t="str">
        <f>IF(ISBLANK(B326),"",VLOOKUP(B326, PCORNet!$A$2:$H$157,7))</f>
        <v/>
      </c>
      <c r="J326" s="15" t="str">
        <f>IF(ISBLANK(C326),"",VLOOKUP(C326, 'PCORNet v4'!$A$2:$F$249,2)&amp;"."&amp;VLOOKUP(C326, 'PCORNet v4'!$A$2:$F$249,3))</f>
        <v>Prescribing.rx_dispense_as_written</v>
      </c>
      <c r="K326" s="15" t="str">
        <f>IF(ISBLANK(C326),"",VLOOKUP(C326, 'PCORNet v4'!$A$2:$H$249,7))</f>
        <v>Flag to indicate whether the provider indicated that the medication order was to be dispensed as written.</v>
      </c>
      <c r="L326" s="16" t="str">
        <f>IF(ISBLANK(D326),"",VLOOKUP(D326,i2b2!$A$2:$H$60,2)&amp;"."&amp;VLOOKUP(D326,i2b2!$A$2:$H$60,3))</f>
        <v/>
      </c>
      <c r="M326" s="16" t="str">
        <f>IF(ISBLANK(D326),"",VLOOKUP(D326,i2b2!$A$2:$H$60,7))</f>
        <v/>
      </c>
      <c r="N326" s="17" t="str">
        <f>IF(ISBLANK(E326),"",VLOOKUP(E326, OMOP!$A$2:$G$178,2)&amp;"."&amp;VLOOKUP(E326,OMOP!$A$2:$G$178,3))</f>
        <v/>
      </c>
      <c r="O326" s="17" t="str">
        <f>IF(ISBLANK(E326),"",VLOOKUP(E326, OMOP!$A$2:$H$178,7))</f>
        <v/>
      </c>
      <c r="P326" s="25" t="s">
        <v>1157</v>
      </c>
      <c r="Q326" s="26"/>
      <c r="R326" s="25"/>
      <c r="S326" s="51"/>
      <c r="T326" s="51"/>
      <c r="U326" s="51"/>
      <c r="V326" s="26"/>
      <c r="W326" s="26"/>
      <c r="X326" s="36" t="str">
        <f>IF(ISBLANK($A326),"",IF(ISBLANK(VLOOKUP($A326, Sentinel!$A$2:$H$180,8)),"N/A",VLOOKUP($A326, Sentinel!$A$2:$H$180,8)))</f>
        <v/>
      </c>
      <c r="Y326" s="37" t="str">
        <f>IF(ISBLANK(B326),"",IF(ISBLANK(VLOOKUP(B326,PCORNet!$A$2:$H$180,8)), "N/A",VLOOKUP(B326,PCORNet!$A$2:$H$180,8)))</f>
        <v/>
      </c>
      <c r="Z326" s="38" t="str">
        <f>IF(ISBLANK(C326),"",IF(ISBLANK(VLOOKUP(C326,'PCORNet v4'!$A$2:$H$296,8)), "N/A",VLOOKUP(C326,'PCORNet v4'!$A$2:$H$296,8)))</f>
        <v>N/A</v>
      </c>
      <c r="AA326" s="39" t="str">
        <f>IF(ISBLANK(D326),"",IF(ISBLANK(VLOOKUP(D326,i2b2!$A$2:$H$180,8)),"N/A",VLOOKUP(D326,i2b2!$A$2:$H$180,8)))</f>
        <v/>
      </c>
      <c r="AB326" s="40" t="str">
        <f>IF(ISBLANK(E326),"",IF(ISBLANK(VLOOKUP(E326,OMOP!$A$2:$H$180,8)),"N/A", VLOOKUP(E326,OMOP!$A$2:$H$180,8)))</f>
        <v/>
      </c>
    </row>
    <row r="327" spans="1:28" s="6" customFormat="1" x14ac:dyDescent="0.3">
      <c r="A327" s="13"/>
      <c r="B327" s="14"/>
      <c r="C327" s="15"/>
      <c r="D327" s="16"/>
      <c r="E327" s="17"/>
      <c r="F327" s="13"/>
      <c r="G327" s="13"/>
      <c r="H327" s="14"/>
      <c r="I327" s="14"/>
      <c r="J327" s="15" t="str">
        <f>IF(ISBLANK(C327),"",VLOOKUP(C327, 'PCORNet v4'!$A$2:$F$249,2)&amp;"."&amp;VLOOKUP(C327, 'PCORNet v4'!$A$2:$F$249,3))</f>
        <v/>
      </c>
      <c r="K327" s="15" t="str">
        <f>IF(ISBLANK(C327),"",VLOOKUP(C327, 'PCORNet v4'!$A$2:$H$249,7))</f>
        <v/>
      </c>
      <c r="L327" s="16"/>
      <c r="M327" s="16"/>
      <c r="N327" s="17"/>
      <c r="O327" s="17"/>
      <c r="P327" s="25"/>
      <c r="Q327" s="26"/>
      <c r="R327" s="25"/>
      <c r="S327" s="51"/>
      <c r="T327" s="51"/>
      <c r="U327" s="51"/>
      <c r="V327" s="26"/>
      <c r="W327" s="26"/>
      <c r="X327" s="36"/>
      <c r="Y327" s="37"/>
      <c r="Z327" s="38"/>
      <c r="AA327" s="39"/>
      <c r="AB327" s="40"/>
    </row>
    <row r="328" spans="1:28" s="6" customFormat="1" ht="124.8" x14ac:dyDescent="0.3">
      <c r="A328" s="13"/>
      <c r="B328" s="14"/>
      <c r="C328" s="15"/>
      <c r="D328" s="16"/>
      <c r="E328" s="17" t="s">
        <v>1008</v>
      </c>
      <c r="F328" s="13" t="str">
        <f>IF(ISBLANK(A328),"",VLOOKUP(A328, Sentinel!$A$2:$F$139,2)&amp;"."&amp;VLOOKUP(A328, Sentinel!$A$2:$F$139,3))</f>
        <v/>
      </c>
      <c r="G328" s="13" t="str">
        <f>IF(ISBLANK(A328),"",VLOOKUP(A328, Sentinel!$A$2:$H$139,7))</f>
        <v/>
      </c>
      <c r="H328" s="14" t="str">
        <f>IF(ISBLANK(B328),"",VLOOKUP(B328, PCORNet!$A$2:$F$157,2)&amp;"."&amp;VLOOKUP(B328, PCORNet!$A$2:$F$157,3))</f>
        <v/>
      </c>
      <c r="I328" s="14" t="str">
        <f>IF(ISBLANK(B328),"",VLOOKUP(B328, PCORNet!$A$2:$H$157,7))</f>
        <v/>
      </c>
      <c r="J328" s="15" t="str">
        <f>IF(ISBLANK(C328),"",VLOOKUP(C328, 'PCORNet v4'!$A$2:$F$249,2)&amp;"."&amp;VLOOKUP(C328, 'PCORNet v4'!$A$2:$F$249,3))</f>
        <v/>
      </c>
      <c r="K328" s="15" t="str">
        <f>IF(ISBLANK(C328),"",VLOOKUP(C328, 'PCORNet v4'!$A$2:$H$249,7))</f>
        <v/>
      </c>
      <c r="L328" s="16" t="str">
        <f>IF(ISBLANK(D328),"",VLOOKUP(D328,i2b2!$A$2:$H$60,2)&amp;"."&amp;VLOOKUP(D328,i2b2!$A$2:$H$60,3))</f>
        <v/>
      </c>
      <c r="M328" s="16" t="str">
        <f>IF(ISBLANK(D328),"",VLOOKUP(D328,i2b2!$A$2:$H$60,7))</f>
        <v/>
      </c>
      <c r="N328" s="17" t="str">
        <f>IF(ISBLANK(E328),"",VLOOKUP(E328, OMOP!$A$2:$G$178,2)&amp;"."&amp;VLOOKUP(E328,OMOP!$A$2:$G$178,3))</f>
        <v>NOTE.</v>
      </c>
      <c r="O328" s="17" t="str">
        <f>IF(ISBLANK(E328),"",VLOOKUP(E328, OMOP!$A$2:$H$178,7))</f>
        <v>The NOTE table captures unstructured information that was recorded by a provider about a patient in free
text notes on a given date.</v>
      </c>
      <c r="P328" s="26" t="s">
        <v>1706</v>
      </c>
      <c r="Q328" s="26" t="s">
        <v>2103</v>
      </c>
      <c r="R328" s="25"/>
      <c r="S328" s="55" t="s">
        <v>2988</v>
      </c>
      <c r="T328" s="55"/>
      <c r="U328" s="55" t="s">
        <v>3078</v>
      </c>
      <c r="V328" s="26" t="s">
        <v>2008</v>
      </c>
      <c r="W328" s="26" t="s">
        <v>2676</v>
      </c>
      <c r="X328" s="36" t="str">
        <f>IF(ISBLANK($A328),"",IF(ISBLANK(VLOOKUP($A328, Sentinel!$A$2:$H$180,8)),"N/A",VLOOKUP($A328, Sentinel!$A$2:$H$180,8)))</f>
        <v/>
      </c>
      <c r="Y328" s="37" t="str">
        <f>IF(ISBLANK(B328),"",IF(ISBLANK(VLOOKUP(B328,PCORNet!$A$2:$H$180,8)), "N/A",VLOOKUP(B328,PCORNet!$A$2:$H$180,8)))</f>
        <v/>
      </c>
      <c r="Z328" s="38" t="str">
        <f>IF(ISBLANK(C328),"",IF(ISBLANK(VLOOKUP(C328,'PCORNet v4'!$A$2:$H$296,8)), "N/A",VLOOKUP(C328,'PCORNet v4'!$A$2:$H$296,8)))</f>
        <v/>
      </c>
      <c r="AA328" s="39" t="str">
        <f>IF(ISBLANK(D328),"",IF(ISBLANK(VLOOKUP(D328,i2b2!$A$2:$H$180,8)),"N/A",VLOOKUP(D328,i2b2!$A$2:$H$180,8)))</f>
        <v/>
      </c>
      <c r="AB328" s="40" t="str">
        <f>IF(ISBLANK(E328),"",IF(ISBLANK(VLOOKUP(E328,OMOP!$A$2:$H$180,8)),"N/A", VLOOKUP(E328,OMOP!$A$2:$H$180,8)))</f>
        <v>PerformedPatientNote WHERE PerformedPatientNote &gt; PerformedObservation &gt; DefinedObservation.categoryCode = "Patient Note"</v>
      </c>
    </row>
    <row r="329" spans="1:28" s="6" customFormat="1" ht="31.2" x14ac:dyDescent="0.3">
      <c r="A329" s="13"/>
      <c r="B329" s="14"/>
      <c r="C329" s="15"/>
      <c r="D329" s="16"/>
      <c r="E329" s="17" t="s">
        <v>1009</v>
      </c>
      <c r="F329" s="13" t="str">
        <f>IF(ISBLANK(A329),"",VLOOKUP(A329, Sentinel!$A$2:$F$139,2)&amp;"."&amp;VLOOKUP(A329, Sentinel!$A$2:$F$139,3))</f>
        <v/>
      </c>
      <c r="G329" s="13" t="str">
        <f>IF(ISBLANK(A329),"",VLOOKUP(A329, Sentinel!$A$2:$H$139,7))</f>
        <v/>
      </c>
      <c r="H329" s="14" t="str">
        <f>IF(ISBLANK(B329),"",VLOOKUP(B329, PCORNet!$A$2:$F$157,2)&amp;"."&amp;VLOOKUP(B329, PCORNet!$A$2:$F$157,3))</f>
        <v/>
      </c>
      <c r="I329" s="14" t="str">
        <f>IF(ISBLANK(B329),"",VLOOKUP(B329, PCORNet!$A$2:$H$157,7))</f>
        <v/>
      </c>
      <c r="J329" s="15" t="str">
        <f>IF(ISBLANK(C329),"",VLOOKUP(C329, 'PCORNet v4'!$A$2:$F$249,2)&amp;"."&amp;VLOOKUP(C329, 'PCORNet v4'!$A$2:$F$249,3))</f>
        <v/>
      </c>
      <c r="K329" s="15" t="str">
        <f>IF(ISBLANK(C329),"",VLOOKUP(C329, 'PCORNet v4'!$A$2:$H$249,7))</f>
        <v/>
      </c>
      <c r="L329" s="16" t="str">
        <f>IF(ISBLANK(D329),"",VLOOKUP(D329,i2b2!$A$2:$H$60,2)&amp;"."&amp;VLOOKUP(D329,i2b2!$A$2:$H$60,3))</f>
        <v/>
      </c>
      <c r="M329" s="16" t="str">
        <f>IF(ISBLANK(D329),"",VLOOKUP(D329,i2b2!$A$2:$H$60,7))</f>
        <v/>
      </c>
      <c r="N329" s="17" t="str">
        <f>IF(ISBLANK(E329),"",VLOOKUP(E329, OMOP!$A$2:$G$178,2)&amp;"."&amp;VLOOKUP(E329,OMOP!$A$2:$G$178,3))</f>
        <v>NOTE.note_id</v>
      </c>
      <c r="O329" s="17" t="str">
        <f>IF(ISBLANK(E329),"",VLOOKUP(E329, OMOP!$A$2:$H$178,7))</f>
        <v>A unique identifier for each note.</v>
      </c>
      <c r="P329" s="25" t="s">
        <v>2033</v>
      </c>
      <c r="Q329" s="26" t="s">
        <v>2062</v>
      </c>
      <c r="R329" s="25" t="s">
        <v>2051</v>
      </c>
      <c r="S329" s="51"/>
      <c r="T329" s="51"/>
      <c r="U329" s="51"/>
      <c r="V329" s="26" t="s">
        <v>2791</v>
      </c>
      <c r="W329" s="26" t="s">
        <v>2683</v>
      </c>
      <c r="X329" s="36" t="str">
        <f>IF(ISBLANK($A329),"",IF(ISBLANK(VLOOKUP($A329, Sentinel!$A$2:$H$180,8)),"N/A",VLOOKUP($A329, Sentinel!$A$2:$H$180,8)))</f>
        <v/>
      </c>
      <c r="Y329" s="37" t="str">
        <f>IF(ISBLANK(B329),"",IF(ISBLANK(VLOOKUP(B329,PCORNet!$A$2:$H$180,8)), "N/A",VLOOKUP(B329,PCORNet!$A$2:$H$180,8)))</f>
        <v/>
      </c>
      <c r="Z329" s="38" t="str">
        <f>IF(ISBLANK(C329),"",IF(ISBLANK(VLOOKUP(C329,'PCORNet v4'!$A$2:$H$296,8)), "N/A",VLOOKUP(C329,'PCORNet v4'!$A$2:$H$296,8)))</f>
        <v/>
      </c>
      <c r="AA329" s="39" t="str">
        <f>IF(ISBLANK(D329),"",IF(ISBLANK(VLOOKUP(D329,i2b2!$A$2:$H$180,8)),"N/A",VLOOKUP(D329,i2b2!$A$2:$H$180,8)))</f>
        <v/>
      </c>
      <c r="AB329" s="40" t="str">
        <f>IF(ISBLANK(E329),"",IF(ISBLANK(VLOOKUP(E329,OMOP!$A$2:$H$180,8)),"N/A", VLOOKUP(E329,OMOP!$A$2:$H$180,8)))</f>
        <v>PerformedPatientNote &gt; PerformedObservation.identifier(DSET&lt;ID&gt;).item(ID).identifier</v>
      </c>
    </row>
    <row r="330" spans="1:28" s="6" customFormat="1" ht="93.6" x14ac:dyDescent="0.3">
      <c r="A330" s="13"/>
      <c r="B330" s="14"/>
      <c r="C330" s="15"/>
      <c r="D330" s="16"/>
      <c r="E330" s="17" t="s">
        <v>1010</v>
      </c>
      <c r="F330" s="13" t="str">
        <f>IF(ISBLANK(A330),"",VLOOKUP(A330, Sentinel!$A$2:$F$139,2)&amp;"."&amp;VLOOKUP(A330, Sentinel!$A$2:$F$139,3))</f>
        <v/>
      </c>
      <c r="G330" s="13" t="str">
        <f>IF(ISBLANK(A330),"",VLOOKUP(A330, Sentinel!$A$2:$H$139,7))</f>
        <v/>
      </c>
      <c r="H330" s="14" t="str">
        <f>IF(ISBLANK(B330),"",VLOOKUP(B330, PCORNet!$A$2:$F$157,2)&amp;"."&amp;VLOOKUP(B330, PCORNet!$A$2:$F$157,3))</f>
        <v/>
      </c>
      <c r="I330" s="14" t="str">
        <f>IF(ISBLANK(B330),"",VLOOKUP(B330, PCORNet!$A$2:$H$157,7))</f>
        <v/>
      </c>
      <c r="J330" s="15" t="str">
        <f>IF(ISBLANK(C330),"",VLOOKUP(C330, 'PCORNet v4'!$A$2:$F$249,2)&amp;"."&amp;VLOOKUP(C330, 'PCORNet v4'!$A$2:$F$249,3))</f>
        <v/>
      </c>
      <c r="K330" s="15" t="str">
        <f>IF(ISBLANK(C330),"",VLOOKUP(C330, 'PCORNet v4'!$A$2:$H$249,7))</f>
        <v/>
      </c>
      <c r="L330" s="16" t="str">
        <f>IF(ISBLANK(D330),"",VLOOKUP(D330,i2b2!$A$2:$H$60,2)&amp;"."&amp;VLOOKUP(D330,i2b2!$A$2:$H$60,3))</f>
        <v/>
      </c>
      <c r="M330" s="16" t="str">
        <f>IF(ISBLANK(D330),"",VLOOKUP(D330,i2b2!$A$2:$H$60,7))</f>
        <v/>
      </c>
      <c r="N330" s="17" t="str">
        <f>IF(ISBLANK(E330),"",VLOOKUP(E330, OMOP!$A$2:$G$178,2)&amp;"."&amp;VLOOKUP(E330,OMOP!$A$2:$G$178,3))</f>
        <v>NOTE.person_id</v>
      </c>
      <c r="O330" s="17" t="str">
        <f>IF(ISBLANK(E330),"",VLOOKUP(E330, OMOP!$A$2:$H$178,7))</f>
        <v>A foreign key identifier to the Person about whom
the Note was recorded. The demographic details of
that Person are stored in the PERSON table.</v>
      </c>
      <c r="P330" s="25" t="s">
        <v>2034</v>
      </c>
      <c r="Q330" s="26" t="s">
        <v>2050</v>
      </c>
      <c r="R330" s="25" t="s">
        <v>2051</v>
      </c>
      <c r="S330" s="50" t="s">
        <v>2813</v>
      </c>
      <c r="T330" s="50" t="s">
        <v>2953</v>
      </c>
      <c r="U330" s="50"/>
      <c r="V330" s="26" t="s">
        <v>2009</v>
      </c>
      <c r="W330" s="26" t="s">
        <v>2684</v>
      </c>
      <c r="X330" s="36" t="str">
        <f>IF(ISBLANK($A330),"",IF(ISBLANK(VLOOKUP($A330, Sentinel!$A$2:$H$180,8)),"N/A",VLOOKUP($A330, Sentinel!$A$2:$H$180,8)))</f>
        <v/>
      </c>
      <c r="Y330" s="37" t="str">
        <f>IF(ISBLANK(B330),"",IF(ISBLANK(VLOOKUP(B330,PCORNet!$A$2:$H$180,8)), "N/A",VLOOKUP(B330,PCORNet!$A$2:$H$180,8)))</f>
        <v/>
      </c>
      <c r="Z330" s="38" t="str">
        <f>IF(ISBLANK(C330),"",IF(ISBLANK(VLOOKUP(C330,'PCORNet v4'!$A$2:$H$296,8)), "N/A",VLOOKUP(C330,'PCORNet v4'!$A$2:$H$296,8)))</f>
        <v/>
      </c>
      <c r="AA330" s="39" t="str">
        <f>IF(ISBLANK(D330),"",IF(ISBLANK(VLOOKUP(D330,i2b2!$A$2:$H$180,8)),"N/A",VLOOKUP(D330,i2b2!$A$2:$H$180,8)))</f>
        <v/>
      </c>
      <c r="AB330" s="40" t="str">
        <f>IF(ISBLANK(E330),"",IF(ISBLANK(VLOOKUP(E330,OMOP!$A$2:$H$180,8)),"N/A", VLOOKUP(E330,OMOP!$A$2:$H$180,8)))</f>
        <v>PerformedPatientNote &gt; PerformedObservation &gt; Subject.identifier(ID).identifier</v>
      </c>
    </row>
    <row r="331" spans="1:28" s="6" customFormat="1" ht="31.2" x14ac:dyDescent="0.3">
      <c r="A331" s="13"/>
      <c r="B331" s="14"/>
      <c r="C331" s="15"/>
      <c r="D331" s="16"/>
      <c r="E331" s="17" t="s">
        <v>1011</v>
      </c>
      <c r="F331" s="13" t="str">
        <f>IF(ISBLANK(A331),"",VLOOKUP(A331, Sentinel!$A$2:$F$139,2)&amp;"."&amp;VLOOKUP(A331, Sentinel!$A$2:$F$139,3))</f>
        <v/>
      </c>
      <c r="G331" s="13" t="str">
        <f>IF(ISBLANK(A331),"",VLOOKUP(A331, Sentinel!$A$2:$H$139,7))</f>
        <v/>
      </c>
      <c r="H331" s="14" t="str">
        <f>IF(ISBLANK(B331),"",VLOOKUP(B331, PCORNet!$A$2:$F$157,2)&amp;"."&amp;VLOOKUP(B331, PCORNet!$A$2:$F$157,3))</f>
        <v/>
      </c>
      <c r="I331" s="14" t="str">
        <f>IF(ISBLANK(B331),"",VLOOKUP(B331, PCORNet!$A$2:$H$157,7))</f>
        <v/>
      </c>
      <c r="J331" s="15" t="str">
        <f>IF(ISBLANK(C331),"",VLOOKUP(C331, 'PCORNet v4'!$A$2:$F$249,2)&amp;"."&amp;VLOOKUP(C331, 'PCORNet v4'!$A$2:$F$249,3))</f>
        <v/>
      </c>
      <c r="K331" s="15" t="str">
        <f>IF(ISBLANK(C331),"",VLOOKUP(C331, 'PCORNet v4'!$A$2:$H$249,7))</f>
        <v/>
      </c>
      <c r="L331" s="16" t="str">
        <f>IF(ISBLANK(D331),"",VLOOKUP(D331,i2b2!$A$2:$H$60,2)&amp;"."&amp;VLOOKUP(D331,i2b2!$A$2:$H$60,3))</f>
        <v/>
      </c>
      <c r="M331" s="16" t="str">
        <f>IF(ISBLANK(D331),"",VLOOKUP(D331,i2b2!$A$2:$H$60,7))</f>
        <v/>
      </c>
      <c r="N331" s="17" t="str">
        <f>IF(ISBLANK(E331),"",VLOOKUP(E331, OMOP!$A$2:$G$178,2)&amp;"."&amp;VLOOKUP(E331,OMOP!$A$2:$G$178,3))</f>
        <v>NOTE.note_date</v>
      </c>
      <c r="O331" s="17" t="str">
        <f>IF(ISBLANK(E331),"",VLOOKUP(E331, OMOP!$A$2:$H$178,7))</f>
        <v>The date the note was recorded.</v>
      </c>
      <c r="P331" s="25" t="s">
        <v>1707</v>
      </c>
      <c r="Q331" s="26" t="s">
        <v>2047</v>
      </c>
      <c r="R331" s="25" t="s">
        <v>2048</v>
      </c>
      <c r="S331" s="50" t="s">
        <v>2989</v>
      </c>
      <c r="T331" s="50" t="s">
        <v>2990</v>
      </c>
      <c r="U331" s="50"/>
      <c r="V331" s="26" t="s">
        <v>2792</v>
      </c>
      <c r="W331" s="26" t="s">
        <v>2685</v>
      </c>
      <c r="X331" s="36" t="str">
        <f>IF(ISBLANK($A331),"",IF(ISBLANK(VLOOKUP($A331, Sentinel!$A$2:$H$180,8)),"N/A",VLOOKUP($A331, Sentinel!$A$2:$H$180,8)))</f>
        <v/>
      </c>
      <c r="Y331" s="37" t="str">
        <f>IF(ISBLANK(B331),"",IF(ISBLANK(VLOOKUP(B331,PCORNet!$A$2:$H$180,8)), "N/A",VLOOKUP(B331,PCORNet!$A$2:$H$180,8)))</f>
        <v/>
      </c>
      <c r="Z331" s="38" t="str">
        <f>IF(ISBLANK(C331),"",IF(ISBLANK(VLOOKUP(C331,'PCORNet v4'!$A$2:$H$296,8)), "N/A",VLOOKUP(C331,'PCORNet v4'!$A$2:$H$296,8)))</f>
        <v/>
      </c>
      <c r="AA331" s="39" t="str">
        <f>IF(ISBLANK(D331),"",IF(ISBLANK(VLOOKUP(D331,i2b2!$A$2:$H$180,8)),"N/A",VLOOKUP(D331,i2b2!$A$2:$H$180,8)))</f>
        <v/>
      </c>
      <c r="AB331" s="40" t="str">
        <f>IF(ISBLANK(E331),"",IF(ISBLANK(VLOOKUP(E331,OMOP!$A$2:$H$180,8)),"N/A", VLOOKUP(E331,OMOP!$A$2:$H$180,8)))</f>
        <v>PerformedPatientNote &gt; PerformedObservation.dateRange(IVL&lt;TS.DATETIME&gt;).high</v>
      </c>
    </row>
    <row r="332" spans="1:28" s="6" customFormat="1" ht="31.2" x14ac:dyDescent="0.3">
      <c r="A332" s="13"/>
      <c r="B332" s="14"/>
      <c r="C332" s="15"/>
      <c r="D332" s="16"/>
      <c r="E332" s="17" t="s">
        <v>1012</v>
      </c>
      <c r="F332" s="13" t="str">
        <f>IF(ISBLANK(A332),"",VLOOKUP(A332, Sentinel!$A$2:$F$139,2)&amp;"."&amp;VLOOKUP(A332, Sentinel!$A$2:$F$139,3))</f>
        <v/>
      </c>
      <c r="G332" s="13" t="str">
        <f>IF(ISBLANK(A332),"",VLOOKUP(A332, Sentinel!$A$2:$H$139,7))</f>
        <v/>
      </c>
      <c r="H332" s="14" t="str">
        <f>IF(ISBLANK(B332),"",VLOOKUP(B332, PCORNet!$A$2:$F$157,2)&amp;"."&amp;VLOOKUP(B332, PCORNet!$A$2:$F$157,3))</f>
        <v/>
      </c>
      <c r="I332" s="14" t="str">
        <f>IF(ISBLANK(B332),"",VLOOKUP(B332, PCORNet!$A$2:$H$157,7))</f>
        <v/>
      </c>
      <c r="J332" s="15" t="str">
        <f>IF(ISBLANK(C332),"",VLOOKUP(C332, 'PCORNet v4'!$A$2:$F$249,2)&amp;"."&amp;VLOOKUP(C332, 'PCORNet v4'!$A$2:$F$249,3))</f>
        <v/>
      </c>
      <c r="K332" s="15" t="str">
        <f>IF(ISBLANK(C332),"",VLOOKUP(C332, 'PCORNet v4'!$A$2:$H$249,7))</f>
        <v/>
      </c>
      <c r="L332" s="16" t="str">
        <f>IF(ISBLANK(D332),"",VLOOKUP(D332,i2b2!$A$2:$H$60,2)&amp;"."&amp;VLOOKUP(D332,i2b2!$A$2:$H$60,3))</f>
        <v/>
      </c>
      <c r="M332" s="16" t="str">
        <f>IF(ISBLANK(D332),"",VLOOKUP(D332,i2b2!$A$2:$H$60,7))</f>
        <v/>
      </c>
      <c r="N332" s="17" t="str">
        <f>IF(ISBLANK(E332),"",VLOOKUP(E332, OMOP!$A$2:$G$178,2)&amp;"."&amp;VLOOKUP(E332,OMOP!$A$2:$G$178,3))</f>
        <v>NOTE.note_datetime</v>
      </c>
      <c r="O332" s="17" t="str">
        <f>IF(ISBLANK(E332),"",VLOOKUP(E332, OMOP!$A$2:$H$178,7))</f>
        <v>The date and time the note was recorded.</v>
      </c>
      <c r="P332" s="25" t="s">
        <v>1707</v>
      </c>
      <c r="Q332" s="26" t="s">
        <v>2047</v>
      </c>
      <c r="R332" s="25" t="s">
        <v>2048</v>
      </c>
      <c r="S332" s="50" t="s">
        <v>2989</v>
      </c>
      <c r="T332" s="50" t="s">
        <v>2990</v>
      </c>
      <c r="U332" s="50"/>
      <c r="V332" s="26" t="s">
        <v>2792</v>
      </c>
      <c r="W332" s="26" t="s">
        <v>2685</v>
      </c>
      <c r="X332" s="36" t="str">
        <f>IF(ISBLANK($A332),"",IF(ISBLANK(VLOOKUP($A332, Sentinel!$A$2:$H$180,8)),"N/A",VLOOKUP($A332, Sentinel!$A$2:$H$180,8)))</f>
        <v/>
      </c>
      <c r="Y332" s="37" t="str">
        <f>IF(ISBLANK(B332),"",IF(ISBLANK(VLOOKUP(B332,PCORNet!$A$2:$H$180,8)), "N/A",VLOOKUP(B332,PCORNet!$A$2:$H$180,8)))</f>
        <v/>
      </c>
      <c r="Z332" s="38" t="str">
        <f>IF(ISBLANK(C332),"",IF(ISBLANK(VLOOKUP(C332,'PCORNet v4'!$A$2:$H$296,8)), "N/A",VLOOKUP(C332,'PCORNet v4'!$A$2:$H$296,8)))</f>
        <v/>
      </c>
      <c r="AA332" s="39" t="str">
        <f>IF(ISBLANK(D332),"",IF(ISBLANK(VLOOKUP(D332,i2b2!$A$2:$H$180,8)),"N/A",VLOOKUP(D332,i2b2!$A$2:$H$180,8)))</f>
        <v/>
      </c>
      <c r="AB332" s="40" t="str">
        <f>IF(ISBLANK(E332),"",IF(ISBLANK(VLOOKUP(E332,OMOP!$A$2:$H$180,8)),"N/A", VLOOKUP(E332,OMOP!$A$2:$H$180,8)))</f>
        <v>PerformedPatientNote &gt; PerformedObservation.dateRange(IVL&lt;TS.DATETIME&gt;).high</v>
      </c>
    </row>
    <row r="333" spans="1:28" s="6" customFormat="1" ht="78" x14ac:dyDescent="0.3">
      <c r="A333" s="13"/>
      <c r="B333" s="14"/>
      <c r="C333" s="15"/>
      <c r="D333" s="16"/>
      <c r="E333" s="17" t="s">
        <v>1013</v>
      </c>
      <c r="F333" s="13" t="str">
        <f>IF(ISBLANK(A333),"",VLOOKUP(A333, Sentinel!$A$2:$F$139,2)&amp;"."&amp;VLOOKUP(A333, Sentinel!$A$2:$F$139,3))</f>
        <v/>
      </c>
      <c r="G333" s="13" t="str">
        <f>IF(ISBLANK(A333),"",VLOOKUP(A333, Sentinel!$A$2:$H$139,7))</f>
        <v/>
      </c>
      <c r="H333" s="14" t="str">
        <f>IF(ISBLANK(B333),"",VLOOKUP(B333, PCORNet!$A$2:$F$157,2)&amp;"."&amp;VLOOKUP(B333, PCORNet!$A$2:$F$157,3))</f>
        <v/>
      </c>
      <c r="I333" s="14" t="str">
        <f>IF(ISBLANK(B333),"",VLOOKUP(B333, PCORNet!$A$2:$H$157,7))</f>
        <v/>
      </c>
      <c r="J333" s="15" t="str">
        <f>IF(ISBLANK(C333),"",VLOOKUP(C333, 'PCORNet v4'!$A$2:$F$249,2)&amp;"."&amp;VLOOKUP(C333, 'PCORNet v4'!$A$2:$F$249,3))</f>
        <v/>
      </c>
      <c r="K333" s="15" t="str">
        <f>IF(ISBLANK(C333),"",VLOOKUP(C333, 'PCORNet v4'!$A$2:$H$249,7))</f>
        <v/>
      </c>
      <c r="L333" s="16" t="str">
        <f>IF(ISBLANK(D333),"",VLOOKUP(D333,i2b2!$A$2:$H$60,2)&amp;"."&amp;VLOOKUP(D333,i2b2!$A$2:$H$60,3))</f>
        <v/>
      </c>
      <c r="M333" s="16" t="str">
        <f>IF(ISBLANK(D333),"",VLOOKUP(D333,i2b2!$A$2:$H$60,7))</f>
        <v/>
      </c>
      <c r="N333" s="17" t="str">
        <f>IF(ISBLANK(E333),"",VLOOKUP(E333, OMOP!$A$2:$G$178,2)&amp;"."&amp;VLOOKUP(E333,OMOP!$A$2:$G$178,3))</f>
        <v>NOTE.note_type_concept_id</v>
      </c>
      <c r="O333" s="17" t="str">
        <f>IF(ISBLANK(E333),"",VLOOKUP(E333, OMOP!$A$2:$H$178,7))</f>
        <v>A foreign key to the predefined Concept in the
Standardized Vocabularies reflecting the type, origin
or provenance of the Note.</v>
      </c>
      <c r="P333" s="25" t="s">
        <v>1818</v>
      </c>
      <c r="Q333" s="26" t="s">
        <v>2060</v>
      </c>
      <c r="R333" s="25" t="s">
        <v>2102</v>
      </c>
      <c r="S333" s="50" t="s">
        <v>2812</v>
      </c>
      <c r="T333" s="50"/>
      <c r="U333" s="50" t="s">
        <v>2991</v>
      </c>
      <c r="V333" s="26" t="s">
        <v>2793</v>
      </c>
      <c r="W333" s="26" t="s">
        <v>2686</v>
      </c>
      <c r="X333" s="36" t="str">
        <f>IF(ISBLANK($A333),"",IF(ISBLANK(VLOOKUP($A333, Sentinel!$A$2:$H$180,8)),"N/A",VLOOKUP($A333, Sentinel!$A$2:$H$180,8)))</f>
        <v/>
      </c>
      <c r="Y333" s="37" t="str">
        <f>IF(ISBLANK(B333),"",IF(ISBLANK(VLOOKUP(B333,PCORNet!$A$2:$H$180,8)), "N/A",VLOOKUP(B333,PCORNet!$A$2:$H$180,8)))</f>
        <v/>
      </c>
      <c r="Z333" s="38" t="str">
        <f>IF(ISBLANK(C333),"",IF(ISBLANK(VLOOKUP(C333,'PCORNet v4'!$A$2:$H$296,8)), "N/A",VLOOKUP(C333,'PCORNet v4'!$A$2:$H$296,8)))</f>
        <v/>
      </c>
      <c r="AA333" s="39" t="str">
        <f>IF(ISBLANK(D333),"",IF(ISBLANK(VLOOKUP(D333,i2b2!$A$2:$H$180,8)),"N/A",VLOOKUP(D333,i2b2!$A$2:$H$180,8)))</f>
        <v/>
      </c>
      <c r="AB333" s="40" t="str">
        <f>IF(ISBLANK(E333),"",IF(ISBLANK(VLOOKUP(E333,OMOP!$A$2:$H$180,8)),"N/A", VLOOKUP(E333,OMOP!$A$2:$H$180,8)))</f>
        <v>PerformedPatientNote &gt; PerformedObservation &gt; DefinedObservation.subCategoryCode</v>
      </c>
    </row>
    <row r="334" spans="1:28" s="6" customFormat="1" ht="93.6" x14ac:dyDescent="0.3">
      <c r="A334" s="13"/>
      <c r="B334" s="14"/>
      <c r="C334" s="15"/>
      <c r="D334" s="16"/>
      <c r="E334" s="17" t="s">
        <v>1014</v>
      </c>
      <c r="F334" s="13" t="str">
        <f>IF(ISBLANK(A334),"",VLOOKUP(A334, Sentinel!$A$2:$F$139,2)&amp;"."&amp;VLOOKUP(A334, Sentinel!$A$2:$F$139,3))</f>
        <v/>
      </c>
      <c r="G334" s="13" t="str">
        <f>IF(ISBLANK(A334),"",VLOOKUP(A334, Sentinel!$A$2:$H$139,7))</f>
        <v/>
      </c>
      <c r="H334" s="14" t="str">
        <f>IF(ISBLANK(B334),"",VLOOKUP(B334, PCORNet!$A$2:$F$157,2)&amp;"."&amp;VLOOKUP(B334, PCORNet!$A$2:$F$157,3))</f>
        <v/>
      </c>
      <c r="I334" s="14" t="str">
        <f>IF(ISBLANK(B334),"",VLOOKUP(B334, PCORNet!$A$2:$H$157,7))</f>
        <v/>
      </c>
      <c r="J334" s="15" t="str">
        <f>IF(ISBLANK(C334),"",VLOOKUP(C334, 'PCORNet v4'!$A$2:$F$249,2)&amp;"."&amp;VLOOKUP(C334, 'PCORNet v4'!$A$2:$F$249,3))</f>
        <v/>
      </c>
      <c r="K334" s="15" t="str">
        <f>IF(ISBLANK(C334),"",VLOOKUP(C334, 'PCORNet v4'!$A$2:$H$249,7))</f>
        <v/>
      </c>
      <c r="L334" s="16" t="str">
        <f>IF(ISBLANK(D334),"",VLOOKUP(D334,i2b2!$A$2:$H$60,2)&amp;"."&amp;VLOOKUP(D334,i2b2!$A$2:$H$60,3))</f>
        <v/>
      </c>
      <c r="M334" s="16" t="str">
        <f>IF(ISBLANK(D334),"",VLOOKUP(D334,i2b2!$A$2:$H$60,7))</f>
        <v/>
      </c>
      <c r="N334" s="17" t="str">
        <f>IF(ISBLANK(E334),"",VLOOKUP(E334, OMOP!$A$2:$G$178,2)&amp;"."&amp;VLOOKUP(E334,OMOP!$A$2:$G$178,3))</f>
        <v>NOTE.note_class_concept_id</v>
      </c>
      <c r="O334" s="17" t="str">
        <f>IF(ISBLANK(E334),"",VLOOKUP(E334, OMOP!$A$2:$H$178,7))</f>
        <v>A foreign key to the predefined Concept in the
Standardized Vocabularies reflecting the HL7 LOINC
Document Type Vocabulary classification of the note.</v>
      </c>
      <c r="P334" s="25" t="s">
        <v>1819</v>
      </c>
      <c r="Q334" s="26" t="s">
        <v>2060</v>
      </c>
      <c r="R334" s="25" t="s">
        <v>2061</v>
      </c>
      <c r="S334" s="50" t="s">
        <v>2812</v>
      </c>
      <c r="T334" s="50"/>
      <c r="U334" s="50" t="s">
        <v>2992</v>
      </c>
      <c r="V334" s="26" t="s">
        <v>2794</v>
      </c>
      <c r="W334" s="26" t="s">
        <v>2687</v>
      </c>
      <c r="X334" s="36" t="str">
        <f>IF(ISBLANK($A334),"",IF(ISBLANK(VLOOKUP($A334, Sentinel!$A$2:$H$180,8)),"N/A",VLOOKUP($A334, Sentinel!$A$2:$H$180,8)))</f>
        <v/>
      </c>
      <c r="Y334" s="37" t="str">
        <f>IF(ISBLANK(B334),"",IF(ISBLANK(VLOOKUP(B334,PCORNet!$A$2:$H$180,8)), "N/A",VLOOKUP(B334,PCORNet!$A$2:$H$180,8)))</f>
        <v/>
      </c>
      <c r="Z334" s="38" t="str">
        <f>IF(ISBLANK(C334),"",IF(ISBLANK(VLOOKUP(C334,'PCORNet v4'!$A$2:$H$296,8)), "N/A",VLOOKUP(C334,'PCORNet v4'!$A$2:$H$296,8)))</f>
        <v/>
      </c>
      <c r="AA334" s="39" t="str">
        <f>IF(ISBLANK(D334),"",IF(ISBLANK(VLOOKUP(D334,i2b2!$A$2:$H$180,8)),"N/A",VLOOKUP(D334,i2b2!$A$2:$H$180,8)))</f>
        <v/>
      </c>
      <c r="AB334" s="40" t="str">
        <f>IF(ISBLANK(E334),"",IF(ISBLANK(VLOOKUP(E334,OMOP!$A$2:$H$180,8)),"N/A", VLOOKUP(E334,OMOP!$A$2:$H$180,8)))</f>
        <v>PerformedPatientNote &gt; PerformedObservation &gt; DefinedObservation.nameCode</v>
      </c>
    </row>
    <row r="335" spans="1:28" s="6" customFormat="1" ht="31.2" x14ac:dyDescent="0.3">
      <c r="A335" s="13"/>
      <c r="B335" s="14"/>
      <c r="C335" s="15"/>
      <c r="D335" s="16"/>
      <c r="E335" s="17" t="s">
        <v>1015</v>
      </c>
      <c r="F335" s="13" t="str">
        <f>IF(ISBLANK(A335),"",VLOOKUP(A335, Sentinel!$A$2:$F$139,2)&amp;"."&amp;VLOOKUP(A335, Sentinel!$A$2:$F$139,3))</f>
        <v/>
      </c>
      <c r="G335" s="13" t="str">
        <f>IF(ISBLANK(A335),"",VLOOKUP(A335, Sentinel!$A$2:$H$139,7))</f>
        <v/>
      </c>
      <c r="H335" s="14" t="str">
        <f>IF(ISBLANK(B335),"",VLOOKUP(B335, PCORNet!$A$2:$F$157,2)&amp;"."&amp;VLOOKUP(B335, PCORNet!$A$2:$F$157,3))</f>
        <v/>
      </c>
      <c r="I335" s="14" t="str">
        <f>IF(ISBLANK(B335),"",VLOOKUP(B335, PCORNet!$A$2:$H$157,7))</f>
        <v/>
      </c>
      <c r="J335" s="15" t="str">
        <f>IF(ISBLANK(C335),"",VLOOKUP(C335, 'PCORNet v4'!$A$2:$F$249,2)&amp;"."&amp;VLOOKUP(C335, 'PCORNet v4'!$A$2:$F$249,3))</f>
        <v/>
      </c>
      <c r="K335" s="15" t="str">
        <f>IF(ISBLANK(C335),"",VLOOKUP(C335, 'PCORNet v4'!$A$2:$H$249,7))</f>
        <v/>
      </c>
      <c r="L335" s="16" t="str">
        <f>IF(ISBLANK(D335),"",VLOOKUP(D335,i2b2!$A$2:$H$60,2)&amp;"."&amp;VLOOKUP(D335,i2b2!$A$2:$H$60,3))</f>
        <v/>
      </c>
      <c r="M335" s="16" t="str">
        <f>IF(ISBLANK(D335),"",VLOOKUP(D335,i2b2!$A$2:$H$60,7))</f>
        <v/>
      </c>
      <c r="N335" s="17" t="str">
        <f>IF(ISBLANK(E335),"",VLOOKUP(E335, OMOP!$A$2:$G$178,2)&amp;"."&amp;VLOOKUP(E335,OMOP!$A$2:$G$178,3))</f>
        <v>NOTE.note_title</v>
      </c>
      <c r="O335" s="17" t="str">
        <f>IF(ISBLANK(E335),"",VLOOKUP(E335, OMOP!$A$2:$H$178,7))</f>
        <v>The title of the Note as it appears in the source.</v>
      </c>
      <c r="P335" s="26" t="s">
        <v>2679</v>
      </c>
      <c r="Q335" s="26" t="s">
        <v>2103</v>
      </c>
      <c r="R335" s="26" t="s">
        <v>2104</v>
      </c>
      <c r="S335" s="52" t="s">
        <v>2812</v>
      </c>
      <c r="T335" s="52"/>
      <c r="U335" s="52"/>
      <c r="V335" s="26" t="s">
        <v>2795</v>
      </c>
      <c r="W335" s="26" t="s">
        <v>2677</v>
      </c>
      <c r="X335" s="36" t="str">
        <f>IF(ISBLANK($A335),"",IF(ISBLANK(VLOOKUP($A335, Sentinel!$A$2:$H$180,8)),"N/A",VLOOKUP($A335, Sentinel!$A$2:$H$180,8)))</f>
        <v/>
      </c>
      <c r="Y335" s="37" t="str">
        <f>IF(ISBLANK(B335),"",IF(ISBLANK(VLOOKUP(B335,PCORNet!$A$2:$H$180,8)), "N/A",VLOOKUP(B335,PCORNet!$A$2:$H$180,8)))</f>
        <v/>
      </c>
      <c r="Z335" s="38" t="str">
        <f>IF(ISBLANK(C335),"",IF(ISBLANK(VLOOKUP(C335,'PCORNet v4'!$A$2:$H$296,8)), "N/A",VLOOKUP(C335,'PCORNet v4'!$A$2:$H$296,8)))</f>
        <v/>
      </c>
      <c r="AA335" s="39" t="str">
        <f>IF(ISBLANK(D335),"",IF(ISBLANK(VLOOKUP(D335,i2b2!$A$2:$H$180,8)),"N/A",VLOOKUP(D335,i2b2!$A$2:$H$180,8)))</f>
        <v/>
      </c>
      <c r="AB335" s="40" t="str">
        <f>IF(ISBLANK(E335),"",IF(ISBLANK(VLOOKUP(E335,OMOP!$A$2:$H$180,8)),"N/A", VLOOKUP(E335,OMOP!$A$2:$H$180,8)))</f>
        <v>PerformedPatientNote.title</v>
      </c>
    </row>
    <row r="336" spans="1:28" s="6" customFormat="1" ht="31.2" x14ac:dyDescent="0.3">
      <c r="A336" s="13"/>
      <c r="B336" s="14"/>
      <c r="C336" s="15"/>
      <c r="D336" s="16"/>
      <c r="E336" s="17" t="s">
        <v>1016</v>
      </c>
      <c r="F336" s="13" t="str">
        <f>IF(ISBLANK(A336),"",VLOOKUP(A336, Sentinel!$A$2:$F$139,2)&amp;"."&amp;VLOOKUP(A336, Sentinel!$A$2:$F$139,3))</f>
        <v/>
      </c>
      <c r="G336" s="13" t="str">
        <f>IF(ISBLANK(A336),"",VLOOKUP(A336, Sentinel!$A$2:$H$139,7))</f>
        <v/>
      </c>
      <c r="H336" s="14" t="str">
        <f>IF(ISBLANK(B336),"",VLOOKUP(B336, PCORNet!$A$2:$F$157,2)&amp;"."&amp;VLOOKUP(B336, PCORNet!$A$2:$F$157,3))</f>
        <v/>
      </c>
      <c r="I336" s="14" t="str">
        <f>IF(ISBLANK(B336),"",VLOOKUP(B336, PCORNet!$A$2:$H$157,7))</f>
        <v/>
      </c>
      <c r="J336" s="15" t="str">
        <f>IF(ISBLANK(C336),"",VLOOKUP(C336, 'PCORNet v4'!$A$2:$F$249,2)&amp;"."&amp;VLOOKUP(C336, 'PCORNet v4'!$A$2:$F$249,3))</f>
        <v/>
      </c>
      <c r="K336" s="15" t="str">
        <f>IF(ISBLANK(C336),"",VLOOKUP(C336, 'PCORNet v4'!$A$2:$H$249,7))</f>
        <v/>
      </c>
      <c r="L336" s="16" t="str">
        <f>IF(ISBLANK(D336),"",VLOOKUP(D336,i2b2!$A$2:$H$60,2)&amp;"."&amp;VLOOKUP(D336,i2b2!$A$2:$H$60,3))</f>
        <v/>
      </c>
      <c r="M336" s="16" t="str">
        <f>IF(ISBLANK(D336),"",VLOOKUP(D336,i2b2!$A$2:$H$60,7))</f>
        <v/>
      </c>
      <c r="N336" s="17" t="str">
        <f>IF(ISBLANK(E336),"",VLOOKUP(E336, OMOP!$A$2:$G$178,2)&amp;"."&amp;VLOOKUP(E336,OMOP!$A$2:$G$178,3))</f>
        <v>NOTE.note_text</v>
      </c>
      <c r="O336" s="17" t="str">
        <f>IF(ISBLANK(E336),"",VLOOKUP(E336, OMOP!$A$2:$H$178,7))</f>
        <v>The content of the Note.  (The data type: RBDMS dependent text)</v>
      </c>
      <c r="P336" s="25" t="s">
        <v>2680</v>
      </c>
      <c r="Q336" s="26" t="s">
        <v>807</v>
      </c>
      <c r="R336" s="25" t="s">
        <v>2070</v>
      </c>
      <c r="S336" s="50" t="s">
        <v>2993</v>
      </c>
      <c r="T336" s="50" t="s">
        <v>2994</v>
      </c>
      <c r="U336" s="50"/>
      <c r="V336" s="26" t="s">
        <v>2796</v>
      </c>
      <c r="W336" s="26" t="s">
        <v>2678</v>
      </c>
      <c r="X336" s="36" t="str">
        <f>IF(ISBLANK($A336),"",IF(ISBLANK(VLOOKUP($A336, Sentinel!$A$2:$H$180,8)),"N/A",VLOOKUP($A336, Sentinel!$A$2:$H$180,8)))</f>
        <v/>
      </c>
      <c r="Y336" s="37" t="str">
        <f>IF(ISBLANK(B336),"",IF(ISBLANK(VLOOKUP(B336,PCORNet!$A$2:$H$180,8)), "N/A",VLOOKUP(B336,PCORNet!$A$2:$H$180,8)))</f>
        <v/>
      </c>
      <c r="Z336" s="38" t="str">
        <f>IF(ISBLANK(C336),"",IF(ISBLANK(VLOOKUP(C336,'PCORNet v4'!$A$2:$H$296,8)), "N/A",VLOOKUP(C336,'PCORNet v4'!$A$2:$H$296,8)))</f>
        <v/>
      </c>
      <c r="AA336" s="39" t="str">
        <f>IF(ISBLANK(D336),"",IF(ISBLANK(VLOOKUP(D336,i2b2!$A$2:$H$180,8)),"N/A",VLOOKUP(D336,i2b2!$A$2:$H$180,8)))</f>
        <v/>
      </c>
      <c r="AB336" s="40" t="str">
        <f>IF(ISBLANK(E336),"",IF(ISBLANK(VLOOKUP(E336,OMOP!$A$2:$H$180,8)),"N/A", VLOOKUP(E336,OMOP!$A$2:$H$180,8)))</f>
        <v>PerformedPatientNote.value(ANY=&gt;ED).value</v>
      </c>
    </row>
    <row r="337" spans="1:28" s="6" customFormat="1" ht="78" x14ac:dyDescent="0.3">
      <c r="A337" s="13"/>
      <c r="B337" s="14"/>
      <c r="C337" s="15"/>
      <c r="D337" s="16"/>
      <c r="E337" s="17" t="s">
        <v>1017</v>
      </c>
      <c r="F337" s="13" t="str">
        <f>IF(ISBLANK(A337),"",VLOOKUP(A337, Sentinel!$A$2:$F$139,2)&amp;"."&amp;VLOOKUP(A337, Sentinel!$A$2:$F$139,3))</f>
        <v/>
      </c>
      <c r="G337" s="13" t="str">
        <f>IF(ISBLANK(A337),"",VLOOKUP(A337, Sentinel!$A$2:$H$139,7))</f>
        <v/>
      </c>
      <c r="H337" s="14" t="str">
        <f>IF(ISBLANK(B337),"",VLOOKUP(B337, PCORNet!$A$2:$F$157,2)&amp;"."&amp;VLOOKUP(B337, PCORNet!$A$2:$F$157,3))</f>
        <v/>
      </c>
      <c r="I337" s="14" t="str">
        <f>IF(ISBLANK(B337),"",VLOOKUP(B337, PCORNet!$A$2:$H$157,7))</f>
        <v/>
      </c>
      <c r="J337" s="15" t="str">
        <f>IF(ISBLANK(C337),"",VLOOKUP(C337, 'PCORNet v4'!$A$2:$F$249,2)&amp;"."&amp;VLOOKUP(C337, 'PCORNet v4'!$A$2:$F$249,3))</f>
        <v/>
      </c>
      <c r="K337" s="15" t="str">
        <f>IF(ISBLANK(C337),"",VLOOKUP(C337, 'PCORNet v4'!$A$2:$H$249,7))</f>
        <v/>
      </c>
      <c r="L337" s="16" t="str">
        <f>IF(ISBLANK(D337),"",VLOOKUP(D337,i2b2!$A$2:$H$60,2)&amp;"."&amp;VLOOKUP(D337,i2b2!$A$2:$H$60,3))</f>
        <v/>
      </c>
      <c r="M337" s="16" t="str">
        <f>IF(ISBLANK(D337),"",VLOOKUP(D337,i2b2!$A$2:$H$60,7))</f>
        <v/>
      </c>
      <c r="N337" s="17" t="str">
        <f>IF(ISBLANK(E337),"",VLOOKUP(E337, OMOP!$A$2:$G$178,2)&amp;"."&amp;VLOOKUP(E337,OMOP!$A$2:$G$178,3))</f>
        <v>NOTE.encoding_concept_id</v>
      </c>
      <c r="O337" s="17" t="str">
        <f>IF(ISBLANK(E337),"",VLOOKUP(E337, OMOP!$A$2:$H$178,7))</f>
        <v>A foreign key to the predefined Concept in the
Standardized Vocabularies reflecting the note
character encoding type</v>
      </c>
      <c r="P337" s="25" t="s">
        <v>2681</v>
      </c>
      <c r="Q337" s="26" t="s">
        <v>807</v>
      </c>
      <c r="R337" s="25" t="s">
        <v>2070</v>
      </c>
      <c r="S337" s="50" t="s">
        <v>2812</v>
      </c>
      <c r="T337" s="50"/>
      <c r="U337" s="50"/>
      <c r="V337" s="26" t="s">
        <v>2797</v>
      </c>
      <c r="W337" s="26" t="s">
        <v>2688</v>
      </c>
      <c r="X337" s="36" t="str">
        <f>IF(ISBLANK($A337),"",IF(ISBLANK(VLOOKUP($A337, Sentinel!$A$2:$H$180,8)),"N/A",VLOOKUP($A337, Sentinel!$A$2:$H$180,8)))</f>
        <v/>
      </c>
      <c r="Y337" s="37" t="str">
        <f>IF(ISBLANK(B337),"",IF(ISBLANK(VLOOKUP(B337,PCORNet!$A$2:$H$180,8)), "N/A",VLOOKUP(B337,PCORNet!$A$2:$H$180,8)))</f>
        <v/>
      </c>
      <c r="Z337" s="38" t="str">
        <f>IF(ISBLANK(C337),"",IF(ISBLANK(VLOOKUP(C337,'PCORNet v4'!$A$2:$H$296,8)), "N/A",VLOOKUP(C337,'PCORNet v4'!$A$2:$H$296,8)))</f>
        <v/>
      </c>
      <c r="AA337" s="39" t="str">
        <f>IF(ISBLANK(D337),"",IF(ISBLANK(VLOOKUP(D337,i2b2!$A$2:$H$180,8)),"N/A",VLOOKUP(D337,i2b2!$A$2:$H$180,8)))</f>
        <v/>
      </c>
      <c r="AB337" s="40" t="str">
        <f>IF(ISBLANK(E337),"",IF(ISBLANK(VLOOKUP(E337,OMOP!$A$2:$H$180,8)),"N/A", VLOOKUP(E337,OMOP!$A$2:$H$180,8)))</f>
        <v>PerformedPatientNote.value(ANY=&gt;ED).charset</v>
      </c>
    </row>
    <row r="338" spans="1:28" s="6" customFormat="1" ht="78" x14ac:dyDescent="0.3">
      <c r="A338" s="13"/>
      <c r="B338" s="14"/>
      <c r="C338" s="15"/>
      <c r="D338" s="16"/>
      <c r="E338" s="17" t="s">
        <v>1018</v>
      </c>
      <c r="F338" s="13" t="str">
        <f>IF(ISBLANK(A338),"",VLOOKUP(A338, Sentinel!$A$2:$F$139,2)&amp;"."&amp;VLOOKUP(A338, Sentinel!$A$2:$F$139,3))</f>
        <v/>
      </c>
      <c r="G338" s="13" t="str">
        <f>IF(ISBLANK(A338),"",VLOOKUP(A338, Sentinel!$A$2:$H$139,7))</f>
        <v/>
      </c>
      <c r="H338" s="14" t="str">
        <f>IF(ISBLANK(B338),"",VLOOKUP(B338, PCORNet!$A$2:$F$157,2)&amp;"."&amp;VLOOKUP(B338, PCORNet!$A$2:$F$157,3))</f>
        <v/>
      </c>
      <c r="I338" s="14" t="str">
        <f>IF(ISBLANK(B338),"",VLOOKUP(B338, PCORNet!$A$2:$H$157,7))</f>
        <v/>
      </c>
      <c r="J338" s="15" t="str">
        <f>IF(ISBLANK(C338),"",VLOOKUP(C338, 'PCORNet v4'!$A$2:$F$249,2)&amp;"."&amp;VLOOKUP(C338, 'PCORNet v4'!$A$2:$F$249,3))</f>
        <v/>
      </c>
      <c r="K338" s="15" t="str">
        <f>IF(ISBLANK(C338),"",VLOOKUP(C338, 'PCORNet v4'!$A$2:$H$249,7))</f>
        <v/>
      </c>
      <c r="L338" s="16" t="str">
        <f>IF(ISBLANK(D338),"",VLOOKUP(D338,i2b2!$A$2:$H$60,2)&amp;"."&amp;VLOOKUP(D338,i2b2!$A$2:$H$60,3))</f>
        <v/>
      </c>
      <c r="M338" s="16" t="str">
        <f>IF(ISBLANK(D338),"",VLOOKUP(D338,i2b2!$A$2:$H$60,7))</f>
        <v/>
      </c>
      <c r="N338" s="17" t="str">
        <f>IF(ISBLANK(E338),"",VLOOKUP(E338, OMOP!$A$2:$G$178,2)&amp;"."&amp;VLOOKUP(E338,OMOP!$A$2:$G$178,3))</f>
        <v>NOTE.language_concept_id</v>
      </c>
      <c r="O338" s="17" t="str">
        <f>IF(ISBLANK(E338),"",VLOOKUP(E338, OMOP!$A$2:$H$178,7))</f>
        <v>A foreign key to the predefined Concept in the
Standardized Vocabularies reflecting the language of
the note</v>
      </c>
      <c r="P338" s="25" t="s">
        <v>2682</v>
      </c>
      <c r="Q338" s="26" t="s">
        <v>807</v>
      </c>
      <c r="R338" s="25" t="s">
        <v>2070</v>
      </c>
      <c r="S338" s="50" t="s">
        <v>2812</v>
      </c>
      <c r="T338" s="50"/>
      <c r="U338" s="50"/>
      <c r="V338" s="26" t="s">
        <v>2798</v>
      </c>
      <c r="W338" s="26" t="s">
        <v>2689</v>
      </c>
      <c r="X338" s="36" t="str">
        <f>IF(ISBLANK($A338),"",IF(ISBLANK(VLOOKUP($A338, Sentinel!$A$2:$H$180,8)),"N/A",VLOOKUP($A338, Sentinel!$A$2:$H$180,8)))</f>
        <v/>
      </c>
      <c r="Y338" s="37" t="str">
        <f>IF(ISBLANK(B338),"",IF(ISBLANK(VLOOKUP(B338,PCORNet!$A$2:$H$180,8)), "N/A",VLOOKUP(B338,PCORNet!$A$2:$H$180,8)))</f>
        <v/>
      </c>
      <c r="Z338" s="38" t="str">
        <f>IF(ISBLANK(C338),"",IF(ISBLANK(VLOOKUP(C338,'PCORNet v4'!$A$2:$H$296,8)), "N/A",VLOOKUP(C338,'PCORNet v4'!$A$2:$H$296,8)))</f>
        <v/>
      </c>
      <c r="AA338" s="39" t="str">
        <f>IF(ISBLANK(D338),"",IF(ISBLANK(VLOOKUP(D338,i2b2!$A$2:$H$180,8)),"N/A",VLOOKUP(D338,i2b2!$A$2:$H$180,8)))</f>
        <v/>
      </c>
      <c r="AB338" s="40" t="str">
        <f>IF(ISBLANK(E338),"",IF(ISBLANK(VLOOKUP(E338,OMOP!$A$2:$H$180,8)),"N/A", VLOOKUP(E338,OMOP!$A$2:$H$180,8)))</f>
        <v>PerformedPatientNote.value(ANY=&gt;ED).language</v>
      </c>
    </row>
    <row r="339" spans="1:28" s="6" customFormat="1" ht="46.8" x14ac:dyDescent="0.3">
      <c r="A339" s="13"/>
      <c r="B339" s="14"/>
      <c r="C339" s="15"/>
      <c r="D339" s="16"/>
      <c r="E339" s="17" t="s">
        <v>1019</v>
      </c>
      <c r="F339" s="13" t="str">
        <f>IF(ISBLANK(A339),"",VLOOKUP(A339, Sentinel!$A$2:$F$139,2)&amp;"."&amp;VLOOKUP(A339, Sentinel!$A$2:$F$139,3))</f>
        <v/>
      </c>
      <c r="G339" s="13" t="str">
        <f>IF(ISBLANK(A339),"",VLOOKUP(A339, Sentinel!$A$2:$H$139,7))</f>
        <v/>
      </c>
      <c r="H339" s="14" t="str">
        <f>IF(ISBLANK(B339),"",VLOOKUP(B339, PCORNet!$A$2:$F$157,2)&amp;"."&amp;VLOOKUP(B339, PCORNet!$A$2:$F$157,3))</f>
        <v/>
      </c>
      <c r="I339" s="14" t="str">
        <f>IF(ISBLANK(B339),"",VLOOKUP(B339, PCORNet!$A$2:$H$157,7))</f>
        <v/>
      </c>
      <c r="J339" s="15" t="str">
        <f>IF(ISBLANK(C339),"",VLOOKUP(C339, 'PCORNet v4'!$A$2:$F$249,2)&amp;"."&amp;VLOOKUP(C339, 'PCORNet v4'!$A$2:$F$249,3))</f>
        <v/>
      </c>
      <c r="K339" s="15" t="str">
        <f>IF(ISBLANK(C339),"",VLOOKUP(C339, 'PCORNet v4'!$A$2:$H$249,7))</f>
        <v/>
      </c>
      <c r="L339" s="16" t="str">
        <f>IF(ISBLANK(D339),"",VLOOKUP(D339,i2b2!$A$2:$H$60,2)&amp;"."&amp;VLOOKUP(D339,i2b2!$A$2:$H$60,3))</f>
        <v/>
      </c>
      <c r="M339" s="16" t="str">
        <f>IF(ISBLANK(D339),"",VLOOKUP(D339,i2b2!$A$2:$H$60,7))</f>
        <v/>
      </c>
      <c r="N339" s="17" t="str">
        <f>IF(ISBLANK(E339),"",VLOOKUP(E339, OMOP!$A$2:$G$178,2)&amp;"."&amp;VLOOKUP(E339,OMOP!$A$2:$G$178,3))</f>
        <v>NOTE.provider_id</v>
      </c>
      <c r="O339" s="17" t="str">
        <f>IF(ISBLANK(E339),"",VLOOKUP(E339, OMOP!$A$2:$H$178,7))</f>
        <v>A foreign key to the Provider in the PROVIDER
table who took the Note.</v>
      </c>
      <c r="P339" s="25" t="s">
        <v>2035</v>
      </c>
      <c r="Q339" s="26" t="s">
        <v>1541</v>
      </c>
      <c r="R339" s="25" t="s">
        <v>2051</v>
      </c>
      <c r="S339" s="51"/>
      <c r="T339" s="51"/>
      <c r="U339" s="51"/>
      <c r="V339" s="26" t="s">
        <v>2138</v>
      </c>
      <c r="W339" s="26" t="s">
        <v>2690</v>
      </c>
      <c r="X339" s="36" t="str">
        <f>IF(ISBLANK($A339),"",IF(ISBLANK(VLOOKUP($A339, Sentinel!$A$2:$H$180,8)),"N/A",VLOOKUP($A339, Sentinel!$A$2:$H$180,8)))</f>
        <v/>
      </c>
      <c r="Y339" s="37" t="str">
        <f>IF(ISBLANK(B339),"",IF(ISBLANK(VLOOKUP(B339,PCORNet!$A$2:$H$180,8)), "N/A",VLOOKUP(B339,PCORNet!$A$2:$H$180,8)))</f>
        <v/>
      </c>
      <c r="Z339" s="38" t="str">
        <f>IF(ISBLANK(C339),"",IF(ISBLANK(VLOOKUP(C339,'PCORNet v4'!$A$2:$H$296,8)), "N/A",VLOOKUP(C339,'PCORNet v4'!$A$2:$H$296,8)))</f>
        <v/>
      </c>
      <c r="AA339" s="39" t="str">
        <f>IF(ISBLANK(D339),"",IF(ISBLANK(VLOOKUP(D339,i2b2!$A$2:$H$180,8)),"N/A",VLOOKUP(D339,i2b2!$A$2:$H$180,8)))</f>
        <v/>
      </c>
      <c r="AB339" s="40" t="str">
        <f>IF(ISBLANK(E339),"",IF(ISBLANK(VLOOKUP(E339,OMOP!$A$2:$H$180,8)),"N/A", VLOOKUP(E339,OMOP!$A$2:$H$180,8)))</f>
        <v>PerformedPatientNote &gt; PerformedObservation &gt; Performer &gt; HealthcareProvider.identifier(DSET&lt;ID&gt;).item(ID).identifier</v>
      </c>
    </row>
    <row r="340" spans="1:28" s="6" customFormat="1" ht="62.4" x14ac:dyDescent="0.3">
      <c r="A340" s="13"/>
      <c r="B340" s="14"/>
      <c r="C340" s="15"/>
      <c r="D340" s="16"/>
      <c r="E340" s="17" t="s">
        <v>1020</v>
      </c>
      <c r="F340" s="13" t="str">
        <f>IF(ISBLANK(A340),"",VLOOKUP(A340, Sentinel!$A$2:$F$139,2)&amp;"."&amp;VLOOKUP(A340, Sentinel!$A$2:$F$139,3))</f>
        <v/>
      </c>
      <c r="G340" s="13" t="str">
        <f>IF(ISBLANK(A340),"",VLOOKUP(A340, Sentinel!$A$2:$H$139,7))</f>
        <v/>
      </c>
      <c r="H340" s="14" t="str">
        <f>IF(ISBLANK(B340),"",VLOOKUP(B340, PCORNet!$A$2:$F$157,2)&amp;"."&amp;VLOOKUP(B340, PCORNet!$A$2:$F$157,3))</f>
        <v/>
      </c>
      <c r="I340" s="14" t="str">
        <f>IF(ISBLANK(B340),"",VLOOKUP(B340, PCORNet!$A$2:$H$157,7))</f>
        <v/>
      </c>
      <c r="J340" s="15" t="str">
        <f>IF(ISBLANK(C340),"",VLOOKUP(C340, 'PCORNet v4'!$A$2:$F$249,2)&amp;"."&amp;VLOOKUP(C340, 'PCORNet v4'!$A$2:$F$249,3))</f>
        <v/>
      </c>
      <c r="K340" s="15" t="str">
        <f>IF(ISBLANK(C340),"",VLOOKUP(C340, 'PCORNet v4'!$A$2:$H$249,7))</f>
        <v/>
      </c>
      <c r="L340" s="16" t="str">
        <f>IF(ISBLANK(D340),"",VLOOKUP(D340,i2b2!$A$2:$H$60,2)&amp;"."&amp;VLOOKUP(D340,i2b2!$A$2:$H$60,3))</f>
        <v/>
      </c>
      <c r="M340" s="16" t="str">
        <f>IF(ISBLANK(D340),"",VLOOKUP(D340,i2b2!$A$2:$H$60,7))</f>
        <v/>
      </c>
      <c r="N340" s="17" t="str">
        <f>IF(ISBLANK(E340),"",VLOOKUP(E340, OMOP!$A$2:$G$178,2)&amp;"."&amp;VLOOKUP(E340,OMOP!$A$2:$G$178,3))</f>
        <v>NOTE.visit_occurrence_id</v>
      </c>
      <c r="O340" s="17" t="str">
        <f>IF(ISBLANK(E340),"",VLOOKUP(E340, OMOP!$A$2:$H$178,7))</f>
        <v>Foreign key to the Visit in the
VISIT_OCCURRENCE table when the Note was
taken.</v>
      </c>
      <c r="P340" s="25" t="s">
        <v>2036</v>
      </c>
      <c r="Q340" s="26" t="s">
        <v>2062</v>
      </c>
      <c r="R340" s="25" t="s">
        <v>2051</v>
      </c>
      <c r="S340" s="51"/>
      <c r="T340" s="51"/>
      <c r="U340" s="51"/>
      <c r="V340" s="26" t="s">
        <v>2010</v>
      </c>
      <c r="W340" s="26" t="s">
        <v>2691</v>
      </c>
      <c r="X340" s="36" t="str">
        <f>IF(ISBLANK($A340),"",IF(ISBLANK(VLOOKUP($A340, Sentinel!$A$2:$H$180,8)),"N/A",VLOOKUP($A340, Sentinel!$A$2:$H$180,8)))</f>
        <v/>
      </c>
      <c r="Y340" s="37" t="str">
        <f>IF(ISBLANK(B340),"",IF(ISBLANK(VLOOKUP(B340,PCORNet!$A$2:$H$180,8)), "N/A",VLOOKUP(B340,PCORNet!$A$2:$H$180,8)))</f>
        <v/>
      </c>
      <c r="Z340" s="38" t="str">
        <f>IF(ISBLANK(C340),"",IF(ISBLANK(VLOOKUP(C340,'PCORNet v4'!$A$2:$H$296,8)), "N/A",VLOOKUP(C340,'PCORNet v4'!$A$2:$H$296,8)))</f>
        <v/>
      </c>
      <c r="AA340" s="39" t="str">
        <f>IF(ISBLANK(D340),"",IF(ISBLANK(VLOOKUP(D340,i2b2!$A$2:$H$180,8)),"N/A",VLOOKUP(D340,i2b2!$A$2:$H$180,8)))</f>
        <v/>
      </c>
      <c r="AB340" s="40" t="str">
        <f>IF(ISBLANK(E340),"",IF(ISBLANK(VLOOKUP(E340,OMOP!$A$2:$H$180,8)),"N/A", VLOOKUP(E340,OMOP!$A$2:$H$180,8)))</f>
        <v>PerformedPatientNote &gt; PerformedObservation &gt; PerformedCompositionRelationship &gt; PerformedEncounter.identifier(DSET&lt;ID&gt;).item(ID).identifier</v>
      </c>
    </row>
    <row r="341" spans="1:28" s="6" customFormat="1" x14ac:dyDescent="0.3">
      <c r="A341" s="13"/>
      <c r="B341" s="14"/>
      <c r="C341" s="15"/>
      <c r="D341" s="16"/>
      <c r="E341" s="17"/>
      <c r="F341" s="13" t="str">
        <f>IF(ISBLANK(A341),"",VLOOKUP(A341, Sentinel!$A$2:$F$139,2)&amp;"."&amp;VLOOKUP(A341, Sentinel!$A$2:$F$139,3))</f>
        <v/>
      </c>
      <c r="G341" s="13" t="str">
        <f>IF(ISBLANK(A341),"",VLOOKUP(A341, Sentinel!$A$2:$H$139,7))</f>
        <v/>
      </c>
      <c r="H341" s="14" t="str">
        <f>IF(ISBLANK(B341),"",VLOOKUP(B341, PCORNet!$A$2:$F$157,2)&amp;"."&amp;VLOOKUP(B341, PCORNet!$A$2:$F$157,3))</f>
        <v/>
      </c>
      <c r="I341" s="14" t="str">
        <f>IF(ISBLANK(B341),"",VLOOKUP(B341, PCORNet!$A$2:$H$157,7))</f>
        <v/>
      </c>
      <c r="J341" s="15" t="str">
        <f>IF(ISBLANK(C341),"",VLOOKUP(C341, 'PCORNet v4'!$A$2:$F$249,2)&amp;"."&amp;VLOOKUP(C341, 'PCORNet v4'!$A$2:$F$249,3))</f>
        <v/>
      </c>
      <c r="K341" s="15" t="str">
        <f>IF(ISBLANK(C341),"",VLOOKUP(C341, 'PCORNet v4'!$A$2:$H$249,7))</f>
        <v/>
      </c>
      <c r="L341" s="16" t="str">
        <f>IF(ISBLANK(D341),"",VLOOKUP(D341,i2b2!$A$2:$H$60,2)&amp;"."&amp;VLOOKUP(D341,i2b2!$A$2:$H$60,3))</f>
        <v/>
      </c>
      <c r="M341" s="16" t="str">
        <f>IF(ISBLANK(D341),"",VLOOKUP(D341,i2b2!$A$2:$H$60,7))</f>
        <v/>
      </c>
      <c r="N341" s="17" t="str">
        <f>IF(ISBLANK(E341),"",VLOOKUP(E341, OMOP!$A$2:$G$178,2)&amp;"."&amp;VLOOKUP(E341,OMOP!$A$2:$G$178,3))</f>
        <v/>
      </c>
      <c r="O341" s="17" t="str">
        <f>IF(ISBLANK(E341),"",VLOOKUP(E341, OMOP!$A$2:$H$178,7))</f>
        <v/>
      </c>
      <c r="P341" s="25"/>
      <c r="Q341" s="26"/>
      <c r="R341" s="25"/>
      <c r="S341" s="50"/>
      <c r="T341" s="50"/>
      <c r="U341" s="50"/>
      <c r="V341" s="26"/>
      <c r="W341" s="26"/>
      <c r="X341" s="36" t="str">
        <f>IF(ISBLANK($A341),"",IF(ISBLANK(VLOOKUP($A341, Sentinel!$A$2:$H$180,8)),"N/A",VLOOKUP($A341, Sentinel!$A$2:$H$180,8)))</f>
        <v/>
      </c>
      <c r="Y341" s="37" t="str">
        <f>IF(ISBLANK(B341),"",IF(ISBLANK(VLOOKUP(B341,PCORNet!$A$2:$H$180,8)), "N/A",VLOOKUP(B341,PCORNet!$A$2:$H$180,8)))</f>
        <v/>
      </c>
      <c r="Z341" s="38" t="str">
        <f>IF(ISBLANK(C341),"",IF(ISBLANK(VLOOKUP(C341,'PCORNet v4'!$A$2:$H$296,8)), "N/A",VLOOKUP(C341,'PCORNet v4'!$A$2:$H$296,8)))</f>
        <v/>
      </c>
      <c r="AA341" s="39" t="str">
        <f>IF(ISBLANK(D341),"",IF(ISBLANK(VLOOKUP(D341,i2b2!$A$2:$H$180,8)),"N/A",VLOOKUP(D341,i2b2!$A$2:$H$180,8)))</f>
        <v/>
      </c>
      <c r="AB341" s="40" t="str">
        <f>IF(ISBLANK(E341),"",IF(ISBLANK(VLOOKUP(E341,OMOP!$A$2:$H$180,8)),"N/A", VLOOKUP(E341,OMOP!$A$2:$H$180,8)))</f>
        <v/>
      </c>
    </row>
    <row r="342" spans="1:28" s="6" customFormat="1" ht="93.6" x14ac:dyDescent="0.3">
      <c r="A342" s="13"/>
      <c r="B342" s="14"/>
      <c r="C342" s="15"/>
      <c r="D342" s="16"/>
      <c r="E342" s="17" t="s">
        <v>1021</v>
      </c>
      <c r="F342" s="13" t="str">
        <f>IF(ISBLANK(A342),"",VLOOKUP(A342, Sentinel!$A$2:$F$139,2)&amp;"."&amp;VLOOKUP(A342, Sentinel!$A$2:$F$139,3))</f>
        <v/>
      </c>
      <c r="G342" s="13" t="str">
        <f>IF(ISBLANK(A342),"",VLOOKUP(A342, Sentinel!$A$2:$H$139,7))</f>
        <v/>
      </c>
      <c r="H342" s="14" t="str">
        <f>IF(ISBLANK(B342),"",VLOOKUP(B342, PCORNet!$A$2:$F$157,2)&amp;"."&amp;VLOOKUP(B342, PCORNet!$A$2:$F$157,3))</f>
        <v/>
      </c>
      <c r="I342" s="14" t="str">
        <f>IF(ISBLANK(B342),"",VLOOKUP(B342, PCORNet!$A$2:$H$157,7))</f>
        <v/>
      </c>
      <c r="J342" s="15" t="str">
        <f>IF(ISBLANK(C342),"",VLOOKUP(C342, 'PCORNet v4'!$A$2:$F$249,2)&amp;"."&amp;VLOOKUP(C342, 'PCORNet v4'!$A$2:$F$249,3))</f>
        <v/>
      </c>
      <c r="K342" s="15" t="str">
        <f>IF(ISBLANK(C342),"",VLOOKUP(C342, 'PCORNet v4'!$A$2:$H$249,7))</f>
        <v/>
      </c>
      <c r="L342" s="16" t="str">
        <f>IF(ISBLANK(D342),"",VLOOKUP(D342,i2b2!$A$2:$H$60,2)&amp;"."&amp;VLOOKUP(D342,i2b2!$A$2:$H$60,3))</f>
        <v/>
      </c>
      <c r="M342" s="16" t="str">
        <f>IF(ISBLANK(D342),"",VLOOKUP(D342,i2b2!$A$2:$H$60,7))</f>
        <v/>
      </c>
      <c r="N342" s="17" t="str">
        <f>IF(ISBLANK(E342),"",VLOOKUP(E342, OMOP!$A$2:$G$178,2)&amp;"."&amp;VLOOKUP(E342,OMOP!$A$2:$G$178,3))</f>
        <v>CARE_SITE.</v>
      </c>
      <c r="O342" s="17" t="str">
        <f>IF(ISBLANK(E342),"",VLOOKUP(E342, OMOP!$A$2:$H$178,7))</f>
        <v>The CARE_SITE table contains a list of uniquely identified institutional (physical or organizational) units
where healthcare delivery is practiced (offices, wards, hospitals, clinics, etc.).</v>
      </c>
      <c r="P342" s="25" t="s">
        <v>1517</v>
      </c>
      <c r="Q342" s="26" t="s">
        <v>1517</v>
      </c>
      <c r="R342" s="25"/>
      <c r="S342" s="50" t="s">
        <v>2812</v>
      </c>
      <c r="T342" s="50"/>
      <c r="U342" s="50" t="s">
        <v>2995</v>
      </c>
      <c r="V342" s="26" t="s">
        <v>1517</v>
      </c>
      <c r="W342" s="26" t="s">
        <v>2692</v>
      </c>
      <c r="X342" s="36" t="str">
        <f>IF(ISBLANK($A342),"",IF(ISBLANK(VLOOKUP($A342, Sentinel!$A$2:$H$180,8)),"N/A",VLOOKUP($A342, Sentinel!$A$2:$H$180,8)))</f>
        <v/>
      </c>
      <c r="Y342" s="37" t="str">
        <f>IF(ISBLANK(B342),"",IF(ISBLANK(VLOOKUP(B342,PCORNet!$A$2:$H$180,8)), "N/A",VLOOKUP(B342,PCORNet!$A$2:$H$180,8)))</f>
        <v/>
      </c>
      <c r="Z342" s="38" t="str">
        <f>IF(ISBLANK(C342),"",IF(ISBLANK(VLOOKUP(C342,'PCORNet v4'!$A$2:$H$296,8)), "N/A",VLOOKUP(C342,'PCORNet v4'!$A$2:$H$296,8)))</f>
        <v/>
      </c>
      <c r="AA342" s="39" t="str">
        <f>IF(ISBLANK(D342),"",IF(ISBLANK(VLOOKUP(D342,i2b2!$A$2:$H$180,8)),"N/A",VLOOKUP(D342,i2b2!$A$2:$H$180,8)))</f>
        <v/>
      </c>
      <c r="AB342" s="40" t="str">
        <f>IF(ISBLANK(E342),"",IF(ISBLANK(VLOOKUP(E342,OMOP!$A$2:$H$180,8)),"N/A", VLOOKUP(E342,OMOP!$A$2:$H$180,8)))</f>
        <v>HealthcareFacility</v>
      </c>
    </row>
    <row r="343" spans="1:28" s="6" customFormat="1" ht="31.2" x14ac:dyDescent="0.3">
      <c r="A343" s="13"/>
      <c r="B343" s="14"/>
      <c r="C343" s="15"/>
      <c r="D343" s="16"/>
      <c r="E343" s="17" t="s">
        <v>1022</v>
      </c>
      <c r="F343" s="13" t="str">
        <f>IF(ISBLANK(A343),"",VLOOKUP(A343, Sentinel!$A$2:$F$139,2)&amp;"."&amp;VLOOKUP(A343, Sentinel!$A$2:$F$139,3))</f>
        <v/>
      </c>
      <c r="G343" s="13" t="str">
        <f>IF(ISBLANK(A343),"",VLOOKUP(A343, Sentinel!$A$2:$H$139,7))</f>
        <v/>
      </c>
      <c r="H343" s="14" t="str">
        <f>IF(ISBLANK(B343),"",VLOOKUP(B343, PCORNet!$A$2:$F$157,2)&amp;"."&amp;VLOOKUP(B343, PCORNet!$A$2:$F$157,3))</f>
        <v/>
      </c>
      <c r="I343" s="14" t="str">
        <f>IF(ISBLANK(B343),"",VLOOKUP(B343, PCORNet!$A$2:$H$157,7))</f>
        <v/>
      </c>
      <c r="J343" s="15" t="str">
        <f>IF(ISBLANK(C343),"",VLOOKUP(C343, 'PCORNet v4'!$A$2:$F$249,2)&amp;"."&amp;VLOOKUP(C343, 'PCORNet v4'!$A$2:$F$249,3))</f>
        <v/>
      </c>
      <c r="K343" s="15" t="str">
        <f>IF(ISBLANK(C343),"",VLOOKUP(C343, 'PCORNet v4'!$A$2:$H$249,7))</f>
        <v/>
      </c>
      <c r="L343" s="16" t="str">
        <f>IF(ISBLANK(D343),"",VLOOKUP(D343,i2b2!$A$2:$H$60,2)&amp;"."&amp;VLOOKUP(D343,i2b2!$A$2:$H$60,3))</f>
        <v/>
      </c>
      <c r="M343" s="16" t="str">
        <f>IF(ISBLANK(D343),"",VLOOKUP(D343,i2b2!$A$2:$H$60,7))</f>
        <v/>
      </c>
      <c r="N343" s="17" t="str">
        <f>IF(ISBLANK(E343),"",VLOOKUP(E343, OMOP!$A$2:$G$178,2)&amp;"."&amp;VLOOKUP(E343,OMOP!$A$2:$G$178,3))</f>
        <v>CARE_SITE.care_site_id</v>
      </c>
      <c r="O343" s="17" t="str">
        <f>IF(ISBLANK(E343),"",VLOOKUP(E343, OMOP!$A$2:$H$178,7))</f>
        <v>A unique identifier for each
Care Site.</v>
      </c>
      <c r="P343" s="25" t="s">
        <v>2697</v>
      </c>
      <c r="Q343" s="26" t="s">
        <v>1517</v>
      </c>
      <c r="R343" s="25" t="s">
        <v>2051</v>
      </c>
      <c r="S343" s="50" t="s">
        <v>2812</v>
      </c>
      <c r="T343" s="50"/>
      <c r="U343" s="50"/>
      <c r="V343" s="26" t="s">
        <v>2799</v>
      </c>
      <c r="W343" s="26" t="s">
        <v>2693</v>
      </c>
      <c r="X343" s="36" t="str">
        <f>IF(ISBLANK($A343),"",IF(ISBLANK(VLOOKUP($A343, Sentinel!$A$2:$H$180,8)),"N/A",VLOOKUP($A343, Sentinel!$A$2:$H$180,8)))</f>
        <v/>
      </c>
      <c r="Y343" s="37" t="str">
        <f>IF(ISBLANK(B343),"",IF(ISBLANK(VLOOKUP(B343,PCORNet!$A$2:$H$180,8)), "N/A",VLOOKUP(B343,PCORNet!$A$2:$H$180,8)))</f>
        <v/>
      </c>
      <c r="Z343" s="38" t="str">
        <f>IF(ISBLANK(C343),"",IF(ISBLANK(VLOOKUP(C343,'PCORNet v4'!$A$2:$H$296,8)), "N/A",VLOOKUP(C343,'PCORNet v4'!$A$2:$H$296,8)))</f>
        <v/>
      </c>
      <c r="AA343" s="39" t="str">
        <f>IF(ISBLANK(D343),"",IF(ISBLANK(VLOOKUP(D343,i2b2!$A$2:$H$180,8)),"N/A",VLOOKUP(D343,i2b2!$A$2:$H$180,8)))</f>
        <v/>
      </c>
      <c r="AB343" s="40" t="str">
        <f>IF(ISBLANK(E343),"",IF(ISBLANK(VLOOKUP(E343,OMOP!$A$2:$H$180,8)),"N/A", VLOOKUP(E343,OMOP!$A$2:$H$180,8)))</f>
        <v>HealthcareFacility.identifier(DSET&lt;ID&gt;).item(ID).identifier</v>
      </c>
    </row>
    <row r="344" spans="1:28" s="6" customFormat="1" ht="93.6" x14ac:dyDescent="0.3">
      <c r="A344" s="13"/>
      <c r="B344" s="14"/>
      <c r="C344" s="15"/>
      <c r="D344" s="16"/>
      <c r="E344" s="17" t="s">
        <v>1023</v>
      </c>
      <c r="F344" s="13" t="str">
        <f>IF(ISBLANK(A344),"",VLOOKUP(A344, Sentinel!$A$2:$F$139,2)&amp;"."&amp;VLOOKUP(A344, Sentinel!$A$2:$F$139,3))</f>
        <v/>
      </c>
      <c r="G344" s="13" t="str">
        <f>IF(ISBLANK(A344),"",VLOOKUP(A344, Sentinel!$A$2:$H$139,7))</f>
        <v/>
      </c>
      <c r="H344" s="14" t="str">
        <f>IF(ISBLANK(B344),"",VLOOKUP(B344, PCORNet!$A$2:$F$157,2)&amp;"."&amp;VLOOKUP(B344, PCORNet!$A$2:$F$157,3))</f>
        <v/>
      </c>
      <c r="I344" s="14" t="str">
        <f>IF(ISBLANK(B344),"",VLOOKUP(B344, PCORNet!$A$2:$H$157,7))</f>
        <v/>
      </c>
      <c r="J344" s="15" t="str">
        <f>IF(ISBLANK(C344),"",VLOOKUP(C344, 'PCORNet v4'!$A$2:$F$249,2)&amp;"."&amp;VLOOKUP(C344, 'PCORNet v4'!$A$2:$F$249,3))</f>
        <v/>
      </c>
      <c r="K344" s="15" t="str">
        <f>IF(ISBLANK(C344),"",VLOOKUP(C344, 'PCORNet v4'!$A$2:$H$249,7))</f>
        <v/>
      </c>
      <c r="L344" s="16" t="str">
        <f>IF(ISBLANK(D344),"",VLOOKUP(D344,i2b2!$A$2:$H$60,2)&amp;"."&amp;VLOOKUP(D344,i2b2!$A$2:$H$60,3))</f>
        <v/>
      </c>
      <c r="M344" s="16" t="str">
        <f>IF(ISBLANK(D344),"",VLOOKUP(D344,i2b2!$A$2:$H$60,7))</f>
        <v/>
      </c>
      <c r="N344" s="17" t="str">
        <f>IF(ISBLANK(E344),"",VLOOKUP(E344, OMOP!$A$2:$G$178,2)&amp;"."&amp;VLOOKUP(E344,OMOP!$A$2:$G$178,3))</f>
        <v>CARE_SITE.care_site_name</v>
      </c>
      <c r="O344" s="17" t="str">
        <f>IF(ISBLANK(E344),"",VLOOKUP(E344, OMOP!$A$2:$H$178,7))</f>
        <v>The verbatim description or
name of the Care Site as in
data source</v>
      </c>
      <c r="P344" s="25" t="s">
        <v>1518</v>
      </c>
      <c r="Q344" s="26" t="s">
        <v>2105</v>
      </c>
      <c r="R344" s="25" t="s">
        <v>2106</v>
      </c>
      <c r="S344" s="50" t="s">
        <v>2812</v>
      </c>
      <c r="T344" s="50"/>
      <c r="U344" s="50" t="s">
        <v>2995</v>
      </c>
      <c r="V344" s="26" t="s">
        <v>2800</v>
      </c>
      <c r="W344" s="26" t="s">
        <v>2694</v>
      </c>
      <c r="X344" s="36" t="str">
        <f>IF(ISBLANK($A344),"",IF(ISBLANK(VLOOKUP($A344, Sentinel!$A$2:$H$180,8)),"N/A",VLOOKUP($A344, Sentinel!$A$2:$H$180,8)))</f>
        <v/>
      </c>
      <c r="Y344" s="37" t="str">
        <f>IF(ISBLANK(B344),"",IF(ISBLANK(VLOOKUP(B344,PCORNet!$A$2:$H$180,8)), "N/A",VLOOKUP(B344,PCORNet!$A$2:$H$180,8)))</f>
        <v/>
      </c>
      <c r="Z344" s="38" t="str">
        <f>IF(ISBLANK(C344),"",IF(ISBLANK(VLOOKUP(C344,'PCORNet v4'!$A$2:$H$296,8)), "N/A",VLOOKUP(C344,'PCORNet v4'!$A$2:$H$296,8)))</f>
        <v/>
      </c>
      <c r="AA344" s="39" t="str">
        <f>IF(ISBLANK(D344),"",IF(ISBLANK(VLOOKUP(D344,i2b2!$A$2:$H$180,8)),"N/A",VLOOKUP(D344,i2b2!$A$2:$H$180,8)))</f>
        <v/>
      </c>
      <c r="AB344" s="40" t="str">
        <f>IF(ISBLANK(E344),"",IF(ISBLANK(VLOOKUP(E344,OMOP!$A$2:$H$180,8)),"N/A", VLOOKUP(E344,OMOP!$A$2:$H$180,8)))</f>
        <v>HealthcareFacility &gt; Organization.name</v>
      </c>
    </row>
    <row r="345" spans="1:28" s="6" customFormat="1" ht="62.4" x14ac:dyDescent="0.3">
      <c r="A345" s="13"/>
      <c r="B345" s="14"/>
      <c r="C345" s="15"/>
      <c r="D345" s="16"/>
      <c r="E345" s="17" t="s">
        <v>1024</v>
      </c>
      <c r="F345" s="13" t="str">
        <f>IF(ISBLANK(A345),"",VLOOKUP(A345, Sentinel!$A$2:$F$139,2)&amp;"."&amp;VLOOKUP(A345, Sentinel!$A$2:$F$139,3))</f>
        <v/>
      </c>
      <c r="G345" s="13" t="str">
        <f>IF(ISBLANK(A345),"",VLOOKUP(A345, Sentinel!$A$2:$H$139,7))</f>
        <v/>
      </c>
      <c r="H345" s="14" t="str">
        <f>IF(ISBLANK(B345),"",VLOOKUP(B345, PCORNet!$A$2:$F$157,2)&amp;"."&amp;VLOOKUP(B345, PCORNet!$A$2:$F$157,3))</f>
        <v/>
      </c>
      <c r="I345" s="14" t="str">
        <f>IF(ISBLANK(B345),"",VLOOKUP(B345, PCORNet!$A$2:$H$157,7))</f>
        <v/>
      </c>
      <c r="J345" s="15" t="str">
        <f>IF(ISBLANK(C345),"",VLOOKUP(C345, 'PCORNet v4'!$A$2:$F$249,2)&amp;"."&amp;VLOOKUP(C345, 'PCORNet v4'!$A$2:$F$249,3))</f>
        <v/>
      </c>
      <c r="K345" s="15" t="str">
        <f>IF(ISBLANK(C345),"",VLOOKUP(C345, 'PCORNet v4'!$A$2:$H$249,7))</f>
        <v/>
      </c>
      <c r="L345" s="16" t="str">
        <f>IF(ISBLANK(D345),"",VLOOKUP(D345,i2b2!$A$2:$H$60,2)&amp;"."&amp;VLOOKUP(D345,i2b2!$A$2:$H$60,3))</f>
        <v/>
      </c>
      <c r="M345" s="16" t="str">
        <f>IF(ISBLANK(D345),"",VLOOKUP(D345,i2b2!$A$2:$H$60,7))</f>
        <v/>
      </c>
      <c r="N345" s="17" t="str">
        <f>IF(ISBLANK(E345),"",VLOOKUP(E345, OMOP!$A$2:$G$178,2)&amp;"."&amp;VLOOKUP(E345,OMOP!$A$2:$G$178,3))</f>
        <v>CARE_SITE.place_of_service_concept_id</v>
      </c>
      <c r="O345" s="17" t="str">
        <f>IF(ISBLANK(E345),"",VLOOKUP(E345, OMOP!$A$2:$H$178,7))</f>
        <v>A foreign key that refers to a
Place of Service Concept ID
in the Standardized
Vocabularies.</v>
      </c>
      <c r="P345" s="25" t="s">
        <v>1519</v>
      </c>
      <c r="Q345" s="26" t="s">
        <v>2105</v>
      </c>
      <c r="R345" s="25" t="s">
        <v>2069</v>
      </c>
      <c r="S345" s="50" t="s">
        <v>2812</v>
      </c>
      <c r="T345" s="50"/>
      <c r="U345" s="50" t="s">
        <v>2996</v>
      </c>
      <c r="V345" s="26" t="s">
        <v>2801</v>
      </c>
      <c r="W345" s="26" t="s">
        <v>2703</v>
      </c>
      <c r="X345" s="36" t="str">
        <f>IF(ISBLANK($A345),"",IF(ISBLANK(VLOOKUP($A345, Sentinel!$A$2:$H$180,8)),"N/A",VLOOKUP($A345, Sentinel!$A$2:$H$180,8)))</f>
        <v/>
      </c>
      <c r="Y345" s="37" t="str">
        <f>IF(ISBLANK(B345),"",IF(ISBLANK(VLOOKUP(B345,PCORNet!$A$2:$H$180,8)), "N/A",VLOOKUP(B345,PCORNet!$A$2:$H$180,8)))</f>
        <v/>
      </c>
      <c r="Z345" s="38" t="str">
        <f>IF(ISBLANK(C345),"",IF(ISBLANK(VLOOKUP(C345,'PCORNet v4'!$A$2:$H$296,8)), "N/A",VLOOKUP(C345,'PCORNet v4'!$A$2:$H$296,8)))</f>
        <v/>
      </c>
      <c r="AA345" s="39" t="str">
        <f>IF(ISBLANK(D345),"",IF(ISBLANK(VLOOKUP(D345,i2b2!$A$2:$H$180,8)),"N/A",VLOOKUP(D345,i2b2!$A$2:$H$180,8)))</f>
        <v/>
      </c>
      <c r="AB345" s="40" t="str">
        <f>IF(ISBLANK(E345),"",IF(ISBLANK(VLOOKUP(E345,OMOP!$A$2:$H$180,8)),"N/A", VLOOKUP(E345,OMOP!$A$2:$H$180,8)))</f>
        <v>HealthcareFacility &gt; Organization.typeCode</v>
      </c>
    </row>
    <row r="346" spans="1:28" s="6" customFormat="1" ht="78" x14ac:dyDescent="0.3">
      <c r="A346" s="13"/>
      <c r="B346" s="14"/>
      <c r="C346" s="15"/>
      <c r="D346" s="16"/>
      <c r="E346" s="17" t="s">
        <v>1025</v>
      </c>
      <c r="F346" s="13" t="str">
        <f>IF(ISBLANK(A346),"",VLOOKUP(A346, Sentinel!$A$2:$F$139,2)&amp;"."&amp;VLOOKUP(A346, Sentinel!$A$2:$F$139,3))</f>
        <v/>
      </c>
      <c r="G346" s="13" t="str">
        <f>IF(ISBLANK(A346),"",VLOOKUP(A346, Sentinel!$A$2:$H$139,7))</f>
        <v/>
      </c>
      <c r="H346" s="14" t="str">
        <f>IF(ISBLANK(B346),"",VLOOKUP(B346, PCORNet!$A$2:$F$157,2)&amp;"."&amp;VLOOKUP(B346, PCORNet!$A$2:$F$157,3))</f>
        <v/>
      </c>
      <c r="I346" s="14" t="str">
        <f>IF(ISBLANK(B346),"",VLOOKUP(B346, PCORNet!$A$2:$H$157,7))</f>
        <v/>
      </c>
      <c r="J346" s="15" t="str">
        <f>IF(ISBLANK(C346),"",VLOOKUP(C346, 'PCORNet v4'!$A$2:$F$249,2)&amp;"."&amp;VLOOKUP(C346, 'PCORNet v4'!$A$2:$F$249,3))</f>
        <v/>
      </c>
      <c r="K346" s="15" t="str">
        <f>IF(ISBLANK(C346),"",VLOOKUP(C346, 'PCORNet v4'!$A$2:$H$249,7))</f>
        <v/>
      </c>
      <c r="L346" s="16" t="str">
        <f>IF(ISBLANK(D346),"",VLOOKUP(D346,i2b2!$A$2:$H$60,2)&amp;"."&amp;VLOOKUP(D346,i2b2!$A$2:$H$60,3))</f>
        <v/>
      </c>
      <c r="M346" s="16" t="str">
        <f>IF(ISBLANK(D346),"",VLOOKUP(D346,i2b2!$A$2:$H$60,7))</f>
        <v/>
      </c>
      <c r="N346" s="17" t="str">
        <f>IF(ISBLANK(E346),"",VLOOKUP(E346, OMOP!$A$2:$G$178,2)&amp;"."&amp;VLOOKUP(E346,OMOP!$A$2:$G$178,3))</f>
        <v>CARE_SITE.location_id</v>
      </c>
      <c r="O346" s="17" t="str">
        <f>IF(ISBLANK(E346),"",VLOOKUP(E346, OMOP!$A$2:$H$178,7))</f>
        <v>A foreign key to the
geographic Location in the
LOCATION table, where the
detailed address information
is stored.</v>
      </c>
      <c r="P346" s="25" t="s">
        <v>2698</v>
      </c>
      <c r="Q346" s="26" t="s">
        <v>1517</v>
      </c>
      <c r="R346" s="25" t="s">
        <v>2058</v>
      </c>
      <c r="S346" s="50" t="s">
        <v>2812</v>
      </c>
      <c r="T346" s="50"/>
      <c r="U346" s="50" t="s">
        <v>2997</v>
      </c>
      <c r="V346" s="26" t="s">
        <v>1520</v>
      </c>
      <c r="W346" s="26" t="s">
        <v>2704</v>
      </c>
      <c r="X346" s="36" t="str">
        <f>IF(ISBLANK($A346),"",IF(ISBLANK(VLOOKUP($A346, Sentinel!$A$2:$H$180,8)),"N/A",VLOOKUP($A346, Sentinel!$A$2:$H$180,8)))</f>
        <v/>
      </c>
      <c r="Y346" s="37" t="str">
        <f>IF(ISBLANK(B346),"",IF(ISBLANK(VLOOKUP(B346,PCORNet!$A$2:$H$180,8)), "N/A",VLOOKUP(B346,PCORNet!$A$2:$H$180,8)))</f>
        <v/>
      </c>
      <c r="Z346" s="38" t="str">
        <f>IF(ISBLANK(C346),"",IF(ISBLANK(VLOOKUP(C346,'PCORNet v4'!$A$2:$H$296,8)), "N/A",VLOOKUP(C346,'PCORNet v4'!$A$2:$H$296,8)))</f>
        <v/>
      </c>
      <c r="AA346" s="39" t="str">
        <f>IF(ISBLANK(D346),"",IF(ISBLANK(VLOOKUP(D346,i2b2!$A$2:$H$180,8)),"N/A",VLOOKUP(D346,i2b2!$A$2:$H$180,8)))</f>
        <v/>
      </c>
      <c r="AB346" s="40" t="str">
        <f>IF(ISBLANK(E346),"",IF(ISBLANK(VLOOKUP(E346,OMOP!$A$2:$H$180,8)),"N/A", VLOOKUP(E346,OMOP!$A$2:$H$180,8)))</f>
        <v>HealthcareFacility.postalAddress</v>
      </c>
    </row>
    <row r="347" spans="1:28" s="6" customFormat="1" x14ac:dyDescent="0.3">
      <c r="A347" s="13"/>
      <c r="B347" s="14"/>
      <c r="C347" s="15"/>
      <c r="D347" s="16"/>
      <c r="E347" s="17"/>
      <c r="F347" s="13" t="str">
        <f>IF(ISBLANK(A347),"",VLOOKUP(A347, Sentinel!$A$2:$F$139,2)&amp;"."&amp;VLOOKUP(A347, Sentinel!$A$2:$F$139,3))</f>
        <v/>
      </c>
      <c r="G347" s="13" t="str">
        <f>IF(ISBLANK(A347),"",VLOOKUP(A347, Sentinel!$A$2:$H$139,7))</f>
        <v/>
      </c>
      <c r="H347" s="14" t="str">
        <f>IF(ISBLANK(B347),"",VLOOKUP(B347, PCORNet!$A$2:$F$157,2)&amp;"."&amp;VLOOKUP(B347, PCORNet!$A$2:$F$157,3))</f>
        <v/>
      </c>
      <c r="I347" s="14" t="str">
        <f>IF(ISBLANK(B347),"",VLOOKUP(B347, PCORNet!$A$2:$H$157,7))</f>
        <v/>
      </c>
      <c r="J347" s="15" t="str">
        <f>IF(ISBLANK(C347),"",VLOOKUP(C347, 'PCORNet v4'!$A$2:$F$249,2)&amp;"."&amp;VLOOKUP(C347, 'PCORNet v4'!$A$2:$F$249,3))</f>
        <v/>
      </c>
      <c r="K347" s="15" t="str">
        <f>IF(ISBLANK(C347),"",VLOOKUP(C347, 'PCORNet v4'!$A$2:$H$249,7))</f>
        <v/>
      </c>
      <c r="L347" s="16" t="str">
        <f>IF(ISBLANK(D347),"",VLOOKUP(D347,i2b2!$A$2:$H$60,2)&amp;"."&amp;VLOOKUP(D347,i2b2!$A$2:$H$60,3))</f>
        <v/>
      </c>
      <c r="M347" s="16" t="str">
        <f>IF(ISBLANK(D347),"",VLOOKUP(D347,i2b2!$A$2:$H$60,7))</f>
        <v/>
      </c>
      <c r="N347" s="17" t="str">
        <f>IF(ISBLANK(E347),"",VLOOKUP(E347, OMOP!$A$2:$G$178,2)&amp;"."&amp;VLOOKUP(E347,OMOP!$A$2:$G$178,3))</f>
        <v/>
      </c>
      <c r="O347" s="17" t="str">
        <f>IF(ISBLANK(E347),"",VLOOKUP(E347, OMOP!$A$2:$H$178,7))</f>
        <v/>
      </c>
      <c r="P347" s="25"/>
      <c r="Q347" s="26"/>
      <c r="R347" s="25"/>
      <c r="S347" s="50"/>
      <c r="T347" s="50"/>
      <c r="U347" s="50"/>
      <c r="V347" s="26"/>
      <c r="W347" s="26"/>
      <c r="X347" s="36" t="str">
        <f>IF(ISBLANK($A347),"",IF(ISBLANK(VLOOKUP($A347, Sentinel!$A$2:$H$180,8)),"N/A",VLOOKUP($A347, Sentinel!$A$2:$H$180,8)))</f>
        <v/>
      </c>
      <c r="Y347" s="37" t="str">
        <f>IF(ISBLANK(B347),"",IF(ISBLANK(VLOOKUP(B347,PCORNet!$A$2:$H$180,8)), "N/A",VLOOKUP(B347,PCORNet!$A$2:$H$180,8)))</f>
        <v/>
      </c>
      <c r="Z347" s="38" t="str">
        <f>IF(ISBLANK(C347),"",IF(ISBLANK(VLOOKUP(C347,'PCORNet v4'!$A$2:$H$296,8)), "N/A",VLOOKUP(C347,'PCORNet v4'!$A$2:$H$296,8)))</f>
        <v/>
      </c>
      <c r="AA347" s="39" t="str">
        <f>IF(ISBLANK(D347),"",IF(ISBLANK(VLOOKUP(D347,i2b2!$A$2:$H$180,8)),"N/A",VLOOKUP(D347,i2b2!$A$2:$H$180,8)))</f>
        <v/>
      </c>
      <c r="AB347" s="40" t="str">
        <f>IF(ISBLANK(E347),"",IF(ISBLANK(VLOOKUP(E347,OMOP!$A$2:$H$180,8)),"N/A", VLOOKUP(E347,OMOP!$A$2:$H$180,8)))</f>
        <v/>
      </c>
    </row>
    <row r="348" spans="1:28" s="6" customFormat="1" ht="62.4" x14ac:dyDescent="0.3">
      <c r="A348" s="13"/>
      <c r="B348" s="14"/>
      <c r="C348" s="15"/>
      <c r="D348" s="16"/>
      <c r="E348" s="17" t="s">
        <v>1026</v>
      </c>
      <c r="F348" s="13" t="str">
        <f>IF(ISBLANK(A348),"",VLOOKUP(A348, Sentinel!$A$2:$F$139,2)&amp;"."&amp;VLOOKUP(A348, Sentinel!$A$2:$F$139,3))</f>
        <v/>
      </c>
      <c r="G348" s="13" t="str">
        <f>IF(ISBLANK(A348),"",VLOOKUP(A348, Sentinel!$A$2:$H$139,7))</f>
        <v/>
      </c>
      <c r="H348" s="14" t="str">
        <f>IF(ISBLANK(B348),"",VLOOKUP(B348, PCORNet!$A$2:$F$157,2)&amp;"."&amp;VLOOKUP(B348, PCORNet!$A$2:$F$157,3))</f>
        <v/>
      </c>
      <c r="I348" s="14" t="str">
        <f>IF(ISBLANK(B348),"",VLOOKUP(B348, PCORNet!$A$2:$H$157,7))</f>
        <v/>
      </c>
      <c r="J348" s="15" t="str">
        <f>IF(ISBLANK(C348),"",VLOOKUP(C348, 'PCORNet v4'!$A$2:$F$249,2)&amp;"."&amp;VLOOKUP(C348, 'PCORNet v4'!$A$2:$F$249,3))</f>
        <v/>
      </c>
      <c r="K348" s="15" t="str">
        <f>IF(ISBLANK(C348),"",VLOOKUP(C348, 'PCORNet v4'!$A$2:$H$249,7))</f>
        <v/>
      </c>
      <c r="L348" s="16" t="str">
        <f>IF(ISBLANK(D348),"",VLOOKUP(D348,i2b2!$A$2:$H$60,2)&amp;"."&amp;VLOOKUP(D348,i2b2!$A$2:$H$60,3))</f>
        <v/>
      </c>
      <c r="M348" s="16" t="str">
        <f>IF(ISBLANK(D348),"",VLOOKUP(D348,i2b2!$A$2:$H$60,7))</f>
        <v/>
      </c>
      <c r="N348" s="17" t="str">
        <f>IF(ISBLANK(E348),"",VLOOKUP(E348, OMOP!$A$2:$G$178,2)&amp;"."&amp;VLOOKUP(E348,OMOP!$A$2:$G$178,3))</f>
        <v>LOCATION.</v>
      </c>
      <c r="O348" s="17" t="str">
        <f>IF(ISBLANK(E348),"",VLOOKUP(E348, OMOP!$A$2:$H$178,7))</f>
        <v>The LOCATION table represents a generic way to capture physical location or address information of Persons
and Care Sites.</v>
      </c>
      <c r="P348" s="25" t="s">
        <v>1711</v>
      </c>
      <c r="Q348" s="26"/>
      <c r="R348" s="25"/>
      <c r="S348" s="50" t="s">
        <v>2812</v>
      </c>
      <c r="T348" s="50"/>
      <c r="U348" s="50"/>
      <c r="V348" s="26"/>
      <c r="W348" s="26" t="s">
        <v>2705</v>
      </c>
      <c r="X348" s="36" t="str">
        <f>IF(ISBLANK($A348),"",IF(ISBLANK(VLOOKUP($A348, Sentinel!$A$2:$H$180,8)),"N/A",VLOOKUP($A348, Sentinel!$A$2:$H$180,8)))</f>
        <v/>
      </c>
      <c r="Y348" s="37" t="str">
        <f>IF(ISBLANK(B348),"",IF(ISBLANK(VLOOKUP(B348,PCORNet!$A$2:$H$180,8)), "N/A",VLOOKUP(B348,PCORNet!$A$2:$H$180,8)))</f>
        <v/>
      </c>
      <c r="Z348" s="38" t="str">
        <f>IF(ISBLANK(C348),"",IF(ISBLANK(VLOOKUP(C348,'PCORNet v4'!$A$2:$H$296,8)), "N/A",VLOOKUP(C348,'PCORNet v4'!$A$2:$H$296,8)))</f>
        <v/>
      </c>
      <c r="AA348" s="39" t="str">
        <f>IF(ISBLANK(D348),"",IF(ISBLANK(VLOOKUP(D348,i2b2!$A$2:$H$180,8)),"N/A",VLOOKUP(D348,i2b2!$A$2:$H$180,8)))</f>
        <v/>
      </c>
      <c r="AB348" s="40" t="str">
        <f>IF(ISBLANK(E348),"",IF(ISBLANK(VLOOKUP(E348,OMOP!$A$2:$H$180,8)),"N/A", VLOOKUP(E348,OMOP!$A$2:$H$180,8)))</f>
        <v>N/A - linked to the specific BRIDG address field as required</v>
      </c>
    </row>
    <row r="349" spans="1:28" s="6" customFormat="1" ht="31.2" x14ac:dyDescent="0.3">
      <c r="A349" s="13"/>
      <c r="B349" s="14"/>
      <c r="C349" s="15"/>
      <c r="D349" s="16"/>
      <c r="E349" s="17" t="s">
        <v>1027</v>
      </c>
      <c r="F349" s="13" t="str">
        <f>IF(ISBLANK(A349),"",VLOOKUP(A349, Sentinel!$A$2:$F$139,2)&amp;"."&amp;VLOOKUP(A349, Sentinel!$A$2:$F$139,3))</f>
        <v/>
      </c>
      <c r="G349" s="13" t="str">
        <f>IF(ISBLANK(A349),"",VLOOKUP(A349, Sentinel!$A$2:$H$139,7))</f>
        <v/>
      </c>
      <c r="H349" s="14" t="str">
        <f>IF(ISBLANK(B349),"",VLOOKUP(B349, PCORNet!$A$2:$F$157,2)&amp;"."&amp;VLOOKUP(B349, PCORNet!$A$2:$F$157,3))</f>
        <v/>
      </c>
      <c r="I349" s="14" t="str">
        <f>IF(ISBLANK(B349),"",VLOOKUP(B349, PCORNet!$A$2:$H$157,7))</f>
        <v/>
      </c>
      <c r="J349" s="15" t="str">
        <f>IF(ISBLANK(C349),"",VLOOKUP(C349, 'PCORNet v4'!$A$2:$F$249,2)&amp;"."&amp;VLOOKUP(C349, 'PCORNet v4'!$A$2:$F$249,3))</f>
        <v/>
      </c>
      <c r="K349" s="15" t="str">
        <f>IF(ISBLANK(C349),"",VLOOKUP(C349, 'PCORNet v4'!$A$2:$H$249,7))</f>
        <v/>
      </c>
      <c r="L349" s="16" t="str">
        <f>IF(ISBLANK(D349),"",VLOOKUP(D349,i2b2!$A$2:$H$60,2)&amp;"."&amp;VLOOKUP(D349,i2b2!$A$2:$H$60,3))</f>
        <v/>
      </c>
      <c r="M349" s="16" t="str">
        <f>IF(ISBLANK(D349),"",VLOOKUP(D349,i2b2!$A$2:$H$60,7))</f>
        <v/>
      </c>
      <c r="N349" s="17" t="str">
        <f>IF(ISBLANK(E349),"",VLOOKUP(E349, OMOP!$A$2:$G$178,2)&amp;"."&amp;VLOOKUP(E349,OMOP!$A$2:$G$178,3))</f>
        <v>LOCATION.location_id</v>
      </c>
      <c r="O349" s="17" t="str">
        <f>IF(ISBLANK(E349),"",VLOOKUP(E349, OMOP!$A$2:$H$178,7))</f>
        <v>A unique identifier for each geographic
location.</v>
      </c>
      <c r="P349" s="25" t="s">
        <v>1157</v>
      </c>
      <c r="Q349" s="26"/>
      <c r="R349" s="25"/>
      <c r="S349" s="50"/>
      <c r="T349" s="50"/>
      <c r="U349" s="50"/>
      <c r="V349" s="26"/>
      <c r="W349" s="26" t="s">
        <v>2706</v>
      </c>
      <c r="X349" s="36" t="str">
        <f>IF(ISBLANK($A349),"",IF(ISBLANK(VLOOKUP($A349, Sentinel!$A$2:$H$180,8)),"N/A",VLOOKUP($A349, Sentinel!$A$2:$H$180,8)))</f>
        <v/>
      </c>
      <c r="Y349" s="37" t="str">
        <f>IF(ISBLANK(B349),"",IF(ISBLANK(VLOOKUP(B349,PCORNet!$A$2:$H$180,8)), "N/A",VLOOKUP(B349,PCORNet!$A$2:$H$180,8)))</f>
        <v/>
      </c>
      <c r="Z349" s="38" t="str">
        <f>IF(ISBLANK(C349),"",IF(ISBLANK(VLOOKUP(C349,'PCORNet v4'!$A$2:$H$296,8)), "N/A",VLOOKUP(C349,'PCORNet v4'!$A$2:$H$296,8)))</f>
        <v/>
      </c>
      <c r="AA349" s="39" t="str">
        <f>IF(ISBLANK(D349),"",IF(ISBLANK(VLOOKUP(D349,i2b2!$A$2:$H$180,8)),"N/A",VLOOKUP(D349,i2b2!$A$2:$H$180,8)))</f>
        <v/>
      </c>
      <c r="AB349" s="40" t="str">
        <f>IF(ISBLANK(E349),"",IF(ISBLANK(VLOOKUP(E349,OMOP!$A$2:$H$180,8)),"N/A", VLOOKUP(E349,OMOP!$A$2:$H$180,8)))</f>
        <v>N/A</v>
      </c>
    </row>
    <row r="350" spans="1:28" s="6" customFormat="1" ht="62.4" x14ac:dyDescent="0.3">
      <c r="A350" s="13"/>
      <c r="B350" s="14"/>
      <c r="C350" s="15"/>
      <c r="D350" s="16"/>
      <c r="E350" s="17" t="s">
        <v>1028</v>
      </c>
      <c r="F350" s="13" t="str">
        <f>IF(ISBLANK(A350),"",VLOOKUP(A350, Sentinel!$A$2:$F$139,2)&amp;"."&amp;VLOOKUP(A350, Sentinel!$A$2:$F$139,3))</f>
        <v/>
      </c>
      <c r="G350" s="13" t="str">
        <f>IF(ISBLANK(A350),"",VLOOKUP(A350, Sentinel!$A$2:$H$139,7))</f>
        <v/>
      </c>
      <c r="H350" s="14" t="str">
        <f>IF(ISBLANK(B350),"",VLOOKUP(B350, PCORNet!$A$2:$F$157,2)&amp;"."&amp;VLOOKUP(B350, PCORNet!$A$2:$F$157,3))</f>
        <v/>
      </c>
      <c r="I350" s="14" t="str">
        <f>IF(ISBLANK(B350),"",VLOOKUP(B350, PCORNet!$A$2:$H$157,7))</f>
        <v/>
      </c>
      <c r="J350" s="15" t="str">
        <f>IF(ISBLANK(C350),"",VLOOKUP(C350, 'PCORNet v4'!$A$2:$F$249,2)&amp;"."&amp;VLOOKUP(C350, 'PCORNet v4'!$A$2:$F$249,3))</f>
        <v/>
      </c>
      <c r="K350" s="15" t="str">
        <f>IF(ISBLANK(C350),"",VLOOKUP(C350, 'PCORNet v4'!$A$2:$H$249,7))</f>
        <v/>
      </c>
      <c r="L350" s="16" t="str">
        <f>IF(ISBLANK(D350),"",VLOOKUP(D350,i2b2!$A$2:$H$60,2)&amp;"."&amp;VLOOKUP(D350,i2b2!$A$2:$H$60,3))</f>
        <v/>
      </c>
      <c r="M350" s="16" t="str">
        <f>IF(ISBLANK(D350),"",VLOOKUP(D350,i2b2!$A$2:$H$60,7))</f>
        <v/>
      </c>
      <c r="N350" s="17" t="str">
        <f>IF(ISBLANK(E350),"",VLOOKUP(E350, OMOP!$A$2:$G$178,2)&amp;"."&amp;VLOOKUP(E350,OMOP!$A$2:$G$178,3))</f>
        <v>LOCATION.address_1</v>
      </c>
      <c r="O350" s="17" t="str">
        <f>IF(ISBLANK(E350),"",VLOOKUP(E350, OMOP!$A$2:$H$178,7))</f>
        <v>The address field 1, typically used for the
street address, as it appears in the source data.</v>
      </c>
      <c r="P350" s="25" t="s">
        <v>1157</v>
      </c>
      <c r="Q350" s="26"/>
      <c r="R350" s="25"/>
      <c r="S350" s="50"/>
      <c r="T350" s="50"/>
      <c r="U350" s="50"/>
      <c r="V350" s="26"/>
      <c r="W350" s="26" t="s">
        <v>2707</v>
      </c>
      <c r="X350" s="36" t="str">
        <f>IF(ISBLANK($A350),"",IF(ISBLANK(VLOOKUP($A350, Sentinel!$A$2:$H$180,8)),"N/A",VLOOKUP($A350, Sentinel!$A$2:$H$180,8)))</f>
        <v/>
      </c>
      <c r="Y350" s="37" t="str">
        <f>IF(ISBLANK(B350),"",IF(ISBLANK(VLOOKUP(B350,PCORNet!$A$2:$H$180,8)), "N/A",VLOOKUP(B350,PCORNet!$A$2:$H$180,8)))</f>
        <v/>
      </c>
      <c r="Z350" s="38" t="str">
        <f>IF(ISBLANK(C350),"",IF(ISBLANK(VLOOKUP(C350,'PCORNet v4'!$A$2:$H$296,8)), "N/A",VLOOKUP(C350,'PCORNet v4'!$A$2:$H$296,8)))</f>
        <v/>
      </c>
      <c r="AA350" s="39" t="str">
        <f>IF(ISBLANK(D350),"",IF(ISBLANK(VLOOKUP(D350,i2b2!$A$2:$H$180,8)),"N/A",VLOOKUP(D350,i2b2!$A$2:$H$180,8)))</f>
        <v/>
      </c>
      <c r="AB350" s="40" t="str">
        <f>IF(ISBLANK(E350),"",IF(ISBLANK(VLOOKUP(E350,OMOP!$A$2:$H$180,8)),"N/A", VLOOKUP(E350,OMOP!$A$2:$H$180,8)))</f>
        <v>N/A</v>
      </c>
    </row>
    <row r="351" spans="1:28" s="6" customFormat="1" ht="62.4" x14ac:dyDescent="0.3">
      <c r="A351" s="13"/>
      <c r="B351" s="14"/>
      <c r="C351" s="15"/>
      <c r="D351" s="16"/>
      <c r="E351" s="17" t="s">
        <v>1029</v>
      </c>
      <c r="F351" s="13" t="str">
        <f>IF(ISBLANK(A351),"",VLOOKUP(A351, Sentinel!$A$2:$F$139,2)&amp;"."&amp;VLOOKUP(A351, Sentinel!$A$2:$F$139,3))</f>
        <v/>
      </c>
      <c r="G351" s="13" t="str">
        <f>IF(ISBLANK(A351),"",VLOOKUP(A351, Sentinel!$A$2:$H$139,7))</f>
        <v/>
      </c>
      <c r="H351" s="14" t="str">
        <f>IF(ISBLANK(B351),"",VLOOKUP(B351, PCORNet!$A$2:$F$157,2)&amp;"."&amp;VLOOKUP(B351, PCORNet!$A$2:$F$157,3))</f>
        <v/>
      </c>
      <c r="I351" s="14" t="str">
        <f>IF(ISBLANK(B351),"",VLOOKUP(B351, PCORNet!$A$2:$H$157,7))</f>
        <v/>
      </c>
      <c r="J351" s="15" t="str">
        <f>IF(ISBLANK(C351),"",VLOOKUP(C351, 'PCORNet v4'!$A$2:$F$249,2)&amp;"."&amp;VLOOKUP(C351, 'PCORNet v4'!$A$2:$F$249,3))</f>
        <v/>
      </c>
      <c r="K351" s="15" t="str">
        <f>IF(ISBLANK(C351),"",VLOOKUP(C351, 'PCORNet v4'!$A$2:$H$249,7))</f>
        <v/>
      </c>
      <c r="L351" s="16" t="str">
        <f>IF(ISBLANK(D351),"",VLOOKUP(D351,i2b2!$A$2:$H$60,2)&amp;"."&amp;VLOOKUP(D351,i2b2!$A$2:$H$60,3))</f>
        <v/>
      </c>
      <c r="M351" s="16" t="str">
        <f>IF(ISBLANK(D351),"",VLOOKUP(D351,i2b2!$A$2:$H$60,7))</f>
        <v/>
      </c>
      <c r="N351" s="17" t="str">
        <f>IF(ISBLANK(E351),"",VLOOKUP(E351, OMOP!$A$2:$G$178,2)&amp;"."&amp;VLOOKUP(E351,OMOP!$A$2:$G$178,3))</f>
        <v>LOCATION.address_2</v>
      </c>
      <c r="O351" s="17" t="str">
        <f>IF(ISBLANK(E351),"",VLOOKUP(E351, OMOP!$A$2:$H$178,7))</f>
        <v>The address field 2, typically used for
additional detail such as buildings, suites,
floors, as it appears in the source data.</v>
      </c>
      <c r="P351" s="25" t="s">
        <v>1157</v>
      </c>
      <c r="Q351" s="26"/>
      <c r="R351" s="25"/>
      <c r="S351" s="50"/>
      <c r="T351" s="50"/>
      <c r="U351" s="50"/>
      <c r="V351" s="26"/>
      <c r="W351" s="26" t="s">
        <v>2708</v>
      </c>
      <c r="X351" s="36" t="str">
        <f>IF(ISBLANK($A351),"",IF(ISBLANK(VLOOKUP($A351, Sentinel!$A$2:$H$180,8)),"N/A",VLOOKUP($A351, Sentinel!$A$2:$H$180,8)))</f>
        <v/>
      </c>
      <c r="Y351" s="37" t="str">
        <f>IF(ISBLANK(B351),"",IF(ISBLANK(VLOOKUP(B351,PCORNet!$A$2:$H$180,8)), "N/A",VLOOKUP(B351,PCORNet!$A$2:$H$180,8)))</f>
        <v/>
      </c>
      <c r="Z351" s="38" t="str">
        <f>IF(ISBLANK(C351),"",IF(ISBLANK(VLOOKUP(C351,'PCORNet v4'!$A$2:$H$296,8)), "N/A",VLOOKUP(C351,'PCORNet v4'!$A$2:$H$296,8)))</f>
        <v/>
      </c>
      <c r="AA351" s="39" t="str">
        <f>IF(ISBLANK(D351),"",IF(ISBLANK(VLOOKUP(D351,i2b2!$A$2:$H$180,8)),"N/A",VLOOKUP(D351,i2b2!$A$2:$H$180,8)))</f>
        <v/>
      </c>
      <c r="AB351" s="40" t="str">
        <f>IF(ISBLANK(E351),"",IF(ISBLANK(VLOOKUP(E351,OMOP!$A$2:$H$180,8)),"N/A", VLOOKUP(E351,OMOP!$A$2:$H$180,8)))</f>
        <v>N/A</v>
      </c>
    </row>
    <row r="352" spans="1:28" s="6" customFormat="1" ht="31.2" x14ac:dyDescent="0.3">
      <c r="A352" s="13"/>
      <c r="B352" s="14"/>
      <c r="C352" s="15"/>
      <c r="D352" s="16"/>
      <c r="E352" s="17" t="s">
        <v>1030</v>
      </c>
      <c r="F352" s="13" t="str">
        <f>IF(ISBLANK(A352),"",VLOOKUP(A352, Sentinel!$A$2:$F$139,2)&amp;"."&amp;VLOOKUP(A352, Sentinel!$A$2:$F$139,3))</f>
        <v/>
      </c>
      <c r="G352" s="13" t="str">
        <f>IF(ISBLANK(A352),"",VLOOKUP(A352, Sentinel!$A$2:$H$139,7))</f>
        <v/>
      </c>
      <c r="H352" s="14" t="str">
        <f>IF(ISBLANK(B352),"",VLOOKUP(B352, PCORNet!$A$2:$F$157,2)&amp;"."&amp;VLOOKUP(B352, PCORNet!$A$2:$F$157,3))</f>
        <v/>
      </c>
      <c r="I352" s="14" t="str">
        <f>IF(ISBLANK(B352),"",VLOOKUP(B352, PCORNet!$A$2:$H$157,7))</f>
        <v/>
      </c>
      <c r="J352" s="15" t="str">
        <f>IF(ISBLANK(C352),"",VLOOKUP(C352, 'PCORNet v4'!$A$2:$F$249,2)&amp;"."&amp;VLOOKUP(C352, 'PCORNet v4'!$A$2:$F$249,3))</f>
        <v/>
      </c>
      <c r="K352" s="15" t="str">
        <f>IF(ISBLANK(C352),"",VLOOKUP(C352, 'PCORNet v4'!$A$2:$H$249,7))</f>
        <v/>
      </c>
      <c r="L352" s="16" t="str">
        <f>IF(ISBLANK(D352),"",VLOOKUP(D352,i2b2!$A$2:$H$60,2)&amp;"."&amp;VLOOKUP(D352,i2b2!$A$2:$H$60,3))</f>
        <v/>
      </c>
      <c r="M352" s="16" t="str">
        <f>IF(ISBLANK(D352),"",VLOOKUP(D352,i2b2!$A$2:$H$60,7))</f>
        <v/>
      </c>
      <c r="N352" s="17" t="str">
        <f>IF(ISBLANK(E352),"",VLOOKUP(E352, OMOP!$A$2:$G$178,2)&amp;"."&amp;VLOOKUP(E352,OMOP!$A$2:$G$178,3))</f>
        <v>LOCATION.city</v>
      </c>
      <c r="O352" s="17" t="str">
        <f>IF(ISBLANK(E352),"",VLOOKUP(E352, OMOP!$A$2:$H$178,7))</f>
        <v>The city field as it appears in the source data.</v>
      </c>
      <c r="P352" s="25" t="s">
        <v>1157</v>
      </c>
      <c r="Q352" s="26"/>
      <c r="R352" s="25"/>
      <c r="S352" s="50"/>
      <c r="T352" s="50"/>
      <c r="U352" s="50"/>
      <c r="V352" s="26"/>
      <c r="W352" s="26" t="s">
        <v>2709</v>
      </c>
      <c r="X352" s="36" t="str">
        <f>IF(ISBLANK($A352),"",IF(ISBLANK(VLOOKUP($A352, Sentinel!$A$2:$H$180,8)),"N/A",VLOOKUP($A352, Sentinel!$A$2:$H$180,8)))</f>
        <v/>
      </c>
      <c r="Y352" s="37" t="str">
        <f>IF(ISBLANK(B352),"",IF(ISBLANK(VLOOKUP(B352,PCORNet!$A$2:$H$180,8)), "N/A",VLOOKUP(B352,PCORNet!$A$2:$H$180,8)))</f>
        <v/>
      </c>
      <c r="Z352" s="38" t="str">
        <f>IF(ISBLANK(C352),"",IF(ISBLANK(VLOOKUP(C352,'PCORNet v4'!$A$2:$H$296,8)), "N/A",VLOOKUP(C352,'PCORNet v4'!$A$2:$H$296,8)))</f>
        <v/>
      </c>
      <c r="AA352" s="39" t="str">
        <f>IF(ISBLANK(D352),"",IF(ISBLANK(VLOOKUP(D352,i2b2!$A$2:$H$180,8)),"N/A",VLOOKUP(D352,i2b2!$A$2:$H$180,8)))</f>
        <v/>
      </c>
      <c r="AB352" s="40" t="str">
        <f>IF(ISBLANK(E352),"",IF(ISBLANK(VLOOKUP(E352,OMOP!$A$2:$H$180,8)),"N/A", VLOOKUP(E352,OMOP!$A$2:$H$180,8)))</f>
        <v>N/A</v>
      </c>
    </row>
    <row r="353" spans="1:28" s="6" customFormat="1" ht="31.2" x14ac:dyDescent="0.3">
      <c r="A353" s="13"/>
      <c r="B353" s="14"/>
      <c r="C353" s="15"/>
      <c r="D353" s="16"/>
      <c r="E353" s="17" t="s">
        <v>1031</v>
      </c>
      <c r="F353" s="13" t="str">
        <f>IF(ISBLANK(A353),"",VLOOKUP(A353, Sentinel!$A$2:$F$139,2)&amp;"."&amp;VLOOKUP(A353, Sentinel!$A$2:$F$139,3))</f>
        <v/>
      </c>
      <c r="G353" s="13" t="str">
        <f>IF(ISBLANK(A353),"",VLOOKUP(A353, Sentinel!$A$2:$H$139,7))</f>
        <v/>
      </c>
      <c r="H353" s="14" t="str">
        <f>IF(ISBLANK(B353),"",VLOOKUP(B353, PCORNet!$A$2:$F$157,2)&amp;"."&amp;VLOOKUP(B353, PCORNet!$A$2:$F$157,3))</f>
        <v/>
      </c>
      <c r="I353" s="14" t="str">
        <f>IF(ISBLANK(B353),"",VLOOKUP(B353, PCORNet!$A$2:$H$157,7))</f>
        <v/>
      </c>
      <c r="J353" s="15" t="str">
        <f>IF(ISBLANK(C353),"",VLOOKUP(C353, 'PCORNet v4'!$A$2:$F$249,2)&amp;"."&amp;VLOOKUP(C353, 'PCORNet v4'!$A$2:$F$249,3))</f>
        <v/>
      </c>
      <c r="K353" s="15" t="str">
        <f>IF(ISBLANK(C353),"",VLOOKUP(C353, 'PCORNet v4'!$A$2:$H$249,7))</f>
        <v/>
      </c>
      <c r="L353" s="16" t="str">
        <f>IF(ISBLANK(D353),"",VLOOKUP(D353,i2b2!$A$2:$H$60,2)&amp;"."&amp;VLOOKUP(D353,i2b2!$A$2:$H$60,3))</f>
        <v/>
      </c>
      <c r="M353" s="16" t="str">
        <f>IF(ISBLANK(D353),"",VLOOKUP(D353,i2b2!$A$2:$H$60,7))</f>
        <v/>
      </c>
      <c r="N353" s="17" t="str">
        <f>IF(ISBLANK(E353),"",VLOOKUP(E353, OMOP!$A$2:$G$178,2)&amp;"."&amp;VLOOKUP(E353,OMOP!$A$2:$G$178,3))</f>
        <v>LOCATION.state</v>
      </c>
      <c r="O353" s="17" t="str">
        <f>IF(ISBLANK(E353),"",VLOOKUP(E353, OMOP!$A$2:$H$178,7))</f>
        <v>The state field as it appears in the source data.</v>
      </c>
      <c r="P353" s="25" t="s">
        <v>1157</v>
      </c>
      <c r="Q353" s="26"/>
      <c r="R353" s="25"/>
      <c r="S353" s="50"/>
      <c r="T353" s="50"/>
      <c r="U353" s="50"/>
      <c r="V353" s="26"/>
      <c r="W353" s="26" t="s">
        <v>2710</v>
      </c>
      <c r="X353" s="36" t="str">
        <f>IF(ISBLANK($A353),"",IF(ISBLANK(VLOOKUP($A353, Sentinel!$A$2:$H$180,8)),"N/A",VLOOKUP($A353, Sentinel!$A$2:$H$180,8)))</f>
        <v/>
      </c>
      <c r="Y353" s="37" t="str">
        <f>IF(ISBLANK(B353),"",IF(ISBLANK(VLOOKUP(B353,PCORNet!$A$2:$H$180,8)), "N/A",VLOOKUP(B353,PCORNet!$A$2:$H$180,8)))</f>
        <v/>
      </c>
      <c r="Z353" s="38" t="str">
        <f>IF(ISBLANK(C353),"",IF(ISBLANK(VLOOKUP(C353,'PCORNet v4'!$A$2:$H$296,8)), "N/A",VLOOKUP(C353,'PCORNet v4'!$A$2:$H$296,8)))</f>
        <v/>
      </c>
      <c r="AA353" s="39" t="str">
        <f>IF(ISBLANK(D353),"",IF(ISBLANK(VLOOKUP(D353,i2b2!$A$2:$H$180,8)),"N/A",VLOOKUP(D353,i2b2!$A$2:$H$180,8)))</f>
        <v/>
      </c>
      <c r="AB353" s="40" t="str">
        <f>IF(ISBLANK(E353),"",IF(ISBLANK(VLOOKUP(E353,OMOP!$A$2:$H$180,8)),"N/A", VLOOKUP(E353,OMOP!$A$2:$H$180,8)))</f>
        <v>N/A</v>
      </c>
    </row>
    <row r="354" spans="1:28" s="6" customFormat="1" x14ac:dyDescent="0.3">
      <c r="A354" s="13"/>
      <c r="B354" s="14"/>
      <c r="C354" s="15"/>
      <c r="D354" s="16"/>
      <c r="E354" s="17" t="s">
        <v>1032</v>
      </c>
      <c r="F354" s="13" t="str">
        <f>IF(ISBLANK(A354),"",VLOOKUP(A354, Sentinel!$A$2:$F$139,2)&amp;"."&amp;VLOOKUP(A354, Sentinel!$A$2:$F$139,3))</f>
        <v/>
      </c>
      <c r="G354" s="13" t="str">
        <f>IF(ISBLANK(A354),"",VLOOKUP(A354, Sentinel!$A$2:$H$139,7))</f>
        <v/>
      </c>
      <c r="H354" s="14" t="str">
        <f>IF(ISBLANK(B354),"",VLOOKUP(B354, PCORNet!$A$2:$F$157,2)&amp;"."&amp;VLOOKUP(B354, PCORNet!$A$2:$F$157,3))</f>
        <v/>
      </c>
      <c r="I354" s="14" t="str">
        <f>IF(ISBLANK(B354),"",VLOOKUP(B354, PCORNet!$A$2:$H$157,7))</f>
        <v/>
      </c>
      <c r="J354" s="15" t="str">
        <f>IF(ISBLANK(C354),"",VLOOKUP(C354, 'PCORNet v4'!$A$2:$F$249,2)&amp;"."&amp;VLOOKUP(C354, 'PCORNet v4'!$A$2:$F$249,3))</f>
        <v/>
      </c>
      <c r="K354" s="15" t="str">
        <f>IF(ISBLANK(C354),"",VLOOKUP(C354, 'PCORNet v4'!$A$2:$H$249,7))</f>
        <v/>
      </c>
      <c r="L354" s="16" t="str">
        <f>IF(ISBLANK(D354),"",VLOOKUP(D354,i2b2!$A$2:$H$60,2)&amp;"."&amp;VLOOKUP(D354,i2b2!$A$2:$H$60,3))</f>
        <v/>
      </c>
      <c r="M354" s="16" t="str">
        <f>IF(ISBLANK(D354),"",VLOOKUP(D354,i2b2!$A$2:$H$60,7))</f>
        <v/>
      </c>
      <c r="N354" s="17" t="str">
        <f>IF(ISBLANK(E354),"",VLOOKUP(E354, OMOP!$A$2:$G$178,2)&amp;"."&amp;VLOOKUP(E354,OMOP!$A$2:$G$178,3))</f>
        <v>LOCATION.zip</v>
      </c>
      <c r="O354" s="17" t="str">
        <f>IF(ISBLANK(E354),"",VLOOKUP(E354, OMOP!$A$2:$H$178,7))</f>
        <v>The zip or postal code.</v>
      </c>
      <c r="P354" s="25" t="s">
        <v>1157</v>
      </c>
      <c r="Q354" s="26"/>
      <c r="R354" s="25"/>
      <c r="S354" s="50"/>
      <c r="T354" s="50"/>
      <c r="U354" s="50"/>
      <c r="V354" s="26"/>
      <c r="W354" s="26" t="s">
        <v>2711</v>
      </c>
      <c r="X354" s="36" t="str">
        <f>IF(ISBLANK($A354),"",IF(ISBLANK(VLOOKUP($A354, Sentinel!$A$2:$H$180,8)),"N/A",VLOOKUP($A354, Sentinel!$A$2:$H$180,8)))</f>
        <v/>
      </c>
      <c r="Y354" s="37" t="str">
        <f>IF(ISBLANK(B354),"",IF(ISBLANK(VLOOKUP(B354,PCORNet!$A$2:$H$180,8)), "N/A",VLOOKUP(B354,PCORNet!$A$2:$H$180,8)))</f>
        <v/>
      </c>
      <c r="Z354" s="38" t="str">
        <f>IF(ISBLANK(C354),"",IF(ISBLANK(VLOOKUP(C354,'PCORNet v4'!$A$2:$H$296,8)), "N/A",VLOOKUP(C354,'PCORNet v4'!$A$2:$H$296,8)))</f>
        <v/>
      </c>
      <c r="AA354" s="39" t="str">
        <f>IF(ISBLANK(D354),"",IF(ISBLANK(VLOOKUP(D354,i2b2!$A$2:$H$180,8)),"N/A",VLOOKUP(D354,i2b2!$A$2:$H$180,8)))</f>
        <v/>
      </c>
      <c r="AB354" s="40" t="str">
        <f>IF(ISBLANK(E354),"",IF(ISBLANK(VLOOKUP(E354,OMOP!$A$2:$H$180,8)),"N/A", VLOOKUP(E354,OMOP!$A$2:$H$180,8)))</f>
        <v>N/A</v>
      </c>
    </row>
    <row r="355" spans="1:28" s="6" customFormat="1" x14ac:dyDescent="0.3">
      <c r="A355" s="13"/>
      <c r="B355" s="14"/>
      <c r="C355" s="15"/>
      <c r="D355" s="16"/>
      <c r="E355" s="17" t="s">
        <v>1033</v>
      </c>
      <c r="F355" s="13" t="str">
        <f>IF(ISBLANK(A355),"",VLOOKUP(A355, Sentinel!$A$2:$F$139,2)&amp;"."&amp;VLOOKUP(A355, Sentinel!$A$2:$F$139,3))</f>
        <v/>
      </c>
      <c r="G355" s="13" t="str">
        <f>IF(ISBLANK(A355),"",VLOOKUP(A355, Sentinel!$A$2:$H$139,7))</f>
        <v/>
      </c>
      <c r="H355" s="14" t="str">
        <f>IF(ISBLANK(B355),"",VLOOKUP(B355, PCORNet!$A$2:$F$157,2)&amp;"."&amp;VLOOKUP(B355, PCORNet!$A$2:$F$157,3))</f>
        <v/>
      </c>
      <c r="I355" s="14" t="str">
        <f>IF(ISBLANK(B355),"",VLOOKUP(B355, PCORNet!$A$2:$H$157,7))</f>
        <v/>
      </c>
      <c r="J355" s="15" t="str">
        <f>IF(ISBLANK(C355),"",VLOOKUP(C355, 'PCORNet v4'!$A$2:$F$249,2)&amp;"."&amp;VLOOKUP(C355, 'PCORNet v4'!$A$2:$F$249,3))</f>
        <v/>
      </c>
      <c r="K355" s="15" t="str">
        <f>IF(ISBLANK(C355),"",VLOOKUP(C355, 'PCORNet v4'!$A$2:$H$249,7))</f>
        <v/>
      </c>
      <c r="L355" s="16" t="str">
        <f>IF(ISBLANK(D355),"",VLOOKUP(D355,i2b2!$A$2:$H$60,2)&amp;"."&amp;VLOOKUP(D355,i2b2!$A$2:$H$60,3))</f>
        <v/>
      </c>
      <c r="M355" s="16" t="str">
        <f>IF(ISBLANK(D355),"",VLOOKUP(D355,i2b2!$A$2:$H$60,7))</f>
        <v/>
      </c>
      <c r="N355" s="17" t="str">
        <f>IF(ISBLANK(E355),"",VLOOKUP(E355, OMOP!$A$2:$G$178,2)&amp;"."&amp;VLOOKUP(E355,OMOP!$A$2:$G$178,3))</f>
        <v>LOCATION.county</v>
      </c>
      <c r="O355" s="17" t="str">
        <f>IF(ISBLANK(E355),"",VLOOKUP(E355, OMOP!$A$2:$H$178,7))</f>
        <v>The county.</v>
      </c>
      <c r="P355" s="25" t="s">
        <v>1157</v>
      </c>
      <c r="Q355" s="26"/>
      <c r="R355" s="25"/>
      <c r="S355" s="50"/>
      <c r="T355" s="50"/>
      <c r="U355" s="50"/>
      <c r="V355" s="26"/>
      <c r="W355" s="26" t="s">
        <v>2712</v>
      </c>
      <c r="X355" s="36" t="str">
        <f>IF(ISBLANK($A355),"",IF(ISBLANK(VLOOKUP($A355, Sentinel!$A$2:$H$180,8)),"N/A",VLOOKUP($A355, Sentinel!$A$2:$H$180,8)))</f>
        <v/>
      </c>
      <c r="Y355" s="37" t="str">
        <f>IF(ISBLANK(B355),"",IF(ISBLANK(VLOOKUP(B355,PCORNet!$A$2:$H$180,8)), "N/A",VLOOKUP(B355,PCORNet!$A$2:$H$180,8)))</f>
        <v/>
      </c>
      <c r="Z355" s="38" t="str">
        <f>IF(ISBLANK(C355),"",IF(ISBLANK(VLOOKUP(C355,'PCORNet v4'!$A$2:$H$296,8)), "N/A",VLOOKUP(C355,'PCORNet v4'!$A$2:$H$296,8)))</f>
        <v/>
      </c>
      <c r="AA355" s="39" t="str">
        <f>IF(ISBLANK(D355),"",IF(ISBLANK(VLOOKUP(D355,i2b2!$A$2:$H$180,8)),"N/A",VLOOKUP(D355,i2b2!$A$2:$H$180,8)))</f>
        <v/>
      </c>
      <c r="AB355" s="40" t="str">
        <f>IF(ISBLANK(E355),"",IF(ISBLANK(VLOOKUP(E355,OMOP!$A$2:$H$180,8)),"N/A", VLOOKUP(E355,OMOP!$A$2:$H$180,8)))</f>
        <v>N/A</v>
      </c>
    </row>
    <row r="356" spans="1:28" s="6" customFormat="1" x14ac:dyDescent="0.3">
      <c r="A356" s="13"/>
      <c r="B356" s="14"/>
      <c r="C356" s="15"/>
      <c r="D356" s="16"/>
      <c r="E356" s="17"/>
      <c r="F356" s="13" t="str">
        <f>IF(ISBLANK(A356),"",VLOOKUP(A356, Sentinel!$A$2:$F$139,2)&amp;"."&amp;VLOOKUP(A356, Sentinel!$A$2:$F$139,3))</f>
        <v/>
      </c>
      <c r="G356" s="13" t="str">
        <f>IF(ISBLANK(A356),"",VLOOKUP(A356, Sentinel!$A$2:$H$139,7))</f>
        <v/>
      </c>
      <c r="H356" s="14" t="str">
        <f>IF(ISBLANK(B356),"",VLOOKUP(B356, PCORNet!$A$2:$F$157,2)&amp;"."&amp;VLOOKUP(B356, PCORNet!$A$2:$F$157,3))</f>
        <v/>
      </c>
      <c r="I356" s="14" t="str">
        <f>IF(ISBLANK(B356),"",VLOOKUP(B356, PCORNet!$A$2:$H$157,7))</f>
        <v/>
      </c>
      <c r="J356" s="15" t="str">
        <f>IF(ISBLANK(C356),"",VLOOKUP(C356, 'PCORNet v4'!$A$2:$F$249,2)&amp;"."&amp;VLOOKUP(C356, 'PCORNet v4'!$A$2:$F$249,3))</f>
        <v/>
      </c>
      <c r="K356" s="15" t="str">
        <f>IF(ISBLANK(C356),"",VLOOKUP(C356, 'PCORNet v4'!$A$2:$H$249,7))</f>
        <v/>
      </c>
      <c r="L356" s="16" t="str">
        <f>IF(ISBLANK(D356),"",VLOOKUP(D356,i2b2!$A$2:$H$60,2)&amp;"."&amp;VLOOKUP(D356,i2b2!$A$2:$H$60,3))</f>
        <v/>
      </c>
      <c r="M356" s="16" t="str">
        <f>IF(ISBLANK(D356),"",VLOOKUP(D356,i2b2!$A$2:$H$60,7))</f>
        <v/>
      </c>
      <c r="N356" s="17" t="str">
        <f>IF(ISBLANK(E356),"",VLOOKUP(E356, OMOP!$A$2:$G$178,2)&amp;"."&amp;VLOOKUP(E356,OMOP!$A$2:$G$178,3))</f>
        <v/>
      </c>
      <c r="O356" s="17" t="str">
        <f>IF(ISBLANK(E356),"",VLOOKUP(E356, OMOP!$A$2:$H$178,7))</f>
        <v/>
      </c>
      <c r="P356" s="25"/>
      <c r="Q356" s="26"/>
      <c r="R356" s="25"/>
      <c r="S356" s="50"/>
      <c r="T356" s="50"/>
      <c r="U356" s="50"/>
      <c r="V356" s="26"/>
      <c r="W356" s="26"/>
      <c r="X356" s="36" t="str">
        <f>IF(ISBLANK($A356),"",IF(ISBLANK(VLOOKUP($A356, Sentinel!$A$2:$H$180,8)),"N/A",VLOOKUP($A356, Sentinel!$A$2:$H$180,8)))</f>
        <v/>
      </c>
      <c r="Y356" s="37" t="str">
        <f>IF(ISBLANK(B356),"",IF(ISBLANK(VLOOKUP(B356,PCORNet!$A$2:$H$180,8)), "N/A",VLOOKUP(B356,PCORNet!$A$2:$H$180,8)))</f>
        <v/>
      </c>
      <c r="Z356" s="38" t="str">
        <f>IF(ISBLANK(C356),"",IF(ISBLANK(VLOOKUP(C356,'PCORNet v4'!$A$2:$H$296,8)), "N/A",VLOOKUP(C356,'PCORNet v4'!$A$2:$H$296,8)))</f>
        <v/>
      </c>
      <c r="AA356" s="39" t="str">
        <f>IF(ISBLANK(D356),"",IF(ISBLANK(VLOOKUP(D356,i2b2!$A$2:$H$180,8)),"N/A",VLOOKUP(D356,i2b2!$A$2:$H$180,8)))</f>
        <v/>
      </c>
      <c r="AB356" s="40" t="str">
        <f>IF(ISBLANK(E356),"",IF(ISBLANK(VLOOKUP(E356,OMOP!$A$2:$H$180,8)),"N/A", VLOOKUP(E356,OMOP!$A$2:$H$180,8)))</f>
        <v/>
      </c>
    </row>
    <row r="357" spans="1:28" s="6" customFormat="1" ht="93.6" x14ac:dyDescent="0.3">
      <c r="A357" s="13"/>
      <c r="B357" s="14"/>
      <c r="C357" s="15" t="s">
        <v>1655</v>
      </c>
      <c r="D357" s="16"/>
      <c r="E357" s="17" t="s">
        <v>1034</v>
      </c>
      <c r="F357" s="13" t="str">
        <f>IF(ISBLANK(A357),"",VLOOKUP(A357, Sentinel!$A$2:$F$139,2)&amp;"."&amp;VLOOKUP(A357, Sentinel!$A$2:$F$139,3))</f>
        <v/>
      </c>
      <c r="G357" s="13" t="str">
        <f>IF(ISBLANK(A357),"",VLOOKUP(A357, Sentinel!$A$2:$H$139,7))</f>
        <v/>
      </c>
      <c r="H357" s="14" t="str">
        <f>IF(ISBLANK(B357),"",VLOOKUP(B357, PCORNet!$A$2:$F$157,2)&amp;"."&amp;VLOOKUP(B357, PCORNet!$A$2:$F$157,3))</f>
        <v/>
      </c>
      <c r="I357" s="14" t="str">
        <f>IF(ISBLANK(B357),"",VLOOKUP(B357, PCORNet!$A$2:$H$157,7))</f>
        <v/>
      </c>
      <c r="J357" s="15" t="str">
        <f>IF(ISBLANK(C357),"",VLOOKUP(C357, 'PCORNet v4'!$A$2:$F$249,2)&amp;"."&amp;VLOOKUP(C357, 'PCORNet v4'!$A$2:$F$249,3))</f>
        <v>Provider.</v>
      </c>
      <c r="K357" s="15" t="str">
        <f>IF(ISBLANK(C357),"",VLOOKUP(C357, 'PCORNet v4'!$A$2:$H$249,7))</f>
        <v xml:space="preserve">Data about the providers who are involved in the care processes documented in the CDM. </v>
      </c>
      <c r="L357" s="16" t="str">
        <f>IF(ISBLANK(D357),"",VLOOKUP(D357,i2b2!$A$2:$H$60,2)&amp;"."&amp;VLOOKUP(D357,i2b2!$A$2:$H$60,3))</f>
        <v/>
      </c>
      <c r="M357" s="16" t="str">
        <f>IF(ISBLANK(D357),"",VLOOKUP(D357,i2b2!$A$2:$H$60,7))</f>
        <v/>
      </c>
      <c r="N357" s="17" t="str">
        <f>IF(ISBLANK(E357),"",VLOOKUP(E357, OMOP!$A$2:$G$178,2)&amp;"."&amp;VLOOKUP(E357,OMOP!$A$2:$G$178,3))</f>
        <v>PROVIDER.</v>
      </c>
      <c r="O357" s="17" t="str">
        <f>IF(ISBLANK(E357),"",VLOOKUP(E357, OMOP!$A$2:$H$178,7))</f>
        <v>The PROVIDER table contains a list of uniquely identified healthcare providers. These are individuals
providing hands-on healthcare to patients, such as physicians, nurses, midwives, physical therapists etc.</v>
      </c>
      <c r="P357" s="25" t="s">
        <v>1541</v>
      </c>
      <c r="Q357" s="26" t="s">
        <v>1541</v>
      </c>
      <c r="R357" s="25"/>
      <c r="S357" s="50" t="s">
        <v>2812</v>
      </c>
      <c r="T357" s="50"/>
      <c r="U357" s="50" t="s">
        <v>3079</v>
      </c>
      <c r="V357" s="26" t="s">
        <v>1541</v>
      </c>
      <c r="W357" s="26" t="s">
        <v>2713</v>
      </c>
      <c r="X357" s="36" t="str">
        <f>IF(ISBLANK($A357),"",IF(ISBLANK(VLOOKUP($A357, Sentinel!$A$2:$H$180,8)),"N/A",VLOOKUP($A357, Sentinel!$A$2:$H$180,8)))</f>
        <v/>
      </c>
      <c r="Y357" s="37" t="str">
        <f>IF(ISBLANK(B357),"",IF(ISBLANK(VLOOKUP(B357,PCORNet!$A$2:$H$180,8)), "N/A",VLOOKUP(B357,PCORNet!$A$2:$H$180,8)))</f>
        <v/>
      </c>
      <c r="Z357" s="38" t="str">
        <f>IF(ISBLANK(C357),"",IF(ISBLANK(VLOOKUP(C357,'PCORNet v4'!$A$2:$H$296,8)), "N/A",VLOOKUP(C357,'PCORNet v4'!$A$2:$H$296,8)))</f>
        <v>HealthcareProvider</v>
      </c>
      <c r="AA357" s="39" t="str">
        <f>IF(ISBLANK(D357),"",IF(ISBLANK(VLOOKUP(D357,i2b2!$A$2:$H$180,8)),"N/A",VLOOKUP(D357,i2b2!$A$2:$H$180,8)))</f>
        <v/>
      </c>
      <c r="AB357" s="40" t="str">
        <f>IF(ISBLANK(E357),"",IF(ISBLANK(VLOOKUP(E357,OMOP!$A$2:$H$180,8)),"N/A", VLOOKUP(E357,OMOP!$A$2:$H$180,8)))</f>
        <v>HealthcareProvider</v>
      </c>
    </row>
    <row r="358" spans="1:28" s="6" customFormat="1" ht="62.4" x14ac:dyDescent="0.3">
      <c r="A358" s="13"/>
      <c r="B358" s="14"/>
      <c r="C358" s="15" t="s">
        <v>1657</v>
      </c>
      <c r="D358" s="16"/>
      <c r="E358" s="17" t="s">
        <v>1035</v>
      </c>
      <c r="F358" s="13" t="str">
        <f>IF(ISBLANK(A358),"",VLOOKUP(A358, Sentinel!$A$2:$F$139,2)&amp;"."&amp;VLOOKUP(A358, Sentinel!$A$2:$F$139,3))</f>
        <v/>
      </c>
      <c r="G358" s="13" t="str">
        <f>IF(ISBLANK(A358),"",VLOOKUP(A358, Sentinel!$A$2:$H$139,7))</f>
        <v/>
      </c>
      <c r="H358" s="14" t="str">
        <f>IF(ISBLANK(B358),"",VLOOKUP(B358, PCORNet!$A$2:$F$157,2)&amp;"."&amp;VLOOKUP(B358, PCORNet!$A$2:$F$157,3))</f>
        <v/>
      </c>
      <c r="I358" s="14" t="str">
        <f>IF(ISBLANK(B358),"",VLOOKUP(B358, PCORNet!$A$2:$H$157,7))</f>
        <v/>
      </c>
      <c r="J358" s="15" t="str">
        <f>IF(ISBLANK(C358),"",VLOOKUP(C358, 'PCORNet v4'!$A$2:$F$249,2)&amp;"."&amp;VLOOKUP(C358, 'PCORNet v4'!$A$2:$F$249,3))</f>
        <v>Provider.providerid</v>
      </c>
      <c r="K358" s="15" t="str">
        <f>IF(ISBLANK(C358),"",VLOOKUP(C358, 'PCORNet v4'!$A$2:$H$249,7))</f>
        <v>Arbitrary identifier for each unique record. Does not need to be persistent across refreshes, and may be created by methods such as sequence or GUID.</v>
      </c>
      <c r="L358" s="16" t="str">
        <f>IF(ISBLANK(D358),"",VLOOKUP(D358,i2b2!$A$2:$H$60,2)&amp;"."&amp;VLOOKUP(D358,i2b2!$A$2:$H$60,3))</f>
        <v/>
      </c>
      <c r="M358" s="16" t="str">
        <f>IF(ISBLANK(D358),"",VLOOKUP(D358,i2b2!$A$2:$H$60,7))</f>
        <v/>
      </c>
      <c r="N358" s="17" t="str">
        <f>IF(ISBLANK(E358),"",VLOOKUP(E358, OMOP!$A$2:$G$178,2)&amp;"."&amp;VLOOKUP(E358,OMOP!$A$2:$G$178,3))</f>
        <v>PROVIDER.provider_id</v>
      </c>
      <c r="O358" s="17" t="str">
        <f>IF(ISBLANK(E358),"",VLOOKUP(E358, OMOP!$A$2:$H$178,7))</f>
        <v>A unique identifier for each Provider.</v>
      </c>
      <c r="P358" s="25" t="s">
        <v>2038</v>
      </c>
      <c r="Q358" s="26" t="s">
        <v>1541</v>
      </c>
      <c r="R358" s="25" t="s">
        <v>2051</v>
      </c>
      <c r="S358" s="50" t="s">
        <v>2812</v>
      </c>
      <c r="T358" s="50"/>
      <c r="U358" s="50"/>
      <c r="V358" s="26" t="s">
        <v>2159</v>
      </c>
      <c r="W358" s="26" t="s">
        <v>2714</v>
      </c>
      <c r="X358" s="36" t="str">
        <f>IF(ISBLANK($A358),"",IF(ISBLANK(VLOOKUP($A358, Sentinel!$A$2:$H$180,8)),"N/A",VLOOKUP($A358, Sentinel!$A$2:$H$180,8)))</f>
        <v/>
      </c>
      <c r="Y358" s="37" t="str">
        <f>IF(ISBLANK(B358),"",IF(ISBLANK(VLOOKUP(B358,PCORNet!$A$2:$H$180,8)), "N/A",VLOOKUP(B358,PCORNet!$A$2:$H$180,8)))</f>
        <v/>
      </c>
      <c r="Z358" s="38" t="str">
        <f>IF(ISBLANK(C358),"",IF(ISBLANK(VLOOKUP(C358,'PCORNet v4'!$A$2:$H$296,8)), "N/A",VLOOKUP(C358,'PCORNet v4'!$A$2:$H$296,8)))</f>
        <v>HealthcareProvider.identifier(DSET&lt;ID&gt;).item(ID).identifier</v>
      </c>
      <c r="AA358" s="39" t="str">
        <f>IF(ISBLANK(D358),"",IF(ISBLANK(VLOOKUP(D358,i2b2!$A$2:$H$180,8)),"N/A",VLOOKUP(D358,i2b2!$A$2:$H$180,8)))</f>
        <v/>
      </c>
      <c r="AB358" s="40" t="str">
        <f>IF(ISBLANK(E358),"",IF(ISBLANK(VLOOKUP(E358,OMOP!$A$2:$H$180,8)),"N/A", VLOOKUP(E358,OMOP!$A$2:$H$180,8)))</f>
        <v>HealthcareProvider.identifier(DSET&lt;ID&gt;).item(ID).identifier</v>
      </c>
    </row>
    <row r="359" spans="1:28" s="6" customFormat="1" ht="62.4" x14ac:dyDescent="0.3">
      <c r="A359" s="13"/>
      <c r="B359" s="14"/>
      <c r="C359" s="15"/>
      <c r="D359" s="16"/>
      <c r="E359" s="17" t="s">
        <v>1036</v>
      </c>
      <c r="F359" s="13" t="str">
        <f>IF(ISBLANK(A359),"",VLOOKUP(A359, Sentinel!$A$2:$F$139,2)&amp;"."&amp;VLOOKUP(A359, Sentinel!$A$2:$F$139,3))</f>
        <v/>
      </c>
      <c r="G359" s="13" t="str">
        <f>IF(ISBLANK(A359),"",VLOOKUP(A359, Sentinel!$A$2:$H$139,7))</f>
        <v/>
      </c>
      <c r="H359" s="14" t="str">
        <f>IF(ISBLANK(B359),"",VLOOKUP(B359, PCORNet!$A$2:$F$157,2)&amp;"."&amp;VLOOKUP(B359, PCORNet!$A$2:$F$157,3))</f>
        <v/>
      </c>
      <c r="I359" s="14" t="str">
        <f>IF(ISBLANK(B359),"",VLOOKUP(B359, PCORNet!$A$2:$H$157,7))</f>
        <v/>
      </c>
      <c r="J359" s="15" t="str">
        <f>IF(ISBLANK(C359),"",VLOOKUP(C359, 'PCORNet v4'!$A$2:$F$249,2)&amp;"."&amp;VLOOKUP(C359, 'PCORNet v4'!$A$2:$F$249,3))</f>
        <v/>
      </c>
      <c r="K359" s="15" t="str">
        <f>IF(ISBLANK(C359),"",VLOOKUP(C359, 'PCORNet v4'!$A$2:$H$249,7))</f>
        <v/>
      </c>
      <c r="L359" s="16" t="str">
        <f>IF(ISBLANK(D359),"",VLOOKUP(D359,i2b2!$A$2:$H$60,2)&amp;"."&amp;VLOOKUP(D359,i2b2!$A$2:$H$60,3))</f>
        <v/>
      </c>
      <c r="M359" s="16" t="str">
        <f>IF(ISBLANK(D359),"",VLOOKUP(D359,i2b2!$A$2:$H$60,7))</f>
        <v/>
      </c>
      <c r="N359" s="17" t="str">
        <f>IF(ISBLANK(E359),"",VLOOKUP(E359, OMOP!$A$2:$G$178,2)&amp;"."&amp;VLOOKUP(E359,OMOP!$A$2:$G$178,3))</f>
        <v>PROVIDER.provider_name</v>
      </c>
      <c r="O359" s="17" t="str">
        <f>IF(ISBLANK(E359),"",VLOOKUP(E359, OMOP!$A$2:$H$178,7))</f>
        <v>A description of the Provider.</v>
      </c>
      <c r="P359" s="25" t="s">
        <v>2039</v>
      </c>
      <c r="Q359" s="26" t="s">
        <v>2052</v>
      </c>
      <c r="R359" s="25" t="s">
        <v>2106</v>
      </c>
      <c r="S359" s="50" t="s">
        <v>2812</v>
      </c>
      <c r="T359" s="50"/>
      <c r="U359" s="50" t="s">
        <v>2998</v>
      </c>
      <c r="V359" s="26" t="s">
        <v>1895</v>
      </c>
      <c r="W359" s="26" t="s">
        <v>2715</v>
      </c>
      <c r="X359" s="36" t="str">
        <f>IF(ISBLANK($A359),"",IF(ISBLANK(VLOOKUP($A359, Sentinel!$A$2:$H$180,8)),"N/A",VLOOKUP($A359, Sentinel!$A$2:$H$180,8)))</f>
        <v/>
      </c>
      <c r="Y359" s="37" t="str">
        <f>IF(ISBLANK(B359),"",IF(ISBLANK(VLOOKUP(B359,PCORNet!$A$2:$H$180,8)), "N/A",VLOOKUP(B359,PCORNet!$A$2:$H$180,8)))</f>
        <v/>
      </c>
      <c r="Z359" s="38" t="str">
        <f>IF(ISBLANK(C359),"",IF(ISBLANK(VLOOKUP(C359,'PCORNet v4'!$A$2:$H$296,8)), "N/A",VLOOKUP(C359,'PCORNet v4'!$A$2:$H$296,8)))</f>
        <v/>
      </c>
      <c r="AA359" s="39" t="str">
        <f>IF(ISBLANK(D359),"",IF(ISBLANK(VLOOKUP(D359,i2b2!$A$2:$H$180,8)),"N/A",VLOOKUP(D359,i2b2!$A$2:$H$180,8)))</f>
        <v/>
      </c>
      <c r="AB359" s="40" t="str">
        <f>IF(ISBLANK(E359),"",IF(ISBLANK(VLOOKUP(E359,OMOP!$A$2:$H$180,8)),"N/A", VLOOKUP(E359,OMOP!$A$2:$H$180,8)))</f>
        <v>HealthcareProvider &gt; Person.name(DSET&lt;EN&gt;).item(EN)</v>
      </c>
    </row>
    <row r="360" spans="1:28" s="6" customFormat="1" ht="31.2" x14ac:dyDescent="0.3">
      <c r="A360" s="13"/>
      <c r="B360" s="14"/>
      <c r="C360" s="15" t="s">
        <v>1660</v>
      </c>
      <c r="D360" s="16"/>
      <c r="E360" s="17" t="s">
        <v>1037</v>
      </c>
      <c r="F360" s="13" t="str">
        <f>IF(ISBLANK(A360),"",VLOOKUP(A360, Sentinel!$A$2:$F$139,2)&amp;"."&amp;VLOOKUP(A360, Sentinel!$A$2:$F$139,3))</f>
        <v/>
      </c>
      <c r="G360" s="13" t="str">
        <f>IF(ISBLANK(A360),"",VLOOKUP(A360, Sentinel!$A$2:$H$139,7))</f>
        <v/>
      </c>
      <c r="H360" s="14" t="str">
        <f>IF(ISBLANK(B360),"",VLOOKUP(B360, PCORNet!$A$2:$F$157,2)&amp;"."&amp;VLOOKUP(B360, PCORNet!$A$2:$F$157,3))</f>
        <v/>
      </c>
      <c r="I360" s="14" t="str">
        <f>IF(ISBLANK(B360),"",VLOOKUP(B360, PCORNet!$A$2:$H$157,7))</f>
        <v/>
      </c>
      <c r="J360" s="15" t="str">
        <f>IF(ISBLANK(C360),"",VLOOKUP(C360, 'PCORNet v4'!$A$2:$F$249,2)&amp;"."&amp;VLOOKUP(C360, 'PCORNet v4'!$A$2:$F$249,3))</f>
        <v>Provider.provider_npi</v>
      </c>
      <c r="K360" s="15" t="str">
        <f>IF(ISBLANK(C360),"",VLOOKUP(C360, 'PCORNet v4'!$A$2:$H$249,7))</f>
        <v>National Provider Identifier (NPI) of the provider</v>
      </c>
      <c r="L360" s="16" t="str">
        <f>IF(ISBLANK(D360),"",VLOOKUP(D360,i2b2!$A$2:$H$60,2)&amp;"."&amp;VLOOKUP(D360,i2b2!$A$2:$H$60,3))</f>
        <v/>
      </c>
      <c r="M360" s="16" t="str">
        <f>IF(ISBLANK(D360),"",VLOOKUP(D360,i2b2!$A$2:$H$60,7))</f>
        <v/>
      </c>
      <c r="N360" s="17" t="str">
        <f>IF(ISBLANK(E360),"",VLOOKUP(E360, OMOP!$A$2:$G$178,2)&amp;"."&amp;VLOOKUP(E360,OMOP!$A$2:$G$178,3))</f>
        <v>PROVIDER.npi</v>
      </c>
      <c r="O360" s="17" t="str">
        <f>IF(ISBLANK(E360),"",VLOOKUP(E360, OMOP!$A$2:$H$178,7))</f>
        <v>The National Provider Identifier (NPI) of
the provider.</v>
      </c>
      <c r="P360" s="25" t="s">
        <v>2040</v>
      </c>
      <c r="Q360" s="26" t="s">
        <v>1541</v>
      </c>
      <c r="R360" s="25" t="s">
        <v>2051</v>
      </c>
      <c r="S360" s="50" t="s">
        <v>2812</v>
      </c>
      <c r="T360" s="50"/>
      <c r="U360" s="50"/>
      <c r="V360" s="26" t="s">
        <v>2127</v>
      </c>
      <c r="W360" s="26" t="s">
        <v>2716</v>
      </c>
      <c r="X360" s="36" t="str">
        <f>IF(ISBLANK($A360),"",IF(ISBLANK(VLOOKUP($A360, Sentinel!$A$2:$H$180,8)),"N/A",VLOOKUP($A360, Sentinel!$A$2:$H$180,8)))</f>
        <v/>
      </c>
      <c r="Y360" s="37" t="str">
        <f>IF(ISBLANK(B360),"",IF(ISBLANK(VLOOKUP(B360,PCORNet!$A$2:$H$180,8)), "N/A",VLOOKUP(B360,PCORNet!$A$2:$H$180,8)))</f>
        <v/>
      </c>
      <c r="Z360" s="38" t="str">
        <f>IF(ISBLANK(C360),"",IF(ISBLANK(VLOOKUP(C360,'PCORNet v4'!$A$2:$H$296,8)), "N/A",VLOOKUP(C360,'PCORNet v4'!$A$2:$H$296,8)))</f>
        <v>HealthcareProvider.identifier(DSET&lt;ID&gt;).item(ID).identifier WHERE identifier(DSET&lt;ID&gt;).item(ID).typeCode="NPI"</v>
      </c>
      <c r="AA360" s="39" t="str">
        <f>IF(ISBLANK(D360),"",IF(ISBLANK(VLOOKUP(D360,i2b2!$A$2:$H$180,8)),"N/A",VLOOKUP(D360,i2b2!$A$2:$H$180,8)))</f>
        <v/>
      </c>
      <c r="AB360" s="40" t="str">
        <f>IF(ISBLANK(E360),"",IF(ISBLANK(VLOOKUP(E360,OMOP!$A$2:$H$180,8)),"N/A", VLOOKUP(E360,OMOP!$A$2:$H$180,8)))</f>
        <v>HealthcareProvider.identifier(DSET&lt;ID&gt;).item(ID).identifier WHERE identifier(DSET&lt;ID&gt;).item(ID).typeCode="NPI"</v>
      </c>
    </row>
    <row r="361" spans="1:28" s="6" customFormat="1" ht="46.8" x14ac:dyDescent="0.3">
      <c r="A361" s="13"/>
      <c r="B361" s="14"/>
      <c r="C361" s="15" t="s">
        <v>1661</v>
      </c>
      <c r="D361" s="16"/>
      <c r="E361" s="17"/>
      <c r="F361" s="13" t="str">
        <f>IF(ISBLANK(A361),"",VLOOKUP(A361, Sentinel!$A$2:$F$139,2)&amp;"."&amp;VLOOKUP(A361, Sentinel!$A$2:$F$139,3))</f>
        <v/>
      </c>
      <c r="G361" s="13" t="str">
        <f>IF(ISBLANK(A361),"",VLOOKUP(A361, Sentinel!$A$2:$H$139,7))</f>
        <v/>
      </c>
      <c r="H361" s="14" t="str">
        <f>IF(ISBLANK(B361),"",VLOOKUP(B361, PCORNet!$A$2:$F$157,2)&amp;"."&amp;VLOOKUP(B361, PCORNet!$A$2:$F$157,3))</f>
        <v/>
      </c>
      <c r="I361" s="14" t="str">
        <f>IF(ISBLANK(B361),"",VLOOKUP(B361, PCORNet!$A$2:$H$157,7))</f>
        <v/>
      </c>
      <c r="J361" s="15" t="str">
        <f>IF(ISBLANK(C361),"",VLOOKUP(C361, 'PCORNet v4'!$A$2:$F$249,2)&amp;"."&amp;VLOOKUP(C361, 'PCORNet v4'!$A$2:$F$249,3))</f>
        <v>Provider.provider_npi_flag</v>
      </c>
      <c r="K361" s="15" t="str">
        <f>IF(ISBLANK(C361),"",VLOOKUP(C361, 'PCORNet v4'!$A$2:$H$249,7))</f>
        <v>Flag to indicate whether partner has access to the National Provider Identifier (NPI) of the provider.</v>
      </c>
      <c r="L361" s="16" t="str">
        <f>IF(ISBLANK(D361),"",VLOOKUP(D361,i2b2!$A$2:$H$60,2)&amp;"."&amp;VLOOKUP(D361,i2b2!$A$2:$H$60,3))</f>
        <v/>
      </c>
      <c r="M361" s="16" t="str">
        <f>IF(ISBLANK(D361),"",VLOOKUP(D361,i2b2!$A$2:$H$60,7))</f>
        <v/>
      </c>
      <c r="N361" s="17" t="str">
        <f>IF(ISBLANK(E361),"",VLOOKUP(E361, OMOP!$A$2:$G$178,2)&amp;"."&amp;VLOOKUP(E361,OMOP!$A$2:$G$178,3))</f>
        <v/>
      </c>
      <c r="O361" s="17" t="str">
        <f>IF(ISBLANK(E361),"",VLOOKUP(E361, OMOP!$A$2:$H$178,7))</f>
        <v/>
      </c>
      <c r="P361" s="25" t="s">
        <v>1157</v>
      </c>
      <c r="Q361" s="26"/>
      <c r="R361" s="25"/>
      <c r="S361" s="50"/>
      <c r="T361" s="50"/>
      <c r="U361" s="50"/>
      <c r="V361" s="26"/>
      <c r="W361" s="26"/>
      <c r="X361" s="36" t="str">
        <f>IF(ISBLANK($A361),"",IF(ISBLANK(VLOOKUP($A361, Sentinel!$A$2:$H$180,8)),"N/A",VLOOKUP($A361, Sentinel!$A$2:$H$180,8)))</f>
        <v/>
      </c>
      <c r="Y361" s="37" t="str">
        <f>IF(ISBLANK(B361),"",IF(ISBLANK(VLOOKUP(B361,PCORNet!$A$2:$H$180,8)), "N/A",VLOOKUP(B361,PCORNet!$A$2:$H$180,8)))</f>
        <v/>
      </c>
      <c r="Z361" s="38" t="str">
        <f>IF(ISBLANK(C361),"",IF(ISBLANK(VLOOKUP(C361,'PCORNet v4'!$A$2:$H$296,8)), "N/A",VLOOKUP(C361,'PCORNet v4'!$A$2:$H$296,8)))</f>
        <v>N/A</v>
      </c>
      <c r="AA361" s="39" t="str">
        <f>IF(ISBLANK(D361),"",IF(ISBLANK(VLOOKUP(D361,i2b2!$A$2:$H$180,8)),"N/A",VLOOKUP(D361,i2b2!$A$2:$H$180,8)))</f>
        <v/>
      </c>
      <c r="AB361" s="40" t="str">
        <f>IF(ISBLANK(E361),"",IF(ISBLANK(VLOOKUP(E361,OMOP!$A$2:$H$180,8)),"N/A", VLOOKUP(E361,OMOP!$A$2:$H$180,8)))</f>
        <v/>
      </c>
    </row>
    <row r="362" spans="1:28" s="6" customFormat="1" ht="31.2" x14ac:dyDescent="0.3">
      <c r="A362" s="13"/>
      <c r="B362" s="14"/>
      <c r="C362" s="15"/>
      <c r="D362" s="16"/>
      <c r="E362" s="17" t="s">
        <v>1038</v>
      </c>
      <c r="F362" s="13" t="str">
        <f>IF(ISBLANK(A362),"",VLOOKUP(A362, Sentinel!$A$2:$F$139,2)&amp;"."&amp;VLOOKUP(A362, Sentinel!$A$2:$F$139,3))</f>
        <v/>
      </c>
      <c r="G362" s="13" t="str">
        <f>IF(ISBLANK(A362),"",VLOOKUP(A362, Sentinel!$A$2:$H$139,7))</f>
        <v/>
      </c>
      <c r="H362" s="14" t="str">
        <f>IF(ISBLANK(B362),"",VLOOKUP(B362, PCORNet!$A$2:$F$157,2)&amp;"."&amp;VLOOKUP(B362, PCORNet!$A$2:$F$157,3))</f>
        <v/>
      </c>
      <c r="I362" s="14" t="str">
        <f>IF(ISBLANK(B362),"",VLOOKUP(B362, PCORNet!$A$2:$H$157,7))</f>
        <v/>
      </c>
      <c r="J362" s="15" t="str">
        <f>IF(ISBLANK(C362),"",VLOOKUP(C362, 'PCORNet v4'!$A$2:$F$249,2)&amp;"."&amp;VLOOKUP(C362, 'PCORNet v4'!$A$2:$F$249,3))</f>
        <v/>
      </c>
      <c r="K362" s="15" t="str">
        <f>IF(ISBLANK(C362),"",VLOOKUP(C362, 'PCORNet v4'!$A$2:$H$249,7))</f>
        <v/>
      </c>
      <c r="L362" s="16" t="str">
        <f>IF(ISBLANK(D362),"",VLOOKUP(D362,i2b2!$A$2:$H$60,2)&amp;"."&amp;VLOOKUP(D362,i2b2!$A$2:$H$60,3))</f>
        <v/>
      </c>
      <c r="M362" s="16" t="str">
        <f>IF(ISBLANK(D362),"",VLOOKUP(D362,i2b2!$A$2:$H$60,7))</f>
        <v/>
      </c>
      <c r="N362" s="17" t="str">
        <f>IF(ISBLANK(E362),"",VLOOKUP(E362, OMOP!$A$2:$G$178,2)&amp;"."&amp;VLOOKUP(E362,OMOP!$A$2:$G$178,3))</f>
        <v>PROVIDER.dea</v>
      </c>
      <c r="O362" s="17" t="str">
        <f>IF(ISBLANK(E362),"",VLOOKUP(E362, OMOP!$A$2:$H$178,7))</f>
        <v>The Drug Enforcement Administration
(DEA) number of the provider.</v>
      </c>
      <c r="P362" s="25" t="s">
        <v>2041</v>
      </c>
      <c r="Q362" s="26" t="s">
        <v>1541</v>
      </c>
      <c r="R362" s="25" t="s">
        <v>2051</v>
      </c>
      <c r="S362" s="50" t="s">
        <v>2812</v>
      </c>
      <c r="T362" s="50"/>
      <c r="U362" s="50"/>
      <c r="V362" s="26" t="s">
        <v>2128</v>
      </c>
      <c r="W362" s="26" t="s">
        <v>2717</v>
      </c>
      <c r="X362" s="36" t="str">
        <f>IF(ISBLANK($A362),"",IF(ISBLANK(VLOOKUP($A362, Sentinel!$A$2:$H$180,8)),"N/A",VLOOKUP($A362, Sentinel!$A$2:$H$180,8)))</f>
        <v/>
      </c>
      <c r="Y362" s="37" t="str">
        <f>IF(ISBLANK(B362),"",IF(ISBLANK(VLOOKUP(B362,PCORNet!$A$2:$H$180,8)), "N/A",VLOOKUP(B362,PCORNet!$A$2:$H$180,8)))</f>
        <v/>
      </c>
      <c r="Z362" s="38" t="str">
        <f>IF(ISBLANK(C362),"",IF(ISBLANK(VLOOKUP(C362,'PCORNet v4'!$A$2:$H$296,8)), "N/A",VLOOKUP(C362,'PCORNet v4'!$A$2:$H$296,8)))</f>
        <v/>
      </c>
      <c r="AA362" s="39" t="str">
        <f>IF(ISBLANK(D362),"",IF(ISBLANK(VLOOKUP(D362,i2b2!$A$2:$H$180,8)),"N/A",VLOOKUP(D362,i2b2!$A$2:$H$180,8)))</f>
        <v/>
      </c>
      <c r="AB362" s="40" t="str">
        <f>IF(ISBLANK(E362),"",IF(ISBLANK(VLOOKUP(E362,OMOP!$A$2:$H$180,8)),"N/A", VLOOKUP(E362,OMOP!$A$2:$H$180,8)))</f>
        <v>HealthcareProvider.identifier(DSET&lt;ID&gt;).item(ID).identifier WHERE identifier(DSET&lt;ID&gt;).item(ID).typeCode="DEA Number"</v>
      </c>
    </row>
    <row r="363" spans="1:28" s="6" customFormat="1" ht="46.8" x14ac:dyDescent="0.3">
      <c r="A363" s="13"/>
      <c r="B363" s="14"/>
      <c r="C363" s="15" t="s">
        <v>1659</v>
      </c>
      <c r="D363" s="16"/>
      <c r="E363" s="17" t="s">
        <v>1039</v>
      </c>
      <c r="F363" s="13" t="str">
        <f>IF(ISBLANK(A363),"",VLOOKUP(A363, Sentinel!$A$2:$F$139,2)&amp;"."&amp;VLOOKUP(A363, Sentinel!$A$2:$F$139,3))</f>
        <v/>
      </c>
      <c r="G363" s="13" t="str">
        <f>IF(ISBLANK(A363),"",VLOOKUP(A363, Sentinel!$A$2:$H$139,7))</f>
        <v/>
      </c>
      <c r="H363" s="14" t="str">
        <f>IF(ISBLANK(B363),"",VLOOKUP(B363, PCORNet!$A$2:$F$157,2)&amp;"."&amp;VLOOKUP(B363, PCORNet!$A$2:$F$157,3))</f>
        <v/>
      </c>
      <c r="I363" s="14" t="str">
        <f>IF(ISBLANK(B363),"",VLOOKUP(B363, PCORNet!$A$2:$H$157,7))</f>
        <v/>
      </c>
      <c r="J363" s="15" t="str">
        <f>IF(ISBLANK(C363),"",VLOOKUP(C363, 'PCORNet v4'!$A$2:$F$249,2)&amp;"."&amp;VLOOKUP(C363, 'PCORNet v4'!$A$2:$F$249,3))</f>
        <v>Provider.provider_specialty_primary</v>
      </c>
      <c r="K363" s="15" t="str">
        <f>IF(ISBLANK(C363),"",VLOOKUP(C363, 'PCORNet v4'!$A$2:$H$249,7))</f>
        <v>Primary specialty of the provider</v>
      </c>
      <c r="L363" s="16" t="str">
        <f>IF(ISBLANK(D363),"",VLOOKUP(D363,i2b2!$A$2:$H$60,2)&amp;"."&amp;VLOOKUP(D363,i2b2!$A$2:$H$60,3))</f>
        <v/>
      </c>
      <c r="M363" s="16" t="str">
        <f>IF(ISBLANK(D363),"",VLOOKUP(D363,i2b2!$A$2:$H$60,7))</f>
        <v/>
      </c>
      <c r="N363" s="17" t="str">
        <f>IF(ISBLANK(E363),"",VLOOKUP(E363, OMOP!$A$2:$G$178,2)&amp;"."&amp;VLOOKUP(E363,OMOP!$A$2:$G$178,3))</f>
        <v>PROVIDER.specialty_concept_id</v>
      </c>
      <c r="O363" s="17" t="str">
        <f>IF(ISBLANK(E363),"",VLOOKUP(E363, OMOP!$A$2:$H$178,7))</f>
        <v>A foreign key to a Standard Specialty
Concept ID in the Standardized
Vocabularies.</v>
      </c>
      <c r="P363" s="25" t="s">
        <v>1542</v>
      </c>
      <c r="Q363" s="26" t="s">
        <v>1541</v>
      </c>
      <c r="R363" s="25" t="s">
        <v>2107</v>
      </c>
      <c r="S363" s="50" t="s">
        <v>2812</v>
      </c>
      <c r="T363" s="50"/>
      <c r="U363" s="50"/>
      <c r="V363" s="26" t="s">
        <v>1542</v>
      </c>
      <c r="W363" s="26" t="s">
        <v>2718</v>
      </c>
      <c r="X363" s="36" t="str">
        <f>IF(ISBLANK($A363),"",IF(ISBLANK(VLOOKUP($A363, Sentinel!$A$2:$H$180,8)),"N/A",VLOOKUP($A363, Sentinel!$A$2:$H$180,8)))</f>
        <v/>
      </c>
      <c r="Y363" s="37" t="str">
        <f>IF(ISBLANK(B363),"",IF(ISBLANK(VLOOKUP(B363,PCORNet!$A$2:$H$180,8)), "N/A",VLOOKUP(B363,PCORNet!$A$2:$H$180,8)))</f>
        <v/>
      </c>
      <c r="Z363" s="38" t="str">
        <f>IF(ISBLANK(C363),"",IF(ISBLANK(VLOOKUP(C363,'PCORNet v4'!$A$2:$H$296,8)), "N/A",VLOOKUP(C363,'PCORNet v4'!$A$2:$H$296,8)))</f>
        <v>HealthcareProvider.roleCode</v>
      </c>
      <c r="AA363" s="39" t="str">
        <f>IF(ISBLANK(D363),"",IF(ISBLANK(VLOOKUP(D363,i2b2!$A$2:$H$180,8)),"N/A",VLOOKUP(D363,i2b2!$A$2:$H$180,8)))</f>
        <v/>
      </c>
      <c r="AB363" s="40" t="str">
        <f>IF(ISBLANK(E363),"",IF(ISBLANK(VLOOKUP(E363,OMOP!$A$2:$H$180,8)),"N/A", VLOOKUP(E363,OMOP!$A$2:$H$180,8)))</f>
        <v>HealthcareProvider.roleCode</v>
      </c>
    </row>
    <row r="364" spans="1:28" s="6" customFormat="1" ht="31.2" x14ac:dyDescent="0.3">
      <c r="A364" s="13"/>
      <c r="B364" s="14"/>
      <c r="C364" s="15"/>
      <c r="D364" s="16"/>
      <c r="E364" s="17" t="s">
        <v>1040</v>
      </c>
      <c r="F364" s="13" t="str">
        <f>IF(ISBLANK(A364),"",VLOOKUP(A364, Sentinel!$A$2:$F$139,2)&amp;"."&amp;VLOOKUP(A364, Sentinel!$A$2:$F$139,3))</f>
        <v/>
      </c>
      <c r="G364" s="13" t="str">
        <f>IF(ISBLANK(A364),"",VLOOKUP(A364, Sentinel!$A$2:$H$139,7))</f>
        <v/>
      </c>
      <c r="H364" s="14" t="str">
        <f>IF(ISBLANK(B364),"",VLOOKUP(B364, PCORNet!$A$2:$F$157,2)&amp;"."&amp;VLOOKUP(B364, PCORNet!$A$2:$F$157,3))</f>
        <v/>
      </c>
      <c r="I364" s="14" t="str">
        <f>IF(ISBLANK(B364),"",VLOOKUP(B364, PCORNet!$A$2:$H$157,7))</f>
        <v/>
      </c>
      <c r="J364" s="15" t="str">
        <f>IF(ISBLANK(C364),"",VLOOKUP(C364, 'PCORNet v4'!$A$2:$F$249,2)&amp;"."&amp;VLOOKUP(C364, 'PCORNet v4'!$A$2:$F$249,3))</f>
        <v/>
      </c>
      <c r="K364" s="15" t="str">
        <f>IF(ISBLANK(C364),"",VLOOKUP(C364, 'PCORNet v4'!$A$2:$H$249,7))</f>
        <v/>
      </c>
      <c r="L364" s="16" t="str">
        <f>IF(ISBLANK(D364),"",VLOOKUP(D364,i2b2!$A$2:$H$60,2)&amp;"."&amp;VLOOKUP(D364,i2b2!$A$2:$H$60,3))</f>
        <v/>
      </c>
      <c r="M364" s="16" t="str">
        <f>IF(ISBLANK(D364),"",VLOOKUP(D364,i2b2!$A$2:$H$60,7))</f>
        <v/>
      </c>
      <c r="N364" s="17" t="str">
        <f>IF(ISBLANK(E364),"",VLOOKUP(E364, OMOP!$A$2:$G$178,2)&amp;"."&amp;VLOOKUP(E364,OMOP!$A$2:$G$178,3))</f>
        <v>PROVIDER.care_site_id</v>
      </c>
      <c r="O364" s="17" t="str">
        <f>IF(ISBLANK(E364),"",VLOOKUP(E364, OMOP!$A$2:$H$178,7))</f>
        <v>A foreign key to the main Care Site
where the provider is practicing.</v>
      </c>
      <c r="P364" s="25" t="s">
        <v>2699</v>
      </c>
      <c r="Q364" s="26" t="s">
        <v>1517</v>
      </c>
      <c r="R364" s="25" t="s">
        <v>2051</v>
      </c>
      <c r="S364" s="50" t="s">
        <v>2812</v>
      </c>
      <c r="T364" s="50"/>
      <c r="U364" s="50" t="s">
        <v>2999</v>
      </c>
      <c r="V364" s="26" t="s">
        <v>2702</v>
      </c>
      <c r="W364" s="26" t="s">
        <v>2719</v>
      </c>
      <c r="X364" s="36" t="str">
        <f>IF(ISBLANK($A364),"",IF(ISBLANK(VLOOKUP($A364, Sentinel!$A$2:$H$180,8)),"N/A",VLOOKUP($A364, Sentinel!$A$2:$H$180,8)))</f>
        <v/>
      </c>
      <c r="Y364" s="37" t="str">
        <f>IF(ISBLANK(B364),"",IF(ISBLANK(VLOOKUP(B364,PCORNet!$A$2:$H$180,8)), "N/A",VLOOKUP(B364,PCORNet!$A$2:$H$180,8)))</f>
        <v/>
      </c>
      <c r="Z364" s="38" t="str">
        <f>IF(ISBLANK(C364),"",IF(ISBLANK(VLOOKUP(C364,'PCORNet v4'!$A$2:$H$296,8)), "N/A",VLOOKUP(C364,'PCORNet v4'!$A$2:$H$296,8)))</f>
        <v/>
      </c>
      <c r="AA364" s="39" t="str">
        <f>IF(ISBLANK(D364),"",IF(ISBLANK(VLOOKUP(D364,i2b2!$A$2:$H$180,8)),"N/A",VLOOKUP(D364,i2b2!$A$2:$H$180,8)))</f>
        <v/>
      </c>
      <c r="AB364" s="40" t="str">
        <f>IF(ISBLANK(E364),"",IF(ISBLANK(VLOOKUP(E364,OMOP!$A$2:$H$180,8)),"N/A", VLOOKUP(E364,OMOP!$A$2:$H$180,8)))</f>
        <v>HealthcareProvider &gt; HealthcareFacility.identifier(DSET&lt;ID&gt;).item(ID).identifier</v>
      </c>
    </row>
    <row r="365" spans="1:28" s="6" customFormat="1" x14ac:dyDescent="0.3">
      <c r="A365" s="13"/>
      <c r="B365" s="14"/>
      <c r="C365" s="15"/>
      <c r="D365" s="16"/>
      <c r="E365" s="17" t="s">
        <v>1041</v>
      </c>
      <c r="F365" s="13" t="str">
        <f>IF(ISBLANK(A365),"",VLOOKUP(A365, Sentinel!$A$2:$F$139,2)&amp;"."&amp;VLOOKUP(A365, Sentinel!$A$2:$F$139,3))</f>
        <v/>
      </c>
      <c r="G365" s="13" t="str">
        <f>IF(ISBLANK(A365),"",VLOOKUP(A365, Sentinel!$A$2:$H$139,7))</f>
        <v/>
      </c>
      <c r="H365" s="14" t="str">
        <f>IF(ISBLANK(B365),"",VLOOKUP(B365, PCORNet!$A$2:$F$157,2)&amp;"."&amp;VLOOKUP(B365, PCORNet!$A$2:$F$157,3))</f>
        <v/>
      </c>
      <c r="I365" s="14" t="str">
        <f>IF(ISBLANK(B365),"",VLOOKUP(B365, PCORNet!$A$2:$H$157,7))</f>
        <v/>
      </c>
      <c r="J365" s="15" t="str">
        <f>IF(ISBLANK(C365),"",VLOOKUP(C365, 'PCORNet v4'!$A$2:$F$249,2)&amp;"."&amp;VLOOKUP(C365, 'PCORNet v4'!$A$2:$F$249,3))</f>
        <v/>
      </c>
      <c r="K365" s="15" t="str">
        <f>IF(ISBLANK(C365),"",VLOOKUP(C365, 'PCORNet v4'!$A$2:$H$249,7))</f>
        <v/>
      </c>
      <c r="L365" s="16" t="str">
        <f>IF(ISBLANK(D365),"",VLOOKUP(D365,i2b2!$A$2:$H$60,2)&amp;"."&amp;VLOOKUP(D365,i2b2!$A$2:$H$60,3))</f>
        <v/>
      </c>
      <c r="M365" s="16" t="str">
        <f>IF(ISBLANK(D365),"",VLOOKUP(D365,i2b2!$A$2:$H$60,7))</f>
        <v/>
      </c>
      <c r="N365" s="17" t="str">
        <f>IF(ISBLANK(E365),"",VLOOKUP(E365, OMOP!$A$2:$G$178,2)&amp;"."&amp;VLOOKUP(E365,OMOP!$A$2:$G$178,3))</f>
        <v>PROVIDER.year_of_birth</v>
      </c>
      <c r="O365" s="17" t="str">
        <f>IF(ISBLANK(E365),"",VLOOKUP(E365, OMOP!$A$2:$H$178,7))</f>
        <v>The year of birth of the Provider.</v>
      </c>
      <c r="P365" s="25" t="s">
        <v>1543</v>
      </c>
      <c r="Q365" s="26" t="s">
        <v>2052</v>
      </c>
      <c r="R365" s="25" t="s">
        <v>2053</v>
      </c>
      <c r="S365" s="50" t="s">
        <v>2812</v>
      </c>
      <c r="T365" s="50" t="s">
        <v>2812</v>
      </c>
      <c r="U365" s="50"/>
      <c r="V365" s="26" t="s">
        <v>1896</v>
      </c>
      <c r="W365" s="26" t="s">
        <v>2720</v>
      </c>
      <c r="X365" s="36" t="str">
        <f>IF(ISBLANK($A365),"",IF(ISBLANK(VLOOKUP($A365, Sentinel!$A$2:$H$180,8)),"N/A",VLOOKUP($A365, Sentinel!$A$2:$H$180,8)))</f>
        <v/>
      </c>
      <c r="Y365" s="37" t="str">
        <f>IF(ISBLANK(B365),"",IF(ISBLANK(VLOOKUP(B365,PCORNet!$A$2:$H$180,8)), "N/A",VLOOKUP(B365,PCORNet!$A$2:$H$180,8)))</f>
        <v/>
      </c>
      <c r="Z365" s="38" t="str">
        <f>IF(ISBLANK(C365),"",IF(ISBLANK(VLOOKUP(C365,'PCORNet v4'!$A$2:$H$296,8)), "N/A",VLOOKUP(C365,'PCORNet v4'!$A$2:$H$296,8)))</f>
        <v/>
      </c>
      <c r="AA365" s="39" t="str">
        <f>IF(ISBLANK(D365),"",IF(ISBLANK(VLOOKUP(D365,i2b2!$A$2:$H$180,8)),"N/A",VLOOKUP(D365,i2b2!$A$2:$H$180,8)))</f>
        <v/>
      </c>
      <c r="AB365" s="40" t="str">
        <f>IF(ISBLANK(E365),"",IF(ISBLANK(VLOOKUP(E365,OMOP!$A$2:$H$180,8)),"N/A", VLOOKUP(E365,OMOP!$A$2:$H$180,8)))</f>
        <v>HealthcareProvider &gt; Person.birthDate</v>
      </c>
    </row>
    <row r="366" spans="1:28" s="6" customFormat="1" ht="31.2" x14ac:dyDescent="0.3">
      <c r="A366" s="13"/>
      <c r="B366" s="14"/>
      <c r="C366" s="15" t="s">
        <v>1658</v>
      </c>
      <c r="D366" s="16"/>
      <c r="E366" s="17" t="s">
        <v>1042</v>
      </c>
      <c r="F366" s="13" t="str">
        <f>IF(ISBLANK(A366),"",VLOOKUP(A366, Sentinel!$A$2:$F$139,2)&amp;"."&amp;VLOOKUP(A366, Sentinel!$A$2:$F$139,3))</f>
        <v/>
      </c>
      <c r="G366" s="13" t="str">
        <f>IF(ISBLANK(A366),"",VLOOKUP(A366, Sentinel!$A$2:$H$139,7))</f>
        <v/>
      </c>
      <c r="H366" s="14" t="str">
        <f>IF(ISBLANK(B366),"",VLOOKUP(B366, PCORNet!$A$2:$F$157,2)&amp;"."&amp;VLOOKUP(B366, PCORNet!$A$2:$F$157,3))</f>
        <v/>
      </c>
      <c r="I366" s="14" t="str">
        <f>IF(ISBLANK(B366),"",VLOOKUP(B366, PCORNet!$A$2:$H$157,7))</f>
        <v/>
      </c>
      <c r="J366" s="15" t="str">
        <f>IF(ISBLANK(C366),"",VLOOKUP(C366, 'PCORNet v4'!$A$2:$F$249,2)&amp;"."&amp;VLOOKUP(C366, 'PCORNet v4'!$A$2:$F$249,3))</f>
        <v>Provider.provider_sex</v>
      </c>
      <c r="K366" s="15" t="str">
        <f>IF(ISBLANK(C366),"",VLOOKUP(C366, 'PCORNet v4'!$A$2:$H$249,7))</f>
        <v>Sex assigned at birth</v>
      </c>
      <c r="L366" s="16" t="str">
        <f>IF(ISBLANK(D366),"",VLOOKUP(D366,i2b2!$A$2:$H$60,2)&amp;"."&amp;VLOOKUP(D366,i2b2!$A$2:$H$60,3))</f>
        <v/>
      </c>
      <c r="M366" s="16" t="str">
        <f>IF(ISBLANK(D366),"",VLOOKUP(D366,i2b2!$A$2:$H$60,7))</f>
        <v/>
      </c>
      <c r="N366" s="17" t="str">
        <f>IF(ISBLANK(E366),"",VLOOKUP(E366, OMOP!$A$2:$G$178,2)&amp;"."&amp;VLOOKUP(E366,OMOP!$A$2:$G$178,3))</f>
        <v>PROVIDER.gender_concept_id</v>
      </c>
      <c r="O366" s="17" t="str">
        <f>IF(ISBLANK(E366),"",VLOOKUP(E366, OMOP!$A$2:$H$178,7))</f>
        <v>The gender of the Provider.</v>
      </c>
      <c r="P366" s="25" t="s">
        <v>1544</v>
      </c>
      <c r="Q366" s="26" t="s">
        <v>2052</v>
      </c>
      <c r="R366" s="25" t="s">
        <v>2108</v>
      </c>
      <c r="S366" s="50" t="s">
        <v>2812</v>
      </c>
      <c r="T366" s="50" t="s">
        <v>2812</v>
      </c>
      <c r="U366" s="50"/>
      <c r="V366" s="26" t="s">
        <v>1897</v>
      </c>
      <c r="W366" s="26" t="s">
        <v>2721</v>
      </c>
      <c r="X366" s="36" t="str">
        <f>IF(ISBLANK($A366),"",IF(ISBLANK(VLOOKUP($A366, Sentinel!$A$2:$H$180,8)),"N/A",VLOOKUP($A366, Sentinel!$A$2:$H$180,8)))</f>
        <v/>
      </c>
      <c r="Y366" s="37" t="str">
        <f>IF(ISBLANK(B366),"",IF(ISBLANK(VLOOKUP(B366,PCORNet!$A$2:$H$180,8)), "N/A",VLOOKUP(B366,PCORNet!$A$2:$H$180,8)))</f>
        <v/>
      </c>
      <c r="Z366" s="38" t="str">
        <f>IF(ISBLANK(C366),"",IF(ISBLANK(VLOOKUP(C366,'PCORNet v4'!$A$2:$H$296,8)), "N/A",VLOOKUP(C366,'PCORNet v4'!$A$2:$H$296,8)))</f>
        <v>HealthcareProvider &gt; Person.administrativeGenderCode</v>
      </c>
      <c r="AA366" s="39" t="str">
        <f>IF(ISBLANK(D366),"",IF(ISBLANK(VLOOKUP(D366,i2b2!$A$2:$H$180,8)),"N/A",VLOOKUP(D366,i2b2!$A$2:$H$180,8)))</f>
        <v/>
      </c>
      <c r="AB366" s="40" t="str">
        <f>IF(ISBLANK(E366),"",IF(ISBLANK(VLOOKUP(E366,OMOP!$A$2:$H$180,8)),"N/A", VLOOKUP(E366,OMOP!$A$2:$H$180,8)))</f>
        <v>HealthcareProvider &gt; Person.administrativeGenderCode</v>
      </c>
    </row>
    <row r="367" spans="1:28" s="6" customFormat="1" x14ac:dyDescent="0.3">
      <c r="A367" s="13"/>
      <c r="B367" s="14"/>
      <c r="C367" s="15"/>
      <c r="D367" s="16"/>
      <c r="E367" s="17"/>
      <c r="F367" s="13" t="str">
        <f>IF(ISBLANK(A367),"",VLOOKUP(A367, Sentinel!$A$2:$F$139,2)&amp;"."&amp;VLOOKUP(A367, Sentinel!$A$2:$F$139,3))</f>
        <v/>
      </c>
      <c r="G367" s="13" t="str">
        <f>IF(ISBLANK(A367),"",VLOOKUP(A367, Sentinel!$A$2:$H$139,7))</f>
        <v/>
      </c>
      <c r="H367" s="14" t="str">
        <f>IF(ISBLANK(B367),"",VLOOKUP(B367, PCORNet!$A$2:$F$157,2)&amp;"."&amp;VLOOKUP(B367, PCORNet!$A$2:$F$157,3))</f>
        <v/>
      </c>
      <c r="I367" s="14" t="str">
        <f>IF(ISBLANK(B367),"",VLOOKUP(B367, PCORNet!$A$2:$H$157,7))</f>
        <v/>
      </c>
      <c r="J367" s="15" t="str">
        <f>IF(ISBLANK(C367),"",VLOOKUP(C367, 'PCORNet v4'!$A$2:$F$249,2)&amp;"."&amp;VLOOKUP(C367, 'PCORNet v4'!$A$2:$F$249,3))</f>
        <v/>
      </c>
      <c r="K367" s="15" t="str">
        <f>IF(ISBLANK(C367),"",VLOOKUP(C367, 'PCORNet v4'!$A$2:$H$249,7))</f>
        <v/>
      </c>
      <c r="L367" s="16" t="str">
        <f>IF(ISBLANK(D367),"",VLOOKUP(D367,i2b2!$A$2:$H$60,2)&amp;"."&amp;VLOOKUP(D367,i2b2!$A$2:$H$60,3))</f>
        <v/>
      </c>
      <c r="M367" s="16" t="str">
        <f>IF(ISBLANK(D367),"",VLOOKUP(D367,i2b2!$A$2:$H$60,7))</f>
        <v/>
      </c>
      <c r="N367" s="17" t="str">
        <f>IF(ISBLANK(E367),"",VLOOKUP(E367, OMOP!$A$2:$G$178,2)&amp;"."&amp;VLOOKUP(E367,OMOP!$A$2:$G$178,3))</f>
        <v/>
      </c>
      <c r="O367" s="17" t="str">
        <f>IF(ISBLANK(E367),"",VLOOKUP(E367, OMOP!$A$2:$H$178,7))</f>
        <v/>
      </c>
      <c r="P367" s="25"/>
      <c r="Q367" s="26"/>
      <c r="R367" s="25"/>
      <c r="S367" s="50"/>
      <c r="T367" s="50"/>
      <c r="U367" s="50"/>
      <c r="V367" s="26"/>
      <c r="W367" s="26"/>
      <c r="X367" s="36" t="str">
        <f>IF(ISBLANK($A367),"",IF(ISBLANK(VLOOKUP($A367, Sentinel!$A$2:$H$180,8)),"N/A",VLOOKUP($A367, Sentinel!$A$2:$H$180,8)))</f>
        <v/>
      </c>
      <c r="Y367" s="37" t="str">
        <f>IF(ISBLANK(B367),"",IF(ISBLANK(VLOOKUP(B367,PCORNet!$A$2:$H$180,8)), "N/A",VLOOKUP(B367,PCORNet!$A$2:$H$180,8)))</f>
        <v/>
      </c>
      <c r="Z367" s="38" t="str">
        <f>IF(ISBLANK(C367),"",IF(ISBLANK(VLOOKUP(C367,'PCORNet v4'!$A$2:$H$296,8)), "N/A",VLOOKUP(C367,'PCORNet v4'!$A$2:$H$296,8)))</f>
        <v/>
      </c>
      <c r="AA367" s="39" t="str">
        <f>IF(ISBLANK(D367),"",IF(ISBLANK(VLOOKUP(D367,i2b2!$A$2:$H$180,8)),"N/A",VLOOKUP(D367,i2b2!$A$2:$H$180,8)))</f>
        <v/>
      </c>
      <c r="AB367" s="40" t="str">
        <f>IF(ISBLANK(E367),"",IF(ISBLANK(VLOOKUP(E367,OMOP!$A$2:$H$180,8)),"N/A", VLOOKUP(E367,OMOP!$A$2:$H$180,8)))</f>
        <v/>
      </c>
    </row>
    <row r="368" spans="1:28" s="6" customFormat="1" ht="78" x14ac:dyDescent="0.3">
      <c r="A368" s="13"/>
      <c r="B368" s="14"/>
      <c r="C368" s="15"/>
      <c r="D368" s="16"/>
      <c r="E368" s="17" t="s">
        <v>1043</v>
      </c>
      <c r="F368" s="13" t="str">
        <f>IF(ISBLANK(A368),"",VLOOKUP(A368, Sentinel!$A$2:$F$139,2)&amp;"."&amp;VLOOKUP(A368, Sentinel!$A$2:$F$139,3))</f>
        <v/>
      </c>
      <c r="G368" s="13" t="str">
        <f>IF(ISBLANK(A368),"",VLOOKUP(A368, Sentinel!$A$2:$H$139,7))</f>
        <v/>
      </c>
      <c r="H368" s="14" t="str">
        <f>IF(ISBLANK(B368),"",VLOOKUP(B368, PCORNet!$A$2:$F$157,2)&amp;"."&amp;VLOOKUP(B368, PCORNet!$A$2:$F$157,3))</f>
        <v/>
      </c>
      <c r="I368" s="14" t="str">
        <f>IF(ISBLANK(B368),"",VLOOKUP(B368, PCORNet!$A$2:$H$157,7))</f>
        <v/>
      </c>
      <c r="J368" s="15" t="str">
        <f>IF(ISBLANK(C368),"",VLOOKUP(C368, 'PCORNet v4'!$A$2:$F$249,2)&amp;"."&amp;VLOOKUP(C368, 'PCORNet v4'!$A$2:$F$249,3))</f>
        <v/>
      </c>
      <c r="K368" s="15" t="str">
        <f>IF(ISBLANK(C368),"",VLOOKUP(C368, 'PCORNet v4'!$A$2:$H$249,7))</f>
        <v/>
      </c>
      <c r="L368" s="16" t="str">
        <f>IF(ISBLANK(D368),"",VLOOKUP(D368,i2b2!$A$2:$H$60,2)&amp;"."&amp;VLOOKUP(D368,i2b2!$A$2:$H$60,3))</f>
        <v/>
      </c>
      <c r="M368" s="16" t="str">
        <f>IF(ISBLANK(D368),"",VLOOKUP(D368,i2b2!$A$2:$H$60,7))</f>
        <v/>
      </c>
      <c r="N368" s="17" t="str">
        <f>IF(ISBLANK(E368),"",VLOOKUP(E368, OMOP!$A$2:$G$178,2)&amp;"."&amp;VLOOKUP(E368,OMOP!$A$2:$G$178,3))</f>
        <v>SPECIMEN.</v>
      </c>
      <c r="O368" s="17" t="str">
        <f>IF(ISBLANK(E368),"",VLOOKUP(E368, OMOP!$A$2:$H$178,7))</f>
        <v>The specimen domain contains the records identifying biological samples from a person.</v>
      </c>
      <c r="P368" s="25" t="s">
        <v>1545</v>
      </c>
      <c r="Q368" s="26" t="s">
        <v>1545</v>
      </c>
      <c r="R368" s="25"/>
      <c r="S368" s="50"/>
      <c r="T368" s="50"/>
      <c r="U368" s="50" t="s">
        <v>3000</v>
      </c>
      <c r="V368" s="26" t="s">
        <v>1545</v>
      </c>
      <c r="W368" s="26" t="s">
        <v>2722</v>
      </c>
      <c r="X368" s="36" t="str">
        <f>IF(ISBLANK($A368),"",IF(ISBLANK(VLOOKUP($A368, Sentinel!$A$2:$H$180,8)),"N/A",VLOOKUP($A368, Sentinel!$A$2:$H$180,8)))</f>
        <v/>
      </c>
      <c r="Y368" s="37" t="str">
        <f>IF(ISBLANK(B368),"",IF(ISBLANK(VLOOKUP(B368,PCORNet!$A$2:$H$180,8)), "N/A",VLOOKUP(B368,PCORNet!$A$2:$H$180,8)))</f>
        <v/>
      </c>
      <c r="Z368" s="38" t="str">
        <f>IF(ISBLANK(C368),"",IF(ISBLANK(VLOOKUP(C368,'PCORNet v4'!$A$2:$H$296,8)), "N/A",VLOOKUP(C368,'PCORNet v4'!$A$2:$H$296,8)))</f>
        <v/>
      </c>
      <c r="AA368" s="39" t="str">
        <f>IF(ISBLANK(D368),"",IF(ISBLANK(VLOOKUP(D368,i2b2!$A$2:$H$180,8)),"N/A",VLOOKUP(D368,i2b2!$A$2:$H$180,8)))</f>
        <v/>
      </c>
      <c r="AB368" s="40" t="str">
        <f>IF(ISBLANK(E368),"",IF(ISBLANK(VLOOKUP(E368,OMOP!$A$2:$H$180,8)),"N/A", VLOOKUP(E368,OMOP!$A$2:$H$180,8)))</f>
        <v>Specimen</v>
      </c>
    </row>
    <row r="369" spans="1:28" s="6" customFormat="1" x14ac:dyDescent="0.3">
      <c r="A369" s="13"/>
      <c r="B369" s="14"/>
      <c r="C369" s="15"/>
      <c r="D369" s="16"/>
      <c r="E369" s="17" t="s">
        <v>1044</v>
      </c>
      <c r="F369" s="13" t="str">
        <f>IF(ISBLANK(A369),"",VLOOKUP(A369, Sentinel!$A$2:$F$139,2)&amp;"."&amp;VLOOKUP(A369, Sentinel!$A$2:$F$139,3))</f>
        <v/>
      </c>
      <c r="G369" s="13" t="str">
        <f>IF(ISBLANK(A369),"",VLOOKUP(A369, Sentinel!$A$2:$H$139,7))</f>
        <v/>
      </c>
      <c r="H369" s="14" t="str">
        <f>IF(ISBLANK(B369),"",VLOOKUP(B369, PCORNet!$A$2:$F$157,2)&amp;"."&amp;VLOOKUP(B369, PCORNet!$A$2:$F$157,3))</f>
        <v/>
      </c>
      <c r="I369" s="14" t="str">
        <f>IF(ISBLANK(B369),"",VLOOKUP(B369, PCORNet!$A$2:$H$157,7))</f>
        <v/>
      </c>
      <c r="J369" s="15" t="str">
        <f>IF(ISBLANK(C369),"",VLOOKUP(C369, 'PCORNet v4'!$A$2:$F$249,2)&amp;"."&amp;VLOOKUP(C369, 'PCORNet v4'!$A$2:$F$249,3))</f>
        <v/>
      </c>
      <c r="K369" s="15" t="str">
        <f>IF(ISBLANK(C369),"",VLOOKUP(C369, 'PCORNet v4'!$A$2:$H$249,7))</f>
        <v/>
      </c>
      <c r="L369" s="16" t="str">
        <f>IF(ISBLANK(D369),"",VLOOKUP(D369,i2b2!$A$2:$H$60,2)&amp;"."&amp;VLOOKUP(D369,i2b2!$A$2:$H$60,3))</f>
        <v/>
      </c>
      <c r="M369" s="16" t="str">
        <f>IF(ISBLANK(D369),"",VLOOKUP(D369,i2b2!$A$2:$H$60,7))</f>
        <v/>
      </c>
      <c r="N369" s="17" t="str">
        <f>IF(ISBLANK(E369),"",VLOOKUP(E369, OMOP!$A$2:$G$178,2)&amp;"."&amp;VLOOKUP(E369,OMOP!$A$2:$G$178,3))</f>
        <v>SPECIMEN.specimen_id</v>
      </c>
      <c r="O369" s="17" t="str">
        <f>IF(ISBLANK(E369),"",VLOOKUP(E369, OMOP!$A$2:$H$178,7))</f>
        <v>A unique identifier for each specimen.</v>
      </c>
      <c r="P369" s="25" t="s">
        <v>1714</v>
      </c>
      <c r="Q369" s="26" t="s">
        <v>2063</v>
      </c>
      <c r="R369" s="25" t="s">
        <v>2051</v>
      </c>
      <c r="S369" s="50" t="s">
        <v>3001</v>
      </c>
      <c r="T369" s="50" t="s">
        <v>3002</v>
      </c>
      <c r="U369" s="50" t="s">
        <v>3003</v>
      </c>
      <c r="V369" s="26" t="s">
        <v>1898</v>
      </c>
      <c r="W369" s="26" t="s">
        <v>2723</v>
      </c>
      <c r="X369" s="36" t="str">
        <f>IF(ISBLANK($A369),"",IF(ISBLANK(VLOOKUP($A369, Sentinel!$A$2:$H$180,8)),"N/A",VLOOKUP($A369, Sentinel!$A$2:$H$180,8)))</f>
        <v/>
      </c>
      <c r="Y369" s="37" t="str">
        <f>IF(ISBLANK(B369),"",IF(ISBLANK(VLOOKUP(B369,PCORNet!$A$2:$H$180,8)), "N/A",VLOOKUP(B369,PCORNet!$A$2:$H$180,8)))</f>
        <v/>
      </c>
      <c r="Z369" s="38" t="str">
        <f>IF(ISBLANK(C369),"",IF(ISBLANK(VLOOKUP(C369,'PCORNet v4'!$A$2:$H$296,8)), "N/A",VLOOKUP(C369,'PCORNet v4'!$A$2:$H$296,8)))</f>
        <v/>
      </c>
      <c r="AA369" s="39" t="str">
        <f>IF(ISBLANK(D369),"",IF(ISBLANK(VLOOKUP(D369,i2b2!$A$2:$H$180,8)),"N/A",VLOOKUP(D369,i2b2!$A$2:$H$180,8)))</f>
        <v/>
      </c>
      <c r="AB369" s="40" t="str">
        <f>IF(ISBLANK(E369),"",IF(ISBLANK(VLOOKUP(E369,OMOP!$A$2:$H$180,8)),"N/A", VLOOKUP(E369,OMOP!$A$2:$H$180,8)))</f>
        <v>Specimen &gt; Material.identifier</v>
      </c>
    </row>
    <row r="370" spans="1:28" s="6" customFormat="1" ht="46.8" x14ac:dyDescent="0.3">
      <c r="A370" s="13"/>
      <c r="B370" s="14"/>
      <c r="C370" s="15"/>
      <c r="D370" s="16"/>
      <c r="E370" s="17" t="s">
        <v>1045</v>
      </c>
      <c r="F370" s="13" t="str">
        <f>IF(ISBLANK(A370),"",VLOOKUP(A370, Sentinel!$A$2:$F$139,2)&amp;"."&amp;VLOOKUP(A370, Sentinel!$A$2:$F$139,3))</f>
        <v/>
      </c>
      <c r="G370" s="13" t="str">
        <f>IF(ISBLANK(A370),"",VLOOKUP(A370, Sentinel!$A$2:$H$139,7))</f>
        <v/>
      </c>
      <c r="H370" s="14" t="str">
        <f>IF(ISBLANK(B370),"",VLOOKUP(B370, PCORNet!$A$2:$F$157,2)&amp;"."&amp;VLOOKUP(B370, PCORNet!$A$2:$F$157,3))</f>
        <v/>
      </c>
      <c r="I370" s="14" t="str">
        <f>IF(ISBLANK(B370),"",VLOOKUP(B370, PCORNet!$A$2:$H$157,7))</f>
        <v/>
      </c>
      <c r="J370" s="15" t="str">
        <f>IF(ISBLANK(C370),"",VLOOKUP(C370, 'PCORNet v4'!$A$2:$F$249,2)&amp;"."&amp;VLOOKUP(C370, 'PCORNet v4'!$A$2:$F$249,3))</f>
        <v/>
      </c>
      <c r="K370" s="15" t="str">
        <f>IF(ISBLANK(C370),"",VLOOKUP(C370, 'PCORNet v4'!$A$2:$H$249,7))</f>
        <v/>
      </c>
      <c r="L370" s="16" t="str">
        <f>IF(ISBLANK(D370),"",VLOOKUP(D370,i2b2!$A$2:$H$60,2)&amp;"."&amp;VLOOKUP(D370,i2b2!$A$2:$H$60,3))</f>
        <v/>
      </c>
      <c r="M370" s="16" t="str">
        <f>IF(ISBLANK(D370),"",VLOOKUP(D370,i2b2!$A$2:$H$60,7))</f>
        <v/>
      </c>
      <c r="N370" s="17" t="str">
        <f>IF(ISBLANK(E370),"",VLOOKUP(E370, OMOP!$A$2:$G$178,2)&amp;"."&amp;VLOOKUP(E370,OMOP!$A$2:$G$178,3))</f>
        <v>SPECIMEN.person_id</v>
      </c>
      <c r="O370" s="17" t="str">
        <f>IF(ISBLANK(E370),"",VLOOKUP(E370, OMOP!$A$2:$H$178,7))</f>
        <v>A foreign key identifier to the Person for whom
the Specimen is recorded.</v>
      </c>
      <c r="P370" s="25" t="s">
        <v>1546</v>
      </c>
      <c r="Q370" s="26" t="s">
        <v>2050</v>
      </c>
      <c r="R370" s="25" t="s">
        <v>2051</v>
      </c>
      <c r="S370" s="51"/>
      <c r="T370" s="51"/>
      <c r="U370" s="51"/>
      <c r="V370" s="26" t="s">
        <v>1904</v>
      </c>
      <c r="W370" s="26" t="s">
        <v>2724</v>
      </c>
      <c r="X370" s="36" t="str">
        <f>IF(ISBLANK($A370),"",IF(ISBLANK(VLOOKUP($A370, Sentinel!$A$2:$H$180,8)),"N/A",VLOOKUP($A370, Sentinel!$A$2:$H$180,8)))</f>
        <v/>
      </c>
      <c r="Y370" s="37" t="str">
        <f>IF(ISBLANK(B370),"",IF(ISBLANK(VLOOKUP(B370,PCORNet!$A$2:$H$180,8)), "N/A",VLOOKUP(B370,PCORNet!$A$2:$H$180,8)))</f>
        <v/>
      </c>
      <c r="Z370" s="38" t="str">
        <f>IF(ISBLANK(C370),"",IF(ISBLANK(VLOOKUP(C370,'PCORNet v4'!$A$2:$H$296,8)), "N/A",VLOOKUP(C370,'PCORNet v4'!$A$2:$H$296,8)))</f>
        <v/>
      </c>
      <c r="AA370" s="39" t="str">
        <f>IF(ISBLANK(D370),"",IF(ISBLANK(VLOOKUP(D370,i2b2!$A$2:$H$180,8)),"N/A",VLOOKUP(D370,i2b2!$A$2:$H$180,8)))</f>
        <v/>
      </c>
      <c r="AB370" s="40" t="str">
        <f>IF(ISBLANK(E370),"",IF(ISBLANK(VLOOKUP(E370,OMOP!$A$2:$H$180,8)),"N/A", VLOOKUP(E370,OMOP!$A$2:$H$180,8)))</f>
        <v>Specimen &gt; PerformedSpecimenCollection &gt; Subject.identifier</v>
      </c>
    </row>
    <row r="371" spans="1:28" s="6" customFormat="1" ht="78" x14ac:dyDescent="0.3">
      <c r="A371" s="13"/>
      <c r="B371" s="14"/>
      <c r="C371" s="15"/>
      <c r="D371" s="16"/>
      <c r="E371" s="17" t="s">
        <v>1046</v>
      </c>
      <c r="F371" s="13" t="str">
        <f>IF(ISBLANK(A371),"",VLOOKUP(A371, Sentinel!$A$2:$F$139,2)&amp;"."&amp;VLOOKUP(A371, Sentinel!$A$2:$F$139,3))</f>
        <v/>
      </c>
      <c r="G371" s="13" t="str">
        <f>IF(ISBLANK(A371),"",VLOOKUP(A371, Sentinel!$A$2:$H$139,7))</f>
        <v/>
      </c>
      <c r="H371" s="14" t="str">
        <f>IF(ISBLANK(B371),"",VLOOKUP(B371, PCORNet!$A$2:$F$157,2)&amp;"."&amp;VLOOKUP(B371, PCORNet!$A$2:$F$157,3))</f>
        <v/>
      </c>
      <c r="I371" s="14" t="str">
        <f>IF(ISBLANK(B371),"",VLOOKUP(B371, PCORNet!$A$2:$H$157,7))</f>
        <v/>
      </c>
      <c r="J371" s="15" t="str">
        <f>IF(ISBLANK(C371),"",VLOOKUP(C371, 'PCORNet v4'!$A$2:$F$249,2)&amp;"."&amp;VLOOKUP(C371, 'PCORNet v4'!$A$2:$F$249,3))</f>
        <v/>
      </c>
      <c r="K371" s="15" t="str">
        <f>IF(ISBLANK(C371),"",VLOOKUP(C371, 'PCORNet v4'!$A$2:$H$249,7))</f>
        <v/>
      </c>
      <c r="L371" s="16" t="str">
        <f>IF(ISBLANK(D371),"",VLOOKUP(D371,i2b2!$A$2:$H$60,2)&amp;"."&amp;VLOOKUP(D371,i2b2!$A$2:$H$60,3))</f>
        <v/>
      </c>
      <c r="M371" s="16" t="str">
        <f>IF(ISBLANK(D371),"",VLOOKUP(D371,i2b2!$A$2:$H$60,7))</f>
        <v/>
      </c>
      <c r="N371" s="17" t="str">
        <f>IF(ISBLANK(E371),"",VLOOKUP(E371, OMOP!$A$2:$G$178,2)&amp;"."&amp;VLOOKUP(E371,OMOP!$A$2:$G$178,3))</f>
        <v>SPECIMEN.specimen_concept_id</v>
      </c>
      <c r="O371" s="17" t="str">
        <f>IF(ISBLANK(E371),"",VLOOKUP(E371, OMOP!$A$2:$H$178,7))</f>
        <v>A foreign key referring to a Standard Concept
identifier in the Standardized Vocabularies for
the Specimen.</v>
      </c>
      <c r="P371" s="25" t="s">
        <v>1547</v>
      </c>
      <c r="Q371" s="26" t="s">
        <v>2063</v>
      </c>
      <c r="R371" s="25" t="s">
        <v>2064</v>
      </c>
      <c r="S371" s="50" t="s">
        <v>2982</v>
      </c>
      <c r="T371" s="50"/>
      <c r="U371" s="50" t="s">
        <v>3004</v>
      </c>
      <c r="V371" s="26" t="s">
        <v>2160</v>
      </c>
      <c r="W371" s="26" t="s">
        <v>2725</v>
      </c>
      <c r="X371" s="36" t="str">
        <f>IF(ISBLANK($A371),"",IF(ISBLANK(VLOOKUP($A371, Sentinel!$A$2:$H$180,8)),"N/A",VLOOKUP($A371, Sentinel!$A$2:$H$180,8)))</f>
        <v/>
      </c>
      <c r="Y371" s="37" t="str">
        <f>IF(ISBLANK(B371),"",IF(ISBLANK(VLOOKUP(B371,PCORNet!$A$2:$H$180,8)), "N/A",VLOOKUP(B371,PCORNet!$A$2:$H$180,8)))</f>
        <v/>
      </c>
      <c r="Z371" s="38" t="str">
        <f>IF(ISBLANK(C371),"",IF(ISBLANK(VLOOKUP(C371,'PCORNet v4'!$A$2:$H$296,8)), "N/A",VLOOKUP(C371,'PCORNet v4'!$A$2:$H$296,8)))</f>
        <v/>
      </c>
      <c r="AA371" s="39" t="str">
        <f>IF(ISBLANK(D371),"",IF(ISBLANK(VLOOKUP(D371,i2b2!$A$2:$H$180,8)),"N/A",VLOOKUP(D371,i2b2!$A$2:$H$180,8)))</f>
        <v/>
      </c>
      <c r="AB371" s="40" t="str">
        <f>IF(ISBLANK(E371),"",IF(ISBLANK(VLOOKUP(E371,OMOP!$A$2:$H$180,8)),"N/A", VLOOKUP(E371,OMOP!$A$2:$H$180,8)))</f>
        <v>Specimen &gt; Material.code</v>
      </c>
    </row>
    <row r="372" spans="1:28" s="6" customFormat="1" ht="109.2" x14ac:dyDescent="0.3">
      <c r="A372" s="13"/>
      <c r="B372" s="14"/>
      <c r="C372" s="15"/>
      <c r="D372" s="16"/>
      <c r="E372" s="17" t="s">
        <v>1047</v>
      </c>
      <c r="F372" s="13" t="str">
        <f>IF(ISBLANK(A372),"",VLOOKUP(A372, Sentinel!$A$2:$F$139,2)&amp;"."&amp;VLOOKUP(A372, Sentinel!$A$2:$F$139,3))</f>
        <v/>
      </c>
      <c r="G372" s="13" t="str">
        <f>IF(ISBLANK(A372),"",VLOOKUP(A372, Sentinel!$A$2:$H$139,7))</f>
        <v/>
      </c>
      <c r="H372" s="14" t="str">
        <f>IF(ISBLANK(B372),"",VLOOKUP(B372, PCORNet!$A$2:$F$157,2)&amp;"."&amp;VLOOKUP(B372, PCORNet!$A$2:$F$157,3))</f>
        <v/>
      </c>
      <c r="I372" s="14" t="str">
        <f>IF(ISBLANK(B372),"",VLOOKUP(B372, PCORNet!$A$2:$H$157,7))</f>
        <v/>
      </c>
      <c r="J372" s="15" t="str">
        <f>IF(ISBLANK(C372),"",VLOOKUP(C372, 'PCORNet v4'!$A$2:$F$249,2)&amp;"."&amp;VLOOKUP(C372, 'PCORNet v4'!$A$2:$F$249,3))</f>
        <v/>
      </c>
      <c r="K372" s="15" t="str">
        <f>IF(ISBLANK(C372),"",VLOOKUP(C372, 'PCORNet v4'!$A$2:$H$249,7))</f>
        <v/>
      </c>
      <c r="L372" s="16" t="str">
        <f>IF(ISBLANK(D372),"",VLOOKUP(D372,i2b2!$A$2:$H$60,2)&amp;"."&amp;VLOOKUP(D372,i2b2!$A$2:$H$60,3))</f>
        <v/>
      </c>
      <c r="M372" s="16" t="str">
        <f>IF(ISBLANK(D372),"",VLOOKUP(D372,i2b2!$A$2:$H$60,7))</f>
        <v/>
      </c>
      <c r="N372" s="17" t="str">
        <f>IF(ISBLANK(E372),"",VLOOKUP(E372, OMOP!$A$2:$G$178,2)&amp;"."&amp;VLOOKUP(E372,OMOP!$A$2:$G$178,3))</f>
        <v>SPECIMEN.specimen_type_concept_id</v>
      </c>
      <c r="O372" s="17" t="str">
        <f>IF(ISBLANK(E372),"",VLOOKUP(E372, OMOP!$A$2:$H$178,7))</f>
        <v>A foreign key referring to the Concept identifier
in the Standardized Vocabularies reflecting the
system of record from which the Specimen was
represented in the source data.</v>
      </c>
      <c r="P372" s="26" t="s">
        <v>1903</v>
      </c>
      <c r="Q372" s="26" t="s">
        <v>2047</v>
      </c>
      <c r="R372" s="26" t="s">
        <v>2049</v>
      </c>
      <c r="S372" s="52" t="s">
        <v>2812</v>
      </c>
      <c r="T372" s="52"/>
      <c r="U372" s="52"/>
      <c r="V372" s="26" t="s">
        <v>1899</v>
      </c>
      <c r="W372" s="26" t="s">
        <v>2726</v>
      </c>
      <c r="X372" s="36" t="str">
        <f>IF(ISBLANK($A372),"",IF(ISBLANK(VLOOKUP($A372, Sentinel!$A$2:$H$180,8)),"N/A",VLOOKUP($A372, Sentinel!$A$2:$H$180,8)))</f>
        <v/>
      </c>
      <c r="Y372" s="37" t="str">
        <f>IF(ISBLANK(B372),"",IF(ISBLANK(VLOOKUP(B372,PCORNet!$A$2:$H$180,8)), "N/A",VLOOKUP(B372,PCORNet!$A$2:$H$180,8)))</f>
        <v/>
      </c>
      <c r="Z372" s="38" t="str">
        <f>IF(ISBLANK(C372),"",IF(ISBLANK(VLOOKUP(C372,'PCORNet v4'!$A$2:$H$296,8)), "N/A",VLOOKUP(C372,'PCORNet v4'!$A$2:$H$296,8)))</f>
        <v/>
      </c>
      <c r="AA372" s="39" t="str">
        <f>IF(ISBLANK(D372),"",IF(ISBLANK(VLOOKUP(D372,i2b2!$A$2:$H$180,8)),"N/A",VLOOKUP(D372,i2b2!$A$2:$H$180,8)))</f>
        <v/>
      </c>
      <c r="AB372" s="40" t="str">
        <f>IF(ISBLANK(E372),"",IF(ISBLANK(VLOOKUP(E372,OMOP!$A$2:$H$180,8)),"N/A", VLOOKUP(E372,OMOP!$A$2:$H$180,8)))</f>
        <v>Specimen &gt; PerformedSpecimenCollection.informationSourceTypeCode</v>
      </c>
    </row>
    <row r="373" spans="1:28" s="6" customFormat="1" ht="46.8" x14ac:dyDescent="0.3">
      <c r="A373" s="13"/>
      <c r="B373" s="14"/>
      <c r="C373" s="15"/>
      <c r="D373" s="16"/>
      <c r="E373" s="17" t="s">
        <v>1048</v>
      </c>
      <c r="F373" s="13" t="str">
        <f>IF(ISBLANK(A373),"",VLOOKUP(A373, Sentinel!$A$2:$F$139,2)&amp;"."&amp;VLOOKUP(A373, Sentinel!$A$2:$F$139,3))</f>
        <v/>
      </c>
      <c r="G373" s="13" t="str">
        <f>IF(ISBLANK(A373),"",VLOOKUP(A373, Sentinel!$A$2:$H$139,7))</f>
        <v/>
      </c>
      <c r="H373" s="14" t="str">
        <f>IF(ISBLANK(B373),"",VLOOKUP(B373, PCORNet!$A$2:$F$157,2)&amp;"."&amp;VLOOKUP(B373, PCORNet!$A$2:$F$157,3))</f>
        <v/>
      </c>
      <c r="I373" s="14" t="str">
        <f>IF(ISBLANK(B373),"",VLOOKUP(B373, PCORNet!$A$2:$H$157,7))</f>
        <v/>
      </c>
      <c r="J373" s="15" t="str">
        <f>IF(ISBLANK(C373),"",VLOOKUP(C373, 'PCORNet v4'!$A$2:$F$249,2)&amp;"."&amp;VLOOKUP(C373, 'PCORNet v4'!$A$2:$F$249,3))</f>
        <v/>
      </c>
      <c r="K373" s="15" t="str">
        <f>IF(ISBLANK(C373),"",VLOOKUP(C373, 'PCORNet v4'!$A$2:$H$249,7))</f>
        <v/>
      </c>
      <c r="L373" s="16" t="str">
        <f>IF(ISBLANK(D373),"",VLOOKUP(D373,i2b2!$A$2:$H$60,2)&amp;"."&amp;VLOOKUP(D373,i2b2!$A$2:$H$60,3))</f>
        <v/>
      </c>
      <c r="M373" s="16" t="str">
        <f>IF(ISBLANK(D373),"",VLOOKUP(D373,i2b2!$A$2:$H$60,7))</f>
        <v/>
      </c>
      <c r="N373" s="17" t="str">
        <f>IF(ISBLANK(E373),"",VLOOKUP(E373, OMOP!$A$2:$G$178,2)&amp;"."&amp;VLOOKUP(E373,OMOP!$A$2:$G$178,3))</f>
        <v>SPECIMEN.specimen_date</v>
      </c>
      <c r="O373" s="17" t="str">
        <f>IF(ISBLANK(E373),"",VLOOKUP(E373, OMOP!$A$2:$H$178,7))</f>
        <v>The date the specimen was obtained from the
Person.</v>
      </c>
      <c r="P373" s="25" t="s">
        <v>1713</v>
      </c>
      <c r="Q373" s="26" t="s">
        <v>2047</v>
      </c>
      <c r="R373" s="25" t="s">
        <v>2048</v>
      </c>
      <c r="S373" s="50" t="s">
        <v>3005</v>
      </c>
      <c r="T373" s="50" t="s">
        <v>2892</v>
      </c>
      <c r="U373" s="50"/>
      <c r="V373" s="26" t="s">
        <v>1900</v>
      </c>
      <c r="W373" s="26" t="s">
        <v>2727</v>
      </c>
      <c r="X373" s="36" t="str">
        <f>IF(ISBLANK($A373),"",IF(ISBLANK(VLOOKUP($A373, Sentinel!$A$2:$H$180,8)),"N/A",VLOOKUP($A373, Sentinel!$A$2:$H$180,8)))</f>
        <v/>
      </c>
      <c r="Y373" s="37" t="str">
        <f>IF(ISBLANK(B373),"",IF(ISBLANK(VLOOKUP(B373,PCORNet!$A$2:$H$180,8)), "N/A",VLOOKUP(B373,PCORNet!$A$2:$H$180,8)))</f>
        <v/>
      </c>
      <c r="Z373" s="38" t="str">
        <f>IF(ISBLANK(C373),"",IF(ISBLANK(VLOOKUP(C373,'PCORNet v4'!$A$2:$H$296,8)), "N/A",VLOOKUP(C373,'PCORNet v4'!$A$2:$H$296,8)))</f>
        <v/>
      </c>
      <c r="AA373" s="39" t="str">
        <f>IF(ISBLANK(D373),"",IF(ISBLANK(VLOOKUP(D373,i2b2!$A$2:$H$180,8)),"N/A",VLOOKUP(D373,i2b2!$A$2:$H$180,8)))</f>
        <v/>
      </c>
      <c r="AB373" s="40" t="str">
        <f>IF(ISBLANK(E373),"",IF(ISBLANK(VLOOKUP(E373,OMOP!$A$2:$H$180,8)),"N/A", VLOOKUP(E373,OMOP!$A$2:$H$180,8)))</f>
        <v>Specimen &gt; PerformedSpecimenCollection.dateRange(IVL&lt;TS.DATETIME&gt;).high</v>
      </c>
    </row>
    <row r="374" spans="1:28" s="6" customFormat="1" ht="46.8" x14ac:dyDescent="0.3">
      <c r="A374" s="13"/>
      <c r="B374" s="14"/>
      <c r="C374" s="15"/>
      <c r="D374" s="16"/>
      <c r="E374" s="17" t="s">
        <v>1049</v>
      </c>
      <c r="F374" s="13" t="str">
        <f>IF(ISBLANK(A374),"",VLOOKUP(A374, Sentinel!$A$2:$F$139,2)&amp;"."&amp;VLOOKUP(A374, Sentinel!$A$2:$F$139,3))</f>
        <v/>
      </c>
      <c r="G374" s="13" t="str">
        <f>IF(ISBLANK(A374),"",VLOOKUP(A374, Sentinel!$A$2:$H$139,7))</f>
        <v/>
      </c>
      <c r="H374" s="14" t="str">
        <f>IF(ISBLANK(B374),"",VLOOKUP(B374, PCORNet!$A$2:$F$157,2)&amp;"."&amp;VLOOKUP(B374, PCORNet!$A$2:$F$157,3))</f>
        <v/>
      </c>
      <c r="I374" s="14" t="str">
        <f>IF(ISBLANK(B374),"",VLOOKUP(B374, PCORNet!$A$2:$H$157,7))</f>
        <v/>
      </c>
      <c r="J374" s="15" t="str">
        <f>IF(ISBLANK(C374),"",VLOOKUP(C374, 'PCORNet v4'!$A$2:$F$249,2)&amp;"."&amp;VLOOKUP(C374, 'PCORNet v4'!$A$2:$F$249,3))</f>
        <v/>
      </c>
      <c r="K374" s="15" t="str">
        <f>IF(ISBLANK(C374),"",VLOOKUP(C374, 'PCORNet v4'!$A$2:$H$249,7))</f>
        <v/>
      </c>
      <c r="L374" s="16" t="str">
        <f>IF(ISBLANK(D374),"",VLOOKUP(D374,i2b2!$A$2:$H$60,2)&amp;"."&amp;VLOOKUP(D374,i2b2!$A$2:$H$60,3))</f>
        <v/>
      </c>
      <c r="M374" s="16" t="str">
        <f>IF(ISBLANK(D374),"",VLOOKUP(D374,i2b2!$A$2:$H$60,7))</f>
        <v/>
      </c>
      <c r="N374" s="17" t="str">
        <f>IF(ISBLANK(E374),"",VLOOKUP(E374, OMOP!$A$2:$G$178,2)&amp;"."&amp;VLOOKUP(E374,OMOP!$A$2:$G$178,3))</f>
        <v>SPECIMEN.specimen_datetime</v>
      </c>
      <c r="O374" s="17" t="str">
        <f>IF(ISBLANK(E374),"",VLOOKUP(E374, OMOP!$A$2:$H$178,7))</f>
        <v>The date and time on the date when the
Specimen was obtained from the person.</v>
      </c>
      <c r="P374" s="25" t="s">
        <v>1713</v>
      </c>
      <c r="Q374" s="26" t="s">
        <v>2047</v>
      </c>
      <c r="R374" s="25" t="s">
        <v>2048</v>
      </c>
      <c r="S374" s="50" t="s">
        <v>3005</v>
      </c>
      <c r="T374" s="50" t="s">
        <v>2892</v>
      </c>
      <c r="U374" s="50"/>
      <c r="V374" s="26" t="s">
        <v>1900</v>
      </c>
      <c r="W374" s="26" t="s">
        <v>2727</v>
      </c>
      <c r="X374" s="36" t="str">
        <f>IF(ISBLANK($A374),"",IF(ISBLANK(VLOOKUP($A374, Sentinel!$A$2:$H$180,8)),"N/A",VLOOKUP($A374, Sentinel!$A$2:$H$180,8)))</f>
        <v/>
      </c>
      <c r="Y374" s="37" t="str">
        <f>IF(ISBLANK(B374),"",IF(ISBLANK(VLOOKUP(B374,PCORNet!$A$2:$H$180,8)), "N/A",VLOOKUP(B374,PCORNet!$A$2:$H$180,8)))</f>
        <v/>
      </c>
      <c r="Z374" s="38" t="str">
        <f>IF(ISBLANK(C374),"",IF(ISBLANK(VLOOKUP(C374,'PCORNet v4'!$A$2:$H$296,8)), "N/A",VLOOKUP(C374,'PCORNet v4'!$A$2:$H$296,8)))</f>
        <v/>
      </c>
      <c r="AA374" s="39" t="str">
        <f>IF(ISBLANK(D374),"",IF(ISBLANK(VLOOKUP(D374,i2b2!$A$2:$H$180,8)),"N/A",VLOOKUP(D374,i2b2!$A$2:$H$180,8)))</f>
        <v/>
      </c>
      <c r="AB374" s="40" t="str">
        <f>IF(ISBLANK(E374),"",IF(ISBLANK(VLOOKUP(E374,OMOP!$A$2:$H$180,8)),"N/A", VLOOKUP(E374,OMOP!$A$2:$H$180,8)))</f>
        <v>Specimen &gt; PerformedSpecimenCollection.dateRange(IVL&lt;TS.DATETIME&gt;).high</v>
      </c>
    </row>
    <row r="375" spans="1:28" s="6" customFormat="1" ht="46.8" x14ac:dyDescent="0.3">
      <c r="A375" s="13"/>
      <c r="B375" s="14"/>
      <c r="C375" s="15"/>
      <c r="D375" s="16"/>
      <c r="E375" s="17" t="s">
        <v>1050</v>
      </c>
      <c r="F375" s="13" t="str">
        <f>IF(ISBLANK(A375),"",VLOOKUP(A375, Sentinel!$A$2:$F$139,2)&amp;"."&amp;VLOOKUP(A375, Sentinel!$A$2:$F$139,3))</f>
        <v/>
      </c>
      <c r="G375" s="13" t="str">
        <f>IF(ISBLANK(A375),"",VLOOKUP(A375, Sentinel!$A$2:$H$139,7))</f>
        <v/>
      </c>
      <c r="H375" s="14" t="str">
        <f>IF(ISBLANK(B375),"",VLOOKUP(B375, PCORNet!$A$2:$F$157,2)&amp;"."&amp;VLOOKUP(B375, PCORNet!$A$2:$F$157,3))</f>
        <v/>
      </c>
      <c r="I375" s="14" t="str">
        <f>IF(ISBLANK(B375),"",VLOOKUP(B375, PCORNet!$A$2:$H$157,7))</f>
        <v/>
      </c>
      <c r="J375" s="15" t="str">
        <f>IF(ISBLANK(C375),"",VLOOKUP(C375, 'PCORNet v4'!$A$2:$F$249,2)&amp;"."&amp;VLOOKUP(C375, 'PCORNet v4'!$A$2:$F$249,3))</f>
        <v/>
      </c>
      <c r="K375" s="15" t="str">
        <f>IF(ISBLANK(C375),"",VLOOKUP(C375, 'PCORNet v4'!$A$2:$H$249,7))</f>
        <v/>
      </c>
      <c r="L375" s="16" t="str">
        <f>IF(ISBLANK(D375),"",VLOOKUP(D375,i2b2!$A$2:$H$60,2)&amp;"."&amp;VLOOKUP(D375,i2b2!$A$2:$H$60,3))</f>
        <v/>
      </c>
      <c r="M375" s="16" t="str">
        <f>IF(ISBLANK(D375),"",VLOOKUP(D375,i2b2!$A$2:$H$60,7))</f>
        <v/>
      </c>
      <c r="N375" s="17" t="str">
        <f>IF(ISBLANK(E375),"",VLOOKUP(E375, OMOP!$A$2:$G$178,2)&amp;"."&amp;VLOOKUP(E375,OMOP!$A$2:$G$178,3))</f>
        <v>SPECIMEN.quantity</v>
      </c>
      <c r="O375" s="17" t="str">
        <f>IF(ISBLANK(E375),"",VLOOKUP(E375, OMOP!$A$2:$H$178,7))</f>
        <v>The amount of specimen collection from the
person during the sampling procedure.</v>
      </c>
      <c r="P375" s="25" t="s">
        <v>1548</v>
      </c>
      <c r="Q375" s="26" t="s">
        <v>422</v>
      </c>
      <c r="R375" s="25" t="s">
        <v>1249</v>
      </c>
      <c r="S375" s="50" t="s">
        <v>2812</v>
      </c>
      <c r="T375" s="50"/>
      <c r="U375" s="50"/>
      <c r="V375" s="26" t="s">
        <v>2123</v>
      </c>
      <c r="W375" s="26" t="s">
        <v>2728</v>
      </c>
      <c r="X375" s="36" t="str">
        <f>IF(ISBLANK($A375),"",IF(ISBLANK(VLOOKUP($A375, Sentinel!$A$2:$H$180,8)),"N/A",VLOOKUP($A375, Sentinel!$A$2:$H$180,8)))</f>
        <v/>
      </c>
      <c r="Y375" s="37" t="str">
        <f>IF(ISBLANK(B375),"",IF(ISBLANK(VLOOKUP(B375,PCORNet!$A$2:$H$180,8)), "N/A",VLOOKUP(B375,PCORNet!$A$2:$H$180,8)))</f>
        <v/>
      </c>
      <c r="Z375" s="38" t="str">
        <f>IF(ISBLANK(C375),"",IF(ISBLANK(VLOOKUP(C375,'PCORNet v4'!$A$2:$H$296,8)), "N/A",VLOOKUP(C375,'PCORNet v4'!$A$2:$H$296,8)))</f>
        <v/>
      </c>
      <c r="AA375" s="39" t="str">
        <f>IF(ISBLANK(D375),"",IF(ISBLANK(VLOOKUP(D375,i2b2!$A$2:$H$180,8)),"N/A",VLOOKUP(D375,i2b2!$A$2:$H$180,8)))</f>
        <v/>
      </c>
      <c r="AB375" s="40" t="str">
        <f>IF(ISBLANK(E375),"",IF(ISBLANK(VLOOKUP(E375,OMOP!$A$2:$H$180,8)),"N/A", VLOOKUP(E375,OMOP!$A$2:$H$180,8)))</f>
        <v>Specimen &gt; PerformedSpecimenCollection.quantity(PQ).value</v>
      </c>
    </row>
    <row r="376" spans="1:28" s="6" customFormat="1" ht="62.4" x14ac:dyDescent="0.3">
      <c r="A376" s="13"/>
      <c r="B376" s="14"/>
      <c r="C376" s="15"/>
      <c r="D376" s="16"/>
      <c r="E376" s="17" t="s">
        <v>1051</v>
      </c>
      <c r="F376" s="13" t="str">
        <f>IF(ISBLANK(A376),"",VLOOKUP(A376, Sentinel!$A$2:$F$139,2)&amp;"."&amp;VLOOKUP(A376, Sentinel!$A$2:$F$139,3))</f>
        <v/>
      </c>
      <c r="G376" s="13" t="str">
        <f>IF(ISBLANK(A376),"",VLOOKUP(A376, Sentinel!$A$2:$H$139,7))</f>
        <v/>
      </c>
      <c r="H376" s="14" t="str">
        <f>IF(ISBLANK(B376),"",VLOOKUP(B376, PCORNet!$A$2:$F$157,2)&amp;"."&amp;VLOOKUP(B376, PCORNet!$A$2:$F$157,3))</f>
        <v/>
      </c>
      <c r="I376" s="14" t="str">
        <f>IF(ISBLANK(B376),"",VLOOKUP(B376, PCORNet!$A$2:$H$157,7))</f>
        <v/>
      </c>
      <c r="J376" s="15" t="str">
        <f>IF(ISBLANK(C376),"",VLOOKUP(C376, 'PCORNet v4'!$A$2:$F$249,2)&amp;"."&amp;VLOOKUP(C376, 'PCORNet v4'!$A$2:$F$249,3))</f>
        <v/>
      </c>
      <c r="K376" s="15" t="str">
        <f>IF(ISBLANK(C376),"",VLOOKUP(C376, 'PCORNet v4'!$A$2:$H$249,7))</f>
        <v/>
      </c>
      <c r="L376" s="16" t="str">
        <f>IF(ISBLANK(D376),"",VLOOKUP(D376,i2b2!$A$2:$H$60,2)&amp;"."&amp;VLOOKUP(D376,i2b2!$A$2:$H$60,3))</f>
        <v/>
      </c>
      <c r="M376" s="16" t="str">
        <f>IF(ISBLANK(D376),"",VLOOKUP(D376,i2b2!$A$2:$H$60,7))</f>
        <v/>
      </c>
      <c r="N376" s="17" t="str">
        <f>IF(ISBLANK(E376),"",VLOOKUP(E376, OMOP!$A$2:$G$178,2)&amp;"."&amp;VLOOKUP(E376,OMOP!$A$2:$G$178,3))</f>
        <v>SPECIMEN.unit_concept_id</v>
      </c>
      <c r="O376" s="17" t="str">
        <f>IF(ISBLANK(E376),"",VLOOKUP(E376, OMOP!$A$2:$H$178,7))</f>
        <v>A foreign key to a Standard Concept identifier
for the Unit associated with the numeric
quantity of the Specimen collection.</v>
      </c>
      <c r="P376" s="25" t="s">
        <v>1549</v>
      </c>
      <c r="Q376" s="26" t="s">
        <v>422</v>
      </c>
      <c r="R376" s="25" t="s">
        <v>1249</v>
      </c>
      <c r="S376" s="50" t="s">
        <v>2812</v>
      </c>
      <c r="T376" s="50"/>
      <c r="U376" s="50"/>
      <c r="V376" s="26" t="s">
        <v>2124</v>
      </c>
      <c r="W376" s="26" t="s">
        <v>2729</v>
      </c>
      <c r="X376" s="36" t="str">
        <f>IF(ISBLANK($A376),"",IF(ISBLANK(VLOOKUP($A376, Sentinel!$A$2:$H$180,8)),"N/A",VLOOKUP($A376, Sentinel!$A$2:$H$180,8)))</f>
        <v/>
      </c>
      <c r="Y376" s="37" t="str">
        <f>IF(ISBLANK(B376),"",IF(ISBLANK(VLOOKUP(B376,PCORNet!$A$2:$H$180,8)), "N/A",VLOOKUP(B376,PCORNet!$A$2:$H$180,8)))</f>
        <v/>
      </c>
      <c r="Z376" s="38" t="str">
        <f>IF(ISBLANK(C376),"",IF(ISBLANK(VLOOKUP(C376,'PCORNet v4'!$A$2:$H$296,8)), "N/A",VLOOKUP(C376,'PCORNet v4'!$A$2:$H$296,8)))</f>
        <v/>
      </c>
      <c r="AA376" s="39" t="str">
        <f>IF(ISBLANK(D376),"",IF(ISBLANK(VLOOKUP(D376,i2b2!$A$2:$H$180,8)),"N/A",VLOOKUP(D376,i2b2!$A$2:$H$180,8)))</f>
        <v/>
      </c>
      <c r="AB376" s="40" t="str">
        <f>IF(ISBLANK(E376),"",IF(ISBLANK(VLOOKUP(E376,OMOP!$A$2:$H$180,8)),"N/A", VLOOKUP(E376,OMOP!$A$2:$H$180,8)))</f>
        <v>Specimen &gt; PerformedSpecimenCollection.quantity(PQ).unit</v>
      </c>
    </row>
    <row r="377" spans="1:28" s="6" customFormat="1" ht="62.4" x14ac:dyDescent="0.3">
      <c r="A377" s="13"/>
      <c r="B377" s="14"/>
      <c r="C377" s="15"/>
      <c r="D377" s="16"/>
      <c r="E377" s="17" t="s">
        <v>1052</v>
      </c>
      <c r="F377" s="13" t="str">
        <f>IF(ISBLANK(A377),"",VLOOKUP(A377, Sentinel!$A$2:$F$139,2)&amp;"."&amp;VLOOKUP(A377, Sentinel!$A$2:$F$139,3))</f>
        <v/>
      </c>
      <c r="G377" s="13" t="str">
        <f>IF(ISBLANK(A377),"",VLOOKUP(A377, Sentinel!$A$2:$H$139,7))</f>
        <v/>
      </c>
      <c r="H377" s="14" t="str">
        <f>IF(ISBLANK(B377),"",VLOOKUP(B377, PCORNet!$A$2:$F$157,2)&amp;"."&amp;VLOOKUP(B377, PCORNet!$A$2:$F$157,3))</f>
        <v/>
      </c>
      <c r="I377" s="14" t="str">
        <f>IF(ISBLANK(B377),"",VLOOKUP(B377, PCORNet!$A$2:$H$157,7))</f>
        <v/>
      </c>
      <c r="J377" s="15" t="str">
        <f>IF(ISBLANK(C377),"",VLOOKUP(C377, 'PCORNet v4'!$A$2:$F$249,2)&amp;"."&amp;VLOOKUP(C377, 'PCORNet v4'!$A$2:$F$249,3))</f>
        <v/>
      </c>
      <c r="K377" s="15" t="str">
        <f>IF(ISBLANK(C377),"",VLOOKUP(C377, 'PCORNet v4'!$A$2:$H$249,7))</f>
        <v/>
      </c>
      <c r="L377" s="16" t="str">
        <f>IF(ISBLANK(D377),"",VLOOKUP(D377,i2b2!$A$2:$H$60,2)&amp;"."&amp;VLOOKUP(D377,i2b2!$A$2:$H$60,3))</f>
        <v/>
      </c>
      <c r="M377" s="16" t="str">
        <f>IF(ISBLANK(D377),"",VLOOKUP(D377,i2b2!$A$2:$H$60,7))</f>
        <v/>
      </c>
      <c r="N377" s="17" t="str">
        <f>IF(ISBLANK(E377),"",VLOOKUP(E377, OMOP!$A$2:$G$178,2)&amp;"."&amp;VLOOKUP(E377,OMOP!$A$2:$G$178,3))</f>
        <v>SPECIMEN.anatomic_site_concept_id</v>
      </c>
      <c r="O377" s="17" t="str">
        <f>IF(ISBLANK(E377),"",VLOOKUP(E377, OMOP!$A$2:$H$178,7))</f>
        <v>A foreign key to a Standard Concept identifier
for the anatomic location of specimen collection.</v>
      </c>
      <c r="P377" s="25" t="s">
        <v>1550</v>
      </c>
      <c r="Q377" s="26" t="s">
        <v>422</v>
      </c>
      <c r="R377" s="25" t="s">
        <v>2109</v>
      </c>
      <c r="S377" s="50" t="s">
        <v>3006</v>
      </c>
      <c r="T377" s="50" t="s">
        <v>3007</v>
      </c>
      <c r="U377" s="50" t="s">
        <v>3080</v>
      </c>
      <c r="V377" s="26" t="s">
        <v>1901</v>
      </c>
      <c r="W377" s="26" t="s">
        <v>2730</v>
      </c>
      <c r="X377" s="36" t="str">
        <f>IF(ISBLANK($A377),"",IF(ISBLANK(VLOOKUP($A377, Sentinel!$A$2:$H$180,8)),"N/A",VLOOKUP($A377, Sentinel!$A$2:$H$180,8)))</f>
        <v/>
      </c>
      <c r="Y377" s="37" t="str">
        <f>IF(ISBLANK(B377),"",IF(ISBLANK(VLOOKUP(B377,PCORNet!$A$2:$H$180,8)), "N/A",VLOOKUP(B377,PCORNet!$A$2:$H$180,8)))</f>
        <v/>
      </c>
      <c r="Z377" s="38" t="str">
        <f>IF(ISBLANK(C377),"",IF(ISBLANK(VLOOKUP(C377,'PCORNet v4'!$A$2:$H$296,8)), "N/A",VLOOKUP(C377,'PCORNet v4'!$A$2:$H$296,8)))</f>
        <v/>
      </c>
      <c r="AA377" s="39" t="str">
        <f>IF(ISBLANK(D377),"",IF(ISBLANK(VLOOKUP(D377,i2b2!$A$2:$H$180,8)),"N/A",VLOOKUP(D377,i2b2!$A$2:$H$180,8)))</f>
        <v/>
      </c>
      <c r="AB377" s="40" t="str">
        <f>IF(ISBLANK(E377),"",IF(ISBLANK(VLOOKUP(E377,OMOP!$A$2:$H$180,8)),"N/A", VLOOKUP(E377,OMOP!$A$2:$H$180,8)))</f>
        <v>Specimen &gt; PerformedSpecimenCollection.targetAnatomicSiteCode</v>
      </c>
    </row>
    <row r="378" spans="1:28" s="6" customFormat="1" ht="62.4" x14ac:dyDescent="0.3">
      <c r="A378" s="13"/>
      <c r="B378" s="14"/>
      <c r="C378" s="15"/>
      <c r="D378" s="16"/>
      <c r="E378" s="17" t="s">
        <v>1053</v>
      </c>
      <c r="F378" s="13" t="str">
        <f>IF(ISBLANK(A378),"",VLOOKUP(A378, Sentinel!$A$2:$F$139,2)&amp;"."&amp;VLOOKUP(A378, Sentinel!$A$2:$F$139,3))</f>
        <v/>
      </c>
      <c r="G378" s="13" t="str">
        <f>IF(ISBLANK(A378),"",VLOOKUP(A378, Sentinel!$A$2:$H$139,7))</f>
        <v/>
      </c>
      <c r="H378" s="14" t="str">
        <f>IF(ISBLANK(B378),"",VLOOKUP(B378, PCORNet!$A$2:$F$157,2)&amp;"."&amp;VLOOKUP(B378, PCORNet!$A$2:$F$157,3))</f>
        <v/>
      </c>
      <c r="I378" s="14" t="str">
        <f>IF(ISBLANK(B378),"",VLOOKUP(B378, PCORNet!$A$2:$H$157,7))</f>
        <v/>
      </c>
      <c r="J378" s="15" t="str">
        <f>IF(ISBLANK(C378),"",VLOOKUP(C378, 'PCORNet v4'!$A$2:$F$249,2)&amp;"."&amp;VLOOKUP(C378, 'PCORNet v4'!$A$2:$F$249,3))</f>
        <v/>
      </c>
      <c r="K378" s="15" t="str">
        <f>IF(ISBLANK(C378),"",VLOOKUP(C378, 'PCORNet v4'!$A$2:$H$249,7))</f>
        <v/>
      </c>
      <c r="L378" s="16" t="str">
        <f>IF(ISBLANK(D378),"",VLOOKUP(D378,i2b2!$A$2:$H$60,2)&amp;"."&amp;VLOOKUP(D378,i2b2!$A$2:$H$60,3))</f>
        <v/>
      </c>
      <c r="M378" s="16" t="str">
        <f>IF(ISBLANK(D378),"",VLOOKUP(D378,i2b2!$A$2:$H$60,7))</f>
        <v/>
      </c>
      <c r="N378" s="17" t="str">
        <f>IF(ISBLANK(E378),"",VLOOKUP(E378, OMOP!$A$2:$G$178,2)&amp;"."&amp;VLOOKUP(E378,OMOP!$A$2:$G$178,3))</f>
        <v>SPECIMEN.disease_status_concept_id</v>
      </c>
      <c r="O378" s="17" t="str">
        <f>IF(ISBLANK(E378),"",VLOOKUP(E378, OMOP!$A$2:$H$178,7))</f>
        <v>A foreign key to a Standard Concept identifier
for the Disease Status of specimen collection.</v>
      </c>
      <c r="P378" s="25" t="s">
        <v>1712</v>
      </c>
      <c r="Q378" s="26" t="s">
        <v>420</v>
      </c>
      <c r="R378" s="25" t="s">
        <v>2110</v>
      </c>
      <c r="S378" s="50" t="s">
        <v>2812</v>
      </c>
      <c r="T378" s="50"/>
      <c r="U378" s="50"/>
      <c r="V378" s="26" t="s">
        <v>1902</v>
      </c>
      <c r="W378" s="26" t="s">
        <v>2731</v>
      </c>
      <c r="X378" s="36" t="str">
        <f>IF(ISBLANK($A378),"",IF(ISBLANK(VLOOKUP($A378, Sentinel!$A$2:$H$180,8)),"N/A",VLOOKUP($A378, Sentinel!$A$2:$H$180,8)))</f>
        <v/>
      </c>
      <c r="Y378" s="37" t="str">
        <f>IF(ISBLANK(B378),"",IF(ISBLANK(VLOOKUP(B378,PCORNet!$A$2:$H$180,8)), "N/A",VLOOKUP(B378,PCORNet!$A$2:$H$180,8)))</f>
        <v/>
      </c>
      <c r="Z378" s="38" t="str">
        <f>IF(ISBLANK(C378),"",IF(ISBLANK(VLOOKUP(C378,'PCORNet v4'!$A$2:$H$296,8)), "N/A",VLOOKUP(C378,'PCORNet v4'!$A$2:$H$296,8)))</f>
        <v/>
      </c>
      <c r="AA378" s="39" t="str">
        <f>IF(ISBLANK(D378),"",IF(ISBLANK(VLOOKUP(D378,i2b2!$A$2:$H$180,8)),"N/A",VLOOKUP(D378,i2b2!$A$2:$H$180,8)))</f>
        <v/>
      </c>
      <c r="AB378" s="40" t="str">
        <f>IF(ISBLANK(E378),"",IF(ISBLANK(VLOOKUP(E378,OMOP!$A$2:$H$180,8)),"N/A", VLOOKUP(E378,OMOP!$A$2:$H$180,8)))</f>
        <v>Specimen &gt; Subject &gt; PerformedObservation &gt; PerformedDiagnosis.diseaseStatusCode</v>
      </c>
    </row>
    <row r="379" spans="1:28" s="6" customFormat="1" x14ac:dyDescent="0.3">
      <c r="A379" s="13"/>
      <c r="B379" s="14"/>
      <c r="C379" s="15"/>
      <c r="D379" s="16"/>
      <c r="E379" s="17"/>
      <c r="F379" s="13" t="str">
        <f>IF(ISBLANK(A379),"",VLOOKUP(A379, Sentinel!$A$2:$F$139,2)&amp;"."&amp;VLOOKUP(A379, Sentinel!$A$2:$F$139,3))</f>
        <v/>
      </c>
      <c r="G379" s="13" t="str">
        <f>IF(ISBLANK(A379),"",VLOOKUP(A379, Sentinel!$A$2:$H$139,7))</f>
        <v/>
      </c>
      <c r="H379" s="14" t="str">
        <f>IF(ISBLANK(B379),"",VLOOKUP(B379, PCORNet!$A$2:$F$157,2)&amp;"."&amp;VLOOKUP(B379, PCORNet!$A$2:$F$157,3))</f>
        <v/>
      </c>
      <c r="I379" s="14" t="str">
        <f>IF(ISBLANK(B379),"",VLOOKUP(B379, PCORNet!$A$2:$H$157,7))</f>
        <v/>
      </c>
      <c r="J379" s="15" t="str">
        <f>IF(ISBLANK(C379),"",VLOOKUP(C379, 'PCORNet v4'!$A$2:$F$249,2)&amp;"."&amp;VLOOKUP(C379, 'PCORNet v4'!$A$2:$F$249,3))</f>
        <v/>
      </c>
      <c r="K379" s="15" t="str">
        <f>IF(ISBLANK(C379),"",VLOOKUP(C379, 'PCORNet v4'!$A$2:$H$249,7))</f>
        <v/>
      </c>
      <c r="L379" s="16" t="str">
        <f>IF(ISBLANK(D379),"",VLOOKUP(D379,i2b2!$A$2:$H$60,2)&amp;"."&amp;VLOOKUP(D379,i2b2!$A$2:$H$60,3))</f>
        <v/>
      </c>
      <c r="M379" s="16" t="str">
        <f>IF(ISBLANK(D379),"",VLOOKUP(D379,i2b2!$A$2:$H$60,7))</f>
        <v/>
      </c>
      <c r="N379" s="17" t="str">
        <f>IF(ISBLANK(E379),"",VLOOKUP(E379, OMOP!$A$2:$G$178,2)&amp;"."&amp;VLOOKUP(E379,OMOP!$A$2:$G$178,3))</f>
        <v/>
      </c>
      <c r="O379" s="17" t="str">
        <f>IF(ISBLANK(E379),"",VLOOKUP(E379, OMOP!$A$2:$H$178,7))</f>
        <v/>
      </c>
      <c r="P379" s="25"/>
      <c r="Q379" s="26"/>
      <c r="R379" s="25"/>
      <c r="S379" s="50"/>
      <c r="T379" s="50"/>
      <c r="U379" s="50"/>
      <c r="V379" s="26"/>
      <c r="W379" s="26"/>
      <c r="X379" s="36" t="str">
        <f>IF(ISBLANK($A379),"",IF(ISBLANK(VLOOKUP($A379, Sentinel!$A$2:$H$180,8)),"N/A",VLOOKUP($A379, Sentinel!$A$2:$H$180,8)))</f>
        <v/>
      </c>
      <c r="Y379" s="37" t="str">
        <f>IF(ISBLANK(B379),"",IF(ISBLANK(VLOOKUP(B379,PCORNet!$A$2:$H$180,8)), "N/A",VLOOKUP(B379,PCORNet!$A$2:$H$180,8)))</f>
        <v/>
      </c>
      <c r="Z379" s="38" t="str">
        <f>IF(ISBLANK(C379),"",IF(ISBLANK(VLOOKUP(C379,'PCORNet v4'!$A$2:$H$296,8)), "N/A",VLOOKUP(C379,'PCORNet v4'!$A$2:$H$296,8)))</f>
        <v/>
      </c>
      <c r="AA379" s="39" t="str">
        <f>IF(ISBLANK(D379),"",IF(ISBLANK(VLOOKUP(D379,i2b2!$A$2:$H$180,8)),"N/A",VLOOKUP(D379,i2b2!$A$2:$H$180,8)))</f>
        <v/>
      </c>
      <c r="AB379" s="40" t="str">
        <f>IF(ISBLANK(E379),"",IF(ISBLANK(VLOOKUP(E379,OMOP!$A$2:$H$180,8)),"N/A", VLOOKUP(E379,OMOP!$A$2:$H$180,8)))</f>
        <v/>
      </c>
    </row>
    <row r="380" spans="1:28" s="6" customFormat="1" ht="46.8" x14ac:dyDescent="0.3">
      <c r="A380" s="13"/>
      <c r="B380" s="14"/>
      <c r="C380" s="15" t="s">
        <v>1778</v>
      </c>
      <c r="D380" s="16"/>
      <c r="E380" s="17"/>
      <c r="F380" s="13" t="str">
        <f>IF(ISBLANK(A380),"",VLOOKUP(A380, Sentinel!$A$2:$F$139,2)&amp;"."&amp;VLOOKUP(A380, Sentinel!$A$2:$F$139,3))</f>
        <v/>
      </c>
      <c r="G380" s="13" t="str">
        <f>IF(ISBLANK(A380),"",VLOOKUP(A380, Sentinel!$A$2:$H$139,7))</f>
        <v/>
      </c>
      <c r="H380" s="14" t="str">
        <f>IF(ISBLANK(B380),"",VLOOKUP(B380, PCORNet!$A$2:$F$157,2)&amp;"."&amp;VLOOKUP(B380, PCORNet!$A$2:$F$157,3))</f>
        <v/>
      </c>
      <c r="I380" s="14" t="str">
        <f>IF(ISBLANK(B380),"",VLOOKUP(B380, PCORNet!$A$2:$H$157,7))</f>
        <v/>
      </c>
      <c r="J380" s="15" t="str">
        <f>IF(ISBLANK(C380),"",VLOOKUP(C380, 'PCORNet v4'!$A$2:$F$249,2)&amp;"."&amp;VLOOKUP(C380, 'PCORNet v4'!$A$2:$F$249,3))</f>
        <v>Obs_Gen.</v>
      </c>
      <c r="K380" s="15" t="str">
        <f>IF(ISBLANK(C380),"",VLOOKUP(C380, 'PCORNet v4'!$A$2:$H$249,7))</f>
        <v>Table to store everything else</v>
      </c>
      <c r="L380" s="16" t="str">
        <f>IF(ISBLANK(D380),"",VLOOKUP(D380,i2b2!$A$2:$H$60,2)&amp;"."&amp;VLOOKUP(D380,i2b2!$A$2:$H$60,3))</f>
        <v/>
      </c>
      <c r="M380" s="16" t="str">
        <f>IF(ISBLANK(D380),"",VLOOKUP(D380,i2b2!$A$2:$H$60,7))</f>
        <v/>
      </c>
      <c r="N380" s="17" t="str">
        <f>IF(ISBLANK(E380),"",VLOOKUP(E380, OMOP!$A$2:$G$178,2)&amp;"."&amp;VLOOKUP(E380,OMOP!$A$2:$G$178,3))</f>
        <v/>
      </c>
      <c r="O380" s="17" t="str">
        <f>IF(ISBLANK(E380),"",VLOOKUP(E380, OMOP!$A$2:$H$178,7))</f>
        <v/>
      </c>
      <c r="P380" s="25" t="s">
        <v>1820</v>
      </c>
      <c r="Q380" s="26" t="s">
        <v>431</v>
      </c>
      <c r="R380" s="25"/>
      <c r="S380" s="50"/>
      <c r="T380" s="50"/>
      <c r="U380" s="50"/>
      <c r="V380" s="26" t="s">
        <v>1997</v>
      </c>
      <c r="W380" s="26" t="s">
        <v>2732</v>
      </c>
      <c r="X380" s="36" t="str">
        <f>IF(ISBLANK($A380),"",IF(ISBLANK(VLOOKUP($A380, Sentinel!$A$2:$H$180,8)),"N/A",VLOOKUP($A380, Sentinel!$A$2:$H$180,8)))</f>
        <v/>
      </c>
      <c r="Y380" s="37" t="str">
        <f>IF(ISBLANK(B380),"",IF(ISBLANK(VLOOKUP(B380,PCORNet!$A$2:$H$180,8)), "N/A",VLOOKUP(B380,PCORNet!$A$2:$H$180,8)))</f>
        <v/>
      </c>
      <c r="Z380" s="38" t="str">
        <f>IF(ISBLANK(C380),"",IF(ISBLANK(VLOOKUP(C380,'PCORNet v4'!$A$2:$H$296,8)), "N/A",VLOOKUP(C380,'PCORNet v4'!$A$2:$H$296,8)))</f>
        <v>PerformedClinicalResult WHERE PerformedClinicalResult &gt; PerformedObservation &gt; DefinedObservation.categoryCode = "General Observation"</v>
      </c>
      <c r="AA380" s="39" t="str">
        <f>IF(ISBLANK(D380),"",IF(ISBLANK(VLOOKUP(D380,i2b2!$A$2:$H$180,8)),"N/A",VLOOKUP(D380,i2b2!$A$2:$H$180,8)))</f>
        <v/>
      </c>
      <c r="AB380" s="40" t="str">
        <f>IF(ISBLANK(E380),"",IF(ISBLANK(VLOOKUP(E380,OMOP!$A$2:$H$180,8)),"N/A", VLOOKUP(E380,OMOP!$A$2:$H$180,8)))</f>
        <v/>
      </c>
    </row>
    <row r="381" spans="1:28" s="6" customFormat="1" ht="31.2" x14ac:dyDescent="0.3">
      <c r="A381" s="13"/>
      <c r="B381" s="14"/>
      <c r="C381" s="15" t="s">
        <v>1780</v>
      </c>
      <c r="D381" s="16"/>
      <c r="E381" s="17"/>
      <c r="F381" s="13" t="str">
        <f>IF(ISBLANK(A381),"",VLOOKUP(A381, Sentinel!$A$2:$F$139,2)&amp;"."&amp;VLOOKUP(A381, Sentinel!$A$2:$F$139,3))</f>
        <v/>
      </c>
      <c r="G381" s="13" t="str">
        <f>IF(ISBLANK(A381),"",VLOOKUP(A381, Sentinel!$A$2:$H$139,7))</f>
        <v/>
      </c>
      <c r="H381" s="14" t="str">
        <f>IF(ISBLANK(B381),"",VLOOKUP(B381, PCORNet!$A$2:$F$157,2)&amp;"."&amp;VLOOKUP(B381, PCORNet!$A$2:$F$157,3))</f>
        <v/>
      </c>
      <c r="I381" s="14" t="str">
        <f>IF(ISBLANK(B381),"",VLOOKUP(B381, PCORNet!$A$2:$H$157,7))</f>
        <v/>
      </c>
      <c r="J381" s="15" t="str">
        <f>IF(ISBLANK(C381),"",VLOOKUP(C381, 'PCORNet v4'!$A$2:$F$249,2)&amp;"."&amp;VLOOKUP(C381, 'PCORNet v4'!$A$2:$F$249,3))</f>
        <v>Obs_Gen.obsgenid</v>
      </c>
      <c r="K381" s="15" t="str">
        <f>IF(ISBLANK(C381),"",VLOOKUP(C381, 'PCORNet v4'!$A$2:$H$249,7))</f>
        <v>Arbitrary identifier for each unique OBS_GEN record</v>
      </c>
      <c r="L381" s="16" t="str">
        <f>IF(ISBLANK(D381),"",VLOOKUP(D381,i2b2!$A$2:$H$60,2)&amp;"."&amp;VLOOKUP(D381,i2b2!$A$2:$H$60,3))</f>
        <v/>
      </c>
      <c r="M381" s="16" t="str">
        <f>IF(ISBLANK(D381),"",VLOOKUP(D381,i2b2!$A$2:$H$60,7))</f>
        <v/>
      </c>
      <c r="N381" s="17" t="str">
        <f>IF(ISBLANK(E381),"",VLOOKUP(E381, OMOP!$A$2:$G$178,2)&amp;"."&amp;VLOOKUP(E381,OMOP!$A$2:$G$178,3))</f>
        <v/>
      </c>
      <c r="O381" s="17" t="str">
        <f>IF(ISBLANK(E381),"",VLOOKUP(E381, OMOP!$A$2:$H$178,7))</f>
        <v/>
      </c>
      <c r="P381" s="25" t="s">
        <v>2023</v>
      </c>
      <c r="Q381" s="26" t="s">
        <v>2062</v>
      </c>
      <c r="R381" s="25" t="s">
        <v>2051</v>
      </c>
      <c r="S381" s="51"/>
      <c r="T381" s="51"/>
      <c r="U381" s="51"/>
      <c r="V381" s="26" t="s">
        <v>1998</v>
      </c>
      <c r="W381" s="26" t="s">
        <v>2733</v>
      </c>
      <c r="X381" s="36" t="str">
        <f>IF(ISBLANK($A381),"",IF(ISBLANK(VLOOKUP($A381, Sentinel!$A$2:$H$180,8)),"N/A",VLOOKUP($A381, Sentinel!$A$2:$H$180,8)))</f>
        <v/>
      </c>
      <c r="Y381" s="37" t="str">
        <f>IF(ISBLANK(B381),"",IF(ISBLANK(VLOOKUP(B381,PCORNet!$A$2:$H$180,8)), "N/A",VLOOKUP(B381,PCORNet!$A$2:$H$180,8)))</f>
        <v/>
      </c>
      <c r="Z381" s="38" t="str">
        <f>IF(ISBLANK(C381),"",IF(ISBLANK(VLOOKUP(C381,'PCORNet v4'!$A$2:$H$296,8)), "N/A",VLOOKUP(C381,'PCORNet v4'!$A$2:$H$296,8)))</f>
        <v>PerformedClinicalResult &gt; PerformedObservation.identifier(DSET&lt;ID&gt;).item(ID).identifier</v>
      </c>
      <c r="AA381" s="39" t="str">
        <f>IF(ISBLANK(D381),"",IF(ISBLANK(VLOOKUP(D381,i2b2!$A$2:$H$180,8)),"N/A",VLOOKUP(D381,i2b2!$A$2:$H$180,8)))</f>
        <v/>
      </c>
      <c r="AB381" s="40" t="str">
        <f>IF(ISBLANK(E381),"",IF(ISBLANK(VLOOKUP(E381,OMOP!$A$2:$H$180,8)),"N/A", VLOOKUP(E381,OMOP!$A$2:$H$180,8)))</f>
        <v/>
      </c>
    </row>
    <row r="382" spans="1:28" ht="31.2" x14ac:dyDescent="0.3">
      <c r="C382" s="15" t="s">
        <v>1781</v>
      </c>
      <c r="F382" s="13" t="str">
        <f>IF(ISBLANK(A382),"",VLOOKUP(A382, Sentinel!$A$2:$F$139,2)&amp;"."&amp;VLOOKUP(A382, Sentinel!$A$2:$F$139,3))</f>
        <v/>
      </c>
      <c r="G382" s="13" t="str">
        <f>IF(ISBLANK(A382),"",VLOOKUP(A382, Sentinel!$A$2:$H$139,7))</f>
        <v/>
      </c>
      <c r="H382" s="14" t="str">
        <f>IF(ISBLANK(B382),"",VLOOKUP(B382, PCORNet!$A$2:$F$157,2)&amp;"."&amp;VLOOKUP(B382, PCORNet!$A$2:$F$157,3))</f>
        <v/>
      </c>
      <c r="I382" s="14" t="str">
        <f>IF(ISBLANK(B382),"",VLOOKUP(B382, PCORNet!$A$2:$H$157,7))</f>
        <v/>
      </c>
      <c r="J382" s="15" t="str">
        <f>IF(ISBLANK(C382),"",VLOOKUP(C382, 'PCORNet v4'!$A$2:$F$249,2)&amp;"."&amp;VLOOKUP(C382, 'PCORNet v4'!$A$2:$F$249,3))</f>
        <v>Obs_Gen.patid</v>
      </c>
      <c r="K382" s="15" t="str">
        <f>IF(ISBLANK(C382),"",VLOOKUP(C382, 'PCORNet v4'!$A$2:$H$249,7))</f>
        <v>Arbitrary person-level identifier. Used to link across tables.</v>
      </c>
      <c r="L382" s="16" t="str">
        <f>IF(ISBLANK(D382),"",VLOOKUP(D382,i2b2!$A$2:$H$60,2)&amp;"."&amp;VLOOKUP(D382,i2b2!$A$2:$H$60,3))</f>
        <v/>
      </c>
      <c r="M382" s="16" t="str">
        <f>IF(ISBLANK(D382),"",VLOOKUP(D382,i2b2!$A$2:$H$60,7))</f>
        <v/>
      </c>
      <c r="N382" s="17" t="str">
        <f>IF(ISBLANK(E382),"",VLOOKUP(E382, OMOP!$A$2:$G$178,2)&amp;"."&amp;VLOOKUP(E382,OMOP!$A$2:$G$178,3))</f>
        <v/>
      </c>
      <c r="O382" s="17" t="str">
        <f>IF(ISBLANK(E382),"",VLOOKUP(E382, OMOP!$A$2:$H$178,7))</f>
        <v/>
      </c>
      <c r="P382" s="25" t="s">
        <v>447</v>
      </c>
      <c r="Q382" s="26" t="s">
        <v>2050</v>
      </c>
      <c r="R382" s="25" t="s">
        <v>2051</v>
      </c>
      <c r="S382" s="51"/>
      <c r="T382" s="51"/>
      <c r="U382" s="51"/>
      <c r="V382" s="26" t="s">
        <v>1999</v>
      </c>
      <c r="W382" s="26" t="s">
        <v>2734</v>
      </c>
      <c r="X382" s="36" t="str">
        <f>IF(ISBLANK($A382),"",IF(ISBLANK(VLOOKUP($A382, Sentinel!$A$2:$H$180,8)),"N/A",VLOOKUP($A382, Sentinel!$A$2:$H$180,8)))</f>
        <v/>
      </c>
      <c r="Y382" s="37" t="str">
        <f>IF(ISBLANK(B382),"",IF(ISBLANK(VLOOKUP(B382,PCORNet!$A$2:$H$180,8)), "N/A",VLOOKUP(B382,PCORNet!$A$2:$H$180,8)))</f>
        <v/>
      </c>
      <c r="Z382" s="38" t="str">
        <f>IF(ISBLANK(C382),"",IF(ISBLANK(VLOOKUP(C382,'PCORNet v4'!$A$2:$H$296,8)), "N/A",VLOOKUP(C382,'PCORNet v4'!$A$2:$H$296,8)))</f>
        <v>PerformedClinicalResult &gt; PerformedObservation &gt; Subject.identifier(ID).identifier</v>
      </c>
      <c r="AA382" s="39" t="str">
        <f>IF(ISBLANK(D382),"",IF(ISBLANK(VLOOKUP(D382,i2b2!$A$2:$H$180,8)),"N/A",VLOOKUP(D382,i2b2!$A$2:$H$180,8)))</f>
        <v/>
      </c>
      <c r="AB382" s="40" t="str">
        <f>IF(ISBLANK(E382),"",IF(ISBLANK(VLOOKUP(E382,OMOP!$A$2:$H$180,8)),"N/A", VLOOKUP(E382,OMOP!$A$2:$H$180,8)))</f>
        <v/>
      </c>
    </row>
    <row r="383" spans="1:28" ht="78" x14ac:dyDescent="0.3">
      <c r="C383" s="15" t="s">
        <v>1782</v>
      </c>
      <c r="F383" s="13" t="str">
        <f>IF(ISBLANK(A383),"",VLOOKUP(A383, Sentinel!$A$2:$F$139,2)&amp;"."&amp;VLOOKUP(A383, Sentinel!$A$2:$F$139,3))</f>
        <v/>
      </c>
      <c r="G383" s="13" t="str">
        <f>IF(ISBLANK(A383),"",VLOOKUP(A383, Sentinel!$A$2:$H$139,7))</f>
        <v/>
      </c>
      <c r="H383" s="14" t="str">
        <f>IF(ISBLANK(B383),"",VLOOKUP(B383, PCORNet!$A$2:$F$157,2)&amp;"."&amp;VLOOKUP(B383, PCORNet!$A$2:$F$157,3))</f>
        <v/>
      </c>
      <c r="I383" s="14" t="str">
        <f>IF(ISBLANK(B383),"",VLOOKUP(B383, PCORNet!$A$2:$H$157,7))</f>
        <v/>
      </c>
      <c r="J383" s="15" t="str">
        <f>IF(ISBLANK(C383),"",VLOOKUP(C383, 'PCORNet v4'!$A$2:$F$249,2)&amp;"."&amp;VLOOKUP(C383, 'PCORNet v4'!$A$2:$F$249,3))</f>
        <v>Obs_Gen.encounterid</v>
      </c>
      <c r="K383" s="15" t="str">
        <f>IF(ISBLANK(C383),"",VLOOKUP(C383, 'PCORNet v4'!$A$2:$H$249,7))</f>
        <v>Arbitrary encounter-level identifier used to link across tables.  This field should be populated if the observation was recorded as part of a healthcare encounter.</v>
      </c>
      <c r="L383" s="16" t="str">
        <f>IF(ISBLANK(D383),"",VLOOKUP(D383,i2b2!$A$2:$H$60,2)&amp;"."&amp;VLOOKUP(D383,i2b2!$A$2:$H$60,3))</f>
        <v/>
      </c>
      <c r="M383" s="16" t="str">
        <f>IF(ISBLANK(D383),"",VLOOKUP(D383,i2b2!$A$2:$H$60,7))</f>
        <v/>
      </c>
      <c r="N383" s="17" t="str">
        <f>IF(ISBLANK(E383),"",VLOOKUP(E383, OMOP!$A$2:$G$178,2)&amp;"."&amp;VLOOKUP(E383,OMOP!$A$2:$G$178,3))</f>
        <v/>
      </c>
      <c r="O383" s="17" t="str">
        <f>IF(ISBLANK(E383),"",VLOOKUP(E383, OMOP!$A$2:$H$178,7))</f>
        <v/>
      </c>
      <c r="P383" s="25" t="s">
        <v>1690</v>
      </c>
      <c r="Q383" s="26" t="s">
        <v>2062</v>
      </c>
      <c r="R383" s="25" t="s">
        <v>2051</v>
      </c>
      <c r="S383" s="51"/>
      <c r="T383" s="51"/>
      <c r="U383" s="51"/>
      <c r="V383" s="26" t="s">
        <v>2000</v>
      </c>
      <c r="W383" s="26" t="s">
        <v>2735</v>
      </c>
      <c r="X383" s="36" t="str">
        <f>IF(ISBLANK($A383),"",IF(ISBLANK(VLOOKUP($A383, Sentinel!$A$2:$H$180,8)),"N/A",VLOOKUP($A383, Sentinel!$A$2:$H$180,8)))</f>
        <v/>
      </c>
      <c r="Y383" s="37" t="str">
        <f>IF(ISBLANK(B383),"",IF(ISBLANK(VLOOKUP(B383,PCORNet!$A$2:$H$180,8)), "N/A",VLOOKUP(B383,PCORNet!$A$2:$H$180,8)))</f>
        <v/>
      </c>
      <c r="Z383" s="38" t="str">
        <f>IF(ISBLANK(C383),"",IF(ISBLANK(VLOOKUP(C383,'PCORNet v4'!$A$2:$H$296,8)), "N/A",VLOOKUP(C383,'PCORNet v4'!$A$2:$H$296,8)))</f>
        <v>PerformedClinicalResult &gt; PerformedObservation &gt; PerformedCompositionRelationship &gt; PerformedEncounter.identifier(DSET&lt;ID&gt;).item(ID).identifier</v>
      </c>
      <c r="AA383" s="39" t="str">
        <f>IF(ISBLANK(D383),"",IF(ISBLANK(VLOOKUP(D383,i2b2!$A$2:$H$180,8)),"N/A",VLOOKUP(D383,i2b2!$A$2:$H$180,8)))</f>
        <v/>
      </c>
      <c r="AB383" s="40" t="str">
        <f>IF(ISBLANK(E383),"",IF(ISBLANK(VLOOKUP(E383,OMOP!$A$2:$H$180,8)),"N/A", VLOOKUP(E383,OMOP!$A$2:$H$180,8)))</f>
        <v/>
      </c>
    </row>
    <row r="384" spans="1:28" ht="78" x14ac:dyDescent="0.3">
      <c r="C384" s="15" t="s">
        <v>1783</v>
      </c>
      <c r="F384" s="13" t="str">
        <f>IF(ISBLANK(A384),"",VLOOKUP(A384, Sentinel!$A$2:$F$139,2)&amp;"."&amp;VLOOKUP(A384, Sentinel!$A$2:$F$139,3))</f>
        <v/>
      </c>
      <c r="G384" s="13" t="str">
        <f>IF(ISBLANK(A384),"",VLOOKUP(A384, Sentinel!$A$2:$H$139,7))</f>
        <v/>
      </c>
      <c r="H384" s="14" t="str">
        <f>IF(ISBLANK(B384),"",VLOOKUP(B384, PCORNet!$A$2:$F$157,2)&amp;"."&amp;VLOOKUP(B384, PCORNet!$A$2:$F$157,3))</f>
        <v/>
      </c>
      <c r="I384" s="14" t="str">
        <f>IF(ISBLANK(B384),"",VLOOKUP(B384, PCORNet!$A$2:$H$157,7))</f>
        <v/>
      </c>
      <c r="J384" s="15" t="str">
        <f>IF(ISBLANK(C384),"",VLOOKUP(C384, 'PCORNet v4'!$A$2:$F$249,2)&amp;"."&amp;VLOOKUP(C384, 'PCORNet v4'!$A$2:$F$249,3))</f>
        <v>Obs_Gen.obsgen_providerid</v>
      </c>
      <c r="K384" s="15" t="str">
        <f>IF(ISBLANK(C384),"",VLOOKUP(C384, 'PCORNet v4'!$A$2:$H$249,7))</f>
        <v>Provider code for the provider who ordered the observation. The provider code is a pseudoidentifier with a consistent crosswalk to the real identifier.</v>
      </c>
      <c r="L384" s="16" t="str">
        <f>IF(ISBLANK(D384),"",VLOOKUP(D384,i2b2!$A$2:$H$60,2)&amp;"."&amp;VLOOKUP(D384,i2b2!$A$2:$H$60,3))</f>
        <v/>
      </c>
      <c r="M384" s="16" t="str">
        <f>IF(ISBLANK(D384),"",VLOOKUP(D384,i2b2!$A$2:$H$60,7))</f>
        <v/>
      </c>
      <c r="N384" s="17" t="str">
        <f>IF(ISBLANK(E384),"",VLOOKUP(E384, OMOP!$A$2:$G$178,2)&amp;"."&amp;VLOOKUP(E384,OMOP!$A$2:$G$178,3))</f>
        <v/>
      </c>
      <c r="O384" s="17" t="str">
        <f>IF(ISBLANK(E384),"",VLOOKUP(E384, OMOP!$A$2:$H$178,7))</f>
        <v/>
      </c>
      <c r="P384" s="25" t="s">
        <v>2043</v>
      </c>
      <c r="Q384" s="26" t="s">
        <v>1541</v>
      </c>
      <c r="R384" s="25" t="s">
        <v>2051</v>
      </c>
      <c r="S384" s="51"/>
      <c r="T384" s="51"/>
      <c r="U384" s="51"/>
      <c r="V384" s="26" t="s">
        <v>2139</v>
      </c>
      <c r="W384" s="26" t="s">
        <v>2736</v>
      </c>
      <c r="X384" s="36" t="str">
        <f>IF(ISBLANK($A384),"",IF(ISBLANK(VLOOKUP($A384, Sentinel!$A$2:$H$180,8)),"N/A",VLOOKUP($A384, Sentinel!$A$2:$H$180,8)))</f>
        <v/>
      </c>
      <c r="Y384" s="37" t="str">
        <f>IF(ISBLANK(B384),"",IF(ISBLANK(VLOOKUP(B384,PCORNet!$A$2:$H$180,8)), "N/A",VLOOKUP(B384,PCORNet!$A$2:$H$180,8)))</f>
        <v/>
      </c>
      <c r="Z384" s="38" t="str">
        <f>IF(ISBLANK(C384),"",IF(ISBLANK(VLOOKUP(C384,'PCORNet v4'!$A$2:$H$296,8)), "N/A",VLOOKUP(C384,'PCORNet v4'!$A$2:$H$296,8)))</f>
        <v>PerformedClinicalResult &gt; PerformedObservation &gt; Performer &gt; HealthcareProvider.identifier(DSET&lt;ID&gt;).item(ID).identifier WHERE Performer.typeCode = "Ordering Provider"</v>
      </c>
      <c r="AA384" s="39" t="str">
        <f>IF(ISBLANK(D384),"",IF(ISBLANK(VLOOKUP(D384,i2b2!$A$2:$H$180,8)),"N/A",VLOOKUP(D384,i2b2!$A$2:$H$180,8)))</f>
        <v/>
      </c>
      <c r="AB384" s="40" t="str">
        <f>IF(ISBLANK(E384),"",IF(ISBLANK(VLOOKUP(E384,OMOP!$A$2:$H$180,8)),"N/A", VLOOKUP(E384,OMOP!$A$2:$H$180,8)))</f>
        <v/>
      </c>
    </row>
    <row r="385" spans="1:28" ht="156" x14ac:dyDescent="0.3">
      <c r="C385" s="15" t="s">
        <v>1784</v>
      </c>
      <c r="F385" s="13" t="str">
        <f>IF(ISBLANK(A385),"",VLOOKUP(A385, Sentinel!$A$2:$F$139,2)&amp;"."&amp;VLOOKUP(A385, Sentinel!$A$2:$F$139,3))</f>
        <v/>
      </c>
      <c r="G385" s="13" t="str">
        <f>IF(ISBLANK(A385),"",VLOOKUP(A385, Sentinel!$A$2:$H$139,7))</f>
        <v/>
      </c>
      <c r="H385" s="14" t="str">
        <f>IF(ISBLANK(B385),"",VLOOKUP(B385, PCORNet!$A$2:$F$157,2)&amp;"."&amp;VLOOKUP(B385, PCORNet!$A$2:$F$157,3))</f>
        <v/>
      </c>
      <c r="I385" s="14" t="str">
        <f>IF(ISBLANK(B385),"",VLOOKUP(B385, PCORNet!$A$2:$H$157,7))</f>
        <v/>
      </c>
      <c r="J385" s="15" t="str">
        <f>IF(ISBLANK(C385),"",VLOOKUP(C385, 'PCORNet v4'!$A$2:$F$249,2)&amp;"."&amp;VLOOKUP(C385, 'PCORNet v4'!$A$2:$F$249,3))</f>
        <v>Obs_Gen.obsgen_date</v>
      </c>
      <c r="K385" s="15" t="str">
        <f>IF(ISBLANK(C385),"",VLOOKUP(C385, 'PCORNet v4'!$A$2:$H$249,7))</f>
        <v>Date of observation/measurement</v>
      </c>
      <c r="L385" s="16" t="str">
        <f>IF(ISBLANK(D385),"",VLOOKUP(D385,i2b2!$A$2:$H$60,2)&amp;"."&amp;VLOOKUP(D385,i2b2!$A$2:$H$60,3))</f>
        <v/>
      </c>
      <c r="M385" s="16" t="str">
        <f>IF(ISBLANK(D385),"",VLOOKUP(D385,i2b2!$A$2:$H$60,7))</f>
        <v/>
      </c>
      <c r="N385" s="17" t="str">
        <f>IF(ISBLANK(E385),"",VLOOKUP(E385, OMOP!$A$2:$G$178,2)&amp;"."&amp;VLOOKUP(E385,OMOP!$A$2:$G$178,3))</f>
        <v/>
      </c>
      <c r="O385" s="17" t="str">
        <f>IF(ISBLANK(E385),"",VLOOKUP(E385, OMOP!$A$2:$H$178,7))</f>
        <v/>
      </c>
      <c r="P385" s="25" t="s">
        <v>448</v>
      </c>
      <c r="Q385" s="26" t="s">
        <v>2047</v>
      </c>
      <c r="R385" s="25" t="s">
        <v>2048</v>
      </c>
      <c r="S385" s="50" t="s">
        <v>2989</v>
      </c>
      <c r="T385" s="50" t="s">
        <v>2990</v>
      </c>
      <c r="U385" s="50" t="s">
        <v>3081</v>
      </c>
      <c r="V385" s="26" t="s">
        <v>2001</v>
      </c>
      <c r="W385" s="26" t="s">
        <v>2737</v>
      </c>
      <c r="X385" s="36" t="str">
        <f>IF(ISBLANK($A385),"",IF(ISBLANK(VLOOKUP($A385, Sentinel!$A$2:$H$180,8)),"N/A",VLOOKUP($A385, Sentinel!$A$2:$H$180,8)))</f>
        <v/>
      </c>
      <c r="Y385" s="37" t="str">
        <f>IF(ISBLANK(B385),"",IF(ISBLANK(VLOOKUP(B385,PCORNet!$A$2:$H$180,8)), "N/A",VLOOKUP(B385,PCORNet!$A$2:$H$180,8)))</f>
        <v/>
      </c>
      <c r="Z385" s="38" t="str">
        <f>IF(ISBLANK(C385),"",IF(ISBLANK(VLOOKUP(C385,'PCORNet v4'!$A$2:$H$296,8)), "N/A",VLOOKUP(C385,'PCORNet v4'!$A$2:$H$296,8)))</f>
        <v>PerformedClinicalResult &gt; PerformedObservation.dateRange(IVL&lt;TS.DATETIME&gt;).low</v>
      </c>
      <c r="AA385" s="39" t="str">
        <f>IF(ISBLANK(D385),"",IF(ISBLANK(VLOOKUP(D385,i2b2!$A$2:$H$180,8)),"N/A",VLOOKUP(D385,i2b2!$A$2:$H$180,8)))</f>
        <v/>
      </c>
      <c r="AB385" s="40" t="str">
        <f>IF(ISBLANK(E385),"",IF(ISBLANK(VLOOKUP(E385,OMOP!$A$2:$H$180,8)),"N/A", VLOOKUP(E385,OMOP!$A$2:$H$180,8)))</f>
        <v/>
      </c>
    </row>
    <row r="386" spans="1:28" ht="31.2" x14ac:dyDescent="0.3">
      <c r="C386" s="15" t="s">
        <v>1785</v>
      </c>
      <c r="F386" s="13" t="str">
        <f>IF(ISBLANK(A386),"",VLOOKUP(A386, Sentinel!$A$2:$F$139,2)&amp;"."&amp;VLOOKUP(A386, Sentinel!$A$2:$F$139,3))</f>
        <v/>
      </c>
      <c r="G386" s="13" t="str">
        <f>IF(ISBLANK(A386),"",VLOOKUP(A386, Sentinel!$A$2:$H$139,7))</f>
        <v/>
      </c>
      <c r="H386" s="14" t="str">
        <f>IF(ISBLANK(B386),"",VLOOKUP(B386, PCORNet!$A$2:$F$157,2)&amp;"."&amp;VLOOKUP(B386, PCORNet!$A$2:$F$157,3))</f>
        <v/>
      </c>
      <c r="I386" s="14" t="str">
        <f>IF(ISBLANK(B386),"",VLOOKUP(B386, PCORNet!$A$2:$H$157,7))</f>
        <v/>
      </c>
      <c r="J386" s="15" t="str">
        <f>IF(ISBLANK(C386),"",VLOOKUP(C386, 'PCORNet v4'!$A$2:$F$249,2)&amp;"."&amp;VLOOKUP(C386, 'PCORNet v4'!$A$2:$F$249,3))</f>
        <v>Obs_Gen.obsgen_time</v>
      </c>
      <c r="K386" s="15" t="str">
        <f>IF(ISBLANK(C386),"",VLOOKUP(C386, 'PCORNet v4'!$A$2:$H$249,7))</f>
        <v>Time of observation/measurement</v>
      </c>
      <c r="L386" s="16" t="str">
        <f>IF(ISBLANK(D386),"",VLOOKUP(D386,i2b2!$A$2:$H$60,2)&amp;"."&amp;VLOOKUP(D386,i2b2!$A$2:$H$60,3))</f>
        <v/>
      </c>
      <c r="M386" s="16" t="str">
        <f>IF(ISBLANK(D386),"",VLOOKUP(D386,i2b2!$A$2:$H$60,7))</f>
        <v/>
      </c>
      <c r="N386" s="17" t="str">
        <f>IF(ISBLANK(E386),"",VLOOKUP(E386, OMOP!$A$2:$G$178,2)&amp;"."&amp;VLOOKUP(E386,OMOP!$A$2:$G$178,3))</f>
        <v/>
      </c>
      <c r="O386" s="17" t="str">
        <f>IF(ISBLANK(E386),"",VLOOKUP(E386, OMOP!$A$2:$H$178,7))</f>
        <v/>
      </c>
      <c r="P386" s="25" t="s">
        <v>448</v>
      </c>
      <c r="Q386" s="26" t="s">
        <v>2047</v>
      </c>
      <c r="R386" s="25" t="s">
        <v>2048</v>
      </c>
      <c r="S386" s="50" t="s">
        <v>2989</v>
      </c>
      <c r="T386" s="50" t="s">
        <v>2990</v>
      </c>
      <c r="U386" s="50"/>
      <c r="V386" s="26" t="s">
        <v>2001</v>
      </c>
      <c r="W386" s="26" t="s">
        <v>2737</v>
      </c>
      <c r="X386" s="36" t="str">
        <f>IF(ISBLANK($A386),"",IF(ISBLANK(VLOOKUP($A386, Sentinel!$A$2:$H$180,8)),"N/A",VLOOKUP($A386, Sentinel!$A$2:$H$180,8)))</f>
        <v/>
      </c>
      <c r="Y386" s="37" t="str">
        <f>IF(ISBLANK(B386),"",IF(ISBLANK(VLOOKUP(B386,PCORNet!$A$2:$H$180,8)), "N/A",VLOOKUP(B386,PCORNet!$A$2:$H$180,8)))</f>
        <v/>
      </c>
      <c r="Z386" s="38" t="str">
        <f>IF(ISBLANK(C386),"",IF(ISBLANK(VLOOKUP(C386,'PCORNet v4'!$A$2:$H$296,8)), "N/A",VLOOKUP(C386,'PCORNet v4'!$A$2:$H$296,8)))</f>
        <v>PerformedClinicalResult &gt; PerformedObservation.dateRange(IVL&lt;TS.DATETIME&gt;).low</v>
      </c>
      <c r="AA386" s="39" t="str">
        <f>IF(ISBLANK(D386),"",IF(ISBLANK(VLOOKUP(D386,i2b2!$A$2:$H$180,8)),"N/A",VLOOKUP(D386,i2b2!$A$2:$H$180,8)))</f>
        <v/>
      </c>
      <c r="AB386" s="40" t="str">
        <f>IF(ISBLANK(E386),"",IF(ISBLANK(VLOOKUP(E386,OMOP!$A$2:$H$180,8)),"N/A", VLOOKUP(E386,OMOP!$A$2:$H$180,8)))</f>
        <v/>
      </c>
    </row>
    <row r="387" spans="1:28" ht="78" x14ac:dyDescent="0.3">
      <c r="C387" s="15" t="s">
        <v>1786</v>
      </c>
      <c r="F387" s="13" t="str">
        <f>IF(ISBLANK(A387),"",VLOOKUP(A387, Sentinel!$A$2:$F$139,2)&amp;"."&amp;VLOOKUP(A387, Sentinel!$A$2:$F$139,3))</f>
        <v/>
      </c>
      <c r="G387" s="13" t="str">
        <f>IF(ISBLANK(A387),"",VLOOKUP(A387, Sentinel!$A$2:$H$139,7))</f>
        <v/>
      </c>
      <c r="H387" s="14" t="str">
        <f>IF(ISBLANK(B387),"",VLOOKUP(B387, PCORNet!$A$2:$F$157,2)&amp;"."&amp;VLOOKUP(B387, PCORNet!$A$2:$F$157,3))</f>
        <v/>
      </c>
      <c r="I387" s="14" t="str">
        <f>IF(ISBLANK(B387),"",VLOOKUP(B387, PCORNet!$A$2:$H$157,7))</f>
        <v/>
      </c>
      <c r="J387" s="15" t="str">
        <f>IF(ISBLANK(C387),"",VLOOKUP(C387, 'PCORNet v4'!$A$2:$F$249,2)&amp;"."&amp;VLOOKUP(C387, 'PCORNet v4'!$A$2:$F$249,3))</f>
        <v>Obs_Gen.obsgen_type</v>
      </c>
      <c r="K387" s="15" t="str">
        <f>IF(ISBLANK(C387),"",VLOOKUP(C387, 'PCORNet v4'!$A$2:$H$249,7))</f>
        <v>Terminology / vocabulary used to describe the clinical observation</v>
      </c>
      <c r="L387" s="16" t="str">
        <f>IF(ISBLANK(D387),"",VLOOKUP(D387,i2b2!$A$2:$H$60,2)&amp;"."&amp;VLOOKUP(D387,i2b2!$A$2:$H$60,3))</f>
        <v/>
      </c>
      <c r="M387" s="16" t="str">
        <f>IF(ISBLANK(D387),"",VLOOKUP(D387,i2b2!$A$2:$H$60,7))</f>
        <v/>
      </c>
      <c r="N387" s="17" t="str">
        <f>IF(ISBLANK(E387),"",VLOOKUP(E387, OMOP!$A$2:$G$178,2)&amp;"."&amp;VLOOKUP(E387,OMOP!$A$2:$G$178,3))</f>
        <v/>
      </c>
      <c r="O387" s="17" t="str">
        <f>IF(ISBLANK(E387),"",VLOOKUP(E387, OMOP!$A$2:$H$178,7))</f>
        <v/>
      </c>
      <c r="P387" s="25" t="s">
        <v>1775</v>
      </c>
      <c r="Q387" s="26" t="s">
        <v>2060</v>
      </c>
      <c r="R387" s="25" t="s">
        <v>2061</v>
      </c>
      <c r="S387" s="50" t="s">
        <v>2855</v>
      </c>
      <c r="T387" s="50" t="s">
        <v>2856</v>
      </c>
      <c r="U387" s="50" t="s">
        <v>3008</v>
      </c>
      <c r="V387" s="26" t="s">
        <v>2003</v>
      </c>
      <c r="W387" s="26" t="s">
        <v>2738</v>
      </c>
      <c r="X387" s="36" t="str">
        <f>IF(ISBLANK($A387),"",IF(ISBLANK(VLOOKUP($A387, Sentinel!$A$2:$H$180,8)),"N/A",VLOOKUP($A387, Sentinel!$A$2:$H$180,8)))</f>
        <v/>
      </c>
      <c r="Y387" s="37" t="str">
        <f>IF(ISBLANK(B387),"",IF(ISBLANK(VLOOKUP(B387,PCORNet!$A$2:$H$180,8)), "N/A",VLOOKUP(B387,PCORNet!$A$2:$H$180,8)))</f>
        <v/>
      </c>
      <c r="Z387" s="38" t="str">
        <f>IF(ISBLANK(C387),"",IF(ISBLANK(VLOOKUP(C387,'PCORNet v4'!$A$2:$H$296,8)), "N/A",VLOOKUP(C387,'PCORNet v4'!$A$2:$H$296,8)))</f>
        <v>PerformedClinicalResult &gt; PerformedObservation &gt; DefinedActivity.nameCode(CD).codeSystem</v>
      </c>
      <c r="AA387" s="39" t="str">
        <f>IF(ISBLANK(D387),"",IF(ISBLANK(VLOOKUP(D387,i2b2!$A$2:$H$180,8)),"N/A",VLOOKUP(D387,i2b2!$A$2:$H$180,8)))</f>
        <v/>
      </c>
      <c r="AB387" s="40" t="str">
        <f>IF(ISBLANK(E387),"",IF(ISBLANK(VLOOKUP(E387,OMOP!$A$2:$H$180,8)),"N/A", VLOOKUP(E387,OMOP!$A$2:$H$180,8)))</f>
        <v/>
      </c>
    </row>
    <row r="388" spans="1:28" ht="78" x14ac:dyDescent="0.3">
      <c r="C388" s="15" t="s">
        <v>1787</v>
      </c>
      <c r="F388" s="13" t="str">
        <f>IF(ISBLANK(A388),"",VLOOKUP(A388, Sentinel!$A$2:$F$139,2)&amp;"."&amp;VLOOKUP(A388, Sentinel!$A$2:$F$139,3))</f>
        <v/>
      </c>
      <c r="G388" s="13" t="str">
        <f>IF(ISBLANK(A388),"",VLOOKUP(A388, Sentinel!$A$2:$H$139,7))</f>
        <v/>
      </c>
      <c r="H388" s="14" t="str">
        <f>IF(ISBLANK(B388),"",VLOOKUP(B388, PCORNet!$A$2:$F$157,2)&amp;"."&amp;VLOOKUP(B388, PCORNet!$A$2:$F$157,3))</f>
        <v/>
      </c>
      <c r="I388" s="14" t="str">
        <f>IF(ISBLANK(B388),"",VLOOKUP(B388, PCORNet!$A$2:$H$157,7))</f>
        <v/>
      </c>
      <c r="J388" s="15" t="str">
        <f>IF(ISBLANK(C388),"",VLOOKUP(C388, 'PCORNet v4'!$A$2:$F$249,2)&amp;"."&amp;VLOOKUP(C388, 'PCORNet v4'!$A$2:$F$249,3))</f>
        <v>Obs_Gen.obsgen_code</v>
      </c>
      <c r="K388" s="15" t="str">
        <f>IF(ISBLANK(C388),"",VLOOKUP(C388, 'PCORNet v4'!$A$2:$H$249,7))</f>
        <v>Code of the clinical observation in the vocabulary/terminology specified in OBSGEN_TYPE.</v>
      </c>
      <c r="L388" s="16" t="str">
        <f>IF(ISBLANK(D388),"",VLOOKUP(D388,i2b2!$A$2:$H$60,2)&amp;"."&amp;VLOOKUP(D388,i2b2!$A$2:$H$60,3))</f>
        <v/>
      </c>
      <c r="M388" s="16" t="str">
        <f>IF(ISBLANK(D388),"",VLOOKUP(D388,i2b2!$A$2:$H$60,7))</f>
        <v/>
      </c>
      <c r="N388" s="17" t="str">
        <f>IF(ISBLANK(E388),"",VLOOKUP(E388, OMOP!$A$2:$G$178,2)&amp;"."&amp;VLOOKUP(E388,OMOP!$A$2:$G$178,3))</f>
        <v/>
      </c>
      <c r="O388" s="17" t="str">
        <f>IF(ISBLANK(E388),"",VLOOKUP(E388, OMOP!$A$2:$H$178,7))</f>
        <v/>
      </c>
      <c r="P388" s="25" t="s">
        <v>437</v>
      </c>
      <c r="Q388" s="26" t="s">
        <v>2060</v>
      </c>
      <c r="R388" s="25" t="s">
        <v>2061</v>
      </c>
      <c r="S388" s="50" t="s">
        <v>3054</v>
      </c>
      <c r="T388" s="50" t="s">
        <v>3009</v>
      </c>
      <c r="U388" s="50" t="s">
        <v>3082</v>
      </c>
      <c r="V388" s="26" t="s">
        <v>2002</v>
      </c>
      <c r="W388" s="26" t="s">
        <v>2738</v>
      </c>
      <c r="X388" s="36" t="str">
        <f>IF(ISBLANK($A388),"",IF(ISBLANK(VLOOKUP($A388, Sentinel!$A$2:$H$180,8)),"N/A",VLOOKUP($A388, Sentinel!$A$2:$H$180,8)))</f>
        <v/>
      </c>
      <c r="Y388" s="37" t="str">
        <f>IF(ISBLANK(B388),"",IF(ISBLANK(VLOOKUP(B388,PCORNet!$A$2:$H$180,8)), "N/A",VLOOKUP(B388,PCORNet!$A$2:$H$180,8)))</f>
        <v/>
      </c>
      <c r="Z388" s="38" t="str">
        <f>IF(ISBLANK(C388),"",IF(ISBLANK(VLOOKUP(C388,'PCORNet v4'!$A$2:$H$296,8)), "N/A",VLOOKUP(C388,'PCORNet v4'!$A$2:$H$296,8)))</f>
        <v>PerformedClinicalResult &gt; PerformedObservation &gt; DefinedActivity.nameCode(CD).code</v>
      </c>
      <c r="AA388" s="39" t="str">
        <f>IF(ISBLANK(D388),"",IF(ISBLANK(VLOOKUP(D388,i2b2!$A$2:$H$180,8)),"N/A",VLOOKUP(D388,i2b2!$A$2:$H$180,8)))</f>
        <v/>
      </c>
      <c r="AB388" s="40" t="str">
        <f>IF(ISBLANK(E388),"",IF(ISBLANK(VLOOKUP(E388,OMOP!$A$2:$H$180,8)),"N/A", VLOOKUP(E388,OMOP!$A$2:$H$180,8)))</f>
        <v/>
      </c>
    </row>
    <row r="389" spans="1:28" ht="46.8" x14ac:dyDescent="0.3">
      <c r="C389" s="15" t="s">
        <v>1788</v>
      </c>
      <c r="F389" s="13" t="str">
        <f>IF(ISBLANK(A389),"",VLOOKUP(A389, Sentinel!$A$2:$F$139,2)&amp;"."&amp;VLOOKUP(A389, Sentinel!$A$2:$F$139,3))</f>
        <v/>
      </c>
      <c r="G389" s="13" t="str">
        <f>IF(ISBLANK(A389),"",VLOOKUP(A389, Sentinel!$A$2:$H$139,7))</f>
        <v/>
      </c>
      <c r="H389" s="14" t="str">
        <f>IF(ISBLANK(B389),"",VLOOKUP(B389, PCORNet!$A$2:$F$157,2)&amp;"."&amp;VLOOKUP(B389, PCORNet!$A$2:$F$157,3))</f>
        <v/>
      </c>
      <c r="I389" s="14" t="str">
        <f>IF(ISBLANK(B389),"",VLOOKUP(B389, PCORNet!$A$2:$H$157,7))</f>
        <v/>
      </c>
      <c r="J389" s="15" t="str">
        <f>IF(ISBLANK(C389),"",VLOOKUP(C389, 'PCORNet v4'!$A$2:$F$249,2)&amp;"."&amp;VLOOKUP(C389, 'PCORNet v4'!$A$2:$F$249,3))</f>
        <v>Obs_Gen.obsgen_result_qual</v>
      </c>
      <c r="K389" s="15" t="str">
        <f>IF(ISBLANK(C389),"",VLOOKUP(C389, 'PCORNet v4'!$A$2:$H$249,7))</f>
        <v>Standardized result for qualitative results.  This variable should be NI for quantitative results.</v>
      </c>
      <c r="L389" s="16" t="str">
        <f>IF(ISBLANK(D389),"",VLOOKUP(D389,i2b2!$A$2:$H$60,2)&amp;"."&amp;VLOOKUP(D389,i2b2!$A$2:$H$60,3))</f>
        <v/>
      </c>
      <c r="M389" s="16" t="str">
        <f>IF(ISBLANK(D389),"",VLOOKUP(D389,i2b2!$A$2:$H$60,7))</f>
        <v/>
      </c>
      <c r="N389" s="17" t="str">
        <f>IF(ISBLANK(E389),"",VLOOKUP(E389, OMOP!$A$2:$G$178,2)&amp;"."&amp;VLOOKUP(E389,OMOP!$A$2:$G$178,3))</f>
        <v/>
      </c>
      <c r="O389" s="17" t="str">
        <f>IF(ISBLANK(E389),"",VLOOKUP(E389, OMOP!$A$2:$H$178,7))</f>
        <v/>
      </c>
      <c r="P389" s="25" t="s">
        <v>1167</v>
      </c>
      <c r="Q389" s="26" t="s">
        <v>807</v>
      </c>
      <c r="R389" s="25" t="s">
        <v>2070</v>
      </c>
      <c r="S389" s="50"/>
      <c r="T389" s="50"/>
      <c r="U389" s="50"/>
      <c r="V389" s="26" t="s">
        <v>2004</v>
      </c>
      <c r="W389" s="26" t="s">
        <v>2739</v>
      </c>
      <c r="X389" s="36" t="str">
        <f>IF(ISBLANK($A389),"",IF(ISBLANK(VLOOKUP($A389, Sentinel!$A$2:$H$180,8)),"N/A",VLOOKUP($A389, Sentinel!$A$2:$H$180,8)))</f>
        <v/>
      </c>
      <c r="Y389" s="37" t="str">
        <f>IF(ISBLANK(B389),"",IF(ISBLANK(VLOOKUP(B389,PCORNet!$A$2:$H$180,8)), "N/A",VLOOKUP(B389,PCORNet!$A$2:$H$180,8)))</f>
        <v/>
      </c>
      <c r="Z389" s="38" t="str">
        <f>IF(ISBLANK(C389),"",IF(ISBLANK(VLOOKUP(C389,'PCORNet v4'!$A$2:$H$296,8)), "N/A",VLOOKUP(C389,'PCORNet v4'!$A$2:$H$296,8)))</f>
        <v>PerformedClinicalResult.value(ANY=&gt;CD).code</v>
      </c>
      <c r="AA389" s="39" t="str">
        <f>IF(ISBLANK(D389),"",IF(ISBLANK(VLOOKUP(D389,i2b2!$A$2:$H$180,8)),"N/A",VLOOKUP(D389,i2b2!$A$2:$H$180,8)))</f>
        <v/>
      </c>
      <c r="AB389" s="40" t="str">
        <f>IF(ISBLANK(E389),"",IF(ISBLANK(VLOOKUP(E389,OMOP!$A$2:$H$180,8)),"N/A", VLOOKUP(E389,OMOP!$A$2:$H$180,8)))</f>
        <v/>
      </c>
    </row>
    <row r="390" spans="1:28" s="6" customFormat="1" ht="31.2" x14ac:dyDescent="0.3">
      <c r="A390" s="13"/>
      <c r="B390" s="14"/>
      <c r="C390" s="15" t="s">
        <v>1789</v>
      </c>
      <c r="D390" s="16"/>
      <c r="E390" s="17"/>
      <c r="F390" s="13" t="str">
        <f>IF(ISBLANK(A390),"",VLOOKUP(A390, Sentinel!$A$2:$F$139,2)&amp;"."&amp;VLOOKUP(A390, Sentinel!$A$2:$F$139,3))</f>
        <v/>
      </c>
      <c r="G390" s="13" t="str">
        <f>IF(ISBLANK(A390),"",VLOOKUP(A390, Sentinel!$A$2:$H$139,7))</f>
        <v/>
      </c>
      <c r="H390" s="14" t="str">
        <f>IF(ISBLANK(B390),"",VLOOKUP(B390, PCORNet!$A$2:$F$157,2)&amp;"."&amp;VLOOKUP(B390, PCORNet!$A$2:$F$157,3))</f>
        <v/>
      </c>
      <c r="I390" s="14" t="str">
        <f>IF(ISBLANK(B390),"",VLOOKUP(B390, PCORNet!$A$2:$H$157,7))</f>
        <v/>
      </c>
      <c r="J390" s="15" t="str">
        <f>IF(ISBLANK(C390),"",VLOOKUP(C390, 'PCORNet v4'!$A$2:$F$249,2)&amp;"."&amp;VLOOKUP(C390, 'PCORNet v4'!$A$2:$F$249,3))</f>
        <v>Obs_Gen.obsgen_result_text</v>
      </c>
      <c r="K390" s="15" t="str">
        <f>IF(ISBLANK(C390),"",VLOOKUP(C390, 'PCORNet v4'!$A$2:$H$249,7))</f>
        <v>Narrative/textual clinical observations</v>
      </c>
      <c r="L390" s="16" t="str">
        <f>IF(ISBLANK(D390),"",VLOOKUP(D390,i2b2!$A$2:$H$60,2)&amp;"."&amp;VLOOKUP(D390,i2b2!$A$2:$H$60,3))</f>
        <v/>
      </c>
      <c r="M390" s="16" t="str">
        <f>IF(ISBLANK(D390),"",VLOOKUP(D390,i2b2!$A$2:$H$60,7))</f>
        <v/>
      </c>
      <c r="N390" s="17" t="str">
        <f>IF(ISBLANK(E390),"",VLOOKUP(E390, OMOP!$A$2:$G$178,2)&amp;"."&amp;VLOOKUP(E390,OMOP!$A$2:$G$178,3))</f>
        <v/>
      </c>
      <c r="O390" s="17" t="str">
        <f>IF(ISBLANK(E390),"",VLOOKUP(E390, OMOP!$A$2:$H$178,7))</f>
        <v/>
      </c>
      <c r="P390" s="25" t="s">
        <v>444</v>
      </c>
      <c r="Q390" s="26" t="s">
        <v>807</v>
      </c>
      <c r="R390" s="25" t="s">
        <v>2070</v>
      </c>
      <c r="S390" s="50" t="s">
        <v>2897</v>
      </c>
      <c r="T390" s="50" t="s">
        <v>3010</v>
      </c>
      <c r="U390" s="50"/>
      <c r="V390" s="26" t="s">
        <v>2005</v>
      </c>
      <c r="W390" s="26" t="s">
        <v>2740</v>
      </c>
      <c r="X390" s="36" t="str">
        <f>IF(ISBLANK($A390),"",IF(ISBLANK(VLOOKUP($A390, Sentinel!$A$2:$H$180,8)),"N/A",VLOOKUP($A390, Sentinel!$A$2:$H$180,8)))</f>
        <v/>
      </c>
      <c r="Y390" s="37" t="str">
        <f>IF(ISBLANK(B390),"",IF(ISBLANK(VLOOKUP(B390,PCORNet!$A$2:$H$180,8)), "N/A",VLOOKUP(B390,PCORNet!$A$2:$H$180,8)))</f>
        <v/>
      </c>
      <c r="Z390" s="38" t="str">
        <f>IF(ISBLANK(C390),"",IF(ISBLANK(VLOOKUP(C390,'PCORNet v4'!$A$2:$H$296,8)), "N/A",VLOOKUP(C390,'PCORNet v4'!$A$2:$H$296,8)))</f>
        <v>PerformedClinicalResult.value(ANY=&gt;ST)</v>
      </c>
      <c r="AA390" s="39" t="str">
        <f>IF(ISBLANK(D390),"",IF(ISBLANK(VLOOKUP(D390,i2b2!$A$2:$H$180,8)),"N/A",VLOOKUP(D390,i2b2!$A$2:$H$180,8)))</f>
        <v/>
      </c>
      <c r="AB390" s="40" t="str">
        <f>IF(ISBLANK(E390),"",IF(ISBLANK(VLOOKUP(E390,OMOP!$A$2:$H$180,8)),"N/A", VLOOKUP(E390,OMOP!$A$2:$H$180,8)))</f>
        <v/>
      </c>
    </row>
    <row r="391" spans="1:28" ht="31.2" x14ac:dyDescent="0.3">
      <c r="C391" s="15" t="s">
        <v>1790</v>
      </c>
      <c r="F391" s="13" t="str">
        <f>IF(ISBLANK(A391),"",VLOOKUP(A391, Sentinel!$A$2:$F$139,2)&amp;"."&amp;VLOOKUP(A391, Sentinel!$A$2:$F$139,3))</f>
        <v/>
      </c>
      <c r="G391" s="13" t="str">
        <f>IF(ISBLANK(A391),"",VLOOKUP(A391, Sentinel!$A$2:$H$139,7))</f>
        <v/>
      </c>
      <c r="H391" s="14" t="str">
        <f>IF(ISBLANK(B391),"",VLOOKUP(B391, PCORNet!$A$2:$F$157,2)&amp;"."&amp;VLOOKUP(B391, PCORNet!$A$2:$F$157,3))</f>
        <v/>
      </c>
      <c r="I391" s="14" t="str">
        <f>IF(ISBLANK(B391),"",VLOOKUP(B391, PCORNet!$A$2:$H$157,7))</f>
        <v/>
      </c>
      <c r="J391" s="15" t="str">
        <f>IF(ISBLANK(C391),"",VLOOKUP(C391, 'PCORNet v4'!$A$2:$F$249,2)&amp;"."&amp;VLOOKUP(C391, 'PCORNet v4'!$A$2:$F$249,3))</f>
        <v>Obs_Gen.obsgen_result_num</v>
      </c>
      <c r="K391" s="15" t="str">
        <f>IF(ISBLANK(C391),"",VLOOKUP(C391, 'PCORNet v4'!$A$2:$H$249,7))</f>
        <v>Standardized/converted result for quantitative results.</v>
      </c>
      <c r="L391" s="16" t="str">
        <f>IF(ISBLANK(D391),"",VLOOKUP(D391,i2b2!$A$2:$H$60,2)&amp;"."&amp;VLOOKUP(D391,i2b2!$A$2:$H$60,3))</f>
        <v/>
      </c>
      <c r="M391" s="16" t="str">
        <f>IF(ISBLANK(D391),"",VLOOKUP(D391,i2b2!$A$2:$H$60,7))</f>
        <v/>
      </c>
      <c r="N391" s="17" t="str">
        <f>IF(ISBLANK(E391),"",VLOOKUP(E391, OMOP!$A$2:$G$178,2)&amp;"."&amp;VLOOKUP(E391,OMOP!$A$2:$G$178,3))</f>
        <v/>
      </c>
      <c r="O391" s="17" t="str">
        <f>IF(ISBLANK(E391),"",VLOOKUP(E391, OMOP!$A$2:$H$178,7))</f>
        <v/>
      </c>
      <c r="P391" s="25" t="s">
        <v>1776</v>
      </c>
      <c r="Q391" s="26" t="s">
        <v>807</v>
      </c>
      <c r="R391" s="25" t="s">
        <v>2070</v>
      </c>
      <c r="S391" s="50"/>
      <c r="T391" s="50"/>
      <c r="U391" s="50"/>
      <c r="V391" s="26" t="s">
        <v>2125</v>
      </c>
      <c r="W391" s="26" t="s">
        <v>2741</v>
      </c>
      <c r="X391" s="36" t="str">
        <f>IF(ISBLANK($A391),"",IF(ISBLANK(VLOOKUP($A391, Sentinel!$A$2:$H$180,8)),"N/A",VLOOKUP($A391, Sentinel!$A$2:$H$180,8)))</f>
        <v/>
      </c>
      <c r="Y391" s="37" t="str">
        <f>IF(ISBLANK(B391),"",IF(ISBLANK(VLOOKUP(B391,PCORNet!$A$2:$H$180,8)), "N/A",VLOOKUP(B391,PCORNet!$A$2:$H$180,8)))</f>
        <v/>
      </c>
      <c r="Z391" s="38" t="str">
        <f>IF(ISBLANK(C391),"",IF(ISBLANK(VLOOKUP(C391,'PCORNet v4'!$A$2:$H$296,8)), "N/A",VLOOKUP(C391,'PCORNet v4'!$A$2:$H$296,8)))</f>
        <v>PerformedClinicalResult.value(ANY=&gt;PQ).value</v>
      </c>
      <c r="AA391" s="39" t="str">
        <f>IF(ISBLANK(D391),"",IF(ISBLANK(VLOOKUP(D391,i2b2!$A$2:$H$180,8)),"N/A",VLOOKUP(D391,i2b2!$A$2:$H$180,8)))</f>
        <v/>
      </c>
      <c r="AB391" s="40" t="str">
        <f>IF(ISBLANK(E391),"",IF(ISBLANK(VLOOKUP(E391,OMOP!$A$2:$H$180,8)),"N/A", VLOOKUP(E391,OMOP!$A$2:$H$180,8)))</f>
        <v/>
      </c>
    </row>
    <row r="392" spans="1:28" ht="31.2" x14ac:dyDescent="0.3">
      <c r="C392" s="15" t="s">
        <v>1791</v>
      </c>
      <c r="F392" s="13" t="str">
        <f>IF(ISBLANK(A392),"",VLOOKUP(A392, Sentinel!$A$2:$F$139,2)&amp;"."&amp;VLOOKUP(A392, Sentinel!$A$2:$F$139,3))</f>
        <v/>
      </c>
      <c r="G392" s="13" t="str">
        <f>IF(ISBLANK(A392),"",VLOOKUP(A392, Sentinel!$A$2:$H$139,7))</f>
        <v/>
      </c>
      <c r="H392" s="14" t="str">
        <f>IF(ISBLANK(B392),"",VLOOKUP(B392, PCORNet!$A$2:$F$157,2)&amp;"."&amp;VLOOKUP(B392, PCORNet!$A$2:$F$157,3))</f>
        <v/>
      </c>
      <c r="I392" s="14" t="str">
        <f>IF(ISBLANK(B392),"",VLOOKUP(B392, PCORNet!$A$2:$H$157,7))</f>
        <v/>
      </c>
      <c r="J392" s="15" t="str">
        <f>IF(ISBLANK(C392),"",VLOOKUP(C392, 'PCORNet v4'!$A$2:$F$249,2)&amp;"."&amp;VLOOKUP(C392, 'PCORNet v4'!$A$2:$F$249,3))</f>
        <v>Obs_Gen.obsgen_result_modifier</v>
      </c>
      <c r="K392" s="15" t="str">
        <f>IF(ISBLANK(C392),"",VLOOKUP(C392, 'PCORNet v4'!$A$2:$H$249,7))</f>
        <v>Modifier for result values.</v>
      </c>
      <c r="L392" s="16" t="str">
        <f>IF(ISBLANK(D392),"",VLOOKUP(D392,i2b2!$A$2:$H$60,2)&amp;"."&amp;VLOOKUP(D392,i2b2!$A$2:$H$60,3))</f>
        <v/>
      </c>
      <c r="M392" s="16" t="str">
        <f>IF(ISBLANK(D392),"",VLOOKUP(D392,i2b2!$A$2:$H$60,7))</f>
        <v/>
      </c>
      <c r="N392" s="17" t="str">
        <f>IF(ISBLANK(E392),"",VLOOKUP(E392, OMOP!$A$2:$G$178,2)&amp;"."&amp;VLOOKUP(E392,OMOP!$A$2:$G$178,3))</f>
        <v/>
      </c>
      <c r="O392" s="17" t="str">
        <f>IF(ISBLANK(E392),"",VLOOKUP(E392, OMOP!$A$2:$H$178,7))</f>
        <v/>
      </c>
      <c r="P392" s="25" t="s">
        <v>1777</v>
      </c>
      <c r="Q392" s="26" t="s">
        <v>807</v>
      </c>
      <c r="R392" s="25" t="s">
        <v>2070</v>
      </c>
      <c r="S392" s="50"/>
      <c r="T392" s="50"/>
      <c r="U392" s="50"/>
      <c r="V392" s="26" t="s">
        <v>2006</v>
      </c>
      <c r="W392" s="26" t="s">
        <v>2742</v>
      </c>
      <c r="X392" s="36" t="str">
        <f>IF(ISBLANK($A392),"",IF(ISBLANK(VLOOKUP($A392, Sentinel!$A$2:$H$180,8)),"N/A",VLOOKUP($A392, Sentinel!$A$2:$H$180,8)))</f>
        <v/>
      </c>
      <c r="Y392" s="37" t="str">
        <f>IF(ISBLANK(B392),"",IF(ISBLANK(VLOOKUP(B392,PCORNet!$A$2:$H$180,8)), "N/A",VLOOKUP(B392,PCORNet!$A$2:$H$180,8)))</f>
        <v/>
      </c>
      <c r="Z392" s="38" t="str">
        <f>IF(ISBLANK(C392),"",IF(ISBLANK(VLOOKUP(C392,'PCORNet v4'!$A$2:$H$296,8)), "N/A",VLOOKUP(C392,'PCORNet v4'!$A$2:$H$296,8)))</f>
        <v>PerformedClinicalResult.value(ANY=&gt;URG&lt;PQ&gt;).lowClosed OR PerformedClinicalResult.value(ANY=&gt;URG&lt;PQ&gt;).highClosed</v>
      </c>
      <c r="AA392" s="39" t="str">
        <f>IF(ISBLANK(D392),"",IF(ISBLANK(VLOOKUP(D392,i2b2!$A$2:$H$180,8)),"N/A",VLOOKUP(D392,i2b2!$A$2:$H$180,8)))</f>
        <v/>
      </c>
      <c r="AB392" s="40" t="str">
        <f>IF(ISBLANK(E392),"",IF(ISBLANK(VLOOKUP(E392,OMOP!$A$2:$H$180,8)),"N/A", VLOOKUP(E392,OMOP!$A$2:$H$180,8)))</f>
        <v/>
      </c>
    </row>
    <row r="393" spans="1:28" ht="31.2" x14ac:dyDescent="0.3">
      <c r="C393" s="15" t="s">
        <v>1792</v>
      </c>
      <c r="F393" s="13" t="str">
        <f>IF(ISBLANK(A393),"",VLOOKUP(A393, Sentinel!$A$2:$F$139,2)&amp;"."&amp;VLOOKUP(A393, Sentinel!$A$2:$F$139,3))</f>
        <v/>
      </c>
      <c r="G393" s="13" t="str">
        <f>IF(ISBLANK(A393),"",VLOOKUP(A393, Sentinel!$A$2:$H$139,7))</f>
        <v/>
      </c>
      <c r="H393" s="14" t="str">
        <f>IF(ISBLANK(B393),"",VLOOKUP(B393, PCORNet!$A$2:$F$157,2)&amp;"."&amp;VLOOKUP(B393, PCORNet!$A$2:$F$157,3))</f>
        <v/>
      </c>
      <c r="I393" s="14" t="str">
        <f>IF(ISBLANK(B393),"",VLOOKUP(B393, PCORNet!$A$2:$H$157,7))</f>
        <v/>
      </c>
      <c r="J393" s="15" t="str">
        <f>IF(ISBLANK(C393),"",VLOOKUP(C393, 'PCORNet v4'!$A$2:$F$249,2)&amp;"."&amp;VLOOKUP(C393, 'PCORNet v4'!$A$2:$F$249,3))</f>
        <v>Obs_Gen.obsgen_result_unit</v>
      </c>
      <c r="K393" s="15" t="str">
        <f>IF(ISBLANK(C393),"",VLOOKUP(C393, 'PCORNet v4'!$A$2:$H$249,7))</f>
        <v>Converted/standardized units for the result</v>
      </c>
      <c r="L393" s="16" t="str">
        <f>IF(ISBLANK(D393),"",VLOOKUP(D393,i2b2!$A$2:$H$60,2)&amp;"."&amp;VLOOKUP(D393,i2b2!$A$2:$H$60,3))</f>
        <v/>
      </c>
      <c r="M393" s="16" t="str">
        <f>IF(ISBLANK(D393),"",VLOOKUP(D393,i2b2!$A$2:$H$60,7))</f>
        <v/>
      </c>
      <c r="N393" s="17" t="str">
        <f>IF(ISBLANK(E393),"",VLOOKUP(E393, OMOP!$A$2:$G$178,2)&amp;"."&amp;VLOOKUP(E393,OMOP!$A$2:$G$178,3))</f>
        <v/>
      </c>
      <c r="O393" s="17" t="str">
        <f>IF(ISBLANK(E393),"",VLOOKUP(E393, OMOP!$A$2:$H$178,7))</f>
        <v/>
      </c>
      <c r="P393" s="25" t="s">
        <v>1168</v>
      </c>
      <c r="Q393" s="26" t="s">
        <v>807</v>
      </c>
      <c r="R393" s="25" t="s">
        <v>2070</v>
      </c>
      <c r="S393" s="50"/>
      <c r="T393" s="50"/>
      <c r="U393" s="50"/>
      <c r="V393" s="26" t="s">
        <v>2126</v>
      </c>
      <c r="W393" s="26" t="s">
        <v>2743</v>
      </c>
      <c r="X393" s="36" t="str">
        <f>IF(ISBLANK($A393),"",IF(ISBLANK(VLOOKUP($A393, Sentinel!$A$2:$H$180,8)),"N/A",VLOOKUP($A393, Sentinel!$A$2:$H$180,8)))</f>
        <v/>
      </c>
      <c r="Y393" s="37" t="str">
        <f>IF(ISBLANK(B393),"",IF(ISBLANK(VLOOKUP(B393,PCORNet!$A$2:$H$180,8)), "N/A",VLOOKUP(B393,PCORNet!$A$2:$H$180,8)))</f>
        <v/>
      </c>
      <c r="Z393" s="38" t="str">
        <f>IF(ISBLANK(C393),"",IF(ISBLANK(VLOOKUP(C393,'PCORNet v4'!$A$2:$H$296,8)), "N/A",VLOOKUP(C393,'PCORNet v4'!$A$2:$H$296,8)))</f>
        <v>PerformedClinicalResult.value(ANY=&gt;PQ).unit</v>
      </c>
      <c r="AA393" s="39" t="str">
        <f>IF(ISBLANK(D393),"",IF(ISBLANK(VLOOKUP(D393,i2b2!$A$2:$H$180,8)),"N/A",VLOOKUP(D393,i2b2!$A$2:$H$180,8)))</f>
        <v/>
      </c>
      <c r="AB393" s="40" t="str">
        <f>IF(ISBLANK(E393),"",IF(ISBLANK(VLOOKUP(E393,OMOP!$A$2:$H$180,8)),"N/A", VLOOKUP(E393,OMOP!$A$2:$H$180,8)))</f>
        <v/>
      </c>
    </row>
    <row r="394" spans="1:28" ht="46.8" x14ac:dyDescent="0.3">
      <c r="C394" s="15" t="s">
        <v>1793</v>
      </c>
      <c r="F394" s="13" t="str">
        <f>IF(ISBLANK(A394),"",VLOOKUP(A394, Sentinel!$A$2:$F$139,2)&amp;"."&amp;VLOOKUP(A394, Sentinel!$A$2:$F$139,3))</f>
        <v/>
      </c>
      <c r="G394" s="13" t="str">
        <f>IF(ISBLANK(A394),"",VLOOKUP(A394, Sentinel!$A$2:$H$139,7))</f>
        <v/>
      </c>
      <c r="H394" s="14" t="str">
        <f>IF(ISBLANK(B394),"",VLOOKUP(B394, PCORNet!$A$2:$F$157,2)&amp;"."&amp;VLOOKUP(B394, PCORNet!$A$2:$F$157,3))</f>
        <v/>
      </c>
      <c r="I394" s="14" t="str">
        <f>IF(ISBLANK(B394),"",VLOOKUP(B394, PCORNet!$A$2:$H$157,7))</f>
        <v/>
      </c>
      <c r="J394" s="15" t="str">
        <f>IF(ISBLANK(C394),"",VLOOKUP(C394, 'PCORNet v4'!$A$2:$F$249,2)&amp;"."&amp;VLOOKUP(C394, 'PCORNet v4'!$A$2:$F$249,3))</f>
        <v>Obs_Gen.obsgen_table_modified</v>
      </c>
      <c r="K394" s="15" t="str">
        <f>IF(ISBLANK(C394),"",VLOOKUP(C394, 'PCORNet v4'!$A$2:$H$249,7))</f>
        <v xml:space="preserve">Table name when observation describes attributes of an existing record in the CDM. </v>
      </c>
      <c r="L394" s="16" t="str">
        <f>IF(ISBLANK(D394),"",VLOOKUP(D394,i2b2!$A$2:$H$60,2)&amp;"."&amp;VLOOKUP(D394,i2b2!$A$2:$H$60,3))</f>
        <v/>
      </c>
      <c r="M394" s="16" t="str">
        <f>IF(ISBLANK(D394),"",VLOOKUP(D394,i2b2!$A$2:$H$60,7))</f>
        <v/>
      </c>
      <c r="N394" s="17" t="str">
        <f>IF(ISBLANK(E394),"",VLOOKUP(E394, OMOP!$A$2:$G$178,2)&amp;"."&amp;VLOOKUP(E394,OMOP!$A$2:$G$178,3))</f>
        <v/>
      </c>
      <c r="O394" s="17" t="str">
        <f>IF(ISBLANK(E394),"",VLOOKUP(E394, OMOP!$A$2:$H$178,7))</f>
        <v/>
      </c>
      <c r="P394" s="25" t="s">
        <v>1799</v>
      </c>
      <c r="Q394" s="26"/>
      <c r="R394" s="25"/>
      <c r="S394" s="51"/>
      <c r="T394" s="51"/>
      <c r="U394" s="51"/>
      <c r="V394" s="26" t="s">
        <v>2007</v>
      </c>
      <c r="W394" s="26" t="s">
        <v>2744</v>
      </c>
      <c r="X394" s="36" t="str">
        <f>IF(ISBLANK($A394),"",IF(ISBLANK(VLOOKUP($A394, Sentinel!$A$2:$H$180,8)),"N/A",VLOOKUP($A394, Sentinel!$A$2:$H$180,8)))</f>
        <v/>
      </c>
      <c r="Y394" s="37" t="str">
        <f>IF(ISBLANK(B394),"",IF(ISBLANK(VLOOKUP(B394,PCORNet!$A$2:$H$180,8)), "N/A",VLOOKUP(B394,PCORNet!$A$2:$H$180,8)))</f>
        <v/>
      </c>
      <c r="Z394" s="38" t="str">
        <f>IF(ISBLANK(C394),"",IF(ISBLANK(VLOOKUP(C394,'PCORNet v4'!$A$2:$H$296,8)), "N/A",VLOOKUP(C394,'PCORNet v4'!$A$2:$H$296,8)))</f>
        <v>N/A - indicates which object that the observation is about</v>
      </c>
      <c r="AA394" s="39" t="str">
        <f>IF(ISBLANK(D394),"",IF(ISBLANK(VLOOKUP(D394,i2b2!$A$2:$H$180,8)),"N/A",VLOOKUP(D394,i2b2!$A$2:$H$180,8)))</f>
        <v/>
      </c>
      <c r="AB394" s="40" t="str">
        <f>IF(ISBLANK(E394),"",IF(ISBLANK(VLOOKUP(E394,OMOP!$A$2:$H$180,8)),"N/A", VLOOKUP(E394,OMOP!$A$2:$H$180,8)))</f>
        <v/>
      </c>
    </row>
    <row r="395" spans="1:28" x14ac:dyDescent="0.3">
      <c r="C395" s="15"/>
      <c r="F395" s="13" t="str">
        <f>IF(ISBLANK(A395),"",VLOOKUP(A395, Sentinel!$A$2:$F$139,2)&amp;"."&amp;VLOOKUP(A395, Sentinel!$A$2:$F$139,3))</f>
        <v/>
      </c>
      <c r="G395" s="13" t="str">
        <f>IF(ISBLANK(A395),"",VLOOKUP(A395, Sentinel!$A$2:$H$139,7))</f>
        <v/>
      </c>
      <c r="H395" s="14" t="str">
        <f>IF(ISBLANK(B395),"",VLOOKUP(B395, PCORNet!$A$2:$F$157,2)&amp;"."&amp;VLOOKUP(B395, PCORNet!$A$2:$F$157,3))</f>
        <v/>
      </c>
      <c r="I395" s="14" t="str">
        <f>IF(ISBLANK(B395),"",VLOOKUP(B395, PCORNet!$A$2:$H$157,7))</f>
        <v/>
      </c>
      <c r="J395" s="15" t="str">
        <f>IF(ISBLANK(C395),"",VLOOKUP(C395, 'PCORNet v4'!$A$2:$F$249,2)&amp;"."&amp;VLOOKUP(C395, 'PCORNet v4'!$A$2:$F$249,3))</f>
        <v/>
      </c>
      <c r="K395" s="15" t="str">
        <f>IF(ISBLANK(C395),"",VLOOKUP(C395, 'PCORNet v4'!$A$2:$H$249,7))</f>
        <v/>
      </c>
      <c r="L395" s="16" t="str">
        <f>IF(ISBLANK(D395),"",VLOOKUP(D395,i2b2!$A$2:$H$60,2)&amp;"."&amp;VLOOKUP(D395,i2b2!$A$2:$H$60,3))</f>
        <v/>
      </c>
      <c r="M395" s="16" t="str">
        <f>IF(ISBLANK(D395),"",VLOOKUP(D395,i2b2!$A$2:$H$60,7))</f>
        <v/>
      </c>
      <c r="N395" s="17" t="str">
        <f>IF(ISBLANK(E395),"",VLOOKUP(E395, OMOP!$A$2:$G$178,2)&amp;"."&amp;VLOOKUP(E395,OMOP!$A$2:$G$178,3))</f>
        <v/>
      </c>
      <c r="O395" s="17" t="str">
        <f>IF(ISBLANK(E395),"",VLOOKUP(E395, OMOP!$A$2:$H$178,7))</f>
        <v/>
      </c>
      <c r="P395" s="25"/>
      <c r="Q395" s="25"/>
      <c r="R395" s="25"/>
      <c r="S395" s="50"/>
      <c r="T395" s="50"/>
      <c r="U395" s="50"/>
      <c r="V395" s="26"/>
      <c r="W395" s="26"/>
      <c r="X395" s="36" t="str">
        <f>IF(ISBLANK($A395),"",IF(ISBLANK(VLOOKUP($A395, Sentinel!$A$2:$H$180,8)),"N/A",VLOOKUP($A395, Sentinel!$A$2:$H$180,8)))</f>
        <v/>
      </c>
      <c r="Y395" s="37" t="str">
        <f>IF(ISBLANK(B395),"",IF(ISBLANK(VLOOKUP(B395,PCORNet!$A$2:$H$180,8)), "N/A",VLOOKUP(B395,PCORNet!$A$2:$H$180,8)))</f>
        <v/>
      </c>
      <c r="Z395" s="38" t="str">
        <f>IF(ISBLANK(C395),"",IF(ISBLANK(VLOOKUP(C395,'PCORNet v4'!$A$2:$H$296,8)), "N/A",VLOOKUP(C395,'PCORNet v4'!$A$2:$H$296,8)))</f>
        <v/>
      </c>
      <c r="AA395" s="39" t="str">
        <f>IF(ISBLANK(D395),"",IF(ISBLANK(VLOOKUP(D395,i2b2!$A$2:$H$180,8)),"N/A",VLOOKUP(D395,i2b2!$A$2:$H$180,8)))</f>
        <v/>
      </c>
      <c r="AB395" s="40" t="str">
        <f>IF(ISBLANK(E395),"",IF(ISBLANK(VLOOKUP(E395,OMOP!$A$2:$H$180,8)),"N/A", VLOOKUP(E395,OMOP!$A$2:$H$180,8)))</f>
        <v/>
      </c>
    </row>
    <row r="396" spans="1:28" x14ac:dyDescent="0.3">
      <c r="C396" s="15"/>
      <c r="F396" s="13" t="str">
        <f>IF(ISBLANK(A396),"",VLOOKUP(A396, Sentinel!$A$2:$F$139,2)&amp;"."&amp;VLOOKUP(A396, Sentinel!$A$2:$F$139,3))</f>
        <v/>
      </c>
      <c r="G396" s="13" t="str">
        <f>IF(ISBLANK(A396),"",VLOOKUP(A396, Sentinel!$A$2:$H$139,7))</f>
        <v/>
      </c>
      <c r="H396" s="14" t="str">
        <f>IF(ISBLANK(B396),"",VLOOKUP(B396, PCORNet!$A$2:$F$157,2)&amp;"."&amp;VLOOKUP(B396, PCORNet!$A$2:$F$157,3))</f>
        <v/>
      </c>
      <c r="I396" s="14" t="str">
        <f>IF(ISBLANK(B396),"",VLOOKUP(B396, PCORNet!$A$2:$H$157,7))</f>
        <v/>
      </c>
      <c r="J396" s="15" t="str">
        <f>IF(ISBLANK(C396),"",VLOOKUP(C396, 'PCORNet v4'!$A$2:$F$249,2)&amp;"."&amp;VLOOKUP(C396, 'PCORNet v4'!$A$2:$F$249,3))</f>
        <v/>
      </c>
      <c r="K396" s="15" t="str">
        <f>IF(ISBLANK(C396),"",VLOOKUP(C396, 'PCORNet v4'!$A$2:$H$249,7))</f>
        <v/>
      </c>
      <c r="L396" s="16" t="str">
        <f>IF(ISBLANK(D396),"",VLOOKUP(D396,i2b2!$A$2:$H$60,2)&amp;"."&amp;VLOOKUP(D396,i2b2!$A$2:$H$60,3))</f>
        <v/>
      </c>
      <c r="M396" s="16" t="str">
        <f>IF(ISBLANK(D396),"",VLOOKUP(D396,i2b2!$A$2:$H$60,7))</f>
        <v/>
      </c>
      <c r="N396" s="17" t="str">
        <f>IF(ISBLANK(E396),"",VLOOKUP(E396, OMOP!$A$2:$G$178,2)&amp;"."&amp;VLOOKUP(E396,OMOP!$A$2:$G$178,3))</f>
        <v/>
      </c>
      <c r="O396" s="17" t="str">
        <f>IF(ISBLANK(E396),"",VLOOKUP(E396, OMOP!$A$2:$H$178,7))</f>
        <v/>
      </c>
      <c r="P396" s="25"/>
      <c r="Q396" s="25"/>
      <c r="R396" s="25"/>
      <c r="S396" s="50"/>
      <c r="T396" s="50"/>
      <c r="U396" s="50"/>
      <c r="V396" s="26"/>
      <c r="W396" s="26"/>
      <c r="X396" s="36" t="str">
        <f>IF(ISBLANK($A396),"",IF(ISBLANK(VLOOKUP($A396, Sentinel!$A$2:$H$180,8)),"N/A",VLOOKUP($A396, Sentinel!$A$2:$H$180,8)))</f>
        <v/>
      </c>
      <c r="Y396" s="37" t="str">
        <f>IF(ISBLANK(B396),"",IF(ISBLANK(VLOOKUP(B396,PCORNet!$A$2:$H$180,8)), "N/A",VLOOKUP(B396,PCORNet!$A$2:$H$180,8)))</f>
        <v/>
      </c>
      <c r="Z396" s="38" t="str">
        <f>IF(ISBLANK(C396),"",IF(ISBLANK(VLOOKUP(C396,'PCORNet v4'!$A$2:$H$296,8)), "N/A",VLOOKUP(C396,'PCORNet v4'!$A$2:$H$296,8)))</f>
        <v/>
      </c>
      <c r="AA396" s="39" t="str">
        <f>IF(ISBLANK(D396),"",IF(ISBLANK(VLOOKUP(D396,i2b2!$A$2:$H$180,8)),"N/A",VLOOKUP(D396,i2b2!$A$2:$H$180,8)))</f>
        <v/>
      </c>
      <c r="AB396" s="40" t="str">
        <f>IF(ISBLANK(E396),"",IF(ISBLANK(VLOOKUP(E396,OMOP!$A$2:$H$180,8)),"N/A", VLOOKUP(E396,OMOP!$A$2:$H$180,8)))</f>
        <v/>
      </c>
    </row>
    <row r="397" spans="1:28" x14ac:dyDescent="0.3">
      <c r="F397" s="13" t="str">
        <f>IF(ISBLANK(A397),"",VLOOKUP(A397, Sentinel!$A$2:$F$139,2)&amp;"."&amp;VLOOKUP(A397, Sentinel!$A$2:$F$139,3))</f>
        <v/>
      </c>
      <c r="G397" s="13" t="str">
        <f>IF(ISBLANK(A397),"",VLOOKUP(A397, Sentinel!$A$2:$H$139,7))</f>
        <v/>
      </c>
      <c r="H397" s="14" t="str">
        <f>IF(ISBLANK(B397),"",VLOOKUP(B397, PCORNet!$A$2:$F$157,2)&amp;"."&amp;VLOOKUP(B397, PCORNet!$A$2:$F$157,3))</f>
        <v/>
      </c>
      <c r="I397" s="14" t="str">
        <f>IF(ISBLANK(B397),"",VLOOKUP(B397, PCORNet!$A$2:$H$157,7))</f>
        <v/>
      </c>
      <c r="J397" s="15" t="str">
        <f>IF(ISBLANK(C397),"",VLOOKUP(C397, 'PCORNet v4'!$A$2:$F$249,2)&amp;"."&amp;VLOOKUP(C397, 'PCORNet v4'!$A$2:$F$249,3))</f>
        <v/>
      </c>
      <c r="K397" s="15" t="str">
        <f>IF(ISBLANK(C397),"",VLOOKUP(C397, 'PCORNet v4'!$A$2:$H$249,7))</f>
        <v/>
      </c>
      <c r="L397" s="16" t="str">
        <f>IF(ISBLANK(D397),"",VLOOKUP(D397,i2b2!$A$2:$H$60,2)&amp;"."&amp;VLOOKUP(D397,i2b2!$A$2:$H$60,3))</f>
        <v/>
      </c>
      <c r="M397" s="16" t="str">
        <f>IF(ISBLANK(D397),"",VLOOKUP(D397,i2b2!$A$2:$H$60,7))</f>
        <v/>
      </c>
      <c r="N397" s="17" t="str">
        <f>IF(ISBLANK(E397),"",VLOOKUP(E397, OMOP!$A$2:$G$178,2)&amp;"."&amp;VLOOKUP(E397,OMOP!$A$2:$G$178,3))</f>
        <v/>
      </c>
      <c r="O397" s="17" t="str">
        <f>IF(ISBLANK(E397),"",VLOOKUP(E397, OMOP!$A$2:$H$178,7))</f>
        <v/>
      </c>
      <c r="P397" s="25"/>
      <c r="Q397" s="25"/>
      <c r="R397" s="25"/>
      <c r="S397" s="50"/>
      <c r="T397" s="50"/>
      <c r="U397" s="50"/>
      <c r="V397" s="26"/>
      <c r="W397" s="26"/>
      <c r="X397" s="36" t="str">
        <f>IF(ISBLANK($A397),"",IF(ISBLANK(VLOOKUP($A397, Sentinel!$A$2:$H$180,8)),"N/A",VLOOKUP($A397, Sentinel!$A$2:$H$180,8)))</f>
        <v/>
      </c>
      <c r="Y397" s="37" t="str">
        <f>IF(ISBLANK(B397),"",IF(ISBLANK(VLOOKUP(B397,PCORNet!$A$2:$H$180,8)), "N/A",VLOOKUP(B397,PCORNet!$A$2:$H$180,8)))</f>
        <v/>
      </c>
      <c r="Z397" s="38" t="str">
        <f>IF(ISBLANK(C397),"",IF(ISBLANK(VLOOKUP(C397,'PCORNet v4'!$A$2:$H$296,8)), "N/A",VLOOKUP(C397,'PCORNet v4'!$A$2:$H$296,8)))</f>
        <v/>
      </c>
      <c r="AA397" s="39" t="str">
        <f>IF(ISBLANK(D397),"",IF(ISBLANK(VLOOKUP(D397,i2b2!$A$2:$H$180,8)),"N/A",VLOOKUP(D397,i2b2!$A$2:$H$180,8)))</f>
        <v/>
      </c>
      <c r="AB397" s="40" t="str">
        <f>IF(ISBLANK(E397),"",IF(ISBLANK(VLOOKUP(E397,OMOP!$A$2:$H$180,8)),"N/A", VLOOKUP(E397,OMOP!$A$2:$H$180,8)))</f>
        <v/>
      </c>
    </row>
    <row r="398" spans="1:28" x14ac:dyDescent="0.3">
      <c r="S398" s="58"/>
      <c r="T398" s="58"/>
      <c r="U398" s="58"/>
    </row>
    <row r="399" spans="1:28" x14ac:dyDescent="0.3">
      <c r="S399" s="58"/>
      <c r="T399" s="58"/>
      <c r="U399" s="58"/>
    </row>
    <row r="400" spans="1:28" x14ac:dyDescent="0.3">
      <c r="S400" s="58"/>
      <c r="T400" s="58"/>
      <c r="U400" s="58"/>
    </row>
    <row r="401" spans="19:21" x14ac:dyDescent="0.3">
      <c r="S401" s="58"/>
      <c r="T401" s="58"/>
      <c r="U401" s="58"/>
    </row>
    <row r="402" spans="19:21" x14ac:dyDescent="0.3">
      <c r="S402" s="58"/>
      <c r="T402" s="58"/>
      <c r="U402" s="58"/>
    </row>
    <row r="403" spans="19:21" x14ac:dyDescent="0.3">
      <c r="S403" s="58"/>
      <c r="T403" s="58"/>
      <c r="U403" s="58"/>
    </row>
    <row r="404" spans="19:21" x14ac:dyDescent="0.3">
      <c r="S404" s="58"/>
      <c r="T404" s="58"/>
      <c r="U404" s="58"/>
    </row>
    <row r="405" spans="19:21" x14ac:dyDescent="0.3">
      <c r="S405" s="58"/>
      <c r="T405" s="58"/>
      <c r="U405" s="58"/>
    </row>
    <row r="406" spans="19:21" x14ac:dyDescent="0.3">
      <c r="S406" s="58"/>
      <c r="T406" s="58"/>
      <c r="U406" s="58"/>
    </row>
    <row r="407" spans="19:21" x14ac:dyDescent="0.3">
      <c r="S407" s="58"/>
      <c r="T407" s="58"/>
      <c r="U407" s="58"/>
    </row>
    <row r="408" spans="19:21" x14ac:dyDescent="0.3">
      <c r="S408" s="58"/>
      <c r="T408" s="58"/>
      <c r="U408" s="58"/>
    </row>
    <row r="409" spans="19:21" x14ac:dyDescent="0.3">
      <c r="S409" s="58"/>
      <c r="T409" s="58"/>
      <c r="U409" s="58"/>
    </row>
    <row r="410" spans="19:21" x14ac:dyDescent="0.3">
      <c r="S410" s="58"/>
      <c r="T410" s="58"/>
      <c r="U410" s="58"/>
    </row>
    <row r="411" spans="19:21" x14ac:dyDescent="0.3">
      <c r="S411" s="58"/>
      <c r="T411" s="58"/>
      <c r="U411" s="58"/>
    </row>
    <row r="412" spans="19:21" x14ac:dyDescent="0.3">
      <c r="S412" s="58"/>
      <c r="T412" s="58"/>
      <c r="U412" s="58"/>
    </row>
    <row r="413" spans="19:21" x14ac:dyDescent="0.3">
      <c r="S413" s="58"/>
      <c r="T413" s="58"/>
      <c r="U413" s="58"/>
    </row>
    <row r="414" spans="19:21" x14ac:dyDescent="0.3">
      <c r="S414" s="58"/>
      <c r="T414" s="58"/>
      <c r="U414" s="58"/>
    </row>
    <row r="415" spans="19:21" x14ac:dyDescent="0.3">
      <c r="S415" s="58"/>
      <c r="T415" s="58"/>
      <c r="U415" s="58"/>
    </row>
    <row r="416" spans="19:21" x14ac:dyDescent="0.3">
      <c r="S416" s="58"/>
      <c r="T416" s="58"/>
      <c r="U416" s="58"/>
    </row>
    <row r="417" spans="19:21" x14ac:dyDescent="0.3">
      <c r="S417" s="58"/>
      <c r="T417" s="58"/>
      <c r="U417" s="58"/>
    </row>
    <row r="418" spans="19:21" x14ac:dyDescent="0.3">
      <c r="S418" s="58"/>
      <c r="T418" s="58"/>
      <c r="U418" s="58"/>
    </row>
    <row r="419" spans="19:21" x14ac:dyDescent="0.3">
      <c r="S419" s="58"/>
      <c r="T419" s="58"/>
      <c r="U419" s="58"/>
    </row>
    <row r="420" spans="19:21" x14ac:dyDescent="0.3">
      <c r="S420" s="58"/>
      <c r="T420" s="58"/>
      <c r="U420" s="58"/>
    </row>
    <row r="421" spans="19:21" x14ac:dyDescent="0.3">
      <c r="S421" s="58"/>
      <c r="T421" s="58"/>
      <c r="U421" s="58"/>
    </row>
    <row r="422" spans="19:21" x14ac:dyDescent="0.3">
      <c r="S422" s="58"/>
      <c r="T422" s="58"/>
      <c r="U422" s="58"/>
    </row>
    <row r="423" spans="19:21" x14ac:dyDescent="0.3">
      <c r="S423" s="58"/>
      <c r="T423" s="58"/>
      <c r="U423" s="58"/>
    </row>
    <row r="424" spans="19:21" x14ac:dyDescent="0.3">
      <c r="S424" s="58"/>
      <c r="T424" s="58"/>
      <c r="U424" s="58"/>
    </row>
    <row r="425" spans="19:21" x14ac:dyDescent="0.3">
      <c r="S425" s="58"/>
      <c r="T425" s="58"/>
      <c r="U425" s="58"/>
    </row>
    <row r="426" spans="19:21" x14ac:dyDescent="0.3">
      <c r="S426" s="58"/>
      <c r="T426" s="58"/>
      <c r="U426" s="58"/>
    </row>
    <row r="427" spans="19:21" x14ac:dyDescent="0.3">
      <c r="S427" s="58"/>
      <c r="T427" s="58"/>
      <c r="U427" s="58"/>
    </row>
    <row r="428" spans="19:21" x14ac:dyDescent="0.3">
      <c r="S428" s="58"/>
      <c r="T428" s="58"/>
      <c r="U428" s="58"/>
    </row>
    <row r="429" spans="19:21" x14ac:dyDescent="0.3">
      <c r="S429" s="58"/>
      <c r="T429" s="58"/>
      <c r="U429" s="58"/>
    </row>
    <row r="430" spans="19:21" x14ac:dyDescent="0.3">
      <c r="S430" s="58"/>
      <c r="T430" s="58"/>
      <c r="U430" s="58"/>
    </row>
    <row r="431" spans="19:21" x14ac:dyDescent="0.3">
      <c r="S431" s="58"/>
      <c r="T431" s="58"/>
      <c r="U431" s="58"/>
    </row>
    <row r="432" spans="19:21" x14ac:dyDescent="0.3">
      <c r="S432" s="58"/>
      <c r="T432" s="58"/>
      <c r="U432" s="58"/>
    </row>
    <row r="433" spans="19:21" x14ac:dyDescent="0.3">
      <c r="S433" s="58"/>
      <c r="T433" s="58"/>
      <c r="U433" s="58"/>
    </row>
    <row r="434" spans="19:21" x14ac:dyDescent="0.3">
      <c r="S434" s="58"/>
      <c r="T434" s="58"/>
      <c r="U434" s="58"/>
    </row>
    <row r="435" spans="19:21" x14ac:dyDescent="0.3">
      <c r="S435" s="58"/>
      <c r="T435" s="58"/>
      <c r="U435" s="58"/>
    </row>
    <row r="436" spans="19:21" x14ac:dyDescent="0.3">
      <c r="S436" s="58"/>
      <c r="T436" s="58"/>
      <c r="U436" s="58"/>
    </row>
    <row r="437" spans="19:21" x14ac:dyDescent="0.3">
      <c r="S437" s="58"/>
      <c r="T437" s="58"/>
      <c r="U437" s="58"/>
    </row>
    <row r="438" spans="19:21" x14ac:dyDescent="0.3">
      <c r="S438" s="58"/>
      <c r="T438" s="58"/>
      <c r="U438" s="58"/>
    </row>
    <row r="439" spans="19:21" x14ac:dyDescent="0.3">
      <c r="S439" s="58"/>
      <c r="T439" s="58"/>
      <c r="U439" s="58"/>
    </row>
    <row r="440" spans="19:21" x14ac:dyDescent="0.3">
      <c r="S440" s="58"/>
      <c r="T440" s="58"/>
      <c r="U440" s="58"/>
    </row>
    <row r="441" spans="19:21" x14ac:dyDescent="0.3">
      <c r="S441" s="58"/>
      <c r="T441" s="58"/>
      <c r="U441" s="58"/>
    </row>
    <row r="442" spans="19:21" x14ac:dyDescent="0.3">
      <c r="S442" s="58"/>
      <c r="T442" s="58"/>
      <c r="U442" s="58"/>
    </row>
    <row r="443" spans="19:21" x14ac:dyDescent="0.3">
      <c r="S443" s="58"/>
      <c r="T443" s="58"/>
      <c r="U443" s="58"/>
    </row>
    <row r="444" spans="19:21" x14ac:dyDescent="0.3">
      <c r="S444" s="58"/>
      <c r="T444" s="58"/>
      <c r="U444" s="58"/>
    </row>
    <row r="445" spans="19:21" x14ac:dyDescent="0.3">
      <c r="S445" s="58"/>
      <c r="T445" s="58"/>
      <c r="U445" s="58"/>
    </row>
    <row r="446" spans="19:21" x14ac:dyDescent="0.3">
      <c r="S446" s="58"/>
      <c r="T446" s="58"/>
      <c r="U446" s="58"/>
    </row>
    <row r="447" spans="19:21" x14ac:dyDescent="0.3">
      <c r="S447" s="58"/>
      <c r="T447" s="58"/>
      <c r="U447" s="58"/>
    </row>
    <row r="448" spans="19:21" x14ac:dyDescent="0.3">
      <c r="S448" s="58"/>
      <c r="T448" s="58"/>
      <c r="U448" s="58"/>
    </row>
    <row r="449" spans="19:21" x14ac:dyDescent="0.3">
      <c r="S449" s="58"/>
      <c r="T449" s="58"/>
      <c r="U449" s="58"/>
    </row>
    <row r="450" spans="19:21" x14ac:dyDescent="0.3">
      <c r="S450" s="58"/>
      <c r="T450" s="58"/>
      <c r="U450" s="58"/>
    </row>
    <row r="451" spans="19:21" x14ac:dyDescent="0.3">
      <c r="S451" s="58"/>
      <c r="T451" s="58"/>
      <c r="U451" s="58"/>
    </row>
    <row r="452" spans="19:21" x14ac:dyDescent="0.3">
      <c r="S452" s="58"/>
      <c r="T452" s="58"/>
      <c r="U452" s="58"/>
    </row>
    <row r="453" spans="19:21" x14ac:dyDescent="0.3">
      <c r="S453" s="58"/>
      <c r="T453" s="58"/>
      <c r="U453" s="58"/>
    </row>
    <row r="454" spans="19:21" x14ac:dyDescent="0.3">
      <c r="S454" s="58"/>
      <c r="T454" s="58"/>
      <c r="U454" s="58"/>
    </row>
    <row r="455" spans="19:21" x14ac:dyDescent="0.3">
      <c r="S455" s="58"/>
      <c r="T455" s="58"/>
      <c r="U455" s="58"/>
    </row>
    <row r="456" spans="19:21" x14ac:dyDescent="0.3">
      <c r="S456" s="58"/>
      <c r="T456" s="58"/>
      <c r="U456" s="58"/>
    </row>
    <row r="457" spans="19:21" x14ac:dyDescent="0.3">
      <c r="S457" s="58"/>
      <c r="T457" s="58"/>
      <c r="U457" s="58"/>
    </row>
    <row r="458" spans="19:21" x14ac:dyDescent="0.3">
      <c r="S458" s="58"/>
      <c r="T458" s="58"/>
      <c r="U458" s="58"/>
    </row>
    <row r="459" spans="19:21" x14ac:dyDescent="0.3">
      <c r="S459" s="58"/>
      <c r="T459" s="58"/>
      <c r="U459" s="58"/>
    </row>
    <row r="460" spans="19:21" x14ac:dyDescent="0.3">
      <c r="S460" s="58"/>
      <c r="T460" s="58"/>
      <c r="U460" s="58"/>
    </row>
    <row r="461" spans="19:21" x14ac:dyDescent="0.3">
      <c r="S461" s="58"/>
      <c r="T461" s="58"/>
      <c r="U461" s="58"/>
    </row>
    <row r="462" spans="19:21" x14ac:dyDescent="0.3">
      <c r="S462" s="58"/>
      <c r="T462" s="58"/>
      <c r="U462" s="58"/>
    </row>
    <row r="463" spans="19:21" x14ac:dyDescent="0.3">
      <c r="S463" s="58"/>
      <c r="T463" s="58"/>
      <c r="U463" s="58"/>
    </row>
    <row r="464" spans="19:21" x14ac:dyDescent="0.3">
      <c r="S464" s="58"/>
      <c r="T464" s="58"/>
      <c r="U464" s="58"/>
    </row>
    <row r="465" spans="19:21" x14ac:dyDescent="0.3">
      <c r="S465" s="58"/>
      <c r="T465" s="58"/>
      <c r="U465" s="58"/>
    </row>
    <row r="466" spans="19:21" x14ac:dyDescent="0.3">
      <c r="S466" s="58"/>
      <c r="T466" s="58"/>
      <c r="U466" s="58"/>
    </row>
    <row r="467" spans="19:21" x14ac:dyDescent="0.3">
      <c r="S467" s="58"/>
      <c r="T467" s="58"/>
      <c r="U467" s="58"/>
    </row>
    <row r="468" spans="19:21" x14ac:dyDescent="0.3">
      <c r="S468" s="58"/>
      <c r="T468" s="58"/>
      <c r="U468" s="58"/>
    </row>
    <row r="469" spans="19:21" x14ac:dyDescent="0.3">
      <c r="S469" s="58"/>
      <c r="T469" s="58"/>
      <c r="U469" s="58"/>
    </row>
    <row r="470" spans="19:21" x14ac:dyDescent="0.3">
      <c r="S470" s="58"/>
      <c r="T470" s="58"/>
      <c r="U470" s="58"/>
    </row>
    <row r="471" spans="19:21" x14ac:dyDescent="0.3">
      <c r="S471" s="58"/>
      <c r="T471" s="58"/>
      <c r="U471" s="58"/>
    </row>
    <row r="472" spans="19:21" x14ac:dyDescent="0.3">
      <c r="S472" s="58"/>
      <c r="T472" s="58"/>
      <c r="U472" s="58"/>
    </row>
    <row r="473" spans="19:21" x14ac:dyDescent="0.3">
      <c r="S473" s="58"/>
      <c r="T473" s="58"/>
      <c r="U473" s="58"/>
    </row>
    <row r="474" spans="19:21" x14ac:dyDescent="0.3">
      <c r="S474" s="58"/>
      <c r="T474" s="58"/>
      <c r="U474" s="58"/>
    </row>
    <row r="475" spans="19:21" x14ac:dyDescent="0.3">
      <c r="S475" s="58"/>
      <c r="T475" s="58"/>
      <c r="U475" s="58"/>
    </row>
    <row r="476" spans="19:21" x14ac:dyDescent="0.3">
      <c r="S476" s="58"/>
      <c r="T476" s="58"/>
      <c r="U476" s="58"/>
    </row>
    <row r="477" spans="19:21" x14ac:dyDescent="0.3">
      <c r="S477" s="58"/>
      <c r="T477" s="58"/>
      <c r="U477" s="58"/>
    </row>
    <row r="478" spans="19:21" x14ac:dyDescent="0.3">
      <c r="S478" s="58"/>
      <c r="T478" s="58"/>
      <c r="U478" s="58"/>
    </row>
    <row r="479" spans="19:21" x14ac:dyDescent="0.3">
      <c r="S479" s="58"/>
      <c r="T479" s="58"/>
      <c r="U479" s="58"/>
    </row>
    <row r="480" spans="19:21" x14ac:dyDescent="0.3">
      <c r="S480" s="58"/>
      <c r="T480" s="58"/>
      <c r="U480" s="58"/>
    </row>
    <row r="481" spans="19:21" x14ac:dyDescent="0.3">
      <c r="S481" s="58"/>
      <c r="T481" s="58"/>
      <c r="U481" s="58"/>
    </row>
    <row r="482" spans="19:21" x14ac:dyDescent="0.3">
      <c r="S482" s="58"/>
      <c r="T482" s="58"/>
      <c r="U482" s="58"/>
    </row>
    <row r="483" spans="19:21" x14ac:dyDescent="0.3">
      <c r="S483" s="58"/>
      <c r="T483" s="58"/>
      <c r="U483" s="58"/>
    </row>
    <row r="484" spans="19:21" x14ac:dyDescent="0.3">
      <c r="S484" s="58"/>
      <c r="T484" s="58"/>
      <c r="U484" s="58"/>
    </row>
    <row r="485" spans="19:21" x14ac:dyDescent="0.3">
      <c r="S485" s="58"/>
      <c r="T485" s="58"/>
      <c r="U485" s="58"/>
    </row>
    <row r="486" spans="19:21" x14ac:dyDescent="0.3">
      <c r="S486" s="58"/>
      <c r="T486" s="58"/>
      <c r="U486" s="58"/>
    </row>
    <row r="487" spans="19:21" x14ac:dyDescent="0.3">
      <c r="S487" s="58"/>
      <c r="T487" s="58"/>
      <c r="U487" s="58"/>
    </row>
    <row r="488" spans="19:21" x14ac:dyDescent="0.3">
      <c r="S488" s="58"/>
      <c r="T488" s="58"/>
      <c r="U488" s="58"/>
    </row>
    <row r="489" spans="19:21" x14ac:dyDescent="0.3">
      <c r="S489" s="58"/>
      <c r="T489" s="58"/>
      <c r="U489" s="58"/>
    </row>
    <row r="490" spans="19:21" x14ac:dyDescent="0.3">
      <c r="S490" s="58"/>
      <c r="T490" s="58"/>
      <c r="U490" s="58"/>
    </row>
    <row r="491" spans="19:21" x14ac:dyDescent="0.3">
      <c r="S491" s="58"/>
      <c r="T491" s="58"/>
      <c r="U491" s="58"/>
    </row>
    <row r="492" spans="19:21" x14ac:dyDescent="0.3">
      <c r="S492" s="58"/>
      <c r="T492" s="58"/>
      <c r="U492" s="58"/>
    </row>
    <row r="493" spans="19:21" x14ac:dyDescent="0.3">
      <c r="S493" s="58"/>
      <c r="T493" s="58"/>
      <c r="U493" s="58"/>
    </row>
    <row r="494" spans="19:21" x14ac:dyDescent="0.3">
      <c r="S494" s="58"/>
      <c r="T494" s="58"/>
      <c r="U494" s="58"/>
    </row>
    <row r="495" spans="19:21" x14ac:dyDescent="0.3">
      <c r="S495" s="58"/>
      <c r="T495" s="58"/>
      <c r="U495" s="58"/>
    </row>
    <row r="496" spans="19:21" x14ac:dyDescent="0.3">
      <c r="S496" s="58"/>
      <c r="T496" s="58"/>
      <c r="U496" s="58"/>
    </row>
    <row r="497" spans="19:21" x14ac:dyDescent="0.3">
      <c r="S497" s="58"/>
      <c r="T497" s="58"/>
      <c r="U497" s="58"/>
    </row>
    <row r="498" spans="19:21" x14ac:dyDescent="0.3">
      <c r="S498" s="58"/>
      <c r="T498" s="58"/>
      <c r="U498" s="58"/>
    </row>
    <row r="499" spans="19:21" x14ac:dyDescent="0.3">
      <c r="S499" s="58"/>
      <c r="T499" s="58"/>
      <c r="U499" s="58"/>
    </row>
    <row r="500" spans="19:21" x14ac:dyDescent="0.3">
      <c r="S500" s="58"/>
      <c r="T500" s="58"/>
      <c r="U500" s="58"/>
    </row>
    <row r="501" spans="19:21" x14ac:dyDescent="0.3">
      <c r="S501" s="58"/>
      <c r="T501" s="58"/>
      <c r="U501" s="58"/>
    </row>
    <row r="502" spans="19:21" x14ac:dyDescent="0.3">
      <c r="S502" s="58"/>
      <c r="T502" s="58"/>
      <c r="U502" s="58"/>
    </row>
    <row r="503" spans="19:21" x14ac:dyDescent="0.3">
      <c r="S503" s="58"/>
      <c r="T503" s="58"/>
      <c r="U503" s="58"/>
    </row>
    <row r="504" spans="19:21" x14ac:dyDescent="0.3">
      <c r="S504" s="58"/>
      <c r="T504" s="58"/>
      <c r="U504" s="58"/>
    </row>
    <row r="505" spans="19:21" x14ac:dyDescent="0.3">
      <c r="S505" s="58"/>
      <c r="T505" s="58"/>
      <c r="U505" s="58"/>
    </row>
    <row r="506" spans="19:21" x14ac:dyDescent="0.3">
      <c r="S506" s="58"/>
      <c r="T506" s="58"/>
      <c r="U506" s="58"/>
    </row>
    <row r="507" spans="19:21" x14ac:dyDescent="0.3">
      <c r="S507" s="58"/>
      <c r="T507" s="58"/>
      <c r="U507" s="58"/>
    </row>
    <row r="508" spans="19:21" x14ac:dyDescent="0.3">
      <c r="S508" s="58"/>
      <c r="T508" s="58"/>
      <c r="U508" s="58"/>
    </row>
    <row r="509" spans="19:21" x14ac:dyDescent="0.3">
      <c r="S509" s="58"/>
      <c r="T509" s="58"/>
      <c r="U509" s="58"/>
    </row>
    <row r="510" spans="19:21" x14ac:dyDescent="0.3">
      <c r="S510" s="58"/>
      <c r="T510" s="58"/>
      <c r="U510" s="58"/>
    </row>
    <row r="511" spans="19:21" x14ac:dyDescent="0.3">
      <c r="S511" s="58"/>
      <c r="T511" s="58"/>
      <c r="U511" s="58"/>
    </row>
    <row r="512" spans="19:21" x14ac:dyDescent="0.3">
      <c r="S512" s="58"/>
      <c r="T512" s="58"/>
      <c r="U512" s="58"/>
    </row>
    <row r="513" spans="19:21" x14ac:dyDescent="0.3">
      <c r="S513" s="58"/>
      <c r="T513" s="58"/>
      <c r="U513" s="58"/>
    </row>
    <row r="514" spans="19:21" x14ac:dyDescent="0.3">
      <c r="S514" s="58"/>
      <c r="T514" s="58"/>
      <c r="U514" s="58"/>
    </row>
    <row r="515" spans="19:21" x14ac:dyDescent="0.3">
      <c r="S515" s="58"/>
      <c r="T515" s="58"/>
      <c r="U515" s="58"/>
    </row>
    <row r="516" spans="19:21" x14ac:dyDescent="0.3">
      <c r="S516" s="58"/>
      <c r="T516" s="58"/>
      <c r="U516" s="58"/>
    </row>
    <row r="517" spans="19:21" x14ac:dyDescent="0.3">
      <c r="S517" s="58"/>
      <c r="T517" s="58"/>
      <c r="U517" s="58"/>
    </row>
    <row r="518" spans="19:21" x14ac:dyDescent="0.3">
      <c r="S518" s="58"/>
      <c r="T518" s="58"/>
      <c r="U518" s="58"/>
    </row>
    <row r="519" spans="19:21" x14ac:dyDescent="0.3">
      <c r="S519" s="58"/>
      <c r="T519" s="58"/>
      <c r="U519" s="58"/>
    </row>
    <row r="520" spans="19:21" x14ac:dyDescent="0.3">
      <c r="S520" s="58"/>
      <c r="T520" s="58"/>
      <c r="U520" s="58"/>
    </row>
    <row r="521" spans="19:21" x14ac:dyDescent="0.3">
      <c r="S521" s="58"/>
      <c r="T521" s="58"/>
      <c r="U521" s="58"/>
    </row>
    <row r="522" spans="19:21" x14ac:dyDescent="0.3">
      <c r="S522" s="58"/>
      <c r="T522" s="58"/>
      <c r="U522" s="58"/>
    </row>
    <row r="523" spans="19:21" x14ac:dyDescent="0.3">
      <c r="S523" s="58"/>
      <c r="T523" s="58"/>
      <c r="U523" s="58"/>
    </row>
    <row r="524" spans="19:21" x14ac:dyDescent="0.3">
      <c r="S524" s="58"/>
      <c r="T524" s="58"/>
      <c r="U524" s="58"/>
    </row>
    <row r="525" spans="19:21" x14ac:dyDescent="0.3">
      <c r="S525" s="58"/>
      <c r="T525" s="58"/>
      <c r="U525" s="58"/>
    </row>
    <row r="526" spans="19:21" x14ac:dyDescent="0.3">
      <c r="S526" s="58"/>
      <c r="T526" s="58"/>
      <c r="U526" s="58"/>
    </row>
    <row r="527" spans="19:21" x14ac:dyDescent="0.3">
      <c r="S527" s="58"/>
      <c r="T527" s="58"/>
      <c r="U527" s="58"/>
    </row>
    <row r="528" spans="19:21" x14ac:dyDescent="0.3">
      <c r="S528" s="58"/>
      <c r="T528" s="58"/>
      <c r="U528" s="58"/>
    </row>
    <row r="529" spans="19:21" x14ac:dyDescent="0.3">
      <c r="S529" s="58"/>
      <c r="T529" s="58"/>
      <c r="U529" s="58"/>
    </row>
    <row r="530" spans="19:21" x14ac:dyDescent="0.3">
      <c r="S530" s="58"/>
      <c r="T530" s="58"/>
      <c r="U530" s="58"/>
    </row>
    <row r="531" spans="19:21" x14ac:dyDescent="0.3">
      <c r="S531" s="58"/>
      <c r="T531" s="58"/>
      <c r="U531" s="58"/>
    </row>
    <row r="532" spans="19:21" x14ac:dyDescent="0.3">
      <c r="S532" s="58"/>
      <c r="T532" s="58"/>
      <c r="U532" s="58"/>
    </row>
    <row r="533" spans="19:21" x14ac:dyDescent="0.3">
      <c r="S533" s="58"/>
      <c r="T533" s="58"/>
      <c r="U533" s="58"/>
    </row>
    <row r="534" spans="19:21" x14ac:dyDescent="0.3">
      <c r="S534" s="58"/>
      <c r="T534" s="58"/>
      <c r="U534" s="58"/>
    </row>
    <row r="535" spans="19:21" x14ac:dyDescent="0.3">
      <c r="S535" s="58"/>
      <c r="T535" s="58"/>
      <c r="U535" s="58"/>
    </row>
    <row r="536" spans="19:21" x14ac:dyDescent="0.3">
      <c r="S536" s="58"/>
      <c r="T536" s="58"/>
      <c r="U536" s="58"/>
    </row>
    <row r="537" spans="19:21" x14ac:dyDescent="0.3">
      <c r="S537" s="58"/>
      <c r="T537" s="58"/>
      <c r="U537" s="58"/>
    </row>
    <row r="538" spans="19:21" x14ac:dyDescent="0.3">
      <c r="S538" s="58"/>
      <c r="T538" s="58"/>
      <c r="U538" s="58"/>
    </row>
    <row r="539" spans="19:21" x14ac:dyDescent="0.3">
      <c r="S539" s="58"/>
      <c r="T539" s="58"/>
      <c r="U539" s="58"/>
    </row>
    <row r="540" spans="19:21" x14ac:dyDescent="0.3">
      <c r="S540" s="58"/>
      <c r="T540" s="58"/>
      <c r="U540" s="58"/>
    </row>
    <row r="541" spans="19:21" x14ac:dyDescent="0.3">
      <c r="S541" s="58"/>
      <c r="T541" s="58"/>
      <c r="U541" s="58"/>
    </row>
    <row r="542" spans="19:21" x14ac:dyDescent="0.3">
      <c r="S542" s="58"/>
      <c r="T542" s="58"/>
      <c r="U542" s="58"/>
    </row>
    <row r="543" spans="19:21" x14ac:dyDescent="0.3">
      <c r="S543" s="58"/>
      <c r="T543" s="58"/>
      <c r="U543" s="58"/>
    </row>
    <row r="544" spans="19:21" x14ac:dyDescent="0.3">
      <c r="S544" s="58"/>
      <c r="T544" s="58"/>
      <c r="U544" s="58"/>
    </row>
    <row r="545" spans="19:21" x14ac:dyDescent="0.3">
      <c r="S545" s="58"/>
      <c r="T545" s="58"/>
      <c r="U545" s="58"/>
    </row>
    <row r="546" spans="19:21" x14ac:dyDescent="0.3">
      <c r="S546" s="58"/>
      <c r="T546" s="58"/>
      <c r="U546" s="58"/>
    </row>
    <row r="547" spans="19:21" x14ac:dyDescent="0.3">
      <c r="S547" s="58"/>
      <c r="T547" s="58"/>
      <c r="U547" s="58"/>
    </row>
    <row r="548" spans="19:21" x14ac:dyDescent="0.3">
      <c r="S548" s="58"/>
      <c r="T548" s="58"/>
      <c r="U548" s="58"/>
    </row>
    <row r="549" spans="19:21" x14ac:dyDescent="0.3">
      <c r="S549" s="58"/>
      <c r="T549" s="58"/>
      <c r="U549" s="58"/>
    </row>
    <row r="550" spans="19:21" x14ac:dyDescent="0.3">
      <c r="S550" s="58"/>
      <c r="T550" s="58"/>
      <c r="U550" s="58"/>
    </row>
    <row r="551" spans="19:21" x14ac:dyDescent="0.3">
      <c r="S551" s="58"/>
      <c r="T551" s="58"/>
      <c r="U551" s="58"/>
    </row>
    <row r="552" spans="19:21" x14ac:dyDescent="0.3">
      <c r="S552" s="58"/>
      <c r="T552" s="58"/>
      <c r="U552" s="58"/>
    </row>
    <row r="553" spans="19:21" x14ac:dyDescent="0.3">
      <c r="S553" s="58"/>
      <c r="T553" s="58"/>
      <c r="U553" s="58"/>
    </row>
    <row r="554" spans="19:21" x14ac:dyDescent="0.3">
      <c r="S554" s="58"/>
      <c r="T554" s="58"/>
      <c r="U554" s="58"/>
    </row>
    <row r="555" spans="19:21" x14ac:dyDescent="0.3">
      <c r="S555" s="58"/>
      <c r="T555" s="58"/>
      <c r="U555" s="58"/>
    </row>
    <row r="556" spans="19:21" x14ac:dyDescent="0.3">
      <c r="S556" s="58"/>
      <c r="T556" s="58"/>
      <c r="U556" s="58"/>
    </row>
    <row r="557" spans="19:21" x14ac:dyDescent="0.3">
      <c r="S557" s="58"/>
      <c r="T557" s="58"/>
      <c r="U557" s="58"/>
    </row>
    <row r="558" spans="19:21" x14ac:dyDescent="0.3">
      <c r="S558" s="58"/>
      <c r="T558" s="58"/>
      <c r="U558" s="58"/>
    </row>
    <row r="559" spans="19:21" x14ac:dyDescent="0.3">
      <c r="S559" s="58"/>
      <c r="T559" s="58"/>
      <c r="U559" s="58"/>
    </row>
    <row r="560" spans="19:21" x14ac:dyDescent="0.3">
      <c r="S560" s="58"/>
      <c r="T560" s="58"/>
      <c r="U560" s="58"/>
    </row>
    <row r="561" spans="19:21" x14ac:dyDescent="0.3">
      <c r="S561" s="58"/>
      <c r="T561" s="58"/>
      <c r="U561" s="58"/>
    </row>
    <row r="562" spans="19:21" x14ac:dyDescent="0.3">
      <c r="S562" s="58"/>
      <c r="T562" s="58"/>
      <c r="U562" s="58"/>
    </row>
    <row r="563" spans="19:21" x14ac:dyDescent="0.3">
      <c r="S563" s="58"/>
      <c r="T563" s="58"/>
      <c r="U563" s="58"/>
    </row>
    <row r="564" spans="19:21" x14ac:dyDescent="0.3">
      <c r="S564" s="58"/>
      <c r="T564" s="58"/>
      <c r="U564" s="58"/>
    </row>
    <row r="565" spans="19:21" x14ac:dyDescent="0.3">
      <c r="S565" s="58"/>
      <c r="T565" s="58"/>
      <c r="U565" s="58"/>
    </row>
    <row r="566" spans="19:21" x14ac:dyDescent="0.3">
      <c r="S566" s="58"/>
      <c r="T566" s="58"/>
      <c r="U566" s="58"/>
    </row>
    <row r="567" spans="19:21" x14ac:dyDescent="0.3">
      <c r="S567" s="58"/>
      <c r="T567" s="58"/>
      <c r="U567" s="58"/>
    </row>
    <row r="568" spans="19:21" x14ac:dyDescent="0.3">
      <c r="S568" s="58"/>
      <c r="T568" s="58"/>
      <c r="U568" s="58"/>
    </row>
    <row r="569" spans="19:21" x14ac:dyDescent="0.3">
      <c r="S569" s="58"/>
      <c r="T569" s="58"/>
      <c r="U569" s="58"/>
    </row>
    <row r="570" spans="19:21" x14ac:dyDescent="0.3">
      <c r="S570" s="58"/>
      <c r="T570" s="58"/>
      <c r="U570" s="58"/>
    </row>
    <row r="571" spans="19:21" x14ac:dyDescent="0.3">
      <c r="S571" s="58"/>
      <c r="T571" s="58"/>
      <c r="U571" s="58"/>
    </row>
    <row r="572" spans="19:21" x14ac:dyDescent="0.3">
      <c r="S572" s="58"/>
      <c r="T572" s="58"/>
      <c r="U572" s="58"/>
    </row>
    <row r="573" spans="19:21" x14ac:dyDescent="0.3">
      <c r="S573" s="58"/>
      <c r="T573" s="58"/>
      <c r="U573" s="58"/>
    </row>
    <row r="574" spans="19:21" x14ac:dyDescent="0.3">
      <c r="S574" s="58"/>
      <c r="T574" s="58"/>
      <c r="U574" s="58"/>
    </row>
    <row r="575" spans="19:21" x14ac:dyDescent="0.3">
      <c r="S575" s="58"/>
      <c r="T575" s="58"/>
      <c r="U575" s="58"/>
    </row>
    <row r="576" spans="19:21" x14ac:dyDescent="0.3">
      <c r="S576" s="58"/>
      <c r="T576" s="58"/>
      <c r="U576" s="58"/>
    </row>
    <row r="577" spans="19:21" x14ac:dyDescent="0.3">
      <c r="S577" s="58"/>
      <c r="T577" s="58"/>
      <c r="U577" s="58"/>
    </row>
    <row r="578" spans="19:21" x14ac:dyDescent="0.3">
      <c r="S578" s="58"/>
      <c r="T578" s="58"/>
      <c r="U578" s="58"/>
    </row>
    <row r="579" spans="19:21" x14ac:dyDescent="0.3">
      <c r="S579" s="58"/>
      <c r="T579" s="58"/>
      <c r="U579" s="58"/>
    </row>
    <row r="580" spans="19:21" x14ac:dyDescent="0.3">
      <c r="S580" s="58"/>
      <c r="T580" s="58"/>
      <c r="U580" s="58"/>
    </row>
    <row r="581" spans="19:21" x14ac:dyDescent="0.3">
      <c r="S581" s="58"/>
      <c r="T581" s="58"/>
      <c r="U581" s="58"/>
    </row>
    <row r="582" spans="19:21" x14ac:dyDescent="0.3">
      <c r="S582" s="58"/>
      <c r="T582" s="58"/>
      <c r="U582" s="58"/>
    </row>
    <row r="583" spans="19:21" x14ac:dyDescent="0.3">
      <c r="S583" s="58"/>
      <c r="T583" s="58"/>
      <c r="U583" s="58"/>
    </row>
    <row r="584" spans="19:21" x14ac:dyDescent="0.3">
      <c r="S584" s="58"/>
      <c r="T584" s="58"/>
      <c r="U584" s="58"/>
    </row>
    <row r="585" spans="19:21" x14ac:dyDescent="0.3">
      <c r="S585" s="58"/>
      <c r="T585" s="58"/>
      <c r="U585" s="58"/>
    </row>
    <row r="586" spans="19:21" x14ac:dyDescent="0.3">
      <c r="S586" s="58"/>
      <c r="T586" s="58"/>
      <c r="U586" s="58"/>
    </row>
    <row r="587" spans="19:21" x14ac:dyDescent="0.3">
      <c r="S587" s="58"/>
      <c r="T587" s="58"/>
      <c r="U587" s="58"/>
    </row>
    <row r="588" spans="19:21" x14ac:dyDescent="0.3">
      <c r="S588" s="58"/>
      <c r="T588" s="58"/>
      <c r="U588" s="58"/>
    </row>
    <row r="589" spans="19:21" x14ac:dyDescent="0.3">
      <c r="S589" s="58"/>
      <c r="T589" s="58"/>
      <c r="U589" s="58"/>
    </row>
    <row r="590" spans="19:21" x14ac:dyDescent="0.3">
      <c r="S590" s="58"/>
      <c r="T590" s="58"/>
      <c r="U590" s="58"/>
    </row>
    <row r="591" spans="19:21" x14ac:dyDescent="0.3">
      <c r="S591" s="58"/>
      <c r="T591" s="58"/>
      <c r="U591" s="58"/>
    </row>
    <row r="592" spans="19:21" x14ac:dyDescent="0.3">
      <c r="S592" s="58"/>
      <c r="T592" s="58"/>
      <c r="U592" s="58"/>
    </row>
    <row r="593" spans="19:21" x14ac:dyDescent="0.3">
      <c r="S593" s="58"/>
      <c r="T593" s="58"/>
      <c r="U593" s="58"/>
    </row>
    <row r="594" spans="19:21" x14ac:dyDescent="0.3">
      <c r="S594" s="58"/>
      <c r="T594" s="58"/>
      <c r="U594" s="58"/>
    </row>
    <row r="595" spans="19:21" x14ac:dyDescent="0.3">
      <c r="S595" s="58"/>
      <c r="T595" s="58"/>
      <c r="U595" s="58"/>
    </row>
    <row r="596" spans="19:21" x14ac:dyDescent="0.3">
      <c r="S596" s="58"/>
      <c r="T596" s="58"/>
      <c r="U596" s="58"/>
    </row>
    <row r="597" spans="19:21" x14ac:dyDescent="0.3">
      <c r="S597" s="58"/>
      <c r="T597" s="58"/>
      <c r="U597" s="58"/>
    </row>
    <row r="598" spans="19:21" x14ac:dyDescent="0.3">
      <c r="S598" s="58"/>
      <c r="T598" s="58"/>
      <c r="U598" s="58"/>
    </row>
    <row r="599" spans="19:21" x14ac:dyDescent="0.3">
      <c r="S599" s="58"/>
      <c r="T599" s="58"/>
      <c r="U599" s="58"/>
    </row>
    <row r="600" spans="19:21" x14ac:dyDescent="0.3">
      <c r="S600" s="58"/>
      <c r="T600" s="58"/>
      <c r="U600" s="58"/>
    </row>
    <row r="601" spans="19:21" x14ac:dyDescent="0.3">
      <c r="S601" s="58"/>
      <c r="T601" s="58"/>
      <c r="U601" s="58"/>
    </row>
    <row r="602" spans="19:21" x14ac:dyDescent="0.3">
      <c r="S602" s="58"/>
      <c r="T602" s="58"/>
      <c r="U602" s="58"/>
    </row>
    <row r="603" spans="19:21" x14ac:dyDescent="0.3">
      <c r="S603" s="58"/>
      <c r="T603" s="58"/>
      <c r="U603" s="58"/>
    </row>
    <row r="604" spans="19:21" x14ac:dyDescent="0.3">
      <c r="S604" s="58"/>
      <c r="T604" s="58"/>
      <c r="U604" s="58"/>
    </row>
    <row r="605" spans="19:21" x14ac:dyDescent="0.3">
      <c r="S605" s="58"/>
      <c r="T605" s="58"/>
      <c r="U605" s="58"/>
    </row>
    <row r="606" spans="19:21" x14ac:dyDescent="0.3">
      <c r="S606" s="58"/>
      <c r="T606" s="58"/>
      <c r="U606" s="58"/>
    </row>
    <row r="607" spans="19:21" x14ac:dyDescent="0.3">
      <c r="S607" s="58"/>
      <c r="T607" s="58"/>
      <c r="U607" s="58"/>
    </row>
    <row r="608" spans="19:21" x14ac:dyDescent="0.3">
      <c r="S608" s="58"/>
      <c r="T608" s="58"/>
      <c r="U608" s="58"/>
    </row>
    <row r="609" spans="19:21" x14ac:dyDescent="0.3">
      <c r="S609" s="58"/>
      <c r="T609" s="58"/>
      <c r="U609" s="58"/>
    </row>
    <row r="610" spans="19:21" x14ac:dyDescent="0.3">
      <c r="S610" s="58"/>
      <c r="T610" s="58"/>
      <c r="U610" s="58"/>
    </row>
    <row r="611" spans="19:21" x14ac:dyDescent="0.3">
      <c r="S611" s="58"/>
      <c r="T611" s="58"/>
      <c r="U611" s="58"/>
    </row>
    <row r="612" spans="19:21" x14ac:dyDescent="0.3">
      <c r="S612" s="58"/>
      <c r="T612" s="58"/>
      <c r="U612" s="58"/>
    </row>
    <row r="613" spans="19:21" x14ac:dyDescent="0.3">
      <c r="S613" s="58"/>
      <c r="T613" s="58"/>
      <c r="U613" s="58"/>
    </row>
    <row r="614" spans="19:21" x14ac:dyDescent="0.3">
      <c r="S614" s="58"/>
      <c r="T614" s="58"/>
      <c r="U614" s="58"/>
    </row>
    <row r="615" spans="19:21" x14ac:dyDescent="0.3">
      <c r="S615" s="58"/>
      <c r="T615" s="58"/>
      <c r="U615" s="58"/>
    </row>
    <row r="616" spans="19:21" x14ac:dyDescent="0.3">
      <c r="S616" s="58"/>
      <c r="T616" s="58"/>
      <c r="U616" s="58"/>
    </row>
    <row r="617" spans="19:21" x14ac:dyDescent="0.3">
      <c r="S617" s="58"/>
      <c r="T617" s="58"/>
      <c r="U617" s="58"/>
    </row>
    <row r="618" spans="19:21" x14ac:dyDescent="0.3">
      <c r="S618" s="58"/>
      <c r="T618" s="58"/>
      <c r="U618" s="58"/>
    </row>
    <row r="619" spans="19:21" x14ac:dyDescent="0.3">
      <c r="S619" s="58"/>
      <c r="T619" s="58"/>
      <c r="U619" s="58"/>
    </row>
    <row r="620" spans="19:21" x14ac:dyDescent="0.3">
      <c r="S620" s="58"/>
      <c r="T620" s="58"/>
      <c r="U620" s="58"/>
    </row>
    <row r="621" spans="19:21" x14ac:dyDescent="0.3">
      <c r="S621" s="58"/>
      <c r="T621" s="58"/>
      <c r="U621" s="58"/>
    </row>
    <row r="622" spans="19:21" x14ac:dyDescent="0.3">
      <c r="S622" s="58"/>
      <c r="T622" s="58"/>
      <c r="U622" s="58"/>
    </row>
    <row r="623" spans="19:21" x14ac:dyDescent="0.3">
      <c r="S623" s="58"/>
      <c r="T623" s="58"/>
      <c r="U623" s="58"/>
    </row>
    <row r="624" spans="19:21" x14ac:dyDescent="0.3">
      <c r="S624" s="58"/>
      <c r="T624" s="58"/>
      <c r="U624" s="58"/>
    </row>
    <row r="625" spans="19:21" x14ac:dyDescent="0.3">
      <c r="S625" s="58"/>
      <c r="T625" s="58"/>
      <c r="U625" s="58"/>
    </row>
    <row r="626" spans="19:21" x14ac:dyDescent="0.3">
      <c r="S626" s="58"/>
      <c r="T626" s="58"/>
      <c r="U626" s="58"/>
    </row>
    <row r="627" spans="19:21" x14ac:dyDescent="0.3">
      <c r="S627" s="58"/>
      <c r="T627" s="58"/>
      <c r="U627" s="58"/>
    </row>
    <row r="628" spans="19:21" x14ac:dyDescent="0.3">
      <c r="S628" s="58"/>
      <c r="T628" s="58"/>
      <c r="U628" s="58"/>
    </row>
    <row r="629" spans="19:21" x14ac:dyDescent="0.3">
      <c r="S629" s="58"/>
      <c r="T629" s="58"/>
      <c r="U629" s="58"/>
    </row>
    <row r="630" spans="19:21" x14ac:dyDescent="0.3">
      <c r="S630" s="58"/>
      <c r="T630" s="58"/>
      <c r="U630" s="58"/>
    </row>
    <row r="631" spans="19:21" x14ac:dyDescent="0.3">
      <c r="S631" s="58"/>
      <c r="T631" s="58"/>
      <c r="U631" s="58"/>
    </row>
    <row r="632" spans="19:21" x14ac:dyDescent="0.3">
      <c r="S632" s="58"/>
      <c r="T632" s="58"/>
      <c r="U632" s="58"/>
    </row>
    <row r="633" spans="19:21" x14ac:dyDescent="0.3">
      <c r="S633" s="58"/>
      <c r="T633" s="58"/>
      <c r="U633" s="58"/>
    </row>
    <row r="634" spans="19:21" x14ac:dyDescent="0.3">
      <c r="S634" s="58"/>
      <c r="T634" s="58"/>
      <c r="U634" s="58"/>
    </row>
    <row r="635" spans="19:21" x14ac:dyDescent="0.3">
      <c r="S635" s="58"/>
      <c r="T635" s="58"/>
      <c r="U635" s="58"/>
    </row>
    <row r="636" spans="19:21" x14ac:dyDescent="0.3">
      <c r="S636" s="58"/>
      <c r="T636" s="58"/>
      <c r="U636" s="58"/>
    </row>
    <row r="637" spans="19:21" x14ac:dyDescent="0.3">
      <c r="S637" s="58"/>
      <c r="T637" s="58"/>
      <c r="U637" s="58"/>
    </row>
    <row r="638" spans="19:21" x14ac:dyDescent="0.3">
      <c r="S638" s="58"/>
      <c r="T638" s="58"/>
      <c r="U638" s="58"/>
    </row>
    <row r="639" spans="19:21" x14ac:dyDescent="0.3">
      <c r="S639" s="58"/>
      <c r="T639" s="58"/>
      <c r="U639" s="58"/>
    </row>
    <row r="640" spans="19:21" x14ac:dyDescent="0.3">
      <c r="S640" s="58"/>
      <c r="T640" s="58"/>
      <c r="U640" s="58"/>
    </row>
    <row r="641" spans="19:21" x14ac:dyDescent="0.3">
      <c r="S641" s="58"/>
      <c r="T641" s="58"/>
      <c r="U641" s="58"/>
    </row>
    <row r="642" spans="19:21" x14ac:dyDescent="0.3">
      <c r="S642" s="58"/>
      <c r="T642" s="58"/>
      <c r="U642" s="58"/>
    </row>
    <row r="643" spans="19:21" x14ac:dyDescent="0.3">
      <c r="S643" s="58"/>
      <c r="T643" s="58"/>
      <c r="U643" s="58"/>
    </row>
    <row r="644" spans="19:21" x14ac:dyDescent="0.3">
      <c r="S644" s="58"/>
      <c r="T644" s="58"/>
      <c r="U644" s="58"/>
    </row>
    <row r="645" spans="19:21" x14ac:dyDescent="0.3">
      <c r="S645" s="58"/>
      <c r="T645" s="58"/>
      <c r="U645" s="58"/>
    </row>
    <row r="646" spans="19:21" x14ac:dyDescent="0.3">
      <c r="S646" s="58"/>
      <c r="T646" s="58"/>
      <c r="U646" s="58"/>
    </row>
    <row r="647" spans="19:21" x14ac:dyDescent="0.3">
      <c r="S647" s="58"/>
      <c r="T647" s="58"/>
      <c r="U647" s="58"/>
    </row>
    <row r="648" spans="19:21" x14ac:dyDescent="0.3">
      <c r="S648" s="58"/>
      <c r="T648" s="58"/>
      <c r="U648" s="58"/>
    </row>
    <row r="649" spans="19:21" x14ac:dyDescent="0.3">
      <c r="S649" s="58"/>
      <c r="T649" s="58"/>
      <c r="U649" s="58"/>
    </row>
    <row r="650" spans="19:21" x14ac:dyDescent="0.3">
      <c r="S650" s="58"/>
      <c r="T650" s="58"/>
      <c r="U650" s="58"/>
    </row>
    <row r="651" spans="19:21" x14ac:dyDescent="0.3">
      <c r="S651" s="58"/>
      <c r="T651" s="58"/>
      <c r="U651" s="58"/>
    </row>
    <row r="652" spans="19:21" x14ac:dyDescent="0.3">
      <c r="S652" s="58"/>
      <c r="T652" s="58"/>
      <c r="U652" s="58"/>
    </row>
    <row r="653" spans="19:21" x14ac:dyDescent="0.3">
      <c r="S653" s="58"/>
      <c r="T653" s="58"/>
      <c r="U653" s="58"/>
    </row>
    <row r="654" spans="19:21" x14ac:dyDescent="0.3">
      <c r="S654" s="58"/>
      <c r="T654" s="58"/>
      <c r="U654" s="58"/>
    </row>
    <row r="655" spans="19:21" x14ac:dyDescent="0.3">
      <c r="S655" s="58"/>
      <c r="T655" s="58"/>
      <c r="U655" s="58"/>
    </row>
    <row r="656" spans="19:21" x14ac:dyDescent="0.3">
      <c r="S656" s="58"/>
      <c r="T656" s="58"/>
      <c r="U656" s="58"/>
    </row>
    <row r="657" spans="19:21" x14ac:dyDescent="0.3">
      <c r="S657" s="58"/>
      <c r="T657" s="58"/>
      <c r="U657" s="58"/>
    </row>
    <row r="658" spans="19:21" x14ac:dyDescent="0.3">
      <c r="S658" s="58"/>
      <c r="T658" s="58"/>
      <c r="U658" s="58"/>
    </row>
    <row r="659" spans="19:21" x14ac:dyDescent="0.3">
      <c r="S659" s="58"/>
      <c r="T659" s="58"/>
      <c r="U659" s="58"/>
    </row>
    <row r="660" spans="19:21" x14ac:dyDescent="0.3">
      <c r="S660" s="58"/>
      <c r="T660" s="58"/>
      <c r="U660" s="58"/>
    </row>
    <row r="661" spans="19:21" x14ac:dyDescent="0.3">
      <c r="S661" s="58"/>
      <c r="T661" s="58"/>
      <c r="U661" s="58"/>
    </row>
    <row r="662" spans="19:21" x14ac:dyDescent="0.3">
      <c r="S662" s="58"/>
      <c r="T662" s="58"/>
      <c r="U662" s="58"/>
    </row>
    <row r="663" spans="19:21" x14ac:dyDescent="0.3">
      <c r="S663" s="58"/>
      <c r="T663" s="58"/>
      <c r="U663" s="58"/>
    </row>
    <row r="664" spans="19:21" x14ac:dyDescent="0.3">
      <c r="S664" s="58"/>
      <c r="T664" s="58"/>
      <c r="U664" s="58"/>
    </row>
    <row r="665" spans="19:21" x14ac:dyDescent="0.3">
      <c r="S665" s="58"/>
      <c r="T665" s="58"/>
      <c r="U665" s="58"/>
    </row>
    <row r="666" spans="19:21" x14ac:dyDescent="0.3">
      <c r="S666" s="58"/>
      <c r="T666" s="58"/>
      <c r="U666" s="58"/>
    </row>
    <row r="667" spans="19:21" x14ac:dyDescent="0.3">
      <c r="S667" s="58"/>
      <c r="T667" s="58"/>
      <c r="U667" s="58"/>
    </row>
    <row r="668" spans="19:21" x14ac:dyDescent="0.3">
      <c r="S668" s="58"/>
      <c r="T668" s="58"/>
      <c r="U668" s="58"/>
    </row>
    <row r="669" spans="19:21" x14ac:dyDescent="0.3">
      <c r="S669" s="58"/>
      <c r="T669" s="58"/>
      <c r="U669" s="58"/>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4"/>
  <sheetViews>
    <sheetView workbookViewId="0">
      <selection activeCell="B14" sqref="B14"/>
    </sheetView>
  </sheetViews>
  <sheetFormatPr defaultColWidth="11" defaultRowHeight="15.6" x14ac:dyDescent="0.3"/>
  <cols>
    <col min="1" max="1" width="20.69921875" customWidth="1"/>
    <col min="2" max="2" width="34" customWidth="1"/>
    <col min="3" max="3" width="15.19921875" hidden="1" customWidth="1"/>
    <col min="4" max="4" width="43.5" customWidth="1"/>
  </cols>
  <sheetData>
    <row r="1" spans="1:4" ht="66.599999999999994" thickBot="1" x14ac:dyDescent="0.35">
      <c r="A1" s="1" t="s">
        <v>76</v>
      </c>
      <c r="B1" s="1" t="s">
        <v>77</v>
      </c>
      <c r="C1" s="1" t="s">
        <v>78</v>
      </c>
      <c r="D1" s="1" t="s">
        <v>81</v>
      </c>
    </row>
    <row r="2" spans="1:4" x14ac:dyDescent="0.3">
      <c r="A2" s="3" t="s">
        <v>2052</v>
      </c>
      <c r="B2" s="3"/>
      <c r="C2" s="3" t="s">
        <v>14</v>
      </c>
      <c r="D2" s="4" t="s">
        <v>2187</v>
      </c>
    </row>
    <row r="3" spans="1:4" ht="31.2" x14ac:dyDescent="0.3">
      <c r="A3" s="3" t="s">
        <v>2052</v>
      </c>
      <c r="B3" s="3" t="s">
        <v>2106</v>
      </c>
      <c r="C3" s="3" t="s">
        <v>0</v>
      </c>
      <c r="D3" s="4" t="s">
        <v>2191</v>
      </c>
    </row>
    <row r="4" spans="1:4" ht="46.8" x14ac:dyDescent="0.3">
      <c r="A4" s="3" t="s">
        <v>2052</v>
      </c>
      <c r="B4" s="3" t="s">
        <v>2108</v>
      </c>
      <c r="C4" s="3" t="s">
        <v>0</v>
      </c>
      <c r="D4" s="4" t="s">
        <v>2188</v>
      </c>
    </row>
    <row r="5" spans="1:4" ht="46.8" x14ac:dyDescent="0.3">
      <c r="A5" s="3" t="s">
        <v>2052</v>
      </c>
      <c r="B5" s="3" t="s">
        <v>2054</v>
      </c>
      <c r="C5" s="3" t="s">
        <v>0</v>
      </c>
      <c r="D5" s="4" t="s">
        <v>2192</v>
      </c>
    </row>
    <row r="6" spans="1:4" ht="31.2" x14ac:dyDescent="0.3">
      <c r="A6" s="3" t="s">
        <v>2052</v>
      </c>
      <c r="B6" s="3" t="s">
        <v>2053</v>
      </c>
      <c r="C6" s="3" t="s">
        <v>0</v>
      </c>
      <c r="D6" s="4" t="s">
        <v>2189</v>
      </c>
    </row>
    <row r="7" spans="1:4" x14ac:dyDescent="0.3">
      <c r="A7" s="3" t="s">
        <v>2052</v>
      </c>
      <c r="B7" s="3" t="s">
        <v>2059</v>
      </c>
      <c r="C7" s="3" t="s">
        <v>0</v>
      </c>
      <c r="D7" s="4" t="s">
        <v>2190</v>
      </c>
    </row>
    <row r="8" spans="1:4" x14ac:dyDescent="0.3">
      <c r="A8" s="3" t="s">
        <v>403</v>
      </c>
      <c r="B8" s="3"/>
      <c r="C8" s="3" t="s">
        <v>14</v>
      </c>
      <c r="D8" s="3" t="s">
        <v>2196</v>
      </c>
    </row>
    <row r="9" spans="1:4" ht="31.2" x14ac:dyDescent="0.3">
      <c r="A9" s="3" t="s">
        <v>403</v>
      </c>
      <c r="B9" s="3" t="s">
        <v>2058</v>
      </c>
      <c r="C9" s="3" t="s">
        <v>0</v>
      </c>
      <c r="D9" s="3" t="s">
        <v>2193</v>
      </c>
    </row>
    <row r="10" spans="1:4" ht="31.2" x14ac:dyDescent="0.3">
      <c r="A10" s="3" t="s">
        <v>403</v>
      </c>
      <c r="B10" s="3" t="s">
        <v>2057</v>
      </c>
      <c r="C10" s="3" t="s">
        <v>0</v>
      </c>
      <c r="D10" s="3" t="s">
        <v>2194</v>
      </c>
    </row>
    <row r="11" spans="1:4" ht="31.2" x14ac:dyDescent="0.3">
      <c r="A11" s="3" t="s">
        <v>403</v>
      </c>
      <c r="B11" s="3" t="s">
        <v>2056</v>
      </c>
      <c r="C11" s="3" t="s">
        <v>0</v>
      </c>
      <c r="D11" s="3" t="s">
        <v>2195</v>
      </c>
    </row>
    <row r="12" spans="1:4" x14ac:dyDescent="0.3">
      <c r="A12" s="3" t="s">
        <v>403</v>
      </c>
      <c r="B12" s="3" t="s">
        <v>2112</v>
      </c>
      <c r="C12" s="3" t="s">
        <v>0</v>
      </c>
      <c r="D12" s="3"/>
    </row>
    <row r="13" spans="1:4" ht="46.8" x14ac:dyDescent="0.3">
      <c r="A13" s="3" t="s">
        <v>403</v>
      </c>
      <c r="B13" s="3" t="s">
        <v>2055</v>
      </c>
      <c r="C13" s="3" t="s">
        <v>0</v>
      </c>
      <c r="D13" s="3" t="s">
        <v>2269</v>
      </c>
    </row>
    <row r="14" spans="1:4" ht="31.2" x14ac:dyDescent="0.3">
      <c r="A14" s="3" t="s">
        <v>2050</v>
      </c>
      <c r="B14" s="3"/>
      <c r="C14" s="3" t="s">
        <v>14</v>
      </c>
      <c r="D14" s="3" t="s">
        <v>2197</v>
      </c>
    </row>
    <row r="15" spans="1:4" ht="31.2" x14ac:dyDescent="0.3">
      <c r="A15" s="3" t="s">
        <v>2050</v>
      </c>
      <c r="B15" s="3" t="s">
        <v>2051</v>
      </c>
      <c r="C15" s="3" t="s">
        <v>0</v>
      </c>
      <c r="D15" s="3" t="s">
        <v>2198</v>
      </c>
    </row>
    <row r="16" spans="1:4" ht="62.4" x14ac:dyDescent="0.3">
      <c r="A16" s="3" t="s">
        <v>1541</v>
      </c>
      <c r="B16" s="3"/>
      <c r="C16" s="3" t="s">
        <v>14</v>
      </c>
      <c r="D16" s="3" t="s">
        <v>2199</v>
      </c>
    </row>
    <row r="17" spans="1:4" ht="31.2" x14ac:dyDescent="0.3">
      <c r="A17" s="3" t="s">
        <v>1541</v>
      </c>
      <c r="B17" s="3" t="s">
        <v>2051</v>
      </c>
      <c r="C17" s="3" t="s">
        <v>0</v>
      </c>
      <c r="D17" s="3" t="s">
        <v>2200</v>
      </c>
    </row>
    <row r="18" spans="1:4" ht="31.2" x14ac:dyDescent="0.3">
      <c r="A18" s="3" t="s">
        <v>1541</v>
      </c>
      <c r="B18" s="3" t="s">
        <v>2107</v>
      </c>
      <c r="C18" s="3" t="s">
        <v>0</v>
      </c>
      <c r="D18" s="3" t="s">
        <v>2201</v>
      </c>
    </row>
    <row r="19" spans="1:4" ht="62.4" x14ac:dyDescent="0.3">
      <c r="A19" s="3" t="s">
        <v>1517</v>
      </c>
      <c r="B19" s="3"/>
      <c r="C19" s="3" t="s">
        <v>14</v>
      </c>
      <c r="D19" s="3" t="s">
        <v>2202</v>
      </c>
    </row>
    <row r="20" spans="1:4" ht="31.2" x14ac:dyDescent="0.3">
      <c r="A20" s="3" t="s">
        <v>1517</v>
      </c>
      <c r="B20" s="3" t="s">
        <v>2051</v>
      </c>
      <c r="C20" s="3" t="s">
        <v>0</v>
      </c>
      <c r="D20" s="3" t="s">
        <v>2203</v>
      </c>
    </row>
    <row r="21" spans="1:4" ht="31.2" x14ac:dyDescent="0.3">
      <c r="A21" s="3" t="s">
        <v>1517</v>
      </c>
      <c r="B21" s="3" t="s">
        <v>2058</v>
      </c>
      <c r="C21" s="3" t="s">
        <v>0</v>
      </c>
      <c r="D21" s="3" t="s">
        <v>2204</v>
      </c>
    </row>
    <row r="22" spans="1:4" ht="62.4" x14ac:dyDescent="0.3">
      <c r="A22" s="3" t="s">
        <v>2105</v>
      </c>
      <c r="B22" s="3"/>
      <c r="C22" s="3" t="s">
        <v>14</v>
      </c>
      <c r="D22" s="3" t="s">
        <v>2205</v>
      </c>
    </row>
    <row r="23" spans="1:4" ht="31.2" x14ac:dyDescent="0.3">
      <c r="A23" s="3" t="s">
        <v>2105</v>
      </c>
      <c r="B23" s="3" t="s">
        <v>2106</v>
      </c>
      <c r="C23" s="3" t="s">
        <v>0</v>
      </c>
      <c r="D23" s="3" t="s">
        <v>2206</v>
      </c>
    </row>
    <row r="24" spans="1:4" x14ac:dyDescent="0.3">
      <c r="A24" s="3" t="s">
        <v>2105</v>
      </c>
      <c r="B24" s="3" t="s">
        <v>2069</v>
      </c>
      <c r="C24" s="3" t="s">
        <v>0</v>
      </c>
      <c r="D24" s="3" t="s">
        <v>2207</v>
      </c>
    </row>
    <row r="25" spans="1:4" ht="31.2" x14ac:dyDescent="0.3">
      <c r="A25" s="3" t="s">
        <v>1530</v>
      </c>
      <c r="B25" s="3"/>
      <c r="C25" s="3" t="s">
        <v>14</v>
      </c>
      <c r="D25" s="3" t="s">
        <v>2208</v>
      </c>
    </row>
    <row r="26" spans="1:4" x14ac:dyDescent="0.3">
      <c r="A26" s="3" t="s">
        <v>1530</v>
      </c>
      <c r="B26" s="3" t="s">
        <v>2069</v>
      </c>
      <c r="C26" s="3" t="s">
        <v>0</v>
      </c>
      <c r="D26" s="3" t="s">
        <v>2210</v>
      </c>
    </row>
    <row r="27" spans="1:4" x14ac:dyDescent="0.3">
      <c r="A27" s="3" t="s">
        <v>1530</v>
      </c>
      <c r="B27" s="3" t="s">
        <v>2068</v>
      </c>
      <c r="C27" s="3" t="s">
        <v>0</v>
      </c>
      <c r="D27" s="3" t="s">
        <v>2209</v>
      </c>
    </row>
    <row r="28" spans="1:4" ht="31.2" x14ac:dyDescent="0.3">
      <c r="A28" s="3" t="s">
        <v>2175</v>
      </c>
      <c r="B28" s="3"/>
      <c r="C28" s="3" t="s">
        <v>14</v>
      </c>
      <c r="D28" s="3" t="s">
        <v>2211</v>
      </c>
    </row>
    <row r="29" spans="1:4" ht="62.4" x14ac:dyDescent="0.3">
      <c r="A29" s="3" t="s">
        <v>2062</v>
      </c>
      <c r="B29" s="3"/>
      <c r="C29" s="3" t="s">
        <v>14</v>
      </c>
      <c r="D29" s="3" t="s">
        <v>2212</v>
      </c>
    </row>
    <row r="30" spans="1:4" ht="31.2" x14ac:dyDescent="0.3">
      <c r="A30" s="3" t="s">
        <v>2062</v>
      </c>
      <c r="B30" s="3" t="s">
        <v>2051</v>
      </c>
      <c r="C30" s="3" t="s">
        <v>0</v>
      </c>
      <c r="D30" s="3" t="s">
        <v>2213</v>
      </c>
    </row>
    <row r="31" spans="1:4" ht="140.4" x14ac:dyDescent="0.3">
      <c r="A31" s="3" t="s">
        <v>2060</v>
      </c>
      <c r="B31" s="3"/>
      <c r="C31" s="3" t="s">
        <v>14</v>
      </c>
      <c r="D31" s="3" t="s">
        <v>2214</v>
      </c>
    </row>
    <row r="32" spans="1:4" ht="31.2" x14ac:dyDescent="0.3">
      <c r="A32" s="3" t="s">
        <v>2060</v>
      </c>
      <c r="B32" s="3" t="s">
        <v>2061</v>
      </c>
      <c r="C32" s="3" t="s">
        <v>0</v>
      </c>
      <c r="D32" s="3" t="s">
        <v>2215</v>
      </c>
    </row>
    <row r="33" spans="1:4" ht="31.2" x14ac:dyDescent="0.3">
      <c r="A33" s="3" t="s">
        <v>2060</v>
      </c>
      <c r="B33" s="3" t="s">
        <v>2067</v>
      </c>
      <c r="C33" s="3" t="s">
        <v>0</v>
      </c>
      <c r="D33" s="3" t="s">
        <v>2216</v>
      </c>
    </row>
    <row r="34" spans="1:4" ht="31.2" x14ac:dyDescent="0.3">
      <c r="A34" s="3" t="s">
        <v>2060</v>
      </c>
      <c r="B34" s="3" t="s">
        <v>2184</v>
      </c>
      <c r="C34" s="3" t="s">
        <v>0</v>
      </c>
      <c r="D34" s="3" t="s">
        <v>2217</v>
      </c>
    </row>
    <row r="35" spans="1:4" ht="31.2" x14ac:dyDescent="0.3">
      <c r="A35" s="3" t="s">
        <v>2176</v>
      </c>
      <c r="B35" s="3"/>
      <c r="C35" s="3" t="s">
        <v>14</v>
      </c>
      <c r="D35" s="3" t="s">
        <v>2218</v>
      </c>
    </row>
    <row r="36" spans="1:4" ht="46.8" x14ac:dyDescent="0.3">
      <c r="A36" s="3" t="s">
        <v>2176</v>
      </c>
      <c r="B36" s="3" t="s">
        <v>2099</v>
      </c>
      <c r="C36" s="3" t="s">
        <v>0</v>
      </c>
      <c r="D36" s="3" t="s">
        <v>2219</v>
      </c>
    </row>
    <row r="37" spans="1:4" ht="31.2" x14ac:dyDescent="0.3">
      <c r="A37" s="3" t="s">
        <v>2176</v>
      </c>
      <c r="B37" s="3" t="s">
        <v>2048</v>
      </c>
      <c r="C37" s="3" t="s">
        <v>0</v>
      </c>
      <c r="D37" s="3" t="s">
        <v>2220</v>
      </c>
    </row>
    <row r="38" spans="1:4" ht="46.8" x14ac:dyDescent="0.3">
      <c r="A38" s="3" t="s">
        <v>2176</v>
      </c>
      <c r="B38" s="3" t="s">
        <v>2172</v>
      </c>
      <c r="C38" s="3" t="s">
        <v>0</v>
      </c>
      <c r="D38" s="3" t="s">
        <v>2221</v>
      </c>
    </row>
    <row r="39" spans="1:4" ht="31.2" x14ac:dyDescent="0.3">
      <c r="A39" s="3" t="s">
        <v>2176</v>
      </c>
      <c r="B39" s="3" t="s">
        <v>2084</v>
      </c>
      <c r="C39" s="3" t="s">
        <v>0</v>
      </c>
      <c r="D39" s="3" t="s">
        <v>2274</v>
      </c>
    </row>
    <row r="40" spans="1:4" ht="31.2" x14ac:dyDescent="0.3">
      <c r="A40" s="3" t="s">
        <v>2176</v>
      </c>
      <c r="B40" s="3" t="s">
        <v>2085</v>
      </c>
      <c r="C40" s="3" t="s">
        <v>0</v>
      </c>
      <c r="D40" s="3" t="s">
        <v>2272</v>
      </c>
    </row>
    <row r="41" spans="1:4" ht="46.8" x14ac:dyDescent="0.3">
      <c r="A41" s="3" t="s">
        <v>2176</v>
      </c>
      <c r="B41" s="3" t="s">
        <v>2101</v>
      </c>
      <c r="C41" s="3" t="s">
        <v>0</v>
      </c>
      <c r="D41" s="3" t="s">
        <v>2271</v>
      </c>
    </row>
    <row r="42" spans="1:4" ht="46.8" x14ac:dyDescent="0.3">
      <c r="A42" s="3" t="s">
        <v>2176</v>
      </c>
      <c r="B42" s="3" t="s">
        <v>2049</v>
      </c>
      <c r="C42" s="3" t="s">
        <v>0</v>
      </c>
      <c r="D42" s="3" t="s">
        <v>2270</v>
      </c>
    </row>
    <row r="43" spans="1:4" x14ac:dyDescent="0.3">
      <c r="A43" s="3" t="s">
        <v>2176</v>
      </c>
      <c r="B43" s="3" t="s">
        <v>2092</v>
      </c>
      <c r="C43" s="3" t="s">
        <v>0</v>
      </c>
      <c r="D43" s="3" t="s">
        <v>2273</v>
      </c>
    </row>
    <row r="44" spans="1:4" ht="78" x14ac:dyDescent="0.3">
      <c r="A44" s="3" t="s">
        <v>2177</v>
      </c>
      <c r="B44" s="3"/>
      <c r="C44" s="3" t="s">
        <v>14</v>
      </c>
      <c r="D44" s="3" t="s">
        <v>2222</v>
      </c>
    </row>
    <row r="45" spans="1:4" ht="46.8" x14ac:dyDescent="0.3">
      <c r="A45" s="3" t="s">
        <v>1551</v>
      </c>
      <c r="B45" s="3"/>
      <c r="C45" s="3" t="s">
        <v>14</v>
      </c>
      <c r="D45" s="3" t="s">
        <v>2275</v>
      </c>
    </row>
    <row r="46" spans="1:4" ht="46.8" x14ac:dyDescent="0.3">
      <c r="A46" s="3" t="s">
        <v>1551</v>
      </c>
      <c r="B46" s="3" t="s">
        <v>2071</v>
      </c>
      <c r="C46" s="3" t="s">
        <v>0</v>
      </c>
      <c r="D46" s="3" t="s">
        <v>2276</v>
      </c>
    </row>
    <row r="47" spans="1:4" ht="93.6" x14ac:dyDescent="0.3">
      <c r="A47" s="3" t="s">
        <v>2111</v>
      </c>
      <c r="B47" s="3"/>
      <c r="C47" s="3" t="s">
        <v>14</v>
      </c>
      <c r="D47" s="3" t="s">
        <v>2223</v>
      </c>
    </row>
    <row r="48" spans="1:4" ht="46.8" x14ac:dyDescent="0.3">
      <c r="A48" s="3" t="s">
        <v>797</v>
      </c>
      <c r="B48" s="3"/>
      <c r="C48" s="3" t="s">
        <v>14</v>
      </c>
      <c r="D48" s="3" t="s">
        <v>2224</v>
      </c>
    </row>
    <row r="49" spans="1:4" ht="31.2" x14ac:dyDescent="0.3">
      <c r="A49" s="3" t="s">
        <v>797</v>
      </c>
      <c r="B49" s="3" t="s">
        <v>1249</v>
      </c>
      <c r="C49" s="3" t="s">
        <v>0</v>
      </c>
      <c r="D49" s="3" t="s">
        <v>2225</v>
      </c>
    </row>
    <row r="50" spans="1:4" ht="31.2" x14ac:dyDescent="0.3">
      <c r="A50" s="3" t="s">
        <v>797</v>
      </c>
      <c r="B50" s="3" t="s">
        <v>2093</v>
      </c>
      <c r="C50" s="3" t="s">
        <v>0</v>
      </c>
      <c r="D50" s="3" t="s">
        <v>2277</v>
      </c>
    </row>
    <row r="51" spans="1:4" ht="62.4" x14ac:dyDescent="0.3">
      <c r="A51" s="3" t="s">
        <v>422</v>
      </c>
      <c r="B51" s="3"/>
      <c r="C51" s="3" t="s">
        <v>14</v>
      </c>
      <c r="D51" s="3" t="s">
        <v>2226</v>
      </c>
    </row>
    <row r="52" spans="1:4" ht="31.2" x14ac:dyDescent="0.3">
      <c r="A52" s="3" t="s">
        <v>422</v>
      </c>
      <c r="B52" s="3" t="s">
        <v>2083</v>
      </c>
      <c r="C52" s="3" t="s">
        <v>0</v>
      </c>
      <c r="D52" s="3" t="s">
        <v>2227</v>
      </c>
    </row>
    <row r="53" spans="1:4" ht="46.8" x14ac:dyDescent="0.3">
      <c r="A53" s="3" t="s">
        <v>422</v>
      </c>
      <c r="B53" s="3" t="s">
        <v>2077</v>
      </c>
      <c r="C53" s="3" t="s">
        <v>0</v>
      </c>
      <c r="D53" s="3" t="s">
        <v>2278</v>
      </c>
    </row>
    <row r="54" spans="1:4" ht="31.2" x14ac:dyDescent="0.3">
      <c r="A54" s="3" t="s">
        <v>422</v>
      </c>
      <c r="B54" s="3" t="s">
        <v>1249</v>
      </c>
      <c r="C54" s="3" t="s">
        <v>0</v>
      </c>
      <c r="D54" s="3" t="s">
        <v>2279</v>
      </c>
    </row>
    <row r="55" spans="1:4" ht="31.2" x14ac:dyDescent="0.3">
      <c r="A55" s="3" t="s">
        <v>422</v>
      </c>
      <c r="B55" s="3" t="s">
        <v>2109</v>
      </c>
      <c r="C55" s="3" t="s">
        <v>0</v>
      </c>
      <c r="D55" s="3" t="s">
        <v>2280</v>
      </c>
    </row>
    <row r="56" spans="1:4" ht="46.8" x14ac:dyDescent="0.3">
      <c r="A56" s="3" t="s">
        <v>453</v>
      </c>
      <c r="B56" s="3"/>
      <c r="C56" s="3" t="s">
        <v>14</v>
      </c>
      <c r="D56" s="3" t="s">
        <v>2228</v>
      </c>
    </row>
    <row r="57" spans="1:4" ht="31.2" x14ac:dyDescent="0.3">
      <c r="A57" s="3" t="s">
        <v>453</v>
      </c>
      <c r="B57" s="3" t="s">
        <v>2065</v>
      </c>
      <c r="C57" s="3" t="s">
        <v>0</v>
      </c>
      <c r="D57" s="3" t="s">
        <v>2229</v>
      </c>
    </row>
    <row r="58" spans="1:4" ht="46.8" x14ac:dyDescent="0.3">
      <c r="A58" s="3" t="s">
        <v>453</v>
      </c>
      <c r="B58" s="3" t="s">
        <v>2094</v>
      </c>
      <c r="C58" s="3" t="s">
        <v>0</v>
      </c>
      <c r="D58" s="3" t="s">
        <v>2230</v>
      </c>
    </row>
    <row r="59" spans="1:4" ht="31.2" x14ac:dyDescent="0.3">
      <c r="A59" s="3" t="s">
        <v>453</v>
      </c>
      <c r="B59" s="3" t="s">
        <v>2100</v>
      </c>
      <c r="C59" s="3" t="s">
        <v>0</v>
      </c>
      <c r="D59" s="3" t="s">
        <v>2231</v>
      </c>
    </row>
    <row r="60" spans="1:4" ht="46.8" x14ac:dyDescent="0.3">
      <c r="A60" s="3" t="s">
        <v>453</v>
      </c>
      <c r="B60" s="3" t="s">
        <v>2066</v>
      </c>
      <c r="C60" s="3" t="s">
        <v>0</v>
      </c>
      <c r="D60" s="3" t="s">
        <v>2232</v>
      </c>
    </row>
    <row r="61" spans="1:4" ht="46.8" x14ac:dyDescent="0.3">
      <c r="A61" s="3" t="s">
        <v>453</v>
      </c>
      <c r="B61" s="3" t="s">
        <v>2091</v>
      </c>
      <c r="C61" s="3" t="s">
        <v>0</v>
      </c>
      <c r="D61" s="3" t="s">
        <v>2233</v>
      </c>
    </row>
    <row r="62" spans="1:4" x14ac:dyDescent="0.3">
      <c r="A62" s="3" t="s">
        <v>2063</v>
      </c>
      <c r="B62" s="3"/>
      <c r="C62" s="3" t="s">
        <v>14</v>
      </c>
      <c r="D62" s="3" t="s">
        <v>2234</v>
      </c>
    </row>
    <row r="63" spans="1:4" ht="31.2" x14ac:dyDescent="0.3">
      <c r="A63" s="3" t="s">
        <v>2063</v>
      </c>
      <c r="B63" s="3" t="s">
        <v>2051</v>
      </c>
      <c r="C63" s="3" t="s">
        <v>0</v>
      </c>
      <c r="D63" s="3" t="s">
        <v>2235</v>
      </c>
    </row>
    <row r="64" spans="1:4" ht="31.2" x14ac:dyDescent="0.3">
      <c r="A64" s="3" t="s">
        <v>2063</v>
      </c>
      <c r="B64" s="3" t="s">
        <v>2064</v>
      </c>
      <c r="C64" s="3" t="s">
        <v>0</v>
      </c>
      <c r="D64" s="3" t="s">
        <v>2236</v>
      </c>
    </row>
    <row r="65" spans="1:4" ht="62.4" x14ac:dyDescent="0.3">
      <c r="A65" s="3" t="s">
        <v>2063</v>
      </c>
      <c r="B65" s="3" t="s">
        <v>2095</v>
      </c>
      <c r="C65" s="3" t="s">
        <v>0</v>
      </c>
      <c r="D65" s="3" t="s">
        <v>2237</v>
      </c>
    </row>
    <row r="66" spans="1:4" ht="31.2" x14ac:dyDescent="0.3">
      <c r="A66" s="3" t="s">
        <v>2089</v>
      </c>
      <c r="B66" s="3"/>
      <c r="C66" s="3" t="s">
        <v>14</v>
      </c>
      <c r="D66" s="3" t="s">
        <v>2238</v>
      </c>
    </row>
    <row r="67" spans="1:4" ht="31.2" x14ac:dyDescent="0.3">
      <c r="A67" s="3" t="s">
        <v>2089</v>
      </c>
      <c r="B67" s="3" t="s">
        <v>2090</v>
      </c>
      <c r="C67" s="3" t="s">
        <v>0</v>
      </c>
      <c r="D67" s="3" t="s">
        <v>2239</v>
      </c>
    </row>
    <row r="68" spans="1:4" ht="62.4" x14ac:dyDescent="0.3">
      <c r="A68" s="3" t="s">
        <v>2178</v>
      </c>
      <c r="B68" s="3"/>
      <c r="C68" s="3" t="s">
        <v>14</v>
      </c>
      <c r="D68" s="3" t="s">
        <v>2240</v>
      </c>
    </row>
    <row r="69" spans="1:4" ht="31.2" x14ac:dyDescent="0.3">
      <c r="A69" s="3" t="s">
        <v>2179</v>
      </c>
      <c r="B69" s="3"/>
      <c r="C69" s="3" t="s">
        <v>14</v>
      </c>
      <c r="D69" s="3" t="s">
        <v>2241</v>
      </c>
    </row>
    <row r="70" spans="1:4" ht="62.4" x14ac:dyDescent="0.3">
      <c r="A70" s="3" t="s">
        <v>2180</v>
      </c>
      <c r="B70" s="3"/>
      <c r="C70" s="3" t="s">
        <v>14</v>
      </c>
      <c r="D70" s="3" t="s">
        <v>2242</v>
      </c>
    </row>
    <row r="71" spans="1:4" ht="31.2" x14ac:dyDescent="0.3">
      <c r="A71" s="3" t="s">
        <v>2181</v>
      </c>
      <c r="B71" s="3"/>
      <c r="C71" s="3" t="s">
        <v>14</v>
      </c>
      <c r="D71" s="3" t="s">
        <v>2243</v>
      </c>
    </row>
    <row r="72" spans="1:4" ht="46.8" x14ac:dyDescent="0.3">
      <c r="A72" s="3" t="s">
        <v>1545</v>
      </c>
      <c r="B72" s="3"/>
      <c r="C72" s="3" t="s">
        <v>14</v>
      </c>
      <c r="D72" s="3" t="s">
        <v>2244</v>
      </c>
    </row>
    <row r="73" spans="1:4" ht="62.4" x14ac:dyDescent="0.3">
      <c r="A73" s="3" t="s">
        <v>2074</v>
      </c>
      <c r="B73" s="3"/>
      <c r="C73" s="3" t="s">
        <v>14</v>
      </c>
      <c r="D73" s="3" t="s">
        <v>2245</v>
      </c>
    </row>
    <row r="74" spans="1:4" ht="31.2" x14ac:dyDescent="0.3">
      <c r="A74" s="3" t="s">
        <v>2074</v>
      </c>
      <c r="B74" s="3" t="s">
        <v>2083</v>
      </c>
      <c r="C74" s="3" t="s">
        <v>0</v>
      </c>
      <c r="D74" s="3" t="s">
        <v>2246</v>
      </c>
    </row>
    <row r="75" spans="1:4" ht="46.8" x14ac:dyDescent="0.3">
      <c r="A75" s="3" t="s">
        <v>2074</v>
      </c>
      <c r="B75" s="3" t="s">
        <v>2087</v>
      </c>
      <c r="C75" s="3" t="s">
        <v>0</v>
      </c>
      <c r="D75" s="3" t="s">
        <v>2247</v>
      </c>
    </row>
    <row r="76" spans="1:4" ht="31.2" x14ac:dyDescent="0.3">
      <c r="A76" s="3" t="s">
        <v>2074</v>
      </c>
      <c r="B76" s="3" t="s">
        <v>2075</v>
      </c>
      <c r="C76" s="3" t="s">
        <v>0</v>
      </c>
      <c r="D76" s="3" t="s">
        <v>2281</v>
      </c>
    </row>
    <row r="77" spans="1:4" ht="31.2" x14ac:dyDescent="0.3">
      <c r="A77" s="3" t="s">
        <v>2182</v>
      </c>
      <c r="B77" s="3"/>
      <c r="C77" s="3" t="s">
        <v>14</v>
      </c>
      <c r="D77" s="3" t="s">
        <v>2248</v>
      </c>
    </row>
    <row r="78" spans="1:4" ht="78" x14ac:dyDescent="0.3">
      <c r="A78" s="3" t="s">
        <v>807</v>
      </c>
      <c r="B78" s="3"/>
      <c r="C78" s="3" t="s">
        <v>14</v>
      </c>
      <c r="D78" s="3" t="s">
        <v>2249</v>
      </c>
    </row>
    <row r="79" spans="1:4" ht="31.2" x14ac:dyDescent="0.3">
      <c r="A79" s="3" t="s">
        <v>807</v>
      </c>
      <c r="B79" s="3" t="s">
        <v>2070</v>
      </c>
      <c r="C79" s="3" t="s">
        <v>0</v>
      </c>
      <c r="D79" s="3" t="s">
        <v>2250</v>
      </c>
    </row>
    <row r="80" spans="1:4" ht="46.8" x14ac:dyDescent="0.3">
      <c r="A80" s="3" t="s">
        <v>807</v>
      </c>
      <c r="B80" s="3" t="s">
        <v>2080</v>
      </c>
      <c r="C80" s="3" t="s">
        <v>0</v>
      </c>
      <c r="D80" s="3" t="s">
        <v>2251</v>
      </c>
    </row>
    <row r="81" spans="1:4" ht="31.2" x14ac:dyDescent="0.3">
      <c r="A81" s="3" t="s">
        <v>807</v>
      </c>
      <c r="B81" s="3" t="s">
        <v>2185</v>
      </c>
      <c r="C81" s="3" t="s">
        <v>0</v>
      </c>
      <c r="D81" s="3" t="s">
        <v>2252</v>
      </c>
    </row>
    <row r="82" spans="1:4" ht="31.2" x14ac:dyDescent="0.3">
      <c r="A82" s="3" t="s">
        <v>807</v>
      </c>
      <c r="B82" s="3" t="s">
        <v>2072</v>
      </c>
      <c r="C82" s="3" t="s">
        <v>0</v>
      </c>
      <c r="D82" s="3" t="s">
        <v>2253</v>
      </c>
    </row>
    <row r="83" spans="1:4" ht="31.2" x14ac:dyDescent="0.3">
      <c r="A83" s="3" t="s">
        <v>807</v>
      </c>
      <c r="B83" s="3" t="s">
        <v>2069</v>
      </c>
      <c r="C83" s="3" t="s">
        <v>0</v>
      </c>
      <c r="D83" s="3" t="s">
        <v>2254</v>
      </c>
    </row>
    <row r="84" spans="1:4" ht="46.8" x14ac:dyDescent="0.3">
      <c r="A84" s="3" t="s">
        <v>2088</v>
      </c>
      <c r="B84" s="3"/>
      <c r="C84" s="3" t="s">
        <v>14</v>
      </c>
      <c r="D84" s="3" t="s">
        <v>2255</v>
      </c>
    </row>
    <row r="85" spans="1:4" ht="46.8" x14ac:dyDescent="0.3">
      <c r="A85" s="3" t="s">
        <v>2088</v>
      </c>
      <c r="B85" s="3" t="s">
        <v>2064</v>
      </c>
      <c r="C85" s="3" t="s">
        <v>0</v>
      </c>
      <c r="D85" s="3" t="s">
        <v>2256</v>
      </c>
    </row>
    <row r="86" spans="1:4" ht="78" x14ac:dyDescent="0.3">
      <c r="A86" s="3" t="s">
        <v>2173</v>
      </c>
      <c r="B86" s="3"/>
      <c r="C86" s="3" t="s">
        <v>14</v>
      </c>
      <c r="D86" s="3" t="s">
        <v>2257</v>
      </c>
    </row>
    <row r="87" spans="1:4" ht="62.4" x14ac:dyDescent="0.3">
      <c r="A87" s="3" t="s">
        <v>2173</v>
      </c>
      <c r="B87" s="3" t="s">
        <v>2070</v>
      </c>
      <c r="C87" s="3" t="s">
        <v>0</v>
      </c>
      <c r="D87" s="3" t="s">
        <v>2258</v>
      </c>
    </row>
    <row r="88" spans="1:4" ht="93.6" x14ac:dyDescent="0.3">
      <c r="A88" s="3" t="s">
        <v>2078</v>
      </c>
      <c r="B88" s="3"/>
      <c r="C88" s="3" t="s">
        <v>14</v>
      </c>
      <c r="D88" s="3" t="s">
        <v>2259</v>
      </c>
    </row>
    <row r="89" spans="1:4" ht="31.2" x14ac:dyDescent="0.3">
      <c r="A89" s="3" t="s">
        <v>2078</v>
      </c>
      <c r="B89" s="3" t="s">
        <v>2186</v>
      </c>
      <c r="C89" s="3" t="s">
        <v>0</v>
      </c>
      <c r="D89" s="3" t="s">
        <v>2260</v>
      </c>
    </row>
    <row r="90" spans="1:4" ht="46.8" x14ac:dyDescent="0.3">
      <c r="A90" s="3" t="s">
        <v>2081</v>
      </c>
      <c r="B90" s="3"/>
      <c r="C90" s="3" t="s">
        <v>14</v>
      </c>
      <c r="D90" s="3" t="s">
        <v>2261</v>
      </c>
    </row>
    <row r="91" spans="1:4" ht="31.2" x14ac:dyDescent="0.3">
      <c r="A91" s="3" t="s">
        <v>2081</v>
      </c>
      <c r="B91" s="3" t="s">
        <v>2082</v>
      </c>
      <c r="C91" s="3" t="s">
        <v>0</v>
      </c>
      <c r="D91" s="3" t="s">
        <v>2262</v>
      </c>
    </row>
    <row r="92" spans="1:4" ht="46.8" x14ac:dyDescent="0.3">
      <c r="A92" s="3" t="s">
        <v>431</v>
      </c>
      <c r="B92" s="3"/>
      <c r="C92" s="3" t="s">
        <v>14</v>
      </c>
      <c r="D92" s="3" t="s">
        <v>2263</v>
      </c>
    </row>
    <row r="93" spans="1:4" ht="46.8" x14ac:dyDescent="0.3">
      <c r="A93" s="3" t="s">
        <v>431</v>
      </c>
      <c r="B93" s="3" t="s">
        <v>2086</v>
      </c>
      <c r="C93" s="3" t="s">
        <v>0</v>
      </c>
      <c r="D93" s="3" t="s">
        <v>2282</v>
      </c>
    </row>
    <row r="94" spans="1:4" ht="46.8" x14ac:dyDescent="0.3">
      <c r="A94" s="3" t="s">
        <v>2103</v>
      </c>
      <c r="B94" s="3"/>
      <c r="C94" s="3" t="s">
        <v>14</v>
      </c>
      <c r="D94" s="3" t="s">
        <v>2283</v>
      </c>
    </row>
    <row r="95" spans="1:4" ht="31.2" x14ac:dyDescent="0.3">
      <c r="A95" s="3" t="s">
        <v>2103</v>
      </c>
      <c r="B95" s="3" t="s">
        <v>2104</v>
      </c>
      <c r="C95" s="3" t="s">
        <v>0</v>
      </c>
      <c r="D95" s="3" t="s">
        <v>2284</v>
      </c>
    </row>
    <row r="96" spans="1:4" ht="31.2" x14ac:dyDescent="0.3">
      <c r="A96" s="3" t="s">
        <v>798</v>
      </c>
      <c r="B96" s="3"/>
      <c r="C96" s="3" t="s">
        <v>14</v>
      </c>
      <c r="D96" s="3" t="s">
        <v>2264</v>
      </c>
    </row>
    <row r="97" spans="1:4" ht="31.2" x14ac:dyDescent="0.3">
      <c r="A97" s="3" t="s">
        <v>798</v>
      </c>
      <c r="B97" s="3" t="s">
        <v>2186</v>
      </c>
      <c r="C97" s="3" t="s">
        <v>0</v>
      </c>
      <c r="D97" s="3" t="s">
        <v>2265</v>
      </c>
    </row>
    <row r="98" spans="1:4" ht="31.2" x14ac:dyDescent="0.3">
      <c r="A98" s="3" t="s">
        <v>798</v>
      </c>
      <c r="B98" s="3" t="s">
        <v>2096</v>
      </c>
      <c r="C98" s="3" t="s">
        <v>0</v>
      </c>
      <c r="D98" s="3" t="s">
        <v>2286</v>
      </c>
    </row>
    <row r="99" spans="1:4" ht="31.2" x14ac:dyDescent="0.3">
      <c r="A99" s="3" t="s">
        <v>798</v>
      </c>
      <c r="B99" s="3" t="s">
        <v>2097</v>
      </c>
      <c r="C99" s="3" t="s">
        <v>0</v>
      </c>
      <c r="D99" s="3" t="s">
        <v>2285</v>
      </c>
    </row>
    <row r="100" spans="1:4" ht="46.8" x14ac:dyDescent="0.3">
      <c r="A100" s="3" t="s">
        <v>2183</v>
      </c>
      <c r="B100" s="3"/>
      <c r="C100" s="3" t="s">
        <v>14</v>
      </c>
      <c r="D100" s="3" t="s">
        <v>2266</v>
      </c>
    </row>
    <row r="101" spans="1:4" ht="31.2" x14ac:dyDescent="0.3">
      <c r="A101" s="3" t="s">
        <v>420</v>
      </c>
      <c r="B101" s="3"/>
      <c r="C101" s="3" t="s">
        <v>14</v>
      </c>
      <c r="D101" s="3" t="s">
        <v>2267</v>
      </c>
    </row>
    <row r="102" spans="1:4" ht="31.2" x14ac:dyDescent="0.3">
      <c r="A102" s="3" t="s">
        <v>420</v>
      </c>
      <c r="B102" s="3" t="s">
        <v>2110</v>
      </c>
      <c r="C102" s="3" t="s">
        <v>0</v>
      </c>
      <c r="D102" s="3" t="s">
        <v>2268</v>
      </c>
    </row>
    <row r="103" spans="1:4" ht="78" x14ac:dyDescent="0.3">
      <c r="A103" s="3" t="s">
        <v>420</v>
      </c>
      <c r="B103" s="3" t="s">
        <v>2073</v>
      </c>
      <c r="C103" s="3" t="s">
        <v>0</v>
      </c>
      <c r="D103" s="3" t="s">
        <v>2288</v>
      </c>
    </row>
    <row r="104" spans="1:4" ht="31.2" x14ac:dyDescent="0.3">
      <c r="A104" s="3" t="s">
        <v>420</v>
      </c>
      <c r="B104" s="3" t="s">
        <v>2076</v>
      </c>
      <c r="C104" s="3" t="s">
        <v>0</v>
      </c>
      <c r="D104" s="3" t="s">
        <v>2287</v>
      </c>
    </row>
  </sheetData>
  <dataValidations count="1">
    <dataValidation type="list" allowBlank="1" showInputMessage="1" showErrorMessage="1" sqref="C2:C13 C16:C104" xr:uid="{00000000-0002-0000-0200-000000000000}">
      <formula1>Mapped_Specification_Element_Type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9"/>
  <sheetViews>
    <sheetView workbookViewId="0">
      <selection activeCell="B1" sqref="B1:G7"/>
    </sheetView>
  </sheetViews>
  <sheetFormatPr defaultColWidth="11" defaultRowHeight="15.6" x14ac:dyDescent="0.3"/>
  <cols>
    <col min="1" max="1" width="28.19921875" customWidth="1"/>
    <col min="2" max="2" width="20.69921875" customWidth="1"/>
    <col min="3" max="3" width="21.19921875" customWidth="1"/>
    <col min="4" max="4" width="15.19921875" customWidth="1"/>
    <col min="5" max="5" width="10.69921875" bestFit="1" customWidth="1"/>
    <col min="6" max="6" width="11.19921875" customWidth="1"/>
    <col min="7" max="7" width="65" customWidth="1"/>
    <col min="8" max="8" width="30.19921875" customWidth="1"/>
  </cols>
  <sheetData>
    <row r="1" spans="1:8" s="6" customFormat="1" ht="66.599999999999994" thickBot="1" x14ac:dyDescent="0.35">
      <c r="A1" s="2" t="s">
        <v>82</v>
      </c>
      <c r="B1" s="1" t="s">
        <v>76</v>
      </c>
      <c r="C1" s="1" t="s">
        <v>77</v>
      </c>
      <c r="D1" s="1" t="s">
        <v>78</v>
      </c>
      <c r="E1" s="1" t="s">
        <v>79</v>
      </c>
      <c r="F1" s="1" t="s">
        <v>80</v>
      </c>
      <c r="G1" s="1" t="s">
        <v>81</v>
      </c>
      <c r="H1" s="1" t="s">
        <v>399</v>
      </c>
    </row>
    <row r="2" spans="1:8" s="6" customFormat="1" ht="78" x14ac:dyDescent="0.3">
      <c r="A2" s="5" t="s">
        <v>223</v>
      </c>
      <c r="B2" s="3" t="s">
        <v>221</v>
      </c>
      <c r="C2" s="3"/>
      <c r="D2" s="3" t="s">
        <v>14</v>
      </c>
      <c r="E2" s="3"/>
      <c r="F2" s="3"/>
      <c r="G2" s="4" t="s">
        <v>222</v>
      </c>
      <c r="H2" s="4" t="s">
        <v>2140</v>
      </c>
    </row>
    <row r="3" spans="1:8" s="6" customFormat="1" ht="46.8" x14ac:dyDescent="0.3">
      <c r="A3" s="5" t="s">
        <v>240</v>
      </c>
      <c r="B3" s="3" t="s">
        <v>221</v>
      </c>
      <c r="C3" s="3" t="s">
        <v>32</v>
      </c>
      <c r="D3" s="3" t="s">
        <v>0</v>
      </c>
      <c r="E3" s="3" t="s">
        <v>22</v>
      </c>
      <c r="F3" s="3" t="s">
        <v>176</v>
      </c>
      <c r="G3" s="4" t="s">
        <v>239</v>
      </c>
      <c r="H3" s="4" t="s">
        <v>400</v>
      </c>
    </row>
    <row r="4" spans="1:8" s="6" customFormat="1" ht="46.8" x14ac:dyDescent="0.3">
      <c r="A4" s="5" t="s">
        <v>235</v>
      </c>
      <c r="B4" s="3" t="s">
        <v>221</v>
      </c>
      <c r="C4" s="3" t="s">
        <v>233</v>
      </c>
      <c r="D4" s="3" t="s">
        <v>0</v>
      </c>
      <c r="E4" s="3" t="s">
        <v>18</v>
      </c>
      <c r="F4" s="3" t="s">
        <v>112</v>
      </c>
      <c r="G4" s="4" t="s">
        <v>234</v>
      </c>
      <c r="H4" s="4" t="s">
        <v>401</v>
      </c>
    </row>
    <row r="5" spans="1:8" s="6" customFormat="1" ht="46.8" x14ac:dyDescent="0.3">
      <c r="A5" s="5" t="s">
        <v>232</v>
      </c>
      <c r="B5" s="3" t="s">
        <v>221</v>
      </c>
      <c r="C5" s="3" t="s">
        <v>230</v>
      </c>
      <c r="D5" s="3" t="s">
        <v>0</v>
      </c>
      <c r="E5" s="3" t="s">
        <v>18</v>
      </c>
      <c r="F5" s="3" t="s">
        <v>112</v>
      </c>
      <c r="G5" s="4" t="s">
        <v>231</v>
      </c>
      <c r="H5" s="4" t="s">
        <v>402</v>
      </c>
    </row>
    <row r="6" spans="1:8" s="6" customFormat="1" ht="62.4" x14ac:dyDescent="0.3">
      <c r="A6" s="5" t="s">
        <v>238</v>
      </c>
      <c r="B6" s="3" t="s">
        <v>221</v>
      </c>
      <c r="C6" s="3" t="s">
        <v>236</v>
      </c>
      <c r="D6" s="3" t="s">
        <v>0</v>
      </c>
      <c r="E6" s="3" t="s">
        <v>22</v>
      </c>
      <c r="F6" s="3" t="s">
        <v>87</v>
      </c>
      <c r="G6" s="4" t="s">
        <v>237</v>
      </c>
      <c r="H6" s="4" t="s">
        <v>1157</v>
      </c>
    </row>
    <row r="7" spans="1:8" s="6" customFormat="1" ht="62.4" x14ac:dyDescent="0.3">
      <c r="A7" s="5" t="s">
        <v>229</v>
      </c>
      <c r="B7" s="3" t="s">
        <v>221</v>
      </c>
      <c r="C7" s="3" t="s">
        <v>227</v>
      </c>
      <c r="D7" s="3" t="s">
        <v>0</v>
      </c>
      <c r="E7" s="3" t="s">
        <v>22</v>
      </c>
      <c r="F7" s="3" t="s">
        <v>87</v>
      </c>
      <c r="G7" s="4" t="s">
        <v>228</v>
      </c>
      <c r="H7" s="4" t="s">
        <v>1157</v>
      </c>
    </row>
    <row r="8" spans="1:8" s="6" customFormat="1" ht="78" x14ac:dyDescent="0.3">
      <c r="A8" s="5" t="s">
        <v>226</v>
      </c>
      <c r="B8" s="3" t="s">
        <v>221</v>
      </c>
      <c r="C8" s="3" t="s">
        <v>224</v>
      </c>
      <c r="D8" s="3" t="s">
        <v>0</v>
      </c>
      <c r="E8" s="3" t="s">
        <v>22</v>
      </c>
      <c r="F8" s="3" t="s">
        <v>87</v>
      </c>
      <c r="G8" s="4" t="s">
        <v>225</v>
      </c>
      <c r="H8" s="4" t="s">
        <v>1157</v>
      </c>
    </row>
    <row r="9" spans="1:8" s="6" customFormat="1" x14ac:dyDescent="0.3">
      <c r="A9" s="5" t="s">
        <v>123</v>
      </c>
      <c r="B9" s="3" t="s">
        <v>121</v>
      </c>
      <c r="C9" s="3"/>
      <c r="D9" s="3" t="s">
        <v>14</v>
      </c>
      <c r="E9" s="3"/>
      <c r="F9" s="3"/>
      <c r="G9" s="4" t="s">
        <v>122</v>
      </c>
      <c r="H9" s="4" t="s">
        <v>403</v>
      </c>
    </row>
    <row r="10" spans="1:8" s="6" customFormat="1" ht="31.2" x14ac:dyDescent="0.3">
      <c r="A10" s="5" t="s">
        <v>130</v>
      </c>
      <c r="B10" s="3" t="s">
        <v>121</v>
      </c>
      <c r="C10" s="3" t="s">
        <v>32</v>
      </c>
      <c r="D10" s="3" t="s">
        <v>0</v>
      </c>
      <c r="E10" s="3" t="s">
        <v>22</v>
      </c>
      <c r="F10" s="3" t="s">
        <v>87</v>
      </c>
      <c r="G10" s="4" t="s">
        <v>101</v>
      </c>
      <c r="H10" s="4" t="s">
        <v>404</v>
      </c>
    </row>
    <row r="11" spans="1:8" s="6" customFormat="1" x14ac:dyDescent="0.3">
      <c r="A11" s="5" t="s">
        <v>126</v>
      </c>
      <c r="B11" s="3" t="s">
        <v>121</v>
      </c>
      <c r="C11" s="3" t="s">
        <v>124</v>
      </c>
      <c r="D11" s="3" t="s">
        <v>0</v>
      </c>
      <c r="E11" s="3" t="s">
        <v>18</v>
      </c>
      <c r="F11" s="3" t="s">
        <v>29</v>
      </c>
      <c r="G11" s="4" t="s">
        <v>125</v>
      </c>
      <c r="H11" s="4" t="s">
        <v>405</v>
      </c>
    </row>
    <row r="12" spans="1:8" s="6" customFormat="1" x14ac:dyDescent="0.3">
      <c r="A12" s="5" t="s">
        <v>136</v>
      </c>
      <c r="B12" s="3" t="s">
        <v>121</v>
      </c>
      <c r="C12" s="3" t="s">
        <v>134</v>
      </c>
      <c r="D12" s="3" t="s">
        <v>0</v>
      </c>
      <c r="E12" s="3" t="s">
        <v>22</v>
      </c>
      <c r="F12" s="3" t="s">
        <v>87</v>
      </c>
      <c r="G12" s="4" t="s">
        <v>135</v>
      </c>
      <c r="H12" s="4" t="s">
        <v>1647</v>
      </c>
    </row>
    <row r="13" spans="1:8" s="6" customFormat="1" ht="46.8" x14ac:dyDescent="0.3">
      <c r="A13" s="5" t="s">
        <v>129</v>
      </c>
      <c r="B13" s="3" t="s">
        <v>121</v>
      </c>
      <c r="C13" s="3" t="s">
        <v>127</v>
      </c>
      <c r="D13" s="3" t="s">
        <v>0</v>
      </c>
      <c r="E13" s="3" t="s">
        <v>22</v>
      </c>
      <c r="F13" s="3" t="s">
        <v>87</v>
      </c>
      <c r="G13" s="4" t="s">
        <v>128</v>
      </c>
      <c r="H13" s="4" t="s">
        <v>1158</v>
      </c>
    </row>
    <row r="14" spans="1:8" s="6" customFormat="1" x14ac:dyDescent="0.3">
      <c r="A14" s="5" t="s">
        <v>133</v>
      </c>
      <c r="B14" s="3" t="s">
        <v>121</v>
      </c>
      <c r="C14" s="3" t="s">
        <v>131</v>
      </c>
      <c r="D14" s="3" t="s">
        <v>0</v>
      </c>
      <c r="E14" s="3" t="s">
        <v>22</v>
      </c>
      <c r="F14" s="3" t="s">
        <v>87</v>
      </c>
      <c r="G14" s="4" t="s">
        <v>132</v>
      </c>
      <c r="H14" s="4" t="s">
        <v>407</v>
      </c>
    </row>
    <row r="15" spans="1:8" s="6" customFormat="1" ht="62.4" x14ac:dyDescent="0.3">
      <c r="A15" s="5" t="s">
        <v>140</v>
      </c>
      <c r="B15" s="3" t="s">
        <v>121</v>
      </c>
      <c r="C15" s="3" t="s">
        <v>137</v>
      </c>
      <c r="D15" s="3" t="s">
        <v>0</v>
      </c>
      <c r="E15" s="3" t="s">
        <v>22</v>
      </c>
      <c r="F15" s="3" t="s">
        <v>138</v>
      </c>
      <c r="G15" s="4" t="s">
        <v>139</v>
      </c>
      <c r="H15" s="4" t="s">
        <v>408</v>
      </c>
    </row>
    <row r="16" spans="1:8" s="6" customFormat="1" ht="31.2" x14ac:dyDescent="0.3">
      <c r="A16" s="5" t="s">
        <v>143</v>
      </c>
      <c r="B16" s="3" t="s">
        <v>121</v>
      </c>
      <c r="C16" s="3" t="s">
        <v>141</v>
      </c>
      <c r="D16" s="3" t="s">
        <v>0</v>
      </c>
      <c r="E16" s="3" t="s">
        <v>18</v>
      </c>
      <c r="F16" s="3" t="s">
        <v>29</v>
      </c>
      <c r="G16" s="4" t="s">
        <v>142</v>
      </c>
      <c r="H16" s="4" t="s">
        <v>409</v>
      </c>
    </row>
    <row r="17" spans="1:8" s="6" customFormat="1" ht="78" x14ac:dyDescent="0.3">
      <c r="A17" s="5" t="s">
        <v>171</v>
      </c>
      <c r="B17" s="3" t="s">
        <v>169</v>
      </c>
      <c r="C17" s="3"/>
      <c r="D17" s="3" t="s">
        <v>14</v>
      </c>
      <c r="E17" s="3"/>
      <c r="F17" s="3"/>
      <c r="G17" s="4" t="s">
        <v>170</v>
      </c>
      <c r="H17" s="4" t="s">
        <v>2141</v>
      </c>
    </row>
    <row r="18" spans="1:8" s="6" customFormat="1" ht="31.2" x14ac:dyDescent="0.3">
      <c r="A18" s="5" t="s">
        <v>178</v>
      </c>
      <c r="B18" s="3" t="s">
        <v>169</v>
      </c>
      <c r="C18" s="3" t="s">
        <v>32</v>
      </c>
      <c r="D18" s="3" t="s">
        <v>0</v>
      </c>
      <c r="E18" s="3" t="s">
        <v>22</v>
      </c>
      <c r="F18" s="3" t="s">
        <v>176</v>
      </c>
      <c r="G18" s="4" t="s">
        <v>177</v>
      </c>
      <c r="H18" s="4" t="s">
        <v>410</v>
      </c>
    </row>
    <row r="19" spans="1:8" s="6" customFormat="1" ht="31.2" x14ac:dyDescent="0.3">
      <c r="A19" s="5" t="s">
        <v>184</v>
      </c>
      <c r="B19" s="3" t="s">
        <v>169</v>
      </c>
      <c r="C19" s="3" t="s">
        <v>182</v>
      </c>
      <c r="D19" s="3" t="s">
        <v>0</v>
      </c>
      <c r="E19" s="3" t="s">
        <v>18</v>
      </c>
      <c r="F19" s="3" t="s">
        <v>112</v>
      </c>
      <c r="G19" s="4" t="s">
        <v>183</v>
      </c>
      <c r="H19" s="4" t="s">
        <v>1867</v>
      </c>
    </row>
    <row r="20" spans="1:8" s="6" customFormat="1" ht="31.2" x14ac:dyDescent="0.3">
      <c r="A20" s="5" t="s">
        <v>175</v>
      </c>
      <c r="B20" s="3" t="s">
        <v>169</v>
      </c>
      <c r="C20" s="3" t="s">
        <v>172</v>
      </c>
      <c r="D20" s="3" t="s">
        <v>0</v>
      </c>
      <c r="E20" s="3" t="s">
        <v>22</v>
      </c>
      <c r="F20" s="3" t="s">
        <v>173</v>
      </c>
      <c r="G20" s="4" t="s">
        <v>174</v>
      </c>
      <c r="H20" s="4" t="s">
        <v>411</v>
      </c>
    </row>
    <row r="21" spans="1:8" s="6" customFormat="1" ht="62.4" x14ac:dyDescent="0.3">
      <c r="A21" s="5" t="s">
        <v>187</v>
      </c>
      <c r="B21" s="3" t="s">
        <v>169</v>
      </c>
      <c r="C21" s="3" t="s">
        <v>185</v>
      </c>
      <c r="D21" s="3" t="s">
        <v>0</v>
      </c>
      <c r="E21" s="3" t="s">
        <v>18</v>
      </c>
      <c r="F21" s="3" t="s">
        <v>112</v>
      </c>
      <c r="G21" s="4" t="s">
        <v>186</v>
      </c>
      <c r="H21" s="4" t="s">
        <v>412</v>
      </c>
    </row>
    <row r="22" spans="1:8" s="6" customFormat="1" ht="62.4" x14ac:dyDescent="0.3">
      <c r="A22" s="5" t="s">
        <v>181</v>
      </c>
      <c r="B22" s="3" t="s">
        <v>169</v>
      </c>
      <c r="C22" s="3" t="s">
        <v>179</v>
      </c>
      <c r="D22" s="3" t="s">
        <v>0</v>
      </c>
      <c r="E22" s="3" t="s">
        <v>18</v>
      </c>
      <c r="F22" s="3" t="s">
        <v>112</v>
      </c>
      <c r="G22" s="4" t="s">
        <v>180</v>
      </c>
      <c r="H22" s="4" t="s">
        <v>413</v>
      </c>
    </row>
    <row r="23" spans="1:8" s="6" customFormat="1" ht="62.4" x14ac:dyDescent="0.3">
      <c r="A23" s="5" t="s">
        <v>189</v>
      </c>
      <c r="B23" s="3" t="s">
        <v>75</v>
      </c>
      <c r="C23" s="3"/>
      <c r="D23" s="3" t="s">
        <v>14</v>
      </c>
      <c r="E23" s="3"/>
      <c r="F23" s="3"/>
      <c r="G23" s="4" t="s">
        <v>188</v>
      </c>
      <c r="H23" s="4" t="s">
        <v>414</v>
      </c>
    </row>
    <row r="24" spans="1:8" s="6" customFormat="1" ht="31.2" x14ac:dyDescent="0.3">
      <c r="A24" s="5" t="s">
        <v>218</v>
      </c>
      <c r="B24" s="3" t="s">
        <v>75</v>
      </c>
      <c r="C24" s="3" t="s">
        <v>32</v>
      </c>
      <c r="D24" s="3" t="s">
        <v>0</v>
      </c>
      <c r="E24" s="3" t="s">
        <v>22</v>
      </c>
      <c r="F24" s="3" t="s">
        <v>87</v>
      </c>
      <c r="G24" s="4" t="s">
        <v>101</v>
      </c>
      <c r="H24" s="4" t="s">
        <v>415</v>
      </c>
    </row>
    <row r="25" spans="1:8" s="6" customFormat="1" ht="46.8" x14ac:dyDescent="0.3">
      <c r="A25" s="5" t="s">
        <v>208</v>
      </c>
      <c r="B25" s="3" t="s">
        <v>75</v>
      </c>
      <c r="C25" s="3" t="s">
        <v>21</v>
      </c>
      <c r="D25" s="3" t="s">
        <v>0</v>
      </c>
      <c r="E25" s="3" t="s">
        <v>22</v>
      </c>
      <c r="F25" s="3" t="s">
        <v>87</v>
      </c>
      <c r="G25" s="4" t="s">
        <v>23</v>
      </c>
      <c r="H25" s="4" t="s">
        <v>793</v>
      </c>
    </row>
    <row r="26" spans="1:8" s="6" customFormat="1" ht="31.2" x14ac:dyDescent="0.3">
      <c r="A26" s="5" t="s">
        <v>191</v>
      </c>
      <c r="B26" s="3" t="s">
        <v>75</v>
      </c>
      <c r="C26" s="3" t="s">
        <v>17</v>
      </c>
      <c r="D26" s="3" t="s">
        <v>0</v>
      </c>
      <c r="E26" s="3" t="s">
        <v>18</v>
      </c>
      <c r="F26" s="3" t="s">
        <v>112</v>
      </c>
      <c r="G26" s="4" t="s">
        <v>190</v>
      </c>
      <c r="H26" s="4" t="s">
        <v>416</v>
      </c>
    </row>
    <row r="27" spans="1:8" s="6" customFormat="1" ht="62.4" x14ac:dyDescent="0.3">
      <c r="A27" s="5" t="s">
        <v>197</v>
      </c>
      <c r="B27" s="3" t="s">
        <v>75</v>
      </c>
      <c r="C27" s="3" t="s">
        <v>195</v>
      </c>
      <c r="D27" s="3" t="s">
        <v>0</v>
      </c>
      <c r="E27" s="3" t="s">
        <v>18</v>
      </c>
      <c r="F27" s="3" t="s">
        <v>112</v>
      </c>
      <c r="G27" s="4" t="s">
        <v>196</v>
      </c>
      <c r="H27" s="4" t="s">
        <v>417</v>
      </c>
    </row>
    <row r="28" spans="1:8" s="6" customFormat="1" ht="78" x14ac:dyDescent="0.3">
      <c r="A28" s="5" t="s">
        <v>220</v>
      </c>
      <c r="B28" s="3" t="s">
        <v>75</v>
      </c>
      <c r="C28" s="3" t="s">
        <v>34</v>
      </c>
      <c r="D28" s="3" t="s">
        <v>0</v>
      </c>
      <c r="E28" s="3" t="s">
        <v>22</v>
      </c>
      <c r="F28" s="3" t="s">
        <v>29</v>
      </c>
      <c r="G28" s="4" t="s">
        <v>219</v>
      </c>
      <c r="H28" s="4" t="s">
        <v>2015</v>
      </c>
    </row>
    <row r="29" spans="1:8" s="6" customFormat="1" ht="93.6" x14ac:dyDescent="0.3">
      <c r="A29" s="5" t="s">
        <v>217</v>
      </c>
      <c r="B29" s="3" t="s">
        <v>75</v>
      </c>
      <c r="C29" s="3" t="s">
        <v>214</v>
      </c>
      <c r="D29" s="3" t="s">
        <v>0</v>
      </c>
      <c r="E29" s="3" t="s">
        <v>22</v>
      </c>
      <c r="F29" s="3" t="s">
        <v>215</v>
      </c>
      <c r="G29" s="4" t="s">
        <v>216</v>
      </c>
      <c r="H29" s="4" t="s">
        <v>418</v>
      </c>
    </row>
    <row r="30" spans="1:8" s="6" customFormat="1" ht="46.8" x14ac:dyDescent="0.3">
      <c r="A30" s="5" t="s">
        <v>210</v>
      </c>
      <c r="B30" s="3" t="s">
        <v>75</v>
      </c>
      <c r="C30" s="3" t="s">
        <v>25</v>
      </c>
      <c r="D30" s="3" t="s">
        <v>0</v>
      </c>
      <c r="E30" s="3" t="s">
        <v>22</v>
      </c>
      <c r="F30" s="3" t="s">
        <v>95</v>
      </c>
      <c r="G30" s="4" t="s">
        <v>209</v>
      </c>
      <c r="H30" s="4" t="s">
        <v>419</v>
      </c>
    </row>
    <row r="31" spans="1:8" s="6" customFormat="1" ht="78" x14ac:dyDescent="0.3">
      <c r="A31" s="5" t="s">
        <v>213</v>
      </c>
      <c r="B31" s="3" t="s">
        <v>75</v>
      </c>
      <c r="C31" s="3" t="s">
        <v>211</v>
      </c>
      <c r="D31" s="3" t="s">
        <v>0</v>
      </c>
      <c r="E31" s="3" t="s">
        <v>22</v>
      </c>
      <c r="F31" s="3" t="s">
        <v>29</v>
      </c>
      <c r="G31" s="4" t="s">
        <v>212</v>
      </c>
      <c r="H31" s="4" t="s">
        <v>1813</v>
      </c>
    </row>
    <row r="32" spans="1:8" s="6" customFormat="1" ht="62.4" x14ac:dyDescent="0.3">
      <c r="A32" s="5" t="s">
        <v>199</v>
      </c>
      <c r="B32" s="3" t="s">
        <v>75</v>
      </c>
      <c r="C32" s="3" t="s">
        <v>198</v>
      </c>
      <c r="D32" s="3" t="s">
        <v>0</v>
      </c>
      <c r="E32" s="3" t="s">
        <v>22</v>
      </c>
      <c r="F32" s="3" t="s">
        <v>87</v>
      </c>
      <c r="G32" s="4" t="s">
        <v>193</v>
      </c>
      <c r="H32" s="4" t="s">
        <v>1843</v>
      </c>
    </row>
    <row r="33" spans="1:8" s="6" customFormat="1" ht="109.2" x14ac:dyDescent="0.3">
      <c r="A33" s="5" t="s">
        <v>201</v>
      </c>
      <c r="B33" s="3" t="s">
        <v>75</v>
      </c>
      <c r="C33" s="3" t="s">
        <v>200</v>
      </c>
      <c r="D33" s="3" t="s">
        <v>0</v>
      </c>
      <c r="E33" s="3" t="s">
        <v>22</v>
      </c>
      <c r="F33" s="3" t="s">
        <v>29</v>
      </c>
      <c r="G33" s="4" t="s">
        <v>193</v>
      </c>
      <c r="H33" s="4" t="s">
        <v>1844</v>
      </c>
    </row>
    <row r="34" spans="1:8" s="6" customFormat="1" ht="46.8" x14ac:dyDescent="0.3">
      <c r="A34" s="5" t="s">
        <v>204</v>
      </c>
      <c r="B34" s="3" t="s">
        <v>75</v>
      </c>
      <c r="C34" s="3" t="s">
        <v>202</v>
      </c>
      <c r="D34" s="3" t="s">
        <v>0</v>
      </c>
      <c r="E34" s="3" t="s">
        <v>22</v>
      </c>
      <c r="F34" s="3" t="s">
        <v>29</v>
      </c>
      <c r="G34" s="4" t="s">
        <v>203</v>
      </c>
      <c r="H34" s="4" t="s">
        <v>1848</v>
      </c>
    </row>
    <row r="35" spans="1:8" s="6" customFormat="1" ht="46.8" x14ac:dyDescent="0.3">
      <c r="A35" s="5" t="s">
        <v>207</v>
      </c>
      <c r="B35" s="3" t="s">
        <v>75</v>
      </c>
      <c r="C35" s="3" t="s">
        <v>205</v>
      </c>
      <c r="D35" s="3" t="s">
        <v>0</v>
      </c>
      <c r="E35" s="3" t="s">
        <v>22</v>
      </c>
      <c r="F35" s="3" t="s">
        <v>29</v>
      </c>
      <c r="G35" s="4" t="s">
        <v>206</v>
      </c>
      <c r="H35" s="4" t="s">
        <v>1849</v>
      </c>
    </row>
    <row r="36" spans="1:8" s="6" customFormat="1" ht="62.4" x14ac:dyDescent="0.3">
      <c r="A36" s="5" t="s">
        <v>194</v>
      </c>
      <c r="B36" s="3" t="s">
        <v>75</v>
      </c>
      <c r="C36" s="3" t="s">
        <v>192</v>
      </c>
      <c r="D36" s="3" t="s">
        <v>0</v>
      </c>
      <c r="E36" s="3" t="s">
        <v>22</v>
      </c>
      <c r="F36" s="3" t="s">
        <v>29</v>
      </c>
      <c r="G36" s="4" t="s">
        <v>193</v>
      </c>
      <c r="H36" s="4" t="s">
        <v>1851</v>
      </c>
    </row>
    <row r="37" spans="1:8" s="6" customFormat="1" x14ac:dyDescent="0.3">
      <c r="A37" s="5" t="s">
        <v>146</v>
      </c>
      <c r="B37" s="3" t="s">
        <v>144</v>
      </c>
      <c r="C37" s="3"/>
      <c r="D37" s="3" t="s">
        <v>14</v>
      </c>
      <c r="E37" s="3"/>
      <c r="F37" s="3"/>
      <c r="G37" s="4" t="s">
        <v>145</v>
      </c>
      <c r="H37" s="4" t="s">
        <v>420</v>
      </c>
    </row>
    <row r="38" spans="1:8" s="6" customFormat="1" ht="62.4" x14ac:dyDescent="0.3">
      <c r="A38" s="5" t="s">
        <v>163</v>
      </c>
      <c r="B38" s="3" t="s">
        <v>144</v>
      </c>
      <c r="C38" s="3" t="s">
        <v>32</v>
      </c>
      <c r="D38" s="3" t="s">
        <v>0</v>
      </c>
      <c r="E38" s="3" t="s">
        <v>22</v>
      </c>
      <c r="F38" s="3" t="s">
        <v>87</v>
      </c>
      <c r="G38" s="4" t="s">
        <v>101</v>
      </c>
      <c r="H38" s="4" t="s">
        <v>421</v>
      </c>
    </row>
    <row r="39" spans="1:8" s="6" customFormat="1" ht="31.2" x14ac:dyDescent="0.3">
      <c r="A39" s="5" t="s">
        <v>162</v>
      </c>
      <c r="B39" s="3" t="s">
        <v>144</v>
      </c>
      <c r="C39" s="3" t="s">
        <v>160</v>
      </c>
      <c r="D39" s="3" t="s">
        <v>0</v>
      </c>
      <c r="E39" s="3" t="s">
        <v>22</v>
      </c>
      <c r="F39" s="3" t="s">
        <v>87</v>
      </c>
      <c r="G39" s="4" t="s">
        <v>161</v>
      </c>
      <c r="H39" s="4" t="s">
        <v>2019</v>
      </c>
    </row>
    <row r="40" spans="1:8" s="6" customFormat="1" ht="93.6" x14ac:dyDescent="0.3">
      <c r="A40" s="5" t="s">
        <v>155</v>
      </c>
      <c r="B40" s="3" t="s">
        <v>144</v>
      </c>
      <c r="C40" s="3" t="s">
        <v>21</v>
      </c>
      <c r="D40" s="3" t="s">
        <v>0</v>
      </c>
      <c r="E40" s="3" t="s">
        <v>22</v>
      </c>
      <c r="F40" s="3" t="s">
        <v>87</v>
      </c>
      <c r="G40" s="4" t="s">
        <v>23</v>
      </c>
      <c r="H40" s="4" t="s">
        <v>1671</v>
      </c>
    </row>
    <row r="41" spans="1:8" s="6" customFormat="1" ht="93.6" x14ac:dyDescent="0.3">
      <c r="A41" s="5" t="s">
        <v>147</v>
      </c>
      <c r="B41" s="3" t="s">
        <v>144</v>
      </c>
      <c r="C41" s="3" t="s">
        <v>17</v>
      </c>
      <c r="D41" s="3" t="s">
        <v>0</v>
      </c>
      <c r="E41" s="3" t="s">
        <v>18</v>
      </c>
      <c r="F41" s="3" t="s">
        <v>112</v>
      </c>
      <c r="G41" s="4" t="s">
        <v>19</v>
      </c>
      <c r="H41" s="4" t="s">
        <v>1672</v>
      </c>
    </row>
    <row r="42" spans="1:8" s="6" customFormat="1" ht="78" x14ac:dyDescent="0.3">
      <c r="A42" s="5" t="s">
        <v>168</v>
      </c>
      <c r="B42" s="3" t="s">
        <v>144</v>
      </c>
      <c r="C42" s="3" t="s">
        <v>34</v>
      </c>
      <c r="D42" s="3" t="s">
        <v>0</v>
      </c>
      <c r="E42" s="3" t="s">
        <v>22</v>
      </c>
      <c r="F42" s="3" t="s">
        <v>29</v>
      </c>
      <c r="G42" s="4" t="s">
        <v>167</v>
      </c>
      <c r="H42" s="4" t="s">
        <v>2017</v>
      </c>
    </row>
    <row r="43" spans="1:8" s="6" customFormat="1" ht="93.6" x14ac:dyDescent="0.3">
      <c r="A43" s="5" t="s">
        <v>156</v>
      </c>
      <c r="B43" s="3" t="s">
        <v>144</v>
      </c>
      <c r="C43" s="3" t="s">
        <v>25</v>
      </c>
      <c r="D43" s="3" t="s">
        <v>0</v>
      </c>
      <c r="E43" s="3" t="s">
        <v>22</v>
      </c>
      <c r="F43" s="3" t="s">
        <v>95</v>
      </c>
      <c r="G43" s="4" t="s">
        <v>26</v>
      </c>
      <c r="H43" s="4" t="s">
        <v>1673</v>
      </c>
    </row>
    <row r="44" spans="1:8" s="6" customFormat="1" ht="31.2" x14ac:dyDescent="0.3">
      <c r="A44" s="5" t="s">
        <v>151</v>
      </c>
      <c r="B44" s="3" t="s">
        <v>144</v>
      </c>
      <c r="C44" s="3" t="s">
        <v>148</v>
      </c>
      <c r="D44" s="3" t="s">
        <v>0</v>
      </c>
      <c r="E44" s="3" t="s">
        <v>22</v>
      </c>
      <c r="F44" s="3" t="s">
        <v>149</v>
      </c>
      <c r="G44" s="4" t="s">
        <v>150</v>
      </c>
      <c r="H44" s="4" t="s">
        <v>1160</v>
      </c>
    </row>
    <row r="45" spans="1:8" s="6" customFormat="1" ht="62.4" x14ac:dyDescent="0.3">
      <c r="A45" s="5" t="s">
        <v>154</v>
      </c>
      <c r="B45" s="3" t="s">
        <v>144</v>
      </c>
      <c r="C45" s="3" t="s">
        <v>152</v>
      </c>
      <c r="D45" s="3" t="s">
        <v>0</v>
      </c>
      <c r="E45" s="3" t="s">
        <v>22</v>
      </c>
      <c r="F45" s="3" t="s">
        <v>95</v>
      </c>
      <c r="G45" s="4" t="s">
        <v>153</v>
      </c>
      <c r="H45" s="4" t="s">
        <v>1161</v>
      </c>
    </row>
    <row r="46" spans="1:8" s="6" customFormat="1" ht="31.2" x14ac:dyDescent="0.3">
      <c r="A46" s="5" t="s">
        <v>159</v>
      </c>
      <c r="B46" s="3" t="s">
        <v>144</v>
      </c>
      <c r="C46" s="3" t="s">
        <v>157</v>
      </c>
      <c r="D46" s="3" t="s">
        <v>0</v>
      </c>
      <c r="E46" s="3" t="s">
        <v>22</v>
      </c>
      <c r="F46" s="3" t="s">
        <v>29</v>
      </c>
      <c r="G46" s="4" t="s">
        <v>158</v>
      </c>
      <c r="H46" s="4" t="s">
        <v>1650</v>
      </c>
    </row>
    <row r="47" spans="1:8" s="6" customFormat="1" ht="62.4" x14ac:dyDescent="0.3">
      <c r="A47" s="5" t="s">
        <v>166</v>
      </c>
      <c r="B47" s="3" t="s">
        <v>144</v>
      </c>
      <c r="C47" s="3" t="s">
        <v>164</v>
      </c>
      <c r="D47" s="3" t="s">
        <v>0</v>
      </c>
      <c r="E47" s="3" t="s">
        <v>22</v>
      </c>
      <c r="F47" s="3" t="s">
        <v>29</v>
      </c>
      <c r="G47" s="4" t="s">
        <v>165</v>
      </c>
      <c r="H47" s="4" t="s">
        <v>2156</v>
      </c>
    </row>
    <row r="48" spans="1:8" s="6" customFormat="1" x14ac:dyDescent="0.3">
      <c r="A48" s="5" t="s">
        <v>16</v>
      </c>
      <c r="B48" s="3" t="s">
        <v>13</v>
      </c>
      <c r="C48" s="3"/>
      <c r="D48" s="3" t="s">
        <v>14</v>
      </c>
      <c r="E48" s="3"/>
      <c r="F48" s="3"/>
      <c r="G48" s="4" t="s">
        <v>15</v>
      </c>
      <c r="H48" s="4" t="s">
        <v>422</v>
      </c>
    </row>
    <row r="49" spans="1:8" s="6" customFormat="1" ht="31.2" x14ac:dyDescent="0.3">
      <c r="A49" s="5" t="s">
        <v>33</v>
      </c>
      <c r="B49" s="3" t="s">
        <v>13</v>
      </c>
      <c r="C49" s="3" t="s">
        <v>32</v>
      </c>
      <c r="D49" s="3" t="s">
        <v>0</v>
      </c>
      <c r="E49" s="3" t="s">
        <v>22</v>
      </c>
      <c r="F49" s="3">
        <v>1</v>
      </c>
      <c r="G49" s="4" t="s">
        <v>101</v>
      </c>
      <c r="H49" s="4" t="s">
        <v>423</v>
      </c>
    </row>
    <row r="50" spans="1:8" s="6" customFormat="1" ht="78" x14ac:dyDescent="0.3">
      <c r="A50" s="5" t="s">
        <v>24</v>
      </c>
      <c r="B50" s="3" t="s">
        <v>13</v>
      </c>
      <c r="C50" s="3" t="s">
        <v>21</v>
      </c>
      <c r="D50" s="3" t="s">
        <v>0</v>
      </c>
      <c r="E50" s="3" t="s">
        <v>22</v>
      </c>
      <c r="F50" s="3">
        <v>1</v>
      </c>
      <c r="G50" s="4" t="s">
        <v>23</v>
      </c>
      <c r="H50" s="4" t="s">
        <v>1667</v>
      </c>
    </row>
    <row r="51" spans="1:8" s="6" customFormat="1" ht="78" x14ac:dyDescent="0.3">
      <c r="A51" s="5" t="s">
        <v>20</v>
      </c>
      <c r="B51" s="3" t="s">
        <v>13</v>
      </c>
      <c r="C51" s="3" t="s">
        <v>17</v>
      </c>
      <c r="D51" s="3" t="s">
        <v>0</v>
      </c>
      <c r="E51" s="3" t="s">
        <v>18</v>
      </c>
      <c r="F51" s="3">
        <v>4</v>
      </c>
      <c r="G51" s="4" t="s">
        <v>19</v>
      </c>
      <c r="H51" s="4" t="s">
        <v>1668</v>
      </c>
    </row>
    <row r="52" spans="1:8" s="6" customFormat="1" ht="78" x14ac:dyDescent="0.3">
      <c r="A52" s="5" t="s">
        <v>35</v>
      </c>
      <c r="B52" s="3" t="s">
        <v>13</v>
      </c>
      <c r="C52" s="3" t="s">
        <v>34</v>
      </c>
      <c r="D52" s="3" t="s">
        <v>0</v>
      </c>
      <c r="E52" s="3" t="s">
        <v>22</v>
      </c>
      <c r="F52" s="3" t="s">
        <v>29</v>
      </c>
      <c r="G52" s="4" t="s">
        <v>26</v>
      </c>
      <c r="H52" s="4" t="s">
        <v>2020</v>
      </c>
    </row>
    <row r="53" spans="1:8" s="6" customFormat="1" ht="78" x14ac:dyDescent="0.3">
      <c r="A53" s="5" t="s">
        <v>27</v>
      </c>
      <c r="B53" s="3" t="s">
        <v>13</v>
      </c>
      <c r="C53" s="3" t="s">
        <v>25</v>
      </c>
      <c r="D53" s="3" t="s">
        <v>0</v>
      </c>
      <c r="E53" s="3" t="s">
        <v>22</v>
      </c>
      <c r="F53" s="3">
        <v>2</v>
      </c>
      <c r="G53" s="4" t="s">
        <v>26</v>
      </c>
      <c r="H53" s="4" t="s">
        <v>1669</v>
      </c>
    </row>
    <row r="54" spans="1:8" s="6" customFormat="1" ht="31.2" x14ac:dyDescent="0.3">
      <c r="A54" s="5" t="s">
        <v>38</v>
      </c>
      <c r="B54" s="3" t="s">
        <v>13</v>
      </c>
      <c r="C54" s="3" t="s">
        <v>36</v>
      </c>
      <c r="D54" s="3" t="s">
        <v>0</v>
      </c>
      <c r="E54" s="3" t="s">
        <v>22</v>
      </c>
      <c r="F54" s="3">
        <v>11</v>
      </c>
      <c r="G54" s="4" t="s">
        <v>37</v>
      </c>
      <c r="H54" s="4" t="s">
        <v>795</v>
      </c>
    </row>
    <row r="55" spans="1:8" s="6" customFormat="1" ht="46.8" x14ac:dyDescent="0.3">
      <c r="A55" s="5" t="s">
        <v>41</v>
      </c>
      <c r="B55" s="3" t="s">
        <v>13</v>
      </c>
      <c r="C55" s="3" t="s">
        <v>39</v>
      </c>
      <c r="D55" s="3" t="s">
        <v>0</v>
      </c>
      <c r="E55" s="3" t="s">
        <v>22</v>
      </c>
      <c r="F55" s="3">
        <v>2</v>
      </c>
      <c r="G55" s="4" t="s">
        <v>40</v>
      </c>
      <c r="H55" s="4" t="s">
        <v>1169</v>
      </c>
    </row>
    <row r="56" spans="1:8" s="6" customFormat="1" ht="46.8" x14ac:dyDescent="0.3">
      <c r="A56" s="5" t="s">
        <v>31</v>
      </c>
      <c r="B56" s="3" t="s">
        <v>13</v>
      </c>
      <c r="C56" s="3" t="s">
        <v>28</v>
      </c>
      <c r="D56" s="3" t="s">
        <v>0</v>
      </c>
      <c r="E56" s="3" t="s">
        <v>22</v>
      </c>
      <c r="F56" s="3" t="s">
        <v>29</v>
      </c>
      <c r="G56" s="4" t="s">
        <v>30</v>
      </c>
      <c r="H56" s="4" t="s">
        <v>424</v>
      </c>
    </row>
    <row r="57" spans="1:8" s="6" customFormat="1" ht="78" x14ac:dyDescent="0.3">
      <c r="A57" s="5" t="s">
        <v>108</v>
      </c>
      <c r="B57" s="3" t="s">
        <v>106</v>
      </c>
      <c r="C57" s="3"/>
      <c r="D57" s="3" t="s">
        <v>14</v>
      </c>
      <c r="E57" s="3"/>
      <c r="F57" s="3"/>
      <c r="G57" s="4" t="s">
        <v>107</v>
      </c>
      <c r="H57" s="4" t="s">
        <v>425</v>
      </c>
    </row>
    <row r="58" spans="1:8" s="6" customFormat="1" ht="46.8" x14ac:dyDescent="0.3">
      <c r="A58" s="5" t="s">
        <v>118</v>
      </c>
      <c r="B58" s="3" t="s">
        <v>106</v>
      </c>
      <c r="C58" s="3" t="s">
        <v>32</v>
      </c>
      <c r="D58" s="3" t="s">
        <v>0</v>
      </c>
      <c r="E58" s="3" t="s">
        <v>22</v>
      </c>
      <c r="F58" s="3" t="s">
        <v>87</v>
      </c>
      <c r="G58" s="4" t="s">
        <v>101</v>
      </c>
      <c r="H58" s="4" t="s">
        <v>426</v>
      </c>
    </row>
    <row r="59" spans="1:8" s="6" customFormat="1" ht="31.2" x14ac:dyDescent="0.3">
      <c r="A59" s="5" t="s">
        <v>114</v>
      </c>
      <c r="B59" s="3" t="s">
        <v>106</v>
      </c>
      <c r="C59" s="3" t="s">
        <v>111</v>
      </c>
      <c r="D59" s="3" t="s">
        <v>0</v>
      </c>
      <c r="E59" s="3" t="s">
        <v>18</v>
      </c>
      <c r="F59" s="3" t="s">
        <v>112</v>
      </c>
      <c r="G59" s="4" t="s">
        <v>113</v>
      </c>
      <c r="H59" s="4" t="s">
        <v>427</v>
      </c>
    </row>
    <row r="60" spans="1:8" s="6" customFormat="1" ht="46.8" x14ac:dyDescent="0.3">
      <c r="A60" s="5" t="s">
        <v>117</v>
      </c>
      <c r="B60" s="3" t="s">
        <v>106</v>
      </c>
      <c r="C60" s="3" t="s">
        <v>115</v>
      </c>
      <c r="D60" s="3" t="s">
        <v>0</v>
      </c>
      <c r="E60" s="3" t="s">
        <v>22</v>
      </c>
      <c r="F60" s="3" t="s">
        <v>87</v>
      </c>
      <c r="G60" s="4" t="s">
        <v>116</v>
      </c>
      <c r="H60" s="4" t="s">
        <v>428</v>
      </c>
    </row>
    <row r="61" spans="1:8" s="6" customFormat="1" ht="46.8" x14ac:dyDescent="0.3">
      <c r="A61" s="5" t="s">
        <v>120</v>
      </c>
      <c r="B61" s="3" t="s">
        <v>106</v>
      </c>
      <c r="C61" s="3" t="s">
        <v>103</v>
      </c>
      <c r="D61" s="3" t="s">
        <v>0</v>
      </c>
      <c r="E61" s="3" t="s">
        <v>22</v>
      </c>
      <c r="F61" s="3" t="s">
        <v>87</v>
      </c>
      <c r="G61" s="4" t="s">
        <v>119</v>
      </c>
      <c r="H61" s="4" t="s">
        <v>1935</v>
      </c>
    </row>
    <row r="62" spans="1:8" s="6" customFormat="1" ht="31.2" x14ac:dyDescent="0.3">
      <c r="A62" s="5" t="s">
        <v>110</v>
      </c>
      <c r="B62" s="3" t="s">
        <v>106</v>
      </c>
      <c r="C62" s="3" t="s">
        <v>98</v>
      </c>
      <c r="D62" s="3" t="s">
        <v>0</v>
      </c>
      <c r="E62" s="3" t="s">
        <v>22</v>
      </c>
      <c r="F62" s="3" t="s">
        <v>87</v>
      </c>
      <c r="G62" s="4" t="s">
        <v>109</v>
      </c>
      <c r="H62" s="4" t="s">
        <v>429</v>
      </c>
    </row>
    <row r="63" spans="1:8" s="6" customFormat="1" ht="124.8" x14ac:dyDescent="0.3">
      <c r="A63" s="5" t="s">
        <v>85</v>
      </c>
      <c r="B63" s="3" t="s">
        <v>83</v>
      </c>
      <c r="C63" s="3"/>
      <c r="D63" s="3" t="s">
        <v>14</v>
      </c>
      <c r="E63" s="3"/>
      <c r="F63" s="3"/>
      <c r="G63" s="4" t="s">
        <v>84</v>
      </c>
      <c r="H63" s="4" t="s">
        <v>1674</v>
      </c>
    </row>
    <row r="64" spans="1:8" s="6" customFormat="1" ht="78" x14ac:dyDescent="0.3">
      <c r="A64" s="5" t="s">
        <v>102</v>
      </c>
      <c r="B64" s="3" t="s">
        <v>83</v>
      </c>
      <c r="C64" s="3" t="s">
        <v>32</v>
      </c>
      <c r="D64" s="3" t="s">
        <v>0</v>
      </c>
      <c r="E64" s="3" t="s">
        <v>22</v>
      </c>
      <c r="F64" s="3" t="s">
        <v>87</v>
      </c>
      <c r="G64" s="4" t="s">
        <v>101</v>
      </c>
      <c r="H64" s="4" t="s">
        <v>1675</v>
      </c>
    </row>
    <row r="65" spans="1:8" s="6" customFormat="1" ht="62.4" x14ac:dyDescent="0.3">
      <c r="A65" s="5" t="s">
        <v>93</v>
      </c>
      <c r="B65" s="3" t="s">
        <v>83</v>
      </c>
      <c r="C65" s="3" t="s">
        <v>90</v>
      </c>
      <c r="D65" s="3" t="s">
        <v>0</v>
      </c>
      <c r="E65" s="3" t="s">
        <v>22</v>
      </c>
      <c r="F65" s="3" t="s">
        <v>91</v>
      </c>
      <c r="G65" s="4" t="s">
        <v>92</v>
      </c>
      <c r="H65" s="4" t="s">
        <v>1676</v>
      </c>
    </row>
    <row r="66" spans="1:8" s="6" customFormat="1" ht="62.4" x14ac:dyDescent="0.3">
      <c r="A66" s="5" t="s">
        <v>97</v>
      </c>
      <c r="B66" s="3" t="s">
        <v>83</v>
      </c>
      <c r="C66" s="3" t="s">
        <v>94</v>
      </c>
      <c r="D66" s="3" t="s">
        <v>0</v>
      </c>
      <c r="E66" s="3" t="s">
        <v>22</v>
      </c>
      <c r="F66" s="3" t="s">
        <v>95</v>
      </c>
      <c r="G66" s="4" t="s">
        <v>96</v>
      </c>
      <c r="H66" s="4" t="s">
        <v>1677</v>
      </c>
    </row>
    <row r="67" spans="1:8" s="6" customFormat="1" ht="62.4" x14ac:dyDescent="0.3">
      <c r="A67" s="5" t="s">
        <v>89</v>
      </c>
      <c r="B67" s="3" t="s">
        <v>83</v>
      </c>
      <c r="C67" s="3" t="s">
        <v>86</v>
      </c>
      <c r="D67" s="3" t="s">
        <v>0</v>
      </c>
      <c r="E67" s="3" t="s">
        <v>22</v>
      </c>
      <c r="F67" s="3" t="s">
        <v>87</v>
      </c>
      <c r="G67" s="4" t="s">
        <v>88</v>
      </c>
      <c r="H67" s="4" t="s">
        <v>1678</v>
      </c>
    </row>
    <row r="68" spans="1:8" s="6" customFormat="1" ht="78" x14ac:dyDescent="0.3">
      <c r="A68" s="5" t="s">
        <v>105</v>
      </c>
      <c r="B68" s="3" t="s">
        <v>83</v>
      </c>
      <c r="C68" s="3" t="s">
        <v>103</v>
      </c>
      <c r="D68" s="3" t="s">
        <v>0</v>
      </c>
      <c r="E68" s="3" t="s">
        <v>22</v>
      </c>
      <c r="F68" s="3" t="s">
        <v>87</v>
      </c>
      <c r="G68" s="4" t="s">
        <v>104</v>
      </c>
      <c r="H68" s="4" t="s">
        <v>2022</v>
      </c>
    </row>
    <row r="69" spans="1:8" s="6" customFormat="1" ht="62.4" x14ac:dyDescent="0.3">
      <c r="A69" s="5" t="s">
        <v>100</v>
      </c>
      <c r="B69" s="3" t="s">
        <v>83</v>
      </c>
      <c r="C69" s="3" t="s">
        <v>98</v>
      </c>
      <c r="D69" s="3" t="s">
        <v>0</v>
      </c>
      <c r="E69" s="3" t="s">
        <v>22</v>
      </c>
      <c r="F69" s="3" t="s">
        <v>87</v>
      </c>
      <c r="G69" s="4" t="s">
        <v>99</v>
      </c>
      <c r="H69" s="4" t="s">
        <v>1679</v>
      </c>
    </row>
    <row r="70" spans="1:8" s="6" customFormat="1" x14ac:dyDescent="0.3">
      <c r="A70" s="5" t="s">
        <v>303</v>
      </c>
      <c r="B70" s="3" t="s">
        <v>4</v>
      </c>
      <c r="C70" s="3"/>
      <c r="D70" s="3" t="s">
        <v>14</v>
      </c>
      <c r="E70" s="3"/>
      <c r="F70" s="3"/>
      <c r="G70" s="4" t="s">
        <v>302</v>
      </c>
      <c r="H70" s="4" t="s">
        <v>431</v>
      </c>
    </row>
    <row r="71" spans="1:8" s="6" customFormat="1" ht="78" x14ac:dyDescent="0.3">
      <c r="A71" s="5" t="s">
        <v>375</v>
      </c>
      <c r="B71" s="3" t="s">
        <v>4</v>
      </c>
      <c r="C71" s="3" t="s">
        <v>32</v>
      </c>
      <c r="D71" s="3" t="s">
        <v>0</v>
      </c>
      <c r="E71" s="3" t="s">
        <v>22</v>
      </c>
      <c r="F71" s="3">
        <v>1</v>
      </c>
      <c r="G71" s="4" t="s">
        <v>101</v>
      </c>
      <c r="H71" s="4" t="s">
        <v>432</v>
      </c>
    </row>
    <row r="72" spans="1:8" s="6" customFormat="1" ht="62.4" x14ac:dyDescent="0.3">
      <c r="A72" s="5" t="s">
        <v>350</v>
      </c>
      <c r="B72" s="3" t="s">
        <v>4</v>
      </c>
      <c r="C72" s="3" t="s">
        <v>348</v>
      </c>
      <c r="D72" s="3" t="s">
        <v>0</v>
      </c>
      <c r="E72" s="3" t="s">
        <v>22</v>
      </c>
      <c r="F72" s="3" t="s">
        <v>262</v>
      </c>
      <c r="G72" s="4" t="s">
        <v>349</v>
      </c>
      <c r="H72" s="4" t="s">
        <v>1533</v>
      </c>
    </row>
    <row r="73" spans="1:8" s="6" customFormat="1" ht="78" x14ac:dyDescent="0.3">
      <c r="A73" s="5" t="s">
        <v>394</v>
      </c>
      <c r="B73" s="3" t="s">
        <v>4</v>
      </c>
      <c r="C73" s="3" t="s">
        <v>392</v>
      </c>
      <c r="D73" s="3" t="s">
        <v>0</v>
      </c>
      <c r="E73" s="3" t="s">
        <v>22</v>
      </c>
      <c r="F73" s="3">
        <v>1</v>
      </c>
      <c r="G73" s="4" t="s">
        <v>393</v>
      </c>
      <c r="H73" s="4" t="s">
        <v>433</v>
      </c>
    </row>
    <row r="74" spans="1:8" s="6" customFormat="1" ht="78" x14ac:dyDescent="0.3">
      <c r="A74" s="5" t="s">
        <v>354</v>
      </c>
      <c r="B74" s="3" t="s">
        <v>4</v>
      </c>
      <c r="C74" s="3" t="s">
        <v>351</v>
      </c>
      <c r="D74" s="3" t="s">
        <v>0</v>
      </c>
      <c r="E74" s="3" t="s">
        <v>22</v>
      </c>
      <c r="F74" s="3" t="s">
        <v>352</v>
      </c>
      <c r="G74" s="4" t="s">
        <v>353</v>
      </c>
      <c r="H74" s="4" t="s">
        <v>434</v>
      </c>
    </row>
    <row r="75" spans="1:8" s="6" customFormat="1" ht="124.8" x14ac:dyDescent="0.3">
      <c r="A75" s="5" t="s">
        <v>315</v>
      </c>
      <c r="B75" s="3" t="s">
        <v>4</v>
      </c>
      <c r="C75" s="3" t="s">
        <v>313</v>
      </c>
      <c r="D75" s="3" t="s">
        <v>0</v>
      </c>
      <c r="E75" s="3" t="s">
        <v>22</v>
      </c>
      <c r="F75" s="3" t="s">
        <v>87</v>
      </c>
      <c r="G75" s="4" t="s">
        <v>314</v>
      </c>
      <c r="H75" s="4" t="s">
        <v>435</v>
      </c>
    </row>
    <row r="76" spans="1:8" s="6" customFormat="1" ht="78" x14ac:dyDescent="0.3">
      <c r="A76" s="5" t="s">
        <v>3</v>
      </c>
      <c r="B76" s="3" t="s">
        <v>4</v>
      </c>
      <c r="C76" s="3" t="s">
        <v>395</v>
      </c>
      <c r="D76" s="3" t="s">
        <v>0</v>
      </c>
      <c r="E76" s="3" t="s">
        <v>1</v>
      </c>
      <c r="F76" s="3">
        <v>1</v>
      </c>
      <c r="G76" s="4" t="s">
        <v>2</v>
      </c>
      <c r="H76" s="4" t="s">
        <v>436</v>
      </c>
    </row>
    <row r="77" spans="1:8" s="6" customFormat="1" ht="62.4" x14ac:dyDescent="0.3">
      <c r="A77" s="5" t="s">
        <v>328</v>
      </c>
      <c r="B77" s="3" t="s">
        <v>4</v>
      </c>
      <c r="C77" s="3" t="s">
        <v>325</v>
      </c>
      <c r="D77" s="3" t="s">
        <v>0</v>
      </c>
      <c r="E77" s="3" t="s">
        <v>326</v>
      </c>
      <c r="F77" s="3" t="s">
        <v>87</v>
      </c>
      <c r="G77" s="4" t="s">
        <v>327</v>
      </c>
      <c r="H77" s="4" t="s">
        <v>1166</v>
      </c>
    </row>
    <row r="78" spans="1:8" s="6" customFormat="1" ht="46.8" x14ac:dyDescent="0.3">
      <c r="A78" s="5" t="s">
        <v>8</v>
      </c>
      <c r="B78" s="3" t="s">
        <v>4</v>
      </c>
      <c r="C78" s="3" t="s">
        <v>5</v>
      </c>
      <c r="D78" s="3" t="s">
        <v>0</v>
      </c>
      <c r="E78" s="3" t="s">
        <v>6</v>
      </c>
      <c r="F78" s="3">
        <v>1</v>
      </c>
      <c r="G78" s="4" t="s">
        <v>7</v>
      </c>
      <c r="H78" s="4" t="s">
        <v>438</v>
      </c>
    </row>
    <row r="79" spans="1:8" s="6" customFormat="1" ht="78" x14ac:dyDescent="0.3">
      <c r="A79" s="5" t="s">
        <v>382</v>
      </c>
      <c r="B79" s="3" t="s">
        <v>4</v>
      </c>
      <c r="C79" s="3" t="s">
        <v>380</v>
      </c>
      <c r="D79" s="3" t="s">
        <v>0</v>
      </c>
      <c r="E79" s="3" t="s">
        <v>6</v>
      </c>
      <c r="F79" s="3">
        <v>1</v>
      </c>
      <c r="G79" s="4" t="s">
        <v>381</v>
      </c>
      <c r="H79" s="4" t="s">
        <v>439</v>
      </c>
    </row>
    <row r="80" spans="1:8" s="6" customFormat="1" ht="46.8" x14ac:dyDescent="0.3">
      <c r="A80" s="5" t="s">
        <v>388</v>
      </c>
      <c r="B80" s="3" t="s">
        <v>4</v>
      </c>
      <c r="C80" s="3" t="s">
        <v>386</v>
      </c>
      <c r="D80" s="3" t="s">
        <v>0</v>
      </c>
      <c r="E80" s="3" t="s">
        <v>6</v>
      </c>
      <c r="F80" s="3">
        <v>1</v>
      </c>
      <c r="G80" s="4" t="s">
        <v>387</v>
      </c>
      <c r="H80" s="4" t="s">
        <v>1821</v>
      </c>
    </row>
    <row r="81" spans="1:8" s="6" customFormat="1" ht="62.4" x14ac:dyDescent="0.3">
      <c r="A81" s="5" t="s">
        <v>324</v>
      </c>
      <c r="B81" s="3" t="s">
        <v>4</v>
      </c>
      <c r="C81" s="3" t="s">
        <v>322</v>
      </c>
      <c r="D81" s="3" t="s">
        <v>0</v>
      </c>
      <c r="E81" s="3" t="s">
        <v>22</v>
      </c>
      <c r="F81" s="3" t="s">
        <v>87</v>
      </c>
      <c r="G81" s="4" t="s">
        <v>323</v>
      </c>
      <c r="H81" s="4" t="s">
        <v>1684</v>
      </c>
    </row>
    <row r="82" spans="1:8" s="6" customFormat="1" ht="62.4" x14ac:dyDescent="0.3">
      <c r="A82" s="5" t="s">
        <v>310</v>
      </c>
      <c r="B82" s="3" t="s">
        <v>4</v>
      </c>
      <c r="C82" s="3" t="s">
        <v>308</v>
      </c>
      <c r="D82" s="3" t="s">
        <v>0</v>
      </c>
      <c r="E82" s="3" t="s">
        <v>22</v>
      </c>
      <c r="F82" s="3" t="s">
        <v>87</v>
      </c>
      <c r="G82" s="4" t="s">
        <v>309</v>
      </c>
      <c r="H82" s="4" t="s">
        <v>1684</v>
      </c>
    </row>
    <row r="83" spans="1:8" s="6" customFormat="1" ht="78" x14ac:dyDescent="0.3">
      <c r="A83" s="5" t="s">
        <v>377</v>
      </c>
      <c r="B83" s="3" t="s">
        <v>4</v>
      </c>
      <c r="C83" s="3" t="s">
        <v>376</v>
      </c>
      <c r="D83" s="3" t="s">
        <v>0</v>
      </c>
      <c r="E83" s="3" t="s">
        <v>22</v>
      </c>
      <c r="F83" s="3">
        <v>1</v>
      </c>
      <c r="G83" s="4" t="s">
        <v>37</v>
      </c>
      <c r="H83" s="4" t="s">
        <v>1685</v>
      </c>
    </row>
    <row r="84" spans="1:8" s="6" customFormat="1" ht="78" x14ac:dyDescent="0.3">
      <c r="A84" s="5" t="s">
        <v>379</v>
      </c>
      <c r="B84" s="3" t="s">
        <v>4</v>
      </c>
      <c r="C84" s="3" t="s">
        <v>378</v>
      </c>
      <c r="D84" s="3" t="s">
        <v>0</v>
      </c>
      <c r="E84" s="3" t="s">
        <v>305</v>
      </c>
      <c r="F84" s="3">
        <v>1</v>
      </c>
      <c r="G84" s="4" t="s">
        <v>40</v>
      </c>
      <c r="H84" s="4" t="s">
        <v>1686</v>
      </c>
    </row>
    <row r="85" spans="1:8" s="6" customFormat="1" ht="31.2" x14ac:dyDescent="0.3">
      <c r="A85" s="5" t="s">
        <v>367</v>
      </c>
      <c r="B85" s="3" t="s">
        <v>4</v>
      </c>
      <c r="C85" s="3" t="s">
        <v>365</v>
      </c>
      <c r="D85" s="3" t="s">
        <v>0</v>
      </c>
      <c r="E85" s="3" t="s">
        <v>18</v>
      </c>
      <c r="F85" s="3">
        <v>1</v>
      </c>
      <c r="G85" s="4" t="s">
        <v>366</v>
      </c>
      <c r="H85" s="4" t="s">
        <v>440</v>
      </c>
    </row>
    <row r="86" spans="1:8" s="6" customFormat="1" ht="78" x14ac:dyDescent="0.3">
      <c r="A86" s="5" t="s">
        <v>318</v>
      </c>
      <c r="B86" s="3" t="s">
        <v>4</v>
      </c>
      <c r="C86" s="3" t="s">
        <v>316</v>
      </c>
      <c r="D86" s="3" t="s">
        <v>0</v>
      </c>
      <c r="E86" s="3" t="s">
        <v>18</v>
      </c>
      <c r="F86" s="3" t="s">
        <v>87</v>
      </c>
      <c r="G86" s="4" t="s">
        <v>317</v>
      </c>
      <c r="H86" s="4" t="s">
        <v>441</v>
      </c>
    </row>
    <row r="87" spans="1:8" s="6" customFormat="1" ht="78" x14ac:dyDescent="0.3">
      <c r="A87" s="5" t="s">
        <v>321</v>
      </c>
      <c r="B87" s="3" t="s">
        <v>4</v>
      </c>
      <c r="C87" s="3" t="s">
        <v>319</v>
      </c>
      <c r="D87" s="3" t="s">
        <v>0</v>
      </c>
      <c r="E87" s="3" t="s">
        <v>18</v>
      </c>
      <c r="F87" s="3" t="s">
        <v>87</v>
      </c>
      <c r="G87" s="4" t="s">
        <v>320</v>
      </c>
      <c r="H87" s="4" t="s">
        <v>441</v>
      </c>
    </row>
    <row r="88" spans="1:8" s="6" customFormat="1" ht="46.8" x14ac:dyDescent="0.3">
      <c r="A88" s="5" t="s">
        <v>385</v>
      </c>
      <c r="B88" s="3" t="s">
        <v>4</v>
      </c>
      <c r="C88" s="3" t="s">
        <v>383</v>
      </c>
      <c r="D88" s="3" t="s">
        <v>0</v>
      </c>
      <c r="E88" s="3" t="s">
        <v>18</v>
      </c>
      <c r="F88" s="3">
        <v>1</v>
      </c>
      <c r="G88" s="4" t="s">
        <v>384</v>
      </c>
      <c r="H88" s="4" t="s">
        <v>442</v>
      </c>
    </row>
    <row r="89" spans="1:8" s="6" customFormat="1" ht="46.8" x14ac:dyDescent="0.3">
      <c r="A89" s="5" t="s">
        <v>391</v>
      </c>
      <c r="B89" s="3" t="s">
        <v>4</v>
      </c>
      <c r="C89" s="3" t="s">
        <v>389</v>
      </c>
      <c r="D89" s="3" t="s">
        <v>0</v>
      </c>
      <c r="E89" s="3" t="s">
        <v>18</v>
      </c>
      <c r="F89" s="3">
        <v>1</v>
      </c>
      <c r="G89" s="4" t="s">
        <v>390</v>
      </c>
      <c r="H89" s="4" t="s">
        <v>442</v>
      </c>
    </row>
    <row r="90" spans="1:8" s="6" customFormat="1" ht="62.4" x14ac:dyDescent="0.3">
      <c r="A90" s="5" t="s">
        <v>370</v>
      </c>
      <c r="B90" s="3" t="s">
        <v>4</v>
      </c>
      <c r="C90" s="3" t="s">
        <v>368</v>
      </c>
      <c r="D90" s="3" t="s">
        <v>0</v>
      </c>
      <c r="E90" s="3" t="s">
        <v>339</v>
      </c>
      <c r="F90" s="3">
        <v>1</v>
      </c>
      <c r="G90" s="4" t="s">
        <v>369</v>
      </c>
      <c r="H90" s="4" t="s">
        <v>443</v>
      </c>
    </row>
    <row r="91" spans="1:8" s="6" customFormat="1" ht="62.4" x14ac:dyDescent="0.3">
      <c r="A91" s="5" t="s">
        <v>341</v>
      </c>
      <c r="B91" s="3" t="s">
        <v>4</v>
      </c>
      <c r="C91" s="3" t="s">
        <v>338</v>
      </c>
      <c r="D91" s="3" t="s">
        <v>0</v>
      </c>
      <c r="E91" s="3" t="s">
        <v>339</v>
      </c>
      <c r="F91" s="3" t="s">
        <v>87</v>
      </c>
      <c r="G91" s="4" t="s">
        <v>340</v>
      </c>
      <c r="H91" s="4" t="s">
        <v>1604</v>
      </c>
    </row>
    <row r="92" spans="1:8" s="6" customFormat="1" ht="171.6" x14ac:dyDescent="0.3">
      <c r="A92" s="5" t="s">
        <v>344</v>
      </c>
      <c r="B92" s="3" t="s">
        <v>4</v>
      </c>
      <c r="C92" s="3" t="s">
        <v>342</v>
      </c>
      <c r="D92" s="3" t="s">
        <v>0</v>
      </c>
      <c r="E92" s="3" t="s">
        <v>18</v>
      </c>
      <c r="F92" s="3" t="s">
        <v>87</v>
      </c>
      <c r="G92" s="4" t="s">
        <v>343</v>
      </c>
      <c r="H92" s="4" t="s">
        <v>1689</v>
      </c>
    </row>
    <row r="93" spans="1:8" s="6" customFormat="1" ht="46.8" x14ac:dyDescent="0.3">
      <c r="A93" s="5" t="s">
        <v>331</v>
      </c>
      <c r="B93" s="3" t="s">
        <v>4</v>
      </c>
      <c r="C93" s="3" t="s">
        <v>329</v>
      </c>
      <c r="D93" s="3" t="s">
        <v>0</v>
      </c>
      <c r="E93" s="3" t="s">
        <v>305</v>
      </c>
      <c r="F93" s="3" t="s">
        <v>87</v>
      </c>
      <c r="G93" s="4" t="s">
        <v>330</v>
      </c>
      <c r="H93" s="4" t="s">
        <v>445</v>
      </c>
    </row>
    <row r="94" spans="1:8" s="6" customFormat="1" ht="46.8" x14ac:dyDescent="0.3">
      <c r="A94" s="5" t="s">
        <v>374</v>
      </c>
      <c r="B94" s="3" t="s">
        <v>4</v>
      </c>
      <c r="C94" s="3" t="s">
        <v>371</v>
      </c>
      <c r="D94" s="3" t="s">
        <v>0</v>
      </c>
      <c r="E94" s="3" t="s">
        <v>372</v>
      </c>
      <c r="F94" s="3">
        <v>1</v>
      </c>
      <c r="G94" s="4" t="s">
        <v>373</v>
      </c>
      <c r="H94" s="4" t="s">
        <v>1687</v>
      </c>
    </row>
    <row r="95" spans="1:8" s="6" customFormat="1" ht="46.8" x14ac:dyDescent="0.3">
      <c r="A95" s="5" t="s">
        <v>12</v>
      </c>
      <c r="B95" s="3" t="s">
        <v>4</v>
      </c>
      <c r="C95" s="3" t="s">
        <v>9</v>
      </c>
      <c r="D95" s="3" t="s">
        <v>0</v>
      </c>
      <c r="E95" s="3" t="s">
        <v>10</v>
      </c>
      <c r="F95" s="3">
        <v>1</v>
      </c>
      <c r="G95" s="4" t="s">
        <v>11</v>
      </c>
      <c r="H95" s="4" t="s">
        <v>1688</v>
      </c>
    </row>
    <row r="96" spans="1:8" s="6" customFormat="1" ht="31.2" x14ac:dyDescent="0.3">
      <c r="A96" s="5" t="s">
        <v>347</v>
      </c>
      <c r="B96" s="3" t="s">
        <v>4</v>
      </c>
      <c r="C96" s="3" t="s">
        <v>345</v>
      </c>
      <c r="D96" s="3" t="s">
        <v>0</v>
      </c>
      <c r="E96" s="3" t="s">
        <v>10</v>
      </c>
      <c r="F96" s="3" t="s">
        <v>87</v>
      </c>
      <c r="G96" s="4" t="s">
        <v>346</v>
      </c>
      <c r="H96" s="4" t="s">
        <v>1168</v>
      </c>
    </row>
    <row r="97" spans="1:8" s="6" customFormat="1" ht="46.8" x14ac:dyDescent="0.3">
      <c r="A97" s="5" t="s">
        <v>361</v>
      </c>
      <c r="B97" s="3" t="s">
        <v>4</v>
      </c>
      <c r="C97" s="3" t="s">
        <v>359</v>
      </c>
      <c r="D97" s="3" t="s">
        <v>0</v>
      </c>
      <c r="E97" s="3" t="s">
        <v>356</v>
      </c>
      <c r="F97" s="3" t="s">
        <v>87</v>
      </c>
      <c r="G97" s="4" t="s">
        <v>360</v>
      </c>
      <c r="H97" s="4" t="s">
        <v>1531</v>
      </c>
    </row>
    <row r="98" spans="1:8" s="6" customFormat="1" ht="46.8" x14ac:dyDescent="0.3">
      <c r="A98" s="5" t="s">
        <v>337</v>
      </c>
      <c r="B98" s="3" t="s">
        <v>4</v>
      </c>
      <c r="C98" s="3" t="s">
        <v>335</v>
      </c>
      <c r="D98" s="3" t="s">
        <v>0</v>
      </c>
      <c r="E98" s="3" t="s">
        <v>305</v>
      </c>
      <c r="F98" s="3" t="s">
        <v>87</v>
      </c>
      <c r="G98" s="4" t="s">
        <v>336</v>
      </c>
      <c r="H98" s="4" t="s">
        <v>1531</v>
      </c>
    </row>
    <row r="99" spans="1:8" s="6" customFormat="1" ht="46.8" x14ac:dyDescent="0.3">
      <c r="A99" s="5" t="s">
        <v>358</v>
      </c>
      <c r="B99" s="3" t="s">
        <v>4</v>
      </c>
      <c r="C99" s="3" t="s">
        <v>355</v>
      </c>
      <c r="D99" s="3" t="s">
        <v>0</v>
      </c>
      <c r="E99" s="3" t="s">
        <v>356</v>
      </c>
      <c r="F99" s="3" t="s">
        <v>87</v>
      </c>
      <c r="G99" s="4" t="s">
        <v>357</v>
      </c>
      <c r="H99" s="4" t="s">
        <v>1532</v>
      </c>
    </row>
    <row r="100" spans="1:8" s="6" customFormat="1" ht="46.8" x14ac:dyDescent="0.3">
      <c r="A100" s="5" t="s">
        <v>334</v>
      </c>
      <c r="B100" s="3" t="s">
        <v>4</v>
      </c>
      <c r="C100" s="3" t="s">
        <v>332</v>
      </c>
      <c r="D100" s="3" t="s">
        <v>0</v>
      </c>
      <c r="E100" s="3" t="s">
        <v>305</v>
      </c>
      <c r="F100" s="3" t="s">
        <v>87</v>
      </c>
      <c r="G100" s="4" t="s">
        <v>333</v>
      </c>
      <c r="H100" s="4" t="s">
        <v>1532</v>
      </c>
    </row>
    <row r="101" spans="1:8" s="6" customFormat="1" ht="31.2" x14ac:dyDescent="0.3">
      <c r="A101" s="5" t="s">
        <v>307</v>
      </c>
      <c r="B101" s="3" t="s">
        <v>4</v>
      </c>
      <c r="C101" s="3" t="s">
        <v>304</v>
      </c>
      <c r="D101" s="3" t="s">
        <v>0</v>
      </c>
      <c r="E101" s="3" t="s">
        <v>305</v>
      </c>
      <c r="F101" s="3" t="s">
        <v>87</v>
      </c>
      <c r="G101" s="4" t="s">
        <v>306</v>
      </c>
      <c r="H101" s="4" t="s">
        <v>446</v>
      </c>
    </row>
    <row r="102" spans="1:8" s="6" customFormat="1" x14ac:dyDescent="0.3">
      <c r="A102" s="5" t="s">
        <v>364</v>
      </c>
      <c r="B102" s="3" t="s">
        <v>4</v>
      </c>
      <c r="C102" s="3" t="s">
        <v>362</v>
      </c>
      <c r="D102" s="3" t="s">
        <v>0</v>
      </c>
      <c r="E102" s="3" t="s">
        <v>22</v>
      </c>
      <c r="F102" s="3" t="s">
        <v>87</v>
      </c>
      <c r="G102" s="4" t="s">
        <v>363</v>
      </c>
      <c r="H102" s="4"/>
    </row>
    <row r="103" spans="1:8" s="6" customFormat="1" x14ac:dyDescent="0.3">
      <c r="A103" s="5" t="s">
        <v>312</v>
      </c>
      <c r="B103" s="3" t="s">
        <v>4</v>
      </c>
      <c r="C103" s="3" t="s">
        <v>211</v>
      </c>
      <c r="D103" s="3" t="s">
        <v>0</v>
      </c>
      <c r="E103" s="3" t="s">
        <v>22</v>
      </c>
      <c r="F103" s="3" t="s">
        <v>87</v>
      </c>
      <c r="G103" s="4" t="s">
        <v>311</v>
      </c>
      <c r="H103" s="4"/>
    </row>
    <row r="104" spans="1:8" s="6" customFormat="1" ht="78" x14ac:dyDescent="0.3">
      <c r="A104" s="5" t="s">
        <v>44</v>
      </c>
      <c r="B104" s="3" t="s">
        <v>42</v>
      </c>
      <c r="C104" s="3"/>
      <c r="D104" s="3" t="s">
        <v>14</v>
      </c>
      <c r="E104" s="3"/>
      <c r="F104" s="3"/>
      <c r="G104" s="4" t="s">
        <v>43</v>
      </c>
      <c r="H104" s="4" t="s">
        <v>1814</v>
      </c>
    </row>
    <row r="105" spans="1:8" s="6" customFormat="1" ht="46.8" x14ac:dyDescent="0.3">
      <c r="A105" s="5" t="s">
        <v>61</v>
      </c>
      <c r="B105" s="3" t="s">
        <v>42</v>
      </c>
      <c r="C105" s="3" t="s">
        <v>32</v>
      </c>
      <c r="D105" s="3" t="s">
        <v>0</v>
      </c>
      <c r="E105" s="3" t="s">
        <v>22</v>
      </c>
      <c r="F105" s="3">
        <v>1</v>
      </c>
      <c r="G105" s="4" t="s">
        <v>101</v>
      </c>
      <c r="H105" s="4" t="s">
        <v>447</v>
      </c>
    </row>
    <row r="106" spans="1:8" s="6" customFormat="1" ht="93.6" x14ac:dyDescent="0.3">
      <c r="A106" s="5" t="s">
        <v>52</v>
      </c>
      <c r="B106" s="3" t="s">
        <v>42</v>
      </c>
      <c r="C106" s="3" t="s">
        <v>21</v>
      </c>
      <c r="D106" s="3" t="s">
        <v>0</v>
      </c>
      <c r="E106" s="3" t="s">
        <v>22</v>
      </c>
      <c r="F106" s="3">
        <v>1</v>
      </c>
      <c r="G106" s="4" t="s">
        <v>23</v>
      </c>
      <c r="H106" s="4" t="s">
        <v>1690</v>
      </c>
    </row>
    <row r="107" spans="1:8" s="6" customFormat="1" ht="46.8" x14ac:dyDescent="0.3">
      <c r="A107" s="5" t="s">
        <v>58</v>
      </c>
      <c r="B107" s="3" t="s">
        <v>42</v>
      </c>
      <c r="C107" s="3" t="s">
        <v>56</v>
      </c>
      <c r="D107" s="3" t="s">
        <v>0</v>
      </c>
      <c r="E107" s="3" t="s">
        <v>18</v>
      </c>
      <c r="F107" s="3">
        <v>4</v>
      </c>
      <c r="G107" s="4" t="s">
        <v>57</v>
      </c>
      <c r="H107" s="4" t="s">
        <v>448</v>
      </c>
    </row>
    <row r="108" spans="1:8" s="6" customFormat="1" ht="46.8" x14ac:dyDescent="0.3">
      <c r="A108" s="5" t="s">
        <v>60</v>
      </c>
      <c r="B108" s="3" t="s">
        <v>42</v>
      </c>
      <c r="C108" s="3" t="s">
        <v>59</v>
      </c>
      <c r="D108" s="3" t="s">
        <v>0</v>
      </c>
      <c r="E108" s="3" t="s">
        <v>18</v>
      </c>
      <c r="F108" s="3">
        <v>4</v>
      </c>
      <c r="G108" s="4" t="s">
        <v>396</v>
      </c>
      <c r="H108" s="4" t="s">
        <v>448</v>
      </c>
    </row>
    <row r="109" spans="1:8" s="6" customFormat="1" ht="93.6" x14ac:dyDescent="0.3">
      <c r="A109" s="5" t="s">
        <v>55</v>
      </c>
      <c r="B109" s="3" t="s">
        <v>42</v>
      </c>
      <c r="C109" s="3" t="s">
        <v>53</v>
      </c>
      <c r="D109" s="3" t="s">
        <v>0</v>
      </c>
      <c r="E109" s="3" t="s">
        <v>18</v>
      </c>
      <c r="F109" s="3">
        <v>8</v>
      </c>
      <c r="G109" s="4" t="s">
        <v>54</v>
      </c>
      <c r="H109" s="4" t="s">
        <v>1691</v>
      </c>
    </row>
    <row r="110" spans="1:8" s="6" customFormat="1" ht="93.6" x14ac:dyDescent="0.3">
      <c r="A110" s="5" t="s">
        <v>74</v>
      </c>
      <c r="B110" s="3" t="s">
        <v>42</v>
      </c>
      <c r="C110" s="3" t="s">
        <v>73</v>
      </c>
      <c r="D110" s="3" t="s">
        <v>0</v>
      </c>
      <c r="E110" s="3" t="s">
        <v>18</v>
      </c>
      <c r="F110" s="3">
        <v>9</v>
      </c>
      <c r="G110" s="4" t="s">
        <v>398</v>
      </c>
      <c r="H110" s="4" t="s">
        <v>1692</v>
      </c>
    </row>
    <row r="111" spans="1:8" s="6" customFormat="1" ht="124.8" x14ac:dyDescent="0.3">
      <c r="A111" s="5" t="s">
        <v>51</v>
      </c>
      <c r="B111" s="3" t="s">
        <v>42</v>
      </c>
      <c r="C111" s="3" t="s">
        <v>48</v>
      </c>
      <c r="D111" s="3" t="s">
        <v>0</v>
      </c>
      <c r="E111" s="3" t="s">
        <v>49</v>
      </c>
      <c r="F111" s="3" t="s">
        <v>29</v>
      </c>
      <c r="G111" s="4" t="s">
        <v>50</v>
      </c>
      <c r="H111" s="4" t="s">
        <v>449</v>
      </c>
    </row>
    <row r="112" spans="1:8" s="6" customFormat="1" ht="124.8" x14ac:dyDescent="0.3">
      <c r="A112" s="5" t="s">
        <v>66</v>
      </c>
      <c r="B112" s="3" t="s">
        <v>42</v>
      </c>
      <c r="C112" s="3" t="s">
        <v>64</v>
      </c>
      <c r="D112" s="3" t="s">
        <v>0</v>
      </c>
      <c r="E112" s="3" t="s">
        <v>18</v>
      </c>
      <c r="F112" s="3">
        <v>4</v>
      </c>
      <c r="G112" s="4" t="s">
        <v>65</v>
      </c>
      <c r="H112" s="4" t="s">
        <v>450</v>
      </c>
    </row>
    <row r="113" spans="1:8" s="6" customFormat="1" ht="46.8" x14ac:dyDescent="0.3">
      <c r="A113" s="5" t="s">
        <v>47</v>
      </c>
      <c r="B113" s="3" t="s">
        <v>42</v>
      </c>
      <c r="C113" s="3" t="s">
        <v>45</v>
      </c>
      <c r="D113" s="3" t="s">
        <v>0</v>
      </c>
      <c r="E113" s="3" t="s">
        <v>22</v>
      </c>
      <c r="F113" s="3">
        <v>1</v>
      </c>
      <c r="G113" s="4" t="s">
        <v>46</v>
      </c>
      <c r="H113" s="4" t="s">
        <v>451</v>
      </c>
    </row>
    <row r="114" spans="1:8" s="6" customFormat="1" ht="46.8" x14ac:dyDescent="0.3">
      <c r="A114" s="5" t="s">
        <v>63</v>
      </c>
      <c r="B114" s="3" t="s">
        <v>42</v>
      </c>
      <c r="C114" s="3" t="s">
        <v>62</v>
      </c>
      <c r="D114" s="3" t="s">
        <v>0</v>
      </c>
      <c r="E114" s="3" t="s">
        <v>22</v>
      </c>
      <c r="F114" s="3">
        <v>1</v>
      </c>
      <c r="G114" s="4" t="s">
        <v>397</v>
      </c>
      <c r="H114" s="4" t="s">
        <v>452</v>
      </c>
    </row>
    <row r="115" spans="1:8" s="6" customFormat="1" ht="93.6" x14ac:dyDescent="0.3">
      <c r="A115" s="5" t="s">
        <v>69</v>
      </c>
      <c r="B115" s="3" t="s">
        <v>42</v>
      </c>
      <c r="C115" s="3" t="s">
        <v>67</v>
      </c>
      <c r="D115" s="3" t="s">
        <v>0</v>
      </c>
      <c r="E115" s="3" t="s">
        <v>18</v>
      </c>
      <c r="F115" s="3">
        <v>1</v>
      </c>
      <c r="G115" s="4" t="s">
        <v>68</v>
      </c>
      <c r="H115" s="4" t="s">
        <v>1695</v>
      </c>
    </row>
    <row r="116" spans="1:8" s="6" customFormat="1" ht="78" x14ac:dyDescent="0.3">
      <c r="A116" s="5" t="s">
        <v>72</v>
      </c>
      <c r="B116" s="3" t="s">
        <v>42</v>
      </c>
      <c r="C116" s="3" t="s">
        <v>70</v>
      </c>
      <c r="D116" s="3" t="s">
        <v>0</v>
      </c>
      <c r="E116" s="3" t="s">
        <v>18</v>
      </c>
      <c r="F116" s="3">
        <v>1</v>
      </c>
      <c r="G116" s="4" t="s">
        <v>71</v>
      </c>
      <c r="H116" s="4" t="s">
        <v>1696</v>
      </c>
    </row>
    <row r="117" spans="1:8" s="6" customFormat="1" ht="31.2" x14ac:dyDescent="0.3">
      <c r="A117" s="5" t="s">
        <v>243</v>
      </c>
      <c r="B117" s="3" t="s">
        <v>241</v>
      </c>
      <c r="C117" s="3"/>
      <c r="D117" s="3" t="s">
        <v>14</v>
      </c>
      <c r="E117" s="3"/>
      <c r="F117" s="3"/>
      <c r="G117" s="4" t="s">
        <v>242</v>
      </c>
      <c r="H117" s="4" t="s">
        <v>453</v>
      </c>
    </row>
    <row r="118" spans="1:8" s="6" customFormat="1" ht="31.2" x14ac:dyDescent="0.3">
      <c r="A118" s="5" t="s">
        <v>245</v>
      </c>
      <c r="B118" s="3" t="s">
        <v>241</v>
      </c>
      <c r="C118" s="3" t="s">
        <v>32</v>
      </c>
      <c r="D118" s="3" t="s">
        <v>0</v>
      </c>
      <c r="E118" s="3" t="s">
        <v>22</v>
      </c>
      <c r="F118" s="3" t="s">
        <v>87</v>
      </c>
      <c r="G118" s="4" t="s">
        <v>101</v>
      </c>
      <c r="H118" s="4" t="s">
        <v>454</v>
      </c>
    </row>
    <row r="119" spans="1:8" s="6" customFormat="1" ht="93.6" x14ac:dyDescent="0.3">
      <c r="A119" s="5" t="s">
        <v>244</v>
      </c>
      <c r="B119" s="3" t="s">
        <v>241</v>
      </c>
      <c r="C119" s="3" t="s">
        <v>21</v>
      </c>
      <c r="D119" s="3" t="s">
        <v>0</v>
      </c>
      <c r="E119" s="3" t="s">
        <v>22</v>
      </c>
      <c r="F119" s="3" t="s">
        <v>87</v>
      </c>
      <c r="G119" s="4" t="s">
        <v>23</v>
      </c>
      <c r="H119" s="4" t="s">
        <v>2025</v>
      </c>
    </row>
    <row r="120" spans="1:8" s="6" customFormat="1" ht="31.2" x14ac:dyDescent="0.3">
      <c r="A120" s="5" t="s">
        <v>248</v>
      </c>
      <c r="B120" s="3" t="s">
        <v>246</v>
      </c>
      <c r="C120" s="3" t="s">
        <v>172</v>
      </c>
      <c r="D120" s="3" t="s">
        <v>0</v>
      </c>
      <c r="E120" s="3" t="s">
        <v>22</v>
      </c>
      <c r="F120" s="3" t="s">
        <v>173</v>
      </c>
      <c r="G120" s="4" t="s">
        <v>247</v>
      </c>
      <c r="H120" s="4" t="s">
        <v>1702</v>
      </c>
    </row>
    <row r="121" spans="1:8" s="6" customFormat="1" ht="46.8" x14ac:dyDescent="0.3">
      <c r="A121" s="5" t="s">
        <v>260</v>
      </c>
      <c r="B121" s="3" t="s">
        <v>246</v>
      </c>
      <c r="C121" s="3" t="s">
        <v>258</v>
      </c>
      <c r="D121" s="3" t="s">
        <v>0</v>
      </c>
      <c r="E121" s="3" t="s">
        <v>22</v>
      </c>
      <c r="F121" s="3" t="s">
        <v>176</v>
      </c>
      <c r="G121" s="4" t="s">
        <v>259</v>
      </c>
      <c r="H121" s="4" t="s">
        <v>455</v>
      </c>
    </row>
    <row r="122" spans="1:8" s="6" customFormat="1" ht="46.8" x14ac:dyDescent="0.3">
      <c r="A122" s="5" t="s">
        <v>251</v>
      </c>
      <c r="B122" s="3" t="s">
        <v>246</v>
      </c>
      <c r="C122" s="3" t="s">
        <v>249</v>
      </c>
      <c r="D122" s="3" t="s">
        <v>0</v>
      </c>
      <c r="E122" s="3" t="s">
        <v>18</v>
      </c>
      <c r="F122" s="3" t="s">
        <v>112</v>
      </c>
      <c r="G122" s="4" t="s">
        <v>250</v>
      </c>
      <c r="H122" s="4" t="s">
        <v>463</v>
      </c>
    </row>
    <row r="123" spans="1:8" s="6" customFormat="1" ht="46.8" x14ac:dyDescent="0.3">
      <c r="A123" s="5" t="s">
        <v>254</v>
      </c>
      <c r="B123" s="3" t="s">
        <v>246</v>
      </c>
      <c r="C123" s="3" t="s">
        <v>252</v>
      </c>
      <c r="D123" s="3" t="s">
        <v>0</v>
      </c>
      <c r="E123" s="3" t="s">
        <v>18</v>
      </c>
      <c r="F123" s="3" t="s">
        <v>112</v>
      </c>
      <c r="G123" s="4" t="s">
        <v>253</v>
      </c>
      <c r="H123" s="4" t="s">
        <v>463</v>
      </c>
    </row>
    <row r="124" spans="1:8" s="6" customFormat="1" ht="31.2" x14ac:dyDescent="0.3">
      <c r="A124" s="5" t="s">
        <v>264</v>
      </c>
      <c r="B124" s="3" t="s">
        <v>246</v>
      </c>
      <c r="C124" s="3" t="s">
        <v>261</v>
      </c>
      <c r="D124" s="3" t="s">
        <v>0</v>
      </c>
      <c r="E124" s="3" t="s">
        <v>22</v>
      </c>
      <c r="F124" s="3" t="s">
        <v>262</v>
      </c>
      <c r="G124" s="4" t="s">
        <v>263</v>
      </c>
      <c r="H124" s="4" t="s">
        <v>456</v>
      </c>
    </row>
    <row r="125" spans="1:8" s="6" customFormat="1" ht="78" x14ac:dyDescent="0.3">
      <c r="A125" s="5" t="s">
        <v>257</v>
      </c>
      <c r="B125" s="3" t="s">
        <v>246</v>
      </c>
      <c r="C125" s="3" t="s">
        <v>255</v>
      </c>
      <c r="D125" s="3" t="s">
        <v>0</v>
      </c>
      <c r="E125" s="3" t="s">
        <v>18</v>
      </c>
      <c r="F125" s="3" t="s">
        <v>91</v>
      </c>
      <c r="G125" s="4" t="s">
        <v>256</v>
      </c>
      <c r="H125" s="4" t="s">
        <v>457</v>
      </c>
    </row>
    <row r="126" spans="1:8" s="6" customFormat="1" ht="62.4" x14ac:dyDescent="0.3">
      <c r="A126" s="5" t="s">
        <v>267</v>
      </c>
      <c r="B126" s="3" t="s">
        <v>246</v>
      </c>
      <c r="C126" s="3" t="s">
        <v>265</v>
      </c>
      <c r="D126" s="3" t="s">
        <v>0</v>
      </c>
      <c r="E126" s="3" t="s">
        <v>22</v>
      </c>
      <c r="F126" s="3" t="s">
        <v>262</v>
      </c>
      <c r="G126" s="4" t="s">
        <v>266</v>
      </c>
      <c r="H126" s="4" t="s">
        <v>458</v>
      </c>
    </row>
    <row r="127" spans="1:8" s="6" customFormat="1" ht="31.2" x14ac:dyDescent="0.3">
      <c r="A127" s="5" t="s">
        <v>270</v>
      </c>
      <c r="B127" s="3" t="s">
        <v>268</v>
      </c>
      <c r="C127" s="3"/>
      <c r="D127" s="3" t="s">
        <v>14</v>
      </c>
      <c r="E127" s="3"/>
      <c r="F127" s="3"/>
      <c r="G127" s="4" t="s">
        <v>269</v>
      </c>
      <c r="H127" s="4" t="s">
        <v>453</v>
      </c>
    </row>
    <row r="128" spans="1:8" s="6" customFormat="1" ht="31.2" x14ac:dyDescent="0.3">
      <c r="A128" s="5" t="s">
        <v>280</v>
      </c>
      <c r="B128" s="3" t="s">
        <v>268</v>
      </c>
      <c r="C128" s="3" t="s">
        <v>32</v>
      </c>
      <c r="D128" s="3" t="s">
        <v>0</v>
      </c>
      <c r="E128" s="3" t="s">
        <v>22</v>
      </c>
      <c r="F128" s="3" t="s">
        <v>87</v>
      </c>
      <c r="G128" s="4" t="s">
        <v>101</v>
      </c>
      <c r="H128" s="4" t="s">
        <v>454</v>
      </c>
    </row>
    <row r="129" spans="1:8" s="6" customFormat="1" ht="93.6" x14ac:dyDescent="0.3">
      <c r="A129" s="5" t="s">
        <v>274</v>
      </c>
      <c r="B129" s="3" t="s">
        <v>268</v>
      </c>
      <c r="C129" s="3" t="s">
        <v>21</v>
      </c>
      <c r="D129" s="3" t="s">
        <v>0</v>
      </c>
      <c r="E129" s="3" t="s">
        <v>22</v>
      </c>
      <c r="F129" s="3" t="s">
        <v>87</v>
      </c>
      <c r="G129" s="4" t="s">
        <v>23</v>
      </c>
      <c r="H129" s="4" t="s">
        <v>1698</v>
      </c>
    </row>
    <row r="130" spans="1:8" s="6" customFormat="1" ht="46.8" x14ac:dyDescent="0.3">
      <c r="A130" s="5" t="s">
        <v>295</v>
      </c>
      <c r="B130" s="3" t="s">
        <v>268</v>
      </c>
      <c r="C130" s="3" t="s">
        <v>293</v>
      </c>
      <c r="D130" s="3" t="s">
        <v>0</v>
      </c>
      <c r="E130" s="3" t="s">
        <v>22</v>
      </c>
      <c r="F130" s="3" t="s">
        <v>176</v>
      </c>
      <c r="G130" s="4" t="s">
        <v>294</v>
      </c>
      <c r="H130" s="4" t="s">
        <v>455</v>
      </c>
    </row>
    <row r="131" spans="1:8" s="6" customFormat="1" ht="31.2" x14ac:dyDescent="0.3">
      <c r="A131" s="5" t="s">
        <v>289</v>
      </c>
      <c r="B131" s="3" t="s">
        <v>268</v>
      </c>
      <c r="C131" s="3" t="s">
        <v>287</v>
      </c>
      <c r="D131" s="3" t="s">
        <v>0</v>
      </c>
      <c r="E131" s="3" t="s">
        <v>22</v>
      </c>
      <c r="F131" s="3" t="s">
        <v>176</v>
      </c>
      <c r="G131" s="4" t="s">
        <v>288</v>
      </c>
      <c r="H131" s="4" t="s">
        <v>459</v>
      </c>
    </row>
    <row r="132" spans="1:8" s="6" customFormat="1" ht="93.6" x14ac:dyDescent="0.3">
      <c r="A132" s="5" t="s">
        <v>292</v>
      </c>
      <c r="B132" s="3" t="s">
        <v>268</v>
      </c>
      <c r="C132" s="3" t="s">
        <v>290</v>
      </c>
      <c r="D132" s="3" t="s">
        <v>0</v>
      </c>
      <c r="E132" s="3" t="s">
        <v>22</v>
      </c>
      <c r="F132" s="3" t="s">
        <v>95</v>
      </c>
      <c r="G132" s="4" t="s">
        <v>291</v>
      </c>
      <c r="H132" s="4" t="s">
        <v>460</v>
      </c>
    </row>
    <row r="133" spans="1:8" s="6" customFormat="1" ht="31.2" x14ac:dyDescent="0.3">
      <c r="A133" s="5" t="s">
        <v>279</v>
      </c>
      <c r="B133" s="3" t="s">
        <v>268</v>
      </c>
      <c r="C133" s="3" t="s">
        <v>277</v>
      </c>
      <c r="D133" s="3" t="s">
        <v>0</v>
      </c>
      <c r="E133" s="3" t="s">
        <v>22</v>
      </c>
      <c r="F133" s="3" t="s">
        <v>29</v>
      </c>
      <c r="G133" s="4" t="s">
        <v>278</v>
      </c>
      <c r="H133" s="4" t="s">
        <v>461</v>
      </c>
    </row>
    <row r="134" spans="1:8" s="6" customFormat="1" ht="62.4" x14ac:dyDescent="0.3">
      <c r="A134" s="5" t="s">
        <v>273</v>
      </c>
      <c r="B134" s="3" t="s">
        <v>268</v>
      </c>
      <c r="C134" s="3" t="s">
        <v>271</v>
      </c>
      <c r="D134" s="3" t="s">
        <v>0</v>
      </c>
      <c r="E134" s="3" t="s">
        <v>22</v>
      </c>
      <c r="F134" s="3" t="s">
        <v>215</v>
      </c>
      <c r="G134" s="4" t="s">
        <v>272</v>
      </c>
      <c r="H134" s="4" t="s">
        <v>462</v>
      </c>
    </row>
    <row r="135" spans="1:8" s="6" customFormat="1" ht="46.8" x14ac:dyDescent="0.3">
      <c r="A135" s="5" t="s">
        <v>286</v>
      </c>
      <c r="B135" s="3" t="s">
        <v>268</v>
      </c>
      <c r="C135" s="3" t="s">
        <v>284</v>
      </c>
      <c r="D135" s="3" t="s">
        <v>0</v>
      </c>
      <c r="E135" s="3" t="s">
        <v>18</v>
      </c>
      <c r="F135" s="3" t="s">
        <v>112</v>
      </c>
      <c r="G135" s="4" t="s">
        <v>285</v>
      </c>
      <c r="H135" s="4" t="s">
        <v>463</v>
      </c>
    </row>
    <row r="136" spans="1:8" s="6" customFormat="1" ht="46.8" x14ac:dyDescent="0.3">
      <c r="A136" s="5" t="s">
        <v>301</v>
      </c>
      <c r="B136" s="3" t="s">
        <v>268</v>
      </c>
      <c r="C136" s="3" t="s">
        <v>299</v>
      </c>
      <c r="D136" s="3" t="s">
        <v>0</v>
      </c>
      <c r="E136" s="3" t="s">
        <v>18</v>
      </c>
      <c r="F136" s="3" t="s">
        <v>112</v>
      </c>
      <c r="G136" s="4" t="s">
        <v>300</v>
      </c>
      <c r="H136" s="4" t="s">
        <v>463</v>
      </c>
    </row>
    <row r="137" spans="1:8" s="6" customFormat="1" ht="46.8" x14ac:dyDescent="0.3">
      <c r="A137" s="5" t="s">
        <v>283</v>
      </c>
      <c r="B137" s="3" t="s">
        <v>268</v>
      </c>
      <c r="C137" s="3" t="s">
        <v>281</v>
      </c>
      <c r="D137" s="3" t="s">
        <v>0</v>
      </c>
      <c r="E137" s="3" t="s">
        <v>18</v>
      </c>
      <c r="F137" s="3" t="s">
        <v>112</v>
      </c>
      <c r="G137" s="4" t="s">
        <v>282</v>
      </c>
      <c r="H137" s="4" t="s">
        <v>464</v>
      </c>
    </row>
    <row r="138" spans="1:8" s="6" customFormat="1" ht="46.8" x14ac:dyDescent="0.3">
      <c r="A138" s="5" t="s">
        <v>298</v>
      </c>
      <c r="B138" s="3" t="s">
        <v>268</v>
      </c>
      <c r="C138" s="3" t="s">
        <v>296</v>
      </c>
      <c r="D138" s="3" t="s">
        <v>0</v>
      </c>
      <c r="E138" s="3" t="s">
        <v>18</v>
      </c>
      <c r="F138" s="3" t="s">
        <v>112</v>
      </c>
      <c r="G138" s="4" t="s">
        <v>297</v>
      </c>
      <c r="H138" s="4" t="s">
        <v>464</v>
      </c>
    </row>
    <row r="139" spans="1:8" s="6" customFormat="1" ht="93.6" x14ac:dyDescent="0.3">
      <c r="A139" s="5" t="s">
        <v>276</v>
      </c>
      <c r="B139" s="3" t="s">
        <v>268</v>
      </c>
      <c r="C139" s="3" t="s">
        <v>25</v>
      </c>
      <c r="D139" s="3" t="s">
        <v>0</v>
      </c>
      <c r="E139" s="3" t="s">
        <v>22</v>
      </c>
      <c r="F139" s="3" t="s">
        <v>95</v>
      </c>
      <c r="G139" s="4" t="s">
        <v>275</v>
      </c>
      <c r="H139" s="4" t="s">
        <v>1699</v>
      </c>
    </row>
  </sheetData>
  <sortState xmlns:xlrd2="http://schemas.microsoft.com/office/spreadsheetml/2017/richdata2" ref="A2:G139">
    <sortCondition ref="A2:A139"/>
  </sortState>
  <dataValidations count="1">
    <dataValidation type="list" allowBlank="1" showInputMessage="1" showErrorMessage="1" sqref="D2:D102" xr:uid="{00000000-0002-0000-0300-000000000000}">
      <formula1>Mapped_Specification_Element_Type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57"/>
  <sheetViews>
    <sheetView workbookViewId="0">
      <selection activeCell="B2" sqref="B2"/>
    </sheetView>
  </sheetViews>
  <sheetFormatPr defaultColWidth="11" defaultRowHeight="15.6" x14ac:dyDescent="0.3"/>
  <cols>
    <col min="1" max="1" width="28.19921875" customWidth="1"/>
    <col min="2" max="2" width="20.69921875" customWidth="1"/>
    <col min="3" max="3" width="21.19921875" customWidth="1"/>
    <col min="4" max="4" width="15.19921875" customWidth="1"/>
    <col min="5" max="5" width="10.69921875" bestFit="1" customWidth="1"/>
    <col min="6" max="6" width="11.19921875" customWidth="1"/>
    <col min="7" max="7" width="65" customWidth="1"/>
    <col min="8" max="8" width="30.19921875" customWidth="1"/>
  </cols>
  <sheetData>
    <row r="1" spans="1:8" s="6" customFormat="1" ht="66.599999999999994" thickBot="1" x14ac:dyDescent="0.35">
      <c r="A1" s="2" t="s">
        <v>82</v>
      </c>
      <c r="B1" s="1" t="s">
        <v>76</v>
      </c>
      <c r="C1" s="1" t="s">
        <v>77</v>
      </c>
      <c r="D1" s="1" t="s">
        <v>78</v>
      </c>
      <c r="E1" s="1" t="s">
        <v>79</v>
      </c>
      <c r="F1" s="1" t="s">
        <v>80</v>
      </c>
      <c r="G1" s="1" t="s">
        <v>81</v>
      </c>
      <c r="H1" s="1" t="s">
        <v>792</v>
      </c>
    </row>
    <row r="2" spans="1:8" s="6" customFormat="1" x14ac:dyDescent="0.3">
      <c r="A2" s="5" t="s">
        <v>516</v>
      </c>
      <c r="B2" s="3" t="s">
        <v>514</v>
      </c>
      <c r="C2" s="3"/>
      <c r="D2" s="3" t="s">
        <v>14</v>
      </c>
      <c r="E2" s="3"/>
      <c r="F2" s="3"/>
      <c r="G2" s="4" t="s">
        <v>515</v>
      </c>
      <c r="H2" s="4" t="s">
        <v>403</v>
      </c>
    </row>
    <row r="3" spans="1:8" s="6" customFormat="1" ht="31.2" x14ac:dyDescent="0.3">
      <c r="A3" s="5" t="s">
        <v>529</v>
      </c>
      <c r="B3" s="3" t="s">
        <v>514</v>
      </c>
      <c r="C3" s="3" t="s">
        <v>486</v>
      </c>
      <c r="D3" s="3" t="s">
        <v>0</v>
      </c>
      <c r="E3" s="3" t="s">
        <v>22</v>
      </c>
      <c r="F3" s="3" t="s">
        <v>87</v>
      </c>
      <c r="G3" s="4" t="s">
        <v>502</v>
      </c>
      <c r="H3" s="4" t="s">
        <v>404</v>
      </c>
    </row>
    <row r="4" spans="1:8" s="6" customFormat="1" x14ac:dyDescent="0.3">
      <c r="A4" s="5" t="s">
        <v>520</v>
      </c>
      <c r="B4" s="3" t="s">
        <v>514</v>
      </c>
      <c r="C4" s="3" t="s">
        <v>1054</v>
      </c>
      <c r="D4" s="3" t="s">
        <v>0</v>
      </c>
      <c r="E4" s="3" t="s">
        <v>483</v>
      </c>
      <c r="F4" s="3" t="s">
        <v>29</v>
      </c>
      <c r="G4" s="4" t="s">
        <v>519</v>
      </c>
      <c r="H4" s="4" t="s">
        <v>405</v>
      </c>
    </row>
    <row r="5" spans="1:8" s="6" customFormat="1" x14ac:dyDescent="0.3">
      <c r="A5" s="5" t="s">
        <v>523</v>
      </c>
      <c r="B5" s="3" t="s">
        <v>514</v>
      </c>
      <c r="C5" s="3" t="s">
        <v>2290</v>
      </c>
      <c r="D5" s="3" t="s">
        <v>0</v>
      </c>
      <c r="E5" s="3" t="s">
        <v>521</v>
      </c>
      <c r="F5" s="3" t="s">
        <v>29</v>
      </c>
      <c r="G5" s="4" t="s">
        <v>522</v>
      </c>
      <c r="H5" s="4" t="s">
        <v>405</v>
      </c>
    </row>
    <row r="6" spans="1:8" s="6" customFormat="1" x14ac:dyDescent="0.3">
      <c r="A6" s="5" t="s">
        <v>535</v>
      </c>
      <c r="B6" s="3" t="s">
        <v>514</v>
      </c>
      <c r="C6" s="3" t="s">
        <v>533</v>
      </c>
      <c r="D6" s="3" t="s">
        <v>0</v>
      </c>
      <c r="E6" s="3" t="s">
        <v>22</v>
      </c>
      <c r="F6" s="3" t="s">
        <v>87</v>
      </c>
      <c r="G6" s="4" t="s">
        <v>534</v>
      </c>
      <c r="H6" s="4" t="s">
        <v>1647</v>
      </c>
    </row>
    <row r="7" spans="1:8" s="6" customFormat="1" x14ac:dyDescent="0.3">
      <c r="A7" s="5" t="s">
        <v>537</v>
      </c>
      <c r="B7" s="3" t="s">
        <v>514</v>
      </c>
      <c r="C7" s="3" t="s">
        <v>2291</v>
      </c>
      <c r="D7" s="3" t="s">
        <v>0</v>
      </c>
      <c r="E7" s="3" t="s">
        <v>22</v>
      </c>
      <c r="F7" s="3" t="s">
        <v>87</v>
      </c>
      <c r="G7" s="4" t="s">
        <v>536</v>
      </c>
      <c r="H7" s="4" t="s">
        <v>2113</v>
      </c>
    </row>
    <row r="8" spans="1:8" s="6" customFormat="1" x14ac:dyDescent="0.3">
      <c r="A8" s="5" t="s">
        <v>525</v>
      </c>
      <c r="B8" s="3" t="s">
        <v>514</v>
      </c>
      <c r="C8" s="3" t="s">
        <v>2292</v>
      </c>
      <c r="D8" s="3" t="s">
        <v>0</v>
      </c>
      <c r="E8" s="3" t="s">
        <v>22</v>
      </c>
      <c r="F8" s="3" t="s">
        <v>87</v>
      </c>
      <c r="G8" s="4" t="s">
        <v>524</v>
      </c>
      <c r="H8" s="4" t="s">
        <v>1833</v>
      </c>
    </row>
    <row r="9" spans="1:8" s="6" customFormat="1" ht="46.8" x14ac:dyDescent="0.3">
      <c r="A9" s="5" t="s">
        <v>528</v>
      </c>
      <c r="B9" s="3" t="s">
        <v>514</v>
      </c>
      <c r="C9" s="3" t="s">
        <v>526</v>
      </c>
      <c r="D9" s="3" t="s">
        <v>0</v>
      </c>
      <c r="E9" s="3" t="s">
        <v>22</v>
      </c>
      <c r="F9" s="3" t="s">
        <v>87</v>
      </c>
      <c r="G9" s="4" t="s">
        <v>527</v>
      </c>
      <c r="H9" s="4" t="s">
        <v>1158</v>
      </c>
    </row>
    <row r="10" spans="1:8" s="6" customFormat="1" ht="171.6" x14ac:dyDescent="0.3">
      <c r="A10" s="5" t="s">
        <v>532</v>
      </c>
      <c r="B10" s="3" t="s">
        <v>514</v>
      </c>
      <c r="C10" s="3" t="s">
        <v>530</v>
      </c>
      <c r="D10" s="3" t="s">
        <v>0</v>
      </c>
      <c r="E10" s="3" t="s">
        <v>22</v>
      </c>
      <c r="F10" s="3" t="s">
        <v>87</v>
      </c>
      <c r="G10" s="4" t="s">
        <v>531</v>
      </c>
      <c r="H10" s="4" t="s">
        <v>407</v>
      </c>
    </row>
    <row r="11" spans="1:8" s="6" customFormat="1" ht="109.2" x14ac:dyDescent="0.3">
      <c r="A11" s="5" t="s">
        <v>518</v>
      </c>
      <c r="B11" s="3" t="s">
        <v>514</v>
      </c>
      <c r="C11" s="3" t="s">
        <v>2293</v>
      </c>
      <c r="D11" s="3" t="s">
        <v>0</v>
      </c>
      <c r="E11" s="3" t="s">
        <v>22</v>
      </c>
      <c r="F11" s="3" t="s">
        <v>87</v>
      </c>
      <c r="G11" s="4" t="s">
        <v>517</v>
      </c>
      <c r="H11" s="4" t="s">
        <v>1157</v>
      </c>
    </row>
    <row r="12" spans="1:8" s="6" customFormat="1" ht="62.4" x14ac:dyDescent="0.3">
      <c r="A12" s="5" t="s">
        <v>584</v>
      </c>
      <c r="B12" s="3" t="s">
        <v>75</v>
      </c>
      <c r="C12" s="3"/>
      <c r="D12" s="3" t="s">
        <v>14</v>
      </c>
      <c r="E12" s="3"/>
      <c r="F12" s="3"/>
      <c r="G12" s="4" t="s">
        <v>583</v>
      </c>
      <c r="H12" s="4" t="s">
        <v>414</v>
      </c>
    </row>
    <row r="13" spans="1:8" s="6" customFormat="1" ht="31.2" x14ac:dyDescent="0.3">
      <c r="A13" s="5" t="s">
        <v>604</v>
      </c>
      <c r="B13" s="3" t="s">
        <v>75</v>
      </c>
      <c r="C13" s="3" t="s">
        <v>480</v>
      </c>
      <c r="D13" s="3" t="s">
        <v>0</v>
      </c>
      <c r="E13" s="3" t="s">
        <v>22</v>
      </c>
      <c r="F13" s="3" t="s">
        <v>87</v>
      </c>
      <c r="G13" s="4" t="s">
        <v>603</v>
      </c>
      <c r="H13" s="4" t="s">
        <v>793</v>
      </c>
    </row>
    <row r="14" spans="1:8" s="6" customFormat="1" ht="31.2" x14ac:dyDescent="0.3">
      <c r="A14" s="5" t="s">
        <v>612</v>
      </c>
      <c r="B14" s="3" t="s">
        <v>75</v>
      </c>
      <c r="C14" s="3" t="s">
        <v>486</v>
      </c>
      <c r="D14" s="3" t="s">
        <v>0</v>
      </c>
      <c r="E14" s="3" t="s">
        <v>22</v>
      </c>
      <c r="F14" s="3" t="s">
        <v>87</v>
      </c>
      <c r="G14" s="4" t="s">
        <v>502</v>
      </c>
      <c r="H14" s="4" t="s">
        <v>415</v>
      </c>
    </row>
    <row r="15" spans="1:8" s="6" customFormat="1" ht="31.2" x14ac:dyDescent="0.3">
      <c r="A15" s="5" t="s">
        <v>585</v>
      </c>
      <c r="B15" s="3" t="s">
        <v>75</v>
      </c>
      <c r="C15" s="3" t="s">
        <v>2295</v>
      </c>
      <c r="D15" s="3" t="s">
        <v>0</v>
      </c>
      <c r="E15" s="3" t="s">
        <v>483</v>
      </c>
      <c r="F15" s="3" t="s">
        <v>29</v>
      </c>
      <c r="G15" s="4" t="s">
        <v>19</v>
      </c>
      <c r="H15" s="4" t="s">
        <v>416</v>
      </c>
    </row>
    <row r="16" spans="1:8" s="6" customFormat="1" ht="31.2" x14ac:dyDescent="0.3">
      <c r="A16" s="5" t="s">
        <v>587</v>
      </c>
      <c r="B16" s="3" t="s">
        <v>75</v>
      </c>
      <c r="C16" s="3" t="s">
        <v>2296</v>
      </c>
      <c r="D16" s="3" t="s">
        <v>0</v>
      </c>
      <c r="E16" s="3" t="s">
        <v>521</v>
      </c>
      <c r="F16" s="3" t="s">
        <v>29</v>
      </c>
      <c r="G16" s="4" t="s">
        <v>586</v>
      </c>
      <c r="H16" s="4" t="s">
        <v>416</v>
      </c>
    </row>
    <row r="17" spans="1:8" s="6" customFormat="1" ht="31.2" x14ac:dyDescent="0.3">
      <c r="A17" s="5" t="s">
        <v>591</v>
      </c>
      <c r="B17" s="3" t="s">
        <v>75</v>
      </c>
      <c r="C17" s="3" t="s">
        <v>2297</v>
      </c>
      <c r="D17" s="3" t="s">
        <v>0</v>
      </c>
      <c r="E17" s="3" t="s">
        <v>483</v>
      </c>
      <c r="F17" s="3" t="s">
        <v>29</v>
      </c>
      <c r="G17" s="4" t="s">
        <v>590</v>
      </c>
      <c r="H17" s="4" t="s">
        <v>417</v>
      </c>
    </row>
    <row r="18" spans="1:8" s="6" customFormat="1" ht="31.2" x14ac:dyDescent="0.3">
      <c r="A18" s="5" t="s">
        <v>597</v>
      </c>
      <c r="B18" s="3" t="s">
        <v>75</v>
      </c>
      <c r="C18" s="3" t="s">
        <v>2298</v>
      </c>
      <c r="D18" s="3" t="s">
        <v>0</v>
      </c>
      <c r="E18" s="3" t="s">
        <v>521</v>
      </c>
      <c r="F18" s="3" t="s">
        <v>29</v>
      </c>
      <c r="G18" s="4" t="s">
        <v>596</v>
      </c>
      <c r="H18" s="4" t="s">
        <v>417</v>
      </c>
    </row>
    <row r="19" spans="1:8" s="6" customFormat="1" ht="78" x14ac:dyDescent="0.3">
      <c r="A19" s="5" t="s">
        <v>614</v>
      </c>
      <c r="B19" s="3" t="s">
        <v>75</v>
      </c>
      <c r="C19" s="3" t="s">
        <v>562</v>
      </c>
      <c r="D19" s="3" t="s">
        <v>0</v>
      </c>
      <c r="E19" s="3" t="s">
        <v>22</v>
      </c>
      <c r="F19" s="3" t="s">
        <v>87</v>
      </c>
      <c r="G19" s="4" t="s">
        <v>613</v>
      </c>
      <c r="H19" s="4" t="s">
        <v>2015</v>
      </c>
    </row>
    <row r="20" spans="1:8" s="6" customFormat="1" ht="93.6" x14ac:dyDescent="0.3">
      <c r="A20" s="5" t="s">
        <v>611</v>
      </c>
      <c r="B20" s="3" t="s">
        <v>75</v>
      </c>
      <c r="C20" s="3" t="s">
        <v>2299</v>
      </c>
      <c r="D20" s="3" t="s">
        <v>0</v>
      </c>
      <c r="E20" s="3" t="s">
        <v>22</v>
      </c>
      <c r="F20" s="3" t="s">
        <v>29</v>
      </c>
      <c r="G20" s="4" t="s">
        <v>610</v>
      </c>
      <c r="H20" s="4" t="s">
        <v>418</v>
      </c>
    </row>
    <row r="21" spans="1:8" s="6" customFormat="1" ht="46.8" x14ac:dyDescent="0.3">
      <c r="A21" s="5" t="s">
        <v>606</v>
      </c>
      <c r="B21" s="3" t="s">
        <v>75</v>
      </c>
      <c r="C21" s="3" t="s">
        <v>2300</v>
      </c>
      <c r="D21" s="3" t="s">
        <v>0</v>
      </c>
      <c r="E21" s="3" t="s">
        <v>22</v>
      </c>
      <c r="F21" s="3" t="s">
        <v>87</v>
      </c>
      <c r="G21" s="4" t="s">
        <v>605</v>
      </c>
      <c r="H21" s="4" t="s">
        <v>419</v>
      </c>
    </row>
    <row r="22" spans="1:8" s="6" customFormat="1" ht="78" x14ac:dyDescent="0.3">
      <c r="A22" s="5" t="s">
        <v>609</v>
      </c>
      <c r="B22" s="3" t="s">
        <v>75</v>
      </c>
      <c r="C22" s="3" t="s">
        <v>607</v>
      </c>
      <c r="D22" s="3" t="s">
        <v>0</v>
      </c>
      <c r="E22" s="3" t="s">
        <v>22</v>
      </c>
      <c r="F22" s="3" t="s">
        <v>87</v>
      </c>
      <c r="G22" s="4" t="s">
        <v>608</v>
      </c>
      <c r="H22" s="4" t="s">
        <v>1813</v>
      </c>
    </row>
    <row r="23" spans="1:8" s="6" customFormat="1" ht="31.2" x14ac:dyDescent="0.3">
      <c r="A23" s="5" t="s">
        <v>593</v>
      </c>
      <c r="B23" s="3" t="s">
        <v>75</v>
      </c>
      <c r="C23" s="3" t="s">
        <v>2301</v>
      </c>
      <c r="D23" s="3" t="s">
        <v>0</v>
      </c>
      <c r="E23" s="3" t="s">
        <v>22</v>
      </c>
      <c r="F23" s="3" t="s">
        <v>87</v>
      </c>
      <c r="G23" s="4" t="s">
        <v>592</v>
      </c>
      <c r="H23" s="4" t="s">
        <v>1843</v>
      </c>
    </row>
    <row r="24" spans="1:8" s="6" customFormat="1" ht="109.2" x14ac:dyDescent="0.3">
      <c r="A24" s="5" t="s">
        <v>595</v>
      </c>
      <c r="B24" s="3" t="s">
        <v>75</v>
      </c>
      <c r="C24" s="3" t="s">
        <v>2302</v>
      </c>
      <c r="D24" s="3" t="s">
        <v>0</v>
      </c>
      <c r="E24" s="3" t="s">
        <v>22</v>
      </c>
      <c r="F24" s="3" t="s">
        <v>29</v>
      </c>
      <c r="G24" s="4" t="s">
        <v>594</v>
      </c>
      <c r="H24" s="4" t="s">
        <v>1844</v>
      </c>
    </row>
    <row r="25" spans="1:8" s="6" customFormat="1" ht="31.2" x14ac:dyDescent="0.3">
      <c r="A25" s="5" t="s">
        <v>600</v>
      </c>
      <c r="B25" s="3" t="s">
        <v>75</v>
      </c>
      <c r="C25" s="3" t="s">
        <v>598</v>
      </c>
      <c r="D25" s="3" t="s">
        <v>0</v>
      </c>
      <c r="E25" s="3" t="s">
        <v>22</v>
      </c>
      <c r="F25" s="3" t="s">
        <v>87</v>
      </c>
      <c r="G25" s="4" t="s">
        <v>599</v>
      </c>
      <c r="H25" s="4" t="s">
        <v>1848</v>
      </c>
    </row>
    <row r="26" spans="1:8" s="6" customFormat="1" ht="31.2" x14ac:dyDescent="0.3">
      <c r="A26" s="5" t="s">
        <v>602</v>
      </c>
      <c r="B26" s="3" t="s">
        <v>75</v>
      </c>
      <c r="C26" s="3" t="s">
        <v>2442</v>
      </c>
      <c r="D26" s="3" t="s">
        <v>0</v>
      </c>
      <c r="E26" s="3" t="s">
        <v>22</v>
      </c>
      <c r="F26" s="3" t="s">
        <v>29</v>
      </c>
      <c r="G26" s="4" t="s">
        <v>601</v>
      </c>
      <c r="H26" s="4" t="s">
        <v>1849</v>
      </c>
    </row>
    <row r="27" spans="1:8" s="6" customFormat="1" ht="31.2" x14ac:dyDescent="0.3">
      <c r="A27" s="5" t="s">
        <v>589</v>
      </c>
      <c r="B27" s="3" t="s">
        <v>75</v>
      </c>
      <c r="C27" s="3" t="s">
        <v>2304</v>
      </c>
      <c r="D27" s="3" t="s">
        <v>0</v>
      </c>
      <c r="E27" s="3" t="s">
        <v>22</v>
      </c>
      <c r="F27" s="3" t="s">
        <v>87</v>
      </c>
      <c r="G27" s="4" t="s">
        <v>588</v>
      </c>
      <c r="H27" s="4" t="s">
        <v>1851</v>
      </c>
    </row>
    <row r="28" spans="1:8" s="6" customFormat="1" ht="78" x14ac:dyDescent="0.3">
      <c r="A28" s="5" t="s">
        <v>616</v>
      </c>
      <c r="B28" s="3" t="s">
        <v>221</v>
      </c>
      <c r="C28" s="3"/>
      <c r="D28" s="3" t="s">
        <v>14</v>
      </c>
      <c r="E28" s="3"/>
      <c r="F28" s="3"/>
      <c r="G28" s="4" t="s">
        <v>615</v>
      </c>
      <c r="H28" s="4" t="s">
        <v>2140</v>
      </c>
    </row>
    <row r="29" spans="1:8" s="6" customFormat="1" ht="31.2" x14ac:dyDescent="0.3">
      <c r="A29" s="5" t="s">
        <v>627</v>
      </c>
      <c r="B29" s="3" t="s">
        <v>221</v>
      </c>
      <c r="C29" s="3" t="s">
        <v>486</v>
      </c>
      <c r="D29" s="3" t="s">
        <v>0</v>
      </c>
      <c r="E29" s="3" t="s">
        <v>22</v>
      </c>
      <c r="F29" s="3" t="s">
        <v>87</v>
      </c>
      <c r="G29" s="4" t="s">
        <v>502</v>
      </c>
      <c r="H29" s="4" t="s">
        <v>400</v>
      </c>
    </row>
    <row r="30" spans="1:8" s="6" customFormat="1" ht="46.8" x14ac:dyDescent="0.3">
      <c r="A30" s="5" t="s">
        <v>626</v>
      </c>
      <c r="B30" s="3" t="s">
        <v>221</v>
      </c>
      <c r="C30" s="3" t="s">
        <v>2308</v>
      </c>
      <c r="D30" s="3" t="s">
        <v>0</v>
      </c>
      <c r="E30" s="3" t="s">
        <v>483</v>
      </c>
      <c r="F30" s="3" t="s">
        <v>87</v>
      </c>
      <c r="G30" s="4" t="s">
        <v>625</v>
      </c>
      <c r="H30" s="4" t="s">
        <v>401</v>
      </c>
    </row>
    <row r="31" spans="1:8" s="6" customFormat="1" ht="46.8" x14ac:dyDescent="0.3">
      <c r="A31" s="5" t="s">
        <v>624</v>
      </c>
      <c r="B31" s="3" t="s">
        <v>221</v>
      </c>
      <c r="C31" s="3" t="s">
        <v>2309</v>
      </c>
      <c r="D31" s="3" t="s">
        <v>0</v>
      </c>
      <c r="E31" s="3" t="s">
        <v>483</v>
      </c>
      <c r="F31" s="3" t="s">
        <v>87</v>
      </c>
      <c r="G31" s="4" t="s">
        <v>623</v>
      </c>
      <c r="H31" s="4" t="s">
        <v>402</v>
      </c>
    </row>
    <row r="32" spans="1:8" s="6" customFormat="1" ht="46.8" x14ac:dyDescent="0.3">
      <c r="A32" s="5" t="s">
        <v>619</v>
      </c>
      <c r="B32" s="3" t="s">
        <v>221</v>
      </c>
      <c r="C32" s="3" t="s">
        <v>617</v>
      </c>
      <c r="D32" s="3" t="s">
        <v>0</v>
      </c>
      <c r="E32" s="3" t="s">
        <v>22</v>
      </c>
      <c r="F32" s="3" t="s">
        <v>87</v>
      </c>
      <c r="G32" s="4" t="s">
        <v>618</v>
      </c>
      <c r="H32" s="4" t="s">
        <v>1157</v>
      </c>
    </row>
    <row r="33" spans="1:8" s="6" customFormat="1" ht="31.2" x14ac:dyDescent="0.3">
      <c r="A33" s="5" t="s">
        <v>622</v>
      </c>
      <c r="B33" s="3" t="s">
        <v>221</v>
      </c>
      <c r="C33" s="3" t="s">
        <v>2310</v>
      </c>
      <c r="D33" s="3" t="s">
        <v>0</v>
      </c>
      <c r="E33" s="3" t="s">
        <v>22</v>
      </c>
      <c r="F33" s="3" t="s">
        <v>620</v>
      </c>
      <c r="G33" s="4" t="s">
        <v>621</v>
      </c>
      <c r="H33" s="4" t="s">
        <v>1832</v>
      </c>
    </row>
    <row r="34" spans="1:8" s="6" customFormat="1" x14ac:dyDescent="0.3">
      <c r="A34" s="5" t="s">
        <v>540</v>
      </c>
      <c r="B34" s="3" t="s">
        <v>538</v>
      </c>
      <c r="C34" s="3"/>
      <c r="D34" s="3" t="s">
        <v>14</v>
      </c>
      <c r="E34" s="3"/>
      <c r="F34" s="3"/>
      <c r="G34" s="4" t="s">
        <v>539</v>
      </c>
      <c r="H34" s="4" t="s">
        <v>420</v>
      </c>
    </row>
    <row r="35" spans="1:8" s="6" customFormat="1" ht="46.8" x14ac:dyDescent="0.3">
      <c r="A35" s="5" t="s">
        <v>546</v>
      </c>
      <c r="B35" s="3" t="s">
        <v>538</v>
      </c>
      <c r="C35" s="3" t="s">
        <v>544</v>
      </c>
      <c r="D35" s="3" t="s">
        <v>0</v>
      </c>
      <c r="E35" s="3" t="s">
        <v>22</v>
      </c>
      <c r="F35" s="3" t="s">
        <v>87</v>
      </c>
      <c r="G35" s="4" t="s">
        <v>545</v>
      </c>
      <c r="H35" s="4" t="s">
        <v>2016</v>
      </c>
    </row>
    <row r="36" spans="1:8" s="6" customFormat="1" ht="62.4" x14ac:dyDescent="0.3">
      <c r="A36" s="5" t="s">
        <v>558</v>
      </c>
      <c r="B36" s="3" t="s">
        <v>538</v>
      </c>
      <c r="C36" s="3" t="s">
        <v>486</v>
      </c>
      <c r="D36" s="3" t="s">
        <v>0</v>
      </c>
      <c r="E36" s="3" t="s">
        <v>22</v>
      </c>
      <c r="F36" s="3" t="s">
        <v>87</v>
      </c>
      <c r="G36" s="4" t="s">
        <v>177</v>
      </c>
      <c r="H36" s="4" t="s">
        <v>421</v>
      </c>
    </row>
    <row r="37" spans="1:8" s="6" customFormat="1" ht="93.6" x14ac:dyDescent="0.3">
      <c r="A37" s="5" t="s">
        <v>556</v>
      </c>
      <c r="B37" s="3" t="s">
        <v>538</v>
      </c>
      <c r="C37" s="3" t="s">
        <v>480</v>
      </c>
      <c r="D37" s="3" t="s">
        <v>0</v>
      </c>
      <c r="E37" s="3" t="s">
        <v>22</v>
      </c>
      <c r="F37" s="3" t="s">
        <v>87</v>
      </c>
      <c r="G37" s="4" t="s">
        <v>555</v>
      </c>
      <c r="H37" s="4" t="s">
        <v>1671</v>
      </c>
    </row>
    <row r="38" spans="1:8" s="6" customFormat="1" ht="93.6" x14ac:dyDescent="0.3">
      <c r="A38" s="5" t="s">
        <v>557</v>
      </c>
      <c r="B38" s="3" t="s">
        <v>538</v>
      </c>
      <c r="C38" s="3" t="s">
        <v>2300</v>
      </c>
      <c r="D38" s="3" t="s">
        <v>0</v>
      </c>
      <c r="E38" s="3" t="s">
        <v>22</v>
      </c>
      <c r="F38" s="3" t="s">
        <v>87</v>
      </c>
      <c r="G38" s="4" t="s">
        <v>542</v>
      </c>
      <c r="H38" s="4" t="s">
        <v>1673</v>
      </c>
    </row>
    <row r="39" spans="1:8" s="6" customFormat="1" ht="93.6" x14ac:dyDescent="0.3">
      <c r="A39" s="5" t="s">
        <v>543</v>
      </c>
      <c r="B39" s="3" t="s">
        <v>538</v>
      </c>
      <c r="C39" s="3" t="s">
        <v>2295</v>
      </c>
      <c r="D39" s="3" t="s">
        <v>0</v>
      </c>
      <c r="E39" s="3" t="s">
        <v>483</v>
      </c>
      <c r="F39" s="3" t="s">
        <v>541</v>
      </c>
      <c r="G39" s="4" t="s">
        <v>542</v>
      </c>
      <c r="H39" s="4" t="s">
        <v>1672</v>
      </c>
    </row>
    <row r="40" spans="1:8" s="6" customFormat="1" ht="78" x14ac:dyDescent="0.3">
      <c r="A40" s="5" t="s">
        <v>563</v>
      </c>
      <c r="B40" s="3" t="s">
        <v>538</v>
      </c>
      <c r="C40" s="3" t="s">
        <v>562</v>
      </c>
      <c r="D40" s="3" t="s">
        <v>0</v>
      </c>
      <c r="E40" s="3" t="s">
        <v>22</v>
      </c>
      <c r="F40" s="3" t="s">
        <v>87</v>
      </c>
      <c r="G40" s="4" t="s">
        <v>542</v>
      </c>
      <c r="H40" s="4" t="s">
        <v>2017</v>
      </c>
    </row>
    <row r="41" spans="1:8" s="6" customFormat="1" ht="31.2" x14ac:dyDescent="0.3">
      <c r="A41" s="5" t="s">
        <v>548</v>
      </c>
      <c r="B41" s="3" t="s">
        <v>538</v>
      </c>
      <c r="C41" s="3" t="s">
        <v>547</v>
      </c>
      <c r="D41" s="3" t="s">
        <v>0</v>
      </c>
      <c r="E41" s="3" t="s">
        <v>22</v>
      </c>
      <c r="F41" s="3" t="s">
        <v>87</v>
      </c>
      <c r="G41" s="4" t="s">
        <v>150</v>
      </c>
      <c r="H41" s="4" t="s">
        <v>1160</v>
      </c>
    </row>
    <row r="42" spans="1:8" s="6" customFormat="1" ht="31.2" x14ac:dyDescent="0.3">
      <c r="A42" s="5" t="s">
        <v>554</v>
      </c>
      <c r="B42" s="3" t="s">
        <v>538</v>
      </c>
      <c r="C42" s="3" t="s">
        <v>2311</v>
      </c>
      <c r="D42" s="3" t="s">
        <v>0</v>
      </c>
      <c r="E42" s="3" t="s">
        <v>22</v>
      </c>
      <c r="F42" s="3" t="s">
        <v>87</v>
      </c>
      <c r="G42" s="4" t="s">
        <v>553</v>
      </c>
      <c r="H42" s="4" t="s">
        <v>1161</v>
      </c>
    </row>
    <row r="43" spans="1:8" s="6" customFormat="1" ht="46.8" x14ac:dyDescent="0.3">
      <c r="A43" s="5" t="s">
        <v>552</v>
      </c>
      <c r="B43" s="3" t="s">
        <v>538</v>
      </c>
      <c r="C43" s="3" t="s">
        <v>2312</v>
      </c>
      <c r="D43" s="3" t="s">
        <v>0</v>
      </c>
      <c r="E43" s="3" t="s">
        <v>22</v>
      </c>
      <c r="F43" s="3" t="s">
        <v>87</v>
      </c>
      <c r="G43" s="4" t="s">
        <v>551</v>
      </c>
      <c r="H43" s="4" t="s">
        <v>794</v>
      </c>
    </row>
    <row r="44" spans="1:8" s="6" customFormat="1" ht="46.8" x14ac:dyDescent="0.3">
      <c r="A44" s="5" t="s">
        <v>550</v>
      </c>
      <c r="B44" s="3" t="s">
        <v>538</v>
      </c>
      <c r="C44" s="3" t="s">
        <v>2313</v>
      </c>
      <c r="D44" s="3" t="s">
        <v>0</v>
      </c>
      <c r="E44" s="3" t="s">
        <v>22</v>
      </c>
      <c r="F44" s="3" t="s">
        <v>87</v>
      </c>
      <c r="G44" s="4" t="s">
        <v>549</v>
      </c>
      <c r="H44" s="4" t="s">
        <v>2018</v>
      </c>
    </row>
    <row r="45" spans="1:8" s="6" customFormat="1" ht="31.2" x14ac:dyDescent="0.3">
      <c r="A45" s="5" t="s">
        <v>561</v>
      </c>
      <c r="B45" s="3" t="s">
        <v>538</v>
      </c>
      <c r="C45" s="3" t="s">
        <v>559</v>
      </c>
      <c r="D45" s="3" t="s">
        <v>0</v>
      </c>
      <c r="E45" s="3" t="s">
        <v>22</v>
      </c>
      <c r="F45" s="3" t="s">
        <v>87</v>
      </c>
      <c r="G45" s="4" t="s">
        <v>560</v>
      </c>
      <c r="H45" s="4" t="s">
        <v>2156</v>
      </c>
    </row>
    <row r="46" spans="1:8" s="6" customFormat="1" x14ac:dyDescent="0.3">
      <c r="A46" s="5" t="s">
        <v>710</v>
      </c>
      <c r="B46" s="3" t="s">
        <v>708</v>
      </c>
      <c r="C46" s="3"/>
      <c r="D46" s="3" t="s">
        <v>14</v>
      </c>
      <c r="E46" s="3"/>
      <c r="F46" s="3"/>
      <c r="G46" s="4" t="s">
        <v>709</v>
      </c>
      <c r="H46" s="4" t="s">
        <v>422</v>
      </c>
    </row>
    <row r="47" spans="1:8" s="6" customFormat="1" ht="31.2" x14ac:dyDescent="0.3">
      <c r="A47" s="5" t="s">
        <v>717</v>
      </c>
      <c r="B47" s="3" t="s">
        <v>708</v>
      </c>
      <c r="C47" s="3" t="s">
        <v>716</v>
      </c>
      <c r="D47" s="3" t="s">
        <v>0</v>
      </c>
      <c r="E47" s="3" t="s">
        <v>22</v>
      </c>
      <c r="F47" s="3" t="s">
        <v>87</v>
      </c>
      <c r="G47" s="4" t="s">
        <v>472</v>
      </c>
      <c r="H47" s="4" t="s">
        <v>1666</v>
      </c>
    </row>
    <row r="48" spans="1:8" s="6" customFormat="1" ht="31.2" x14ac:dyDescent="0.3">
      <c r="A48" s="5" t="s">
        <v>715</v>
      </c>
      <c r="B48" s="3" t="s">
        <v>708</v>
      </c>
      <c r="C48" s="3" t="s">
        <v>486</v>
      </c>
      <c r="D48" s="3" t="s">
        <v>0</v>
      </c>
      <c r="E48" s="3" t="s">
        <v>22</v>
      </c>
      <c r="F48" s="3" t="s">
        <v>87</v>
      </c>
      <c r="G48" s="4" t="s">
        <v>177</v>
      </c>
      <c r="H48" s="4" t="s">
        <v>423</v>
      </c>
    </row>
    <row r="49" spans="1:8" s="6" customFormat="1" ht="78" x14ac:dyDescent="0.3">
      <c r="A49" s="5" t="s">
        <v>712</v>
      </c>
      <c r="B49" s="3" t="s">
        <v>708</v>
      </c>
      <c r="C49" s="3" t="s">
        <v>480</v>
      </c>
      <c r="D49" s="3" t="s">
        <v>0</v>
      </c>
      <c r="E49" s="3" t="s">
        <v>22</v>
      </c>
      <c r="F49" s="3" t="s">
        <v>87</v>
      </c>
      <c r="G49" s="4" t="s">
        <v>555</v>
      </c>
      <c r="H49" s="4" t="s">
        <v>1667</v>
      </c>
    </row>
    <row r="50" spans="1:8" s="6" customFormat="1" ht="78" x14ac:dyDescent="0.3">
      <c r="A50" s="5" t="s">
        <v>714</v>
      </c>
      <c r="B50" s="3" t="s">
        <v>708</v>
      </c>
      <c r="C50" s="3" t="s">
        <v>2300</v>
      </c>
      <c r="D50" s="3" t="s">
        <v>0</v>
      </c>
      <c r="E50" s="3" t="s">
        <v>22</v>
      </c>
      <c r="F50" s="3" t="s">
        <v>87</v>
      </c>
      <c r="G50" s="4" t="s">
        <v>713</v>
      </c>
      <c r="H50" s="4" t="s">
        <v>1669</v>
      </c>
    </row>
    <row r="51" spans="1:8" s="6" customFormat="1" ht="78" x14ac:dyDescent="0.3">
      <c r="A51" s="5" t="s">
        <v>711</v>
      </c>
      <c r="B51" s="3" t="s">
        <v>708</v>
      </c>
      <c r="C51" s="3" t="s">
        <v>2295</v>
      </c>
      <c r="D51" s="3" t="s">
        <v>0</v>
      </c>
      <c r="E51" s="3" t="s">
        <v>22</v>
      </c>
      <c r="F51" s="3" t="s">
        <v>87</v>
      </c>
      <c r="G51" s="4" t="s">
        <v>19</v>
      </c>
      <c r="H51" s="4" t="s">
        <v>1668</v>
      </c>
    </row>
    <row r="52" spans="1:8" s="6" customFormat="1" ht="62.4" x14ac:dyDescent="0.3">
      <c r="A52" s="5" t="s">
        <v>719</v>
      </c>
      <c r="B52" s="3" t="s">
        <v>708</v>
      </c>
      <c r="C52" s="3" t="s">
        <v>562</v>
      </c>
      <c r="D52" s="3" t="s">
        <v>0</v>
      </c>
      <c r="E52" s="3" t="s">
        <v>22</v>
      </c>
      <c r="F52" s="3" t="s">
        <v>87</v>
      </c>
      <c r="G52" s="4" t="s">
        <v>718</v>
      </c>
      <c r="H52" s="4" t="s">
        <v>2020</v>
      </c>
    </row>
    <row r="53" spans="1:8" s="6" customFormat="1" ht="31.2" x14ac:dyDescent="0.3">
      <c r="A53" s="5" t="s">
        <v>724</v>
      </c>
      <c r="B53" s="3" t="s">
        <v>708</v>
      </c>
      <c r="C53" s="3" t="s">
        <v>2315</v>
      </c>
      <c r="D53" s="3" t="s">
        <v>0</v>
      </c>
      <c r="E53" s="3" t="s">
        <v>22</v>
      </c>
      <c r="F53" s="3" t="s">
        <v>87</v>
      </c>
      <c r="G53" s="4" t="s">
        <v>723</v>
      </c>
      <c r="H53" s="4" t="s">
        <v>1540</v>
      </c>
    </row>
    <row r="54" spans="1:8" s="6" customFormat="1" ht="31.2" x14ac:dyDescent="0.3">
      <c r="A54" s="5" t="s">
        <v>722</v>
      </c>
      <c r="B54" s="3" t="s">
        <v>708</v>
      </c>
      <c r="C54" s="3" t="s">
        <v>720</v>
      </c>
      <c r="D54" s="3" t="s">
        <v>0</v>
      </c>
      <c r="E54" s="3" t="s">
        <v>22</v>
      </c>
      <c r="F54" s="3" t="s">
        <v>87</v>
      </c>
      <c r="G54" s="4" t="s">
        <v>721</v>
      </c>
      <c r="H54" s="4" t="s">
        <v>795</v>
      </c>
    </row>
    <row r="55" spans="1:8" s="6" customFormat="1" ht="46.8" x14ac:dyDescent="0.3">
      <c r="A55" s="5" t="s">
        <v>727</v>
      </c>
      <c r="B55" s="3" t="s">
        <v>708</v>
      </c>
      <c r="C55" s="3" t="s">
        <v>2316</v>
      </c>
      <c r="D55" s="3" t="s">
        <v>0</v>
      </c>
      <c r="E55" s="3" t="s">
        <v>22</v>
      </c>
      <c r="F55" s="3" t="s">
        <v>87</v>
      </c>
      <c r="G55" s="4" t="s">
        <v>40</v>
      </c>
      <c r="H55" s="4" t="s">
        <v>1169</v>
      </c>
    </row>
    <row r="56" spans="1:8" s="6" customFormat="1" ht="31.2" x14ac:dyDescent="0.3">
      <c r="A56" s="5" t="s">
        <v>726</v>
      </c>
      <c r="B56" s="3" t="s">
        <v>708</v>
      </c>
      <c r="C56" s="3" t="s">
        <v>2317</v>
      </c>
      <c r="D56" s="3" t="s">
        <v>0</v>
      </c>
      <c r="E56" s="3" t="s">
        <v>22</v>
      </c>
      <c r="F56" s="3" t="s">
        <v>87</v>
      </c>
      <c r="G56" s="4" t="s">
        <v>725</v>
      </c>
      <c r="H56" s="4" t="s">
        <v>2021</v>
      </c>
    </row>
    <row r="57" spans="1:8" s="6" customFormat="1" ht="78" x14ac:dyDescent="0.3">
      <c r="A57" s="5" t="s">
        <v>754</v>
      </c>
      <c r="B57" s="3" t="s">
        <v>752</v>
      </c>
      <c r="C57" s="3"/>
      <c r="D57" s="3" t="s">
        <v>14</v>
      </c>
      <c r="E57" s="3"/>
      <c r="F57" s="3"/>
      <c r="G57" s="4" t="s">
        <v>753</v>
      </c>
      <c r="H57" s="4" t="s">
        <v>1814</v>
      </c>
    </row>
    <row r="58" spans="1:8" s="6" customFormat="1" ht="46.8" x14ac:dyDescent="0.3">
      <c r="A58" s="5" t="s">
        <v>786</v>
      </c>
      <c r="B58" s="3" t="s">
        <v>752</v>
      </c>
      <c r="C58" s="3" t="s">
        <v>784</v>
      </c>
      <c r="D58" s="3" t="s">
        <v>0</v>
      </c>
      <c r="E58" s="3" t="s">
        <v>22</v>
      </c>
      <c r="F58" s="3" t="s">
        <v>87</v>
      </c>
      <c r="G58" s="4" t="s">
        <v>785</v>
      </c>
      <c r="H58" s="4" t="s">
        <v>2023</v>
      </c>
    </row>
    <row r="59" spans="1:8" s="6" customFormat="1" ht="46.8" x14ac:dyDescent="0.3">
      <c r="A59" s="5" t="s">
        <v>772</v>
      </c>
      <c r="B59" s="3" t="s">
        <v>752</v>
      </c>
      <c r="C59" s="3" t="s">
        <v>486</v>
      </c>
      <c r="D59" s="3" t="s">
        <v>0</v>
      </c>
      <c r="E59" s="3" t="s">
        <v>22</v>
      </c>
      <c r="F59" s="3" t="s">
        <v>87</v>
      </c>
      <c r="G59" s="4" t="s">
        <v>771</v>
      </c>
      <c r="H59" s="4" t="s">
        <v>447</v>
      </c>
    </row>
    <row r="60" spans="1:8" s="6" customFormat="1" ht="93.6" x14ac:dyDescent="0.3">
      <c r="A60" s="5" t="s">
        <v>761</v>
      </c>
      <c r="B60" s="3" t="s">
        <v>752</v>
      </c>
      <c r="C60" s="3" t="s">
        <v>480</v>
      </c>
      <c r="D60" s="3" t="s">
        <v>0</v>
      </c>
      <c r="E60" s="3" t="s">
        <v>22</v>
      </c>
      <c r="F60" s="3" t="s">
        <v>87</v>
      </c>
      <c r="G60" s="4" t="s">
        <v>760</v>
      </c>
      <c r="H60" s="4" t="s">
        <v>1690</v>
      </c>
    </row>
    <row r="61" spans="1:8" s="6" customFormat="1" ht="46.8" x14ac:dyDescent="0.3">
      <c r="A61" s="5" t="s">
        <v>766</v>
      </c>
      <c r="B61" s="3" t="s">
        <v>752</v>
      </c>
      <c r="C61" s="3" t="s">
        <v>2318</v>
      </c>
      <c r="D61" s="3" t="s">
        <v>0</v>
      </c>
      <c r="E61" s="3" t="s">
        <v>483</v>
      </c>
      <c r="F61" s="3" t="s">
        <v>87</v>
      </c>
      <c r="G61" s="4" t="s">
        <v>765</v>
      </c>
      <c r="H61" s="4" t="s">
        <v>448</v>
      </c>
    </row>
    <row r="62" spans="1:8" s="6" customFormat="1" ht="46.8" x14ac:dyDescent="0.3">
      <c r="A62" s="5" t="s">
        <v>768</v>
      </c>
      <c r="B62" s="3" t="s">
        <v>752</v>
      </c>
      <c r="C62" s="3" t="s">
        <v>2319</v>
      </c>
      <c r="D62" s="3" t="s">
        <v>0</v>
      </c>
      <c r="E62" s="3" t="s">
        <v>521</v>
      </c>
      <c r="F62" s="3" t="s">
        <v>87</v>
      </c>
      <c r="G62" s="4" t="s">
        <v>767</v>
      </c>
      <c r="H62" s="4" t="s">
        <v>448</v>
      </c>
    </row>
    <row r="63" spans="1:8" s="6" customFormat="1" ht="62.4" x14ac:dyDescent="0.3">
      <c r="A63" s="5" t="s">
        <v>788</v>
      </c>
      <c r="B63" s="3" t="s">
        <v>752</v>
      </c>
      <c r="C63" s="3" t="s">
        <v>2320</v>
      </c>
      <c r="D63" s="3" t="s">
        <v>0</v>
      </c>
      <c r="E63" s="3" t="s">
        <v>22</v>
      </c>
      <c r="F63" s="3" t="s">
        <v>87</v>
      </c>
      <c r="G63" s="4" t="s">
        <v>787</v>
      </c>
      <c r="H63" s="4" t="s">
        <v>451</v>
      </c>
    </row>
    <row r="64" spans="1:8" s="6" customFormat="1" ht="93.6" x14ac:dyDescent="0.3">
      <c r="A64" s="5" t="s">
        <v>764</v>
      </c>
      <c r="B64" s="3" t="s">
        <v>752</v>
      </c>
      <c r="C64" s="3" t="s">
        <v>762</v>
      </c>
      <c r="D64" s="3" t="s">
        <v>0</v>
      </c>
      <c r="E64" s="3" t="s">
        <v>566</v>
      </c>
      <c r="F64" s="3" t="s">
        <v>87</v>
      </c>
      <c r="G64" s="4" t="s">
        <v>763</v>
      </c>
      <c r="H64" s="4" t="s">
        <v>1691</v>
      </c>
    </row>
    <row r="65" spans="1:8" s="6" customFormat="1" ht="93.6" x14ac:dyDescent="0.3">
      <c r="A65" s="5" t="s">
        <v>791</v>
      </c>
      <c r="B65" s="3" t="s">
        <v>752</v>
      </c>
      <c r="C65" s="3" t="s">
        <v>789</v>
      </c>
      <c r="D65" s="3" t="s">
        <v>0</v>
      </c>
      <c r="E65" s="3" t="s">
        <v>566</v>
      </c>
      <c r="F65" s="3" t="s">
        <v>87</v>
      </c>
      <c r="G65" s="4" t="s">
        <v>790</v>
      </c>
      <c r="H65" s="4" t="s">
        <v>1692</v>
      </c>
    </row>
    <row r="66" spans="1:8" s="6" customFormat="1" ht="124.8" x14ac:dyDescent="0.3">
      <c r="A66" s="5" t="s">
        <v>759</v>
      </c>
      <c r="B66" s="3" t="s">
        <v>752</v>
      </c>
      <c r="C66" s="3" t="s">
        <v>757</v>
      </c>
      <c r="D66" s="3" t="s">
        <v>0</v>
      </c>
      <c r="E66" s="3" t="s">
        <v>566</v>
      </c>
      <c r="F66" s="3" t="s">
        <v>87</v>
      </c>
      <c r="G66" s="4" t="s">
        <v>758</v>
      </c>
      <c r="H66" s="4" t="s">
        <v>449</v>
      </c>
    </row>
    <row r="67" spans="1:8" s="6" customFormat="1" ht="124.8" x14ac:dyDescent="0.3">
      <c r="A67" s="5" t="s">
        <v>778</v>
      </c>
      <c r="B67" s="3" t="s">
        <v>752</v>
      </c>
      <c r="C67" s="3" t="s">
        <v>776</v>
      </c>
      <c r="D67" s="3" t="s">
        <v>0</v>
      </c>
      <c r="E67" s="3" t="s">
        <v>566</v>
      </c>
      <c r="F67" s="3" t="s">
        <v>87</v>
      </c>
      <c r="G67" s="4" t="s">
        <v>777</v>
      </c>
      <c r="H67" s="4" t="s">
        <v>450</v>
      </c>
    </row>
    <row r="68" spans="1:8" s="6" customFormat="1" ht="93.6" x14ac:dyDescent="0.3">
      <c r="A68" s="5" t="s">
        <v>770</v>
      </c>
      <c r="B68" s="3" t="s">
        <v>752</v>
      </c>
      <c r="C68" s="3" t="s">
        <v>2321</v>
      </c>
      <c r="D68" s="3" t="s">
        <v>0</v>
      </c>
      <c r="E68" s="3" t="s">
        <v>566</v>
      </c>
      <c r="F68" s="3" t="s">
        <v>87</v>
      </c>
      <c r="G68" s="4" t="s">
        <v>769</v>
      </c>
      <c r="H68" s="4" t="s">
        <v>1693</v>
      </c>
    </row>
    <row r="69" spans="1:8" s="6" customFormat="1" ht="46.8" x14ac:dyDescent="0.3">
      <c r="A69" s="5" t="s">
        <v>756</v>
      </c>
      <c r="B69" s="3" t="s">
        <v>752</v>
      </c>
      <c r="C69" s="3" t="s">
        <v>2322</v>
      </c>
      <c r="D69" s="3" t="s">
        <v>0</v>
      </c>
      <c r="E69" s="3" t="s">
        <v>566</v>
      </c>
      <c r="F69" s="3" t="s">
        <v>87</v>
      </c>
      <c r="G69" s="4" t="s">
        <v>755</v>
      </c>
      <c r="H69" s="4" t="s">
        <v>452</v>
      </c>
    </row>
    <row r="70" spans="1:8" s="6" customFormat="1" ht="93.6" x14ac:dyDescent="0.3">
      <c r="A70" s="5" t="s">
        <v>775</v>
      </c>
      <c r="B70" s="3" t="s">
        <v>752</v>
      </c>
      <c r="C70" s="3" t="s">
        <v>773</v>
      </c>
      <c r="D70" s="3" t="s">
        <v>0</v>
      </c>
      <c r="E70" s="3" t="s">
        <v>22</v>
      </c>
      <c r="F70" s="3" t="s">
        <v>87</v>
      </c>
      <c r="G70" s="4" t="s">
        <v>774</v>
      </c>
      <c r="H70" s="4" t="s">
        <v>1694</v>
      </c>
    </row>
    <row r="71" spans="1:8" s="6" customFormat="1" ht="93.6" x14ac:dyDescent="0.3">
      <c r="A71" s="5" t="s">
        <v>781</v>
      </c>
      <c r="B71" s="3" t="s">
        <v>752</v>
      </c>
      <c r="C71" s="3" t="s">
        <v>779</v>
      </c>
      <c r="D71" s="3" t="s">
        <v>0</v>
      </c>
      <c r="E71" s="3" t="s">
        <v>22</v>
      </c>
      <c r="F71" s="3" t="s">
        <v>87</v>
      </c>
      <c r="G71" s="4" t="s">
        <v>780</v>
      </c>
      <c r="H71" s="4" t="s">
        <v>1695</v>
      </c>
    </row>
    <row r="72" spans="1:8" s="6" customFormat="1" ht="78" x14ac:dyDescent="0.3">
      <c r="A72" s="5" t="s">
        <v>783</v>
      </c>
      <c r="B72" s="3" t="s">
        <v>752</v>
      </c>
      <c r="C72" s="3" t="s">
        <v>2323</v>
      </c>
      <c r="D72" s="3" t="s">
        <v>0</v>
      </c>
      <c r="E72" s="3" t="s">
        <v>22</v>
      </c>
      <c r="F72" s="3" t="s">
        <v>87</v>
      </c>
      <c r="G72" s="4" t="s">
        <v>782</v>
      </c>
      <c r="H72" s="4" t="s">
        <v>1696</v>
      </c>
    </row>
    <row r="73" spans="1:8" s="6" customFormat="1" ht="78" x14ac:dyDescent="0.3">
      <c r="A73" s="5" t="s">
        <v>565</v>
      </c>
      <c r="B73" s="3" t="s">
        <v>169</v>
      </c>
      <c r="C73" s="3"/>
      <c r="D73" s="3" t="s">
        <v>14</v>
      </c>
      <c r="E73" s="3"/>
      <c r="F73" s="3"/>
      <c r="G73" s="4" t="s">
        <v>564</v>
      </c>
      <c r="H73" s="4" t="s">
        <v>2141</v>
      </c>
    </row>
    <row r="74" spans="1:8" s="6" customFormat="1" ht="46.8" x14ac:dyDescent="0.3">
      <c r="A74" s="5" t="s">
        <v>574</v>
      </c>
      <c r="B74" s="3" t="s">
        <v>169</v>
      </c>
      <c r="C74" s="3" t="s">
        <v>573</v>
      </c>
      <c r="D74" s="3" t="s">
        <v>0</v>
      </c>
      <c r="E74" s="3" t="s">
        <v>22</v>
      </c>
      <c r="F74" s="3" t="s">
        <v>87</v>
      </c>
      <c r="G74" s="4" t="s">
        <v>472</v>
      </c>
      <c r="H74" s="4" t="s">
        <v>2014</v>
      </c>
    </row>
    <row r="75" spans="1:8" s="6" customFormat="1" ht="31.2" x14ac:dyDescent="0.3">
      <c r="A75" s="5" t="s">
        <v>579</v>
      </c>
      <c r="B75" s="3" t="s">
        <v>169</v>
      </c>
      <c r="C75" s="3" t="s">
        <v>486</v>
      </c>
      <c r="D75" s="3" t="s">
        <v>0</v>
      </c>
      <c r="E75" s="3" t="s">
        <v>22</v>
      </c>
      <c r="F75" s="3" t="s">
        <v>87</v>
      </c>
      <c r="G75" s="4" t="s">
        <v>578</v>
      </c>
      <c r="H75" s="4" t="s">
        <v>410</v>
      </c>
    </row>
    <row r="76" spans="1:8" s="6" customFormat="1" ht="93.6" x14ac:dyDescent="0.3">
      <c r="A76" s="5" t="s">
        <v>582</v>
      </c>
      <c r="B76" s="3" t="s">
        <v>169</v>
      </c>
      <c r="C76" s="3" t="s">
        <v>580</v>
      </c>
      <c r="D76" s="3" t="s">
        <v>0</v>
      </c>
      <c r="E76" s="3" t="s">
        <v>22</v>
      </c>
      <c r="F76" s="3" t="s">
        <v>29</v>
      </c>
      <c r="G76" s="4" t="s">
        <v>581</v>
      </c>
      <c r="H76" s="4" t="s">
        <v>1648</v>
      </c>
    </row>
    <row r="77" spans="1:8" s="6" customFormat="1" ht="31.2" x14ac:dyDescent="0.3">
      <c r="A77" s="5" t="s">
        <v>570</v>
      </c>
      <c r="B77" s="3" t="s">
        <v>169</v>
      </c>
      <c r="C77" s="3" t="s">
        <v>2324</v>
      </c>
      <c r="D77" s="3" t="s">
        <v>0</v>
      </c>
      <c r="E77" s="3" t="s">
        <v>22</v>
      </c>
      <c r="F77" s="3" t="s">
        <v>87</v>
      </c>
      <c r="G77" s="4" t="s">
        <v>569</v>
      </c>
      <c r="H77" s="4" t="s">
        <v>1867</v>
      </c>
    </row>
    <row r="78" spans="1:8" s="6" customFormat="1" ht="31.2" x14ac:dyDescent="0.3">
      <c r="A78" s="5" t="s">
        <v>577</v>
      </c>
      <c r="B78" s="3" t="s">
        <v>169</v>
      </c>
      <c r="C78" s="3" t="s">
        <v>575</v>
      </c>
      <c r="D78" s="3" t="s">
        <v>0</v>
      </c>
      <c r="E78" s="3" t="s">
        <v>22</v>
      </c>
      <c r="F78" s="3" t="s">
        <v>87</v>
      </c>
      <c r="G78" s="4" t="s">
        <v>576</v>
      </c>
      <c r="H78" s="4" t="s">
        <v>411</v>
      </c>
    </row>
    <row r="79" spans="1:8" s="6" customFormat="1" ht="31.2" x14ac:dyDescent="0.3">
      <c r="A79" s="5" t="s">
        <v>572</v>
      </c>
      <c r="B79" s="3" t="s">
        <v>169</v>
      </c>
      <c r="C79" s="3" t="s">
        <v>2325</v>
      </c>
      <c r="D79" s="3" t="s">
        <v>0</v>
      </c>
      <c r="E79" s="3" t="s">
        <v>566</v>
      </c>
      <c r="F79" s="3" t="s">
        <v>87</v>
      </c>
      <c r="G79" s="4" t="s">
        <v>571</v>
      </c>
      <c r="H79" s="4" t="s">
        <v>412</v>
      </c>
    </row>
    <row r="80" spans="1:8" s="6" customFormat="1" ht="31.2" x14ac:dyDescent="0.3">
      <c r="A80" s="5" t="s">
        <v>568</v>
      </c>
      <c r="B80" s="3" t="s">
        <v>169</v>
      </c>
      <c r="C80" s="3" t="s">
        <v>2326</v>
      </c>
      <c r="D80" s="3" t="s">
        <v>0</v>
      </c>
      <c r="E80" s="3" t="s">
        <v>566</v>
      </c>
      <c r="F80" s="3" t="s">
        <v>87</v>
      </c>
      <c r="G80" s="4" t="s">
        <v>567</v>
      </c>
      <c r="H80" s="4" t="s">
        <v>413</v>
      </c>
    </row>
    <row r="81" spans="1:8" s="6" customFormat="1" x14ac:dyDescent="0.3">
      <c r="A81" s="5" t="s">
        <v>629</v>
      </c>
      <c r="B81" s="3" t="s">
        <v>2449</v>
      </c>
      <c r="C81" s="3"/>
      <c r="D81" s="3" t="s">
        <v>14</v>
      </c>
      <c r="E81" s="3"/>
      <c r="F81" s="3"/>
      <c r="G81" s="4" t="s">
        <v>628</v>
      </c>
      <c r="H81" s="4" t="s">
        <v>431</v>
      </c>
    </row>
    <row r="82" spans="1:8" s="6" customFormat="1" ht="46.8" x14ac:dyDescent="0.3">
      <c r="A82" s="5" t="s">
        <v>644</v>
      </c>
      <c r="B82" s="3" t="s">
        <v>2449</v>
      </c>
      <c r="C82" s="3" t="s">
        <v>2443</v>
      </c>
      <c r="D82" s="3" t="s">
        <v>0</v>
      </c>
      <c r="E82" s="3" t="s">
        <v>22</v>
      </c>
      <c r="F82" s="3" t="s">
        <v>87</v>
      </c>
      <c r="G82" s="4" t="s">
        <v>643</v>
      </c>
      <c r="H82" s="4" t="s">
        <v>2023</v>
      </c>
    </row>
    <row r="83" spans="1:8" s="6" customFormat="1" ht="78" x14ac:dyDescent="0.3">
      <c r="A83" s="5" t="s">
        <v>653</v>
      </c>
      <c r="B83" s="3" t="s">
        <v>2449</v>
      </c>
      <c r="C83" s="3" t="s">
        <v>486</v>
      </c>
      <c r="D83" s="3" t="s">
        <v>0</v>
      </c>
      <c r="E83" s="3" t="s">
        <v>22</v>
      </c>
      <c r="F83" s="3" t="s">
        <v>87</v>
      </c>
      <c r="G83" s="4" t="s">
        <v>177</v>
      </c>
      <c r="H83" s="4" t="s">
        <v>432</v>
      </c>
    </row>
    <row r="84" spans="1:8" s="6" customFormat="1" ht="93.6" x14ac:dyDescent="0.3">
      <c r="A84" s="5" t="s">
        <v>632</v>
      </c>
      <c r="B84" s="3" t="s">
        <v>2449</v>
      </c>
      <c r="C84" s="3" t="s">
        <v>480</v>
      </c>
      <c r="D84" s="3" t="s">
        <v>0</v>
      </c>
      <c r="E84" s="3" t="s">
        <v>22</v>
      </c>
      <c r="F84" s="3" t="s">
        <v>29</v>
      </c>
      <c r="G84" s="4" t="s">
        <v>481</v>
      </c>
      <c r="H84" s="4" t="s">
        <v>1690</v>
      </c>
    </row>
    <row r="85" spans="1:8" s="6" customFormat="1" ht="62.4" x14ac:dyDescent="0.3">
      <c r="A85" s="5" t="s">
        <v>636</v>
      </c>
      <c r="B85" s="3" t="s">
        <v>2449</v>
      </c>
      <c r="C85" s="3" t="s">
        <v>2444</v>
      </c>
      <c r="D85" s="3" t="s">
        <v>0</v>
      </c>
      <c r="E85" s="3" t="s">
        <v>22</v>
      </c>
      <c r="F85" s="3" t="s">
        <v>87</v>
      </c>
      <c r="G85" s="4" t="s">
        <v>635</v>
      </c>
      <c r="H85" s="4" t="s">
        <v>1533</v>
      </c>
    </row>
    <row r="86" spans="1:8" s="6" customFormat="1" ht="78" x14ac:dyDescent="0.3">
      <c r="A86" s="5" t="s">
        <v>673</v>
      </c>
      <c r="B86" s="3" t="s">
        <v>2449</v>
      </c>
      <c r="C86" s="3" t="s">
        <v>2330</v>
      </c>
      <c r="D86" s="3" t="s">
        <v>0</v>
      </c>
      <c r="E86" s="3" t="s">
        <v>22</v>
      </c>
      <c r="F86" s="3" t="s">
        <v>87</v>
      </c>
      <c r="G86" s="4" t="s">
        <v>672</v>
      </c>
      <c r="H86" s="4" t="s">
        <v>436</v>
      </c>
    </row>
    <row r="87" spans="1:8" s="6" customFormat="1" ht="62.4" x14ac:dyDescent="0.3">
      <c r="A87" s="5" t="s">
        <v>634</v>
      </c>
      <c r="B87" s="3" t="s">
        <v>2449</v>
      </c>
      <c r="C87" s="3" t="s">
        <v>2331</v>
      </c>
      <c r="D87" s="3" t="s">
        <v>0</v>
      </c>
      <c r="E87" s="3" t="s">
        <v>22</v>
      </c>
      <c r="F87" s="3" t="s">
        <v>87</v>
      </c>
      <c r="G87" s="4" t="s">
        <v>633</v>
      </c>
      <c r="H87" s="4" t="s">
        <v>1166</v>
      </c>
    </row>
    <row r="88" spans="1:8" s="6" customFormat="1" ht="46.8" x14ac:dyDescent="0.3">
      <c r="A88" s="5" t="s">
        <v>655</v>
      </c>
      <c r="B88" s="3" t="s">
        <v>2449</v>
      </c>
      <c r="C88" s="3" t="s">
        <v>654</v>
      </c>
      <c r="D88" s="3" t="s">
        <v>0</v>
      </c>
      <c r="E88" s="3" t="s">
        <v>22</v>
      </c>
      <c r="F88" s="3" t="s">
        <v>87</v>
      </c>
      <c r="G88" s="4" t="s">
        <v>7</v>
      </c>
      <c r="H88" s="4" t="s">
        <v>438</v>
      </c>
    </row>
    <row r="89" spans="1:8" s="6" customFormat="1" ht="46.8" x14ac:dyDescent="0.3">
      <c r="A89" s="5" t="s">
        <v>659</v>
      </c>
      <c r="B89" s="3" t="s">
        <v>2449</v>
      </c>
      <c r="C89" s="3" t="s">
        <v>2332</v>
      </c>
      <c r="D89" s="3" t="s">
        <v>0</v>
      </c>
      <c r="E89" s="3" t="s">
        <v>22</v>
      </c>
      <c r="F89" s="3" t="s">
        <v>87</v>
      </c>
      <c r="G89" s="4" t="s">
        <v>658</v>
      </c>
      <c r="H89" s="4" t="s">
        <v>1821</v>
      </c>
    </row>
    <row r="90" spans="1:8" s="6" customFormat="1" ht="78" x14ac:dyDescent="0.3">
      <c r="A90" s="5" t="s">
        <v>640</v>
      </c>
      <c r="B90" s="3" t="s">
        <v>2449</v>
      </c>
      <c r="C90" s="3" t="s">
        <v>2333</v>
      </c>
      <c r="D90" s="3" t="s">
        <v>0</v>
      </c>
      <c r="E90" s="3" t="s">
        <v>22</v>
      </c>
      <c r="F90" s="3" t="s">
        <v>29</v>
      </c>
      <c r="G90" s="4" t="s">
        <v>639</v>
      </c>
      <c r="H90" s="4" t="s">
        <v>1685</v>
      </c>
    </row>
    <row r="91" spans="1:8" s="6" customFormat="1" ht="78" x14ac:dyDescent="0.3">
      <c r="A91" s="5" t="s">
        <v>642</v>
      </c>
      <c r="B91" s="3" t="s">
        <v>2449</v>
      </c>
      <c r="C91" s="3" t="s">
        <v>2334</v>
      </c>
      <c r="D91" s="3" t="s">
        <v>0</v>
      </c>
      <c r="E91" s="3" t="s">
        <v>22</v>
      </c>
      <c r="F91" s="3" t="s">
        <v>29</v>
      </c>
      <c r="G91" s="4" t="s">
        <v>641</v>
      </c>
      <c r="H91" s="4" t="s">
        <v>1686</v>
      </c>
    </row>
    <row r="92" spans="1:8" s="6" customFormat="1" ht="31.2" x14ac:dyDescent="0.3">
      <c r="A92" s="5" t="s">
        <v>638</v>
      </c>
      <c r="B92" s="3" t="s">
        <v>2449</v>
      </c>
      <c r="C92" s="3" t="s">
        <v>2335</v>
      </c>
      <c r="D92" s="3" t="s">
        <v>0</v>
      </c>
      <c r="E92" s="3" t="s">
        <v>483</v>
      </c>
      <c r="F92" s="3" t="s">
        <v>29</v>
      </c>
      <c r="G92" s="4" t="s">
        <v>637</v>
      </c>
      <c r="H92" s="4" t="s">
        <v>440</v>
      </c>
    </row>
    <row r="93" spans="1:8" s="6" customFormat="1" ht="78" x14ac:dyDescent="0.3">
      <c r="A93" s="5" t="s">
        <v>671</v>
      </c>
      <c r="B93" s="3" t="s">
        <v>2449</v>
      </c>
      <c r="C93" s="3" t="s">
        <v>1484</v>
      </c>
      <c r="D93" s="3" t="s">
        <v>0</v>
      </c>
      <c r="E93" s="3" t="s">
        <v>483</v>
      </c>
      <c r="F93" s="3" t="s">
        <v>29</v>
      </c>
      <c r="G93" s="4" t="s">
        <v>670</v>
      </c>
      <c r="H93" s="4" t="s">
        <v>441</v>
      </c>
    </row>
    <row r="94" spans="1:8" s="6" customFormat="1" ht="78" x14ac:dyDescent="0.3">
      <c r="A94" s="5" t="s">
        <v>675</v>
      </c>
      <c r="B94" s="3" t="s">
        <v>2449</v>
      </c>
      <c r="C94" s="3" t="s">
        <v>2336</v>
      </c>
      <c r="D94" s="3" t="s">
        <v>0</v>
      </c>
      <c r="E94" s="3" t="s">
        <v>521</v>
      </c>
      <c r="F94" s="3" t="s">
        <v>29</v>
      </c>
      <c r="G94" s="4" t="s">
        <v>674</v>
      </c>
      <c r="H94" s="4" t="s">
        <v>441</v>
      </c>
    </row>
    <row r="95" spans="1:8" s="6" customFormat="1" ht="46.8" x14ac:dyDescent="0.3">
      <c r="A95" s="5" t="s">
        <v>657</v>
      </c>
      <c r="B95" s="3" t="s">
        <v>2449</v>
      </c>
      <c r="C95" s="3" t="s">
        <v>2337</v>
      </c>
      <c r="D95" s="3" t="s">
        <v>0</v>
      </c>
      <c r="E95" s="3" t="s">
        <v>483</v>
      </c>
      <c r="F95" s="3" t="s">
        <v>29</v>
      </c>
      <c r="G95" s="4" t="s">
        <v>656</v>
      </c>
      <c r="H95" s="4" t="s">
        <v>442</v>
      </c>
    </row>
    <row r="96" spans="1:8" s="6" customFormat="1" ht="46.8" x14ac:dyDescent="0.3">
      <c r="A96" s="5" t="s">
        <v>667</v>
      </c>
      <c r="B96" s="3" t="s">
        <v>2449</v>
      </c>
      <c r="C96" s="3" t="s">
        <v>2338</v>
      </c>
      <c r="D96" s="3" t="s">
        <v>0</v>
      </c>
      <c r="E96" s="3" t="s">
        <v>521</v>
      </c>
      <c r="F96" s="3" t="s">
        <v>29</v>
      </c>
      <c r="G96" s="4" t="s">
        <v>666</v>
      </c>
      <c r="H96" s="4" t="s">
        <v>442</v>
      </c>
    </row>
    <row r="97" spans="1:8" s="6" customFormat="1" ht="62.4" x14ac:dyDescent="0.3">
      <c r="A97" s="5" t="s">
        <v>665</v>
      </c>
      <c r="B97" s="3" t="s">
        <v>2449</v>
      </c>
      <c r="C97" s="3" t="s">
        <v>2339</v>
      </c>
      <c r="D97" s="3" t="s">
        <v>0</v>
      </c>
      <c r="E97" s="3" t="s">
        <v>22</v>
      </c>
      <c r="F97" s="3" t="s">
        <v>87</v>
      </c>
      <c r="G97" s="4" t="s">
        <v>664</v>
      </c>
      <c r="H97" s="4" t="s">
        <v>1604</v>
      </c>
    </row>
    <row r="98" spans="1:8" s="6" customFormat="1" ht="171.6" x14ac:dyDescent="0.3">
      <c r="A98" s="5" t="s">
        <v>663</v>
      </c>
      <c r="B98" s="3" t="s">
        <v>2449</v>
      </c>
      <c r="C98" s="3" t="s">
        <v>2340</v>
      </c>
      <c r="D98" s="3" t="s">
        <v>0</v>
      </c>
      <c r="E98" s="3" t="s">
        <v>566</v>
      </c>
      <c r="F98" s="3" t="s">
        <v>87</v>
      </c>
      <c r="G98" s="4" t="s">
        <v>662</v>
      </c>
      <c r="H98" s="4" t="s">
        <v>1689</v>
      </c>
    </row>
    <row r="99" spans="1:8" s="6" customFormat="1" ht="46.8" x14ac:dyDescent="0.3">
      <c r="A99" s="5" t="s">
        <v>661</v>
      </c>
      <c r="B99" s="3" t="s">
        <v>2449</v>
      </c>
      <c r="C99" s="3" t="s">
        <v>2341</v>
      </c>
      <c r="D99" s="3" t="s">
        <v>0</v>
      </c>
      <c r="E99" s="3" t="s">
        <v>22</v>
      </c>
      <c r="F99" s="3" t="s">
        <v>87</v>
      </c>
      <c r="G99" s="4" t="s">
        <v>660</v>
      </c>
      <c r="H99" s="4" t="s">
        <v>445</v>
      </c>
    </row>
    <row r="100" spans="1:8" s="6" customFormat="1" ht="31.2" x14ac:dyDescent="0.3">
      <c r="A100" s="5" t="s">
        <v>669</v>
      </c>
      <c r="B100" s="3" t="s">
        <v>2449</v>
      </c>
      <c r="C100" s="3" t="s">
        <v>2342</v>
      </c>
      <c r="D100" s="3" t="s">
        <v>0</v>
      </c>
      <c r="E100" s="3" t="s">
        <v>22</v>
      </c>
      <c r="F100" s="3" t="s">
        <v>87</v>
      </c>
      <c r="G100" s="4" t="s">
        <v>668</v>
      </c>
      <c r="H100" s="4" t="s">
        <v>1168</v>
      </c>
    </row>
    <row r="101" spans="1:8" s="6" customFormat="1" ht="46.8" x14ac:dyDescent="0.3">
      <c r="A101" s="5" t="s">
        <v>652</v>
      </c>
      <c r="B101" s="3" t="s">
        <v>2449</v>
      </c>
      <c r="C101" s="3" t="s">
        <v>2343</v>
      </c>
      <c r="D101" s="3" t="s">
        <v>0</v>
      </c>
      <c r="E101" s="3" t="s">
        <v>22</v>
      </c>
      <c r="F101" s="3" t="s">
        <v>87</v>
      </c>
      <c r="G101" s="4" t="s">
        <v>651</v>
      </c>
      <c r="H101" s="4" t="s">
        <v>1531</v>
      </c>
    </row>
    <row r="102" spans="1:8" s="6" customFormat="1" ht="46.8" x14ac:dyDescent="0.3">
      <c r="A102" s="5" t="s">
        <v>648</v>
      </c>
      <c r="B102" s="3" t="s">
        <v>2449</v>
      </c>
      <c r="C102" s="3" t="s">
        <v>2344</v>
      </c>
      <c r="D102" s="3" t="s">
        <v>0</v>
      </c>
      <c r="E102" s="3" t="s">
        <v>22</v>
      </c>
      <c r="F102" s="3" t="s">
        <v>87</v>
      </c>
      <c r="G102" s="4" t="s">
        <v>647</v>
      </c>
      <c r="H102" s="4" t="s">
        <v>1531</v>
      </c>
    </row>
    <row r="103" spans="1:8" s="6" customFormat="1" ht="46.8" x14ac:dyDescent="0.3">
      <c r="A103" s="5" t="s">
        <v>650</v>
      </c>
      <c r="B103" s="3" t="s">
        <v>2449</v>
      </c>
      <c r="C103" s="3" t="s">
        <v>2345</v>
      </c>
      <c r="D103" s="3" t="s">
        <v>0</v>
      </c>
      <c r="E103" s="3" t="s">
        <v>22</v>
      </c>
      <c r="F103" s="3" t="s">
        <v>87</v>
      </c>
      <c r="G103" s="4" t="s">
        <v>649</v>
      </c>
      <c r="H103" s="4" t="s">
        <v>1532</v>
      </c>
    </row>
    <row r="104" spans="1:8" s="6" customFormat="1" ht="46.8" x14ac:dyDescent="0.3">
      <c r="A104" s="5" t="s">
        <v>646</v>
      </c>
      <c r="B104" s="3" t="s">
        <v>2449</v>
      </c>
      <c r="C104" s="3" t="s">
        <v>2346</v>
      </c>
      <c r="D104" s="3" t="s">
        <v>0</v>
      </c>
      <c r="E104" s="3" t="s">
        <v>22</v>
      </c>
      <c r="F104" s="3" t="s">
        <v>87</v>
      </c>
      <c r="G104" s="4" t="s">
        <v>645</v>
      </c>
      <c r="H104" s="4" t="s">
        <v>1532</v>
      </c>
    </row>
    <row r="105" spans="1:8" s="6" customFormat="1" ht="31.2" x14ac:dyDescent="0.3">
      <c r="A105" s="5" t="s">
        <v>631</v>
      </c>
      <c r="B105" s="3" t="s">
        <v>2449</v>
      </c>
      <c r="C105" s="3" t="s">
        <v>2347</v>
      </c>
      <c r="D105" s="3" t="s">
        <v>0</v>
      </c>
      <c r="E105" s="3" t="s">
        <v>22</v>
      </c>
      <c r="F105" s="3" t="s">
        <v>87</v>
      </c>
      <c r="G105" s="4" t="s">
        <v>630</v>
      </c>
      <c r="H105" s="4" t="s">
        <v>446</v>
      </c>
    </row>
    <row r="106" spans="1:8" s="6" customFormat="1" ht="31.2" x14ac:dyDescent="0.3">
      <c r="A106" s="5" t="s">
        <v>467</v>
      </c>
      <c r="B106" s="3" t="s">
        <v>465</v>
      </c>
      <c r="C106" s="3"/>
      <c r="D106" s="3" t="s">
        <v>14</v>
      </c>
      <c r="E106" s="3"/>
      <c r="F106" s="3"/>
      <c r="G106" s="4" t="s">
        <v>466</v>
      </c>
      <c r="H106" s="4" t="s">
        <v>798</v>
      </c>
    </row>
    <row r="107" spans="1:8" s="6" customFormat="1" ht="46.8" x14ac:dyDescent="0.3">
      <c r="A107" s="5" t="s">
        <v>473</v>
      </c>
      <c r="B107" s="3" t="s">
        <v>465</v>
      </c>
      <c r="C107" s="3" t="s">
        <v>471</v>
      </c>
      <c r="D107" s="3" t="s">
        <v>0</v>
      </c>
      <c r="E107" s="3" t="s">
        <v>22</v>
      </c>
      <c r="F107" s="3" t="s">
        <v>87</v>
      </c>
      <c r="G107" s="4" t="s">
        <v>472</v>
      </c>
      <c r="H107" s="4" t="s">
        <v>799</v>
      </c>
    </row>
    <row r="108" spans="1:8" s="6" customFormat="1" ht="62.4" x14ac:dyDescent="0.3">
      <c r="A108" s="5" t="s">
        <v>488</v>
      </c>
      <c r="B108" s="3" t="s">
        <v>465</v>
      </c>
      <c r="C108" s="3" t="s">
        <v>486</v>
      </c>
      <c r="D108" s="3" t="s">
        <v>0</v>
      </c>
      <c r="E108" s="3" t="s">
        <v>22</v>
      </c>
      <c r="F108" s="3" t="s">
        <v>87</v>
      </c>
      <c r="G108" s="4" t="s">
        <v>487</v>
      </c>
      <c r="H108" s="4" t="s">
        <v>800</v>
      </c>
    </row>
    <row r="109" spans="1:8" s="6" customFormat="1" ht="93.6" x14ac:dyDescent="0.3">
      <c r="A109" s="5" t="s">
        <v>482</v>
      </c>
      <c r="B109" s="3" t="s">
        <v>465</v>
      </c>
      <c r="C109" s="3" t="s">
        <v>480</v>
      </c>
      <c r="D109" s="3" t="s">
        <v>0</v>
      </c>
      <c r="E109" s="3" t="s">
        <v>22</v>
      </c>
      <c r="F109" s="3" t="s">
        <v>29</v>
      </c>
      <c r="G109" s="4" t="s">
        <v>481</v>
      </c>
      <c r="H109" s="4" t="s">
        <v>1700</v>
      </c>
    </row>
    <row r="110" spans="1:8" s="6" customFormat="1" ht="31.2" x14ac:dyDescent="0.3">
      <c r="A110" s="5" t="s">
        <v>490</v>
      </c>
      <c r="B110" s="3" t="s">
        <v>465</v>
      </c>
      <c r="C110" s="3" t="s">
        <v>2349</v>
      </c>
      <c r="D110" s="3" t="s">
        <v>0</v>
      </c>
      <c r="E110" s="3" t="s">
        <v>483</v>
      </c>
      <c r="F110" s="3" t="s">
        <v>87</v>
      </c>
      <c r="G110" s="4" t="s">
        <v>489</v>
      </c>
      <c r="H110" s="4" t="s">
        <v>801</v>
      </c>
    </row>
    <row r="111" spans="1:8" s="6" customFormat="1" ht="46.8" x14ac:dyDescent="0.3">
      <c r="A111" s="5" t="s">
        <v>492</v>
      </c>
      <c r="B111" s="3" t="s">
        <v>465</v>
      </c>
      <c r="C111" s="3" t="s">
        <v>2350</v>
      </c>
      <c r="D111" s="3" t="s">
        <v>0</v>
      </c>
      <c r="E111" s="3" t="s">
        <v>483</v>
      </c>
      <c r="F111" s="3" t="s">
        <v>87</v>
      </c>
      <c r="G111" s="4" t="s">
        <v>491</v>
      </c>
      <c r="H111" s="4" t="s">
        <v>802</v>
      </c>
    </row>
    <row r="112" spans="1:8" s="6" customFormat="1" ht="46.8" x14ac:dyDescent="0.3">
      <c r="A112" s="5" t="s">
        <v>485</v>
      </c>
      <c r="B112" s="3" t="s">
        <v>465</v>
      </c>
      <c r="C112" s="3" t="s">
        <v>2351</v>
      </c>
      <c r="D112" s="3" t="s">
        <v>0</v>
      </c>
      <c r="E112" s="3" t="s">
        <v>483</v>
      </c>
      <c r="F112" s="3" t="s">
        <v>87</v>
      </c>
      <c r="G112" s="4" t="s">
        <v>484</v>
      </c>
      <c r="H112" s="4" t="s">
        <v>803</v>
      </c>
    </row>
    <row r="113" spans="1:8" s="6" customFormat="1" ht="31.2" x14ac:dyDescent="0.3">
      <c r="A113" s="5" t="s">
        <v>475</v>
      </c>
      <c r="B113" s="3" t="s">
        <v>465</v>
      </c>
      <c r="C113" s="3" t="s">
        <v>2352</v>
      </c>
      <c r="D113" s="3" t="s">
        <v>0</v>
      </c>
      <c r="E113" s="3" t="s">
        <v>22</v>
      </c>
      <c r="F113" s="3" t="s">
        <v>87</v>
      </c>
      <c r="G113" s="4" t="s">
        <v>474</v>
      </c>
      <c r="H113" s="4" t="s">
        <v>804</v>
      </c>
    </row>
    <row r="114" spans="1:8" s="6" customFormat="1" ht="31.2" x14ac:dyDescent="0.3">
      <c r="A114" s="5" t="s">
        <v>470</v>
      </c>
      <c r="B114" s="3" t="s">
        <v>465</v>
      </c>
      <c r="C114" s="3" t="s">
        <v>468</v>
      </c>
      <c r="D114" s="3" t="s">
        <v>0</v>
      </c>
      <c r="E114" s="3" t="s">
        <v>22</v>
      </c>
      <c r="F114" s="3" t="s">
        <v>87</v>
      </c>
      <c r="G114" s="4" t="s">
        <v>469</v>
      </c>
      <c r="H114" s="4" t="s">
        <v>805</v>
      </c>
    </row>
    <row r="115" spans="1:8" s="6" customFormat="1" ht="31.2" x14ac:dyDescent="0.3">
      <c r="A115" s="5" t="s">
        <v>477</v>
      </c>
      <c r="B115" s="3" t="s">
        <v>465</v>
      </c>
      <c r="C115" s="3" t="s">
        <v>2353</v>
      </c>
      <c r="D115" s="3" t="s">
        <v>0</v>
      </c>
      <c r="E115" s="3" t="s">
        <v>22</v>
      </c>
      <c r="F115" s="3" t="s">
        <v>87</v>
      </c>
      <c r="G115" s="4" t="s">
        <v>476</v>
      </c>
      <c r="H115" s="4" t="s">
        <v>806</v>
      </c>
    </row>
    <row r="116" spans="1:8" s="6" customFormat="1" ht="62.4" x14ac:dyDescent="0.3">
      <c r="A116" s="5" t="s">
        <v>479</v>
      </c>
      <c r="B116" s="3" t="s">
        <v>465</v>
      </c>
      <c r="C116" s="3" t="s">
        <v>2354</v>
      </c>
      <c r="D116" s="3" t="s">
        <v>0</v>
      </c>
      <c r="E116" s="3" t="s">
        <v>22</v>
      </c>
      <c r="F116" s="3" t="s">
        <v>87</v>
      </c>
      <c r="G116" s="4" t="s">
        <v>478</v>
      </c>
      <c r="H116" s="4" t="s">
        <v>1996</v>
      </c>
    </row>
    <row r="117" spans="1:8" s="6" customFormat="1" ht="109.2" x14ac:dyDescent="0.3">
      <c r="A117" s="5" t="s">
        <v>729</v>
      </c>
      <c r="B117" s="3" t="s">
        <v>2450</v>
      </c>
      <c r="C117" s="3"/>
      <c r="D117" s="3" t="s">
        <v>14</v>
      </c>
      <c r="E117" s="3"/>
      <c r="F117" s="3"/>
      <c r="G117" s="4" t="s">
        <v>728</v>
      </c>
      <c r="H117" s="4" t="s">
        <v>1816</v>
      </c>
    </row>
    <row r="118" spans="1:8" s="6" customFormat="1" ht="46.8" x14ac:dyDescent="0.3">
      <c r="A118" s="5" t="s">
        <v>737</v>
      </c>
      <c r="B118" s="3" t="s">
        <v>2450</v>
      </c>
      <c r="C118" s="3" t="s">
        <v>2355</v>
      </c>
      <c r="D118" s="3" t="s">
        <v>0</v>
      </c>
      <c r="E118" s="3" t="s">
        <v>22</v>
      </c>
      <c r="F118" s="3" t="s">
        <v>87</v>
      </c>
      <c r="G118" s="4" t="s">
        <v>736</v>
      </c>
      <c r="H118" s="4" t="s">
        <v>2030</v>
      </c>
    </row>
    <row r="119" spans="1:8" s="6" customFormat="1" ht="46.8" x14ac:dyDescent="0.3">
      <c r="A119" s="5" t="s">
        <v>733</v>
      </c>
      <c r="B119" s="3" t="s">
        <v>2450</v>
      </c>
      <c r="C119" s="3" t="s">
        <v>486</v>
      </c>
      <c r="D119" s="3" t="s">
        <v>0</v>
      </c>
      <c r="E119" s="3" t="s">
        <v>22</v>
      </c>
      <c r="F119" s="3" t="s">
        <v>87</v>
      </c>
      <c r="G119" s="4" t="s">
        <v>732</v>
      </c>
      <c r="H119" s="4" t="s">
        <v>430</v>
      </c>
    </row>
    <row r="120" spans="1:8" s="6" customFormat="1" ht="93.6" x14ac:dyDescent="0.3">
      <c r="A120" s="5" t="s">
        <v>731</v>
      </c>
      <c r="B120" s="3" t="s">
        <v>2450</v>
      </c>
      <c r="C120" s="3" t="s">
        <v>480</v>
      </c>
      <c r="D120" s="3" t="s">
        <v>0</v>
      </c>
      <c r="E120" s="3" t="s">
        <v>22</v>
      </c>
      <c r="F120" s="3" t="s">
        <v>87</v>
      </c>
      <c r="G120" s="4" t="s">
        <v>730</v>
      </c>
      <c r="H120" s="4" t="s">
        <v>2031</v>
      </c>
    </row>
    <row r="121" spans="1:8" s="6" customFormat="1" ht="62.4" x14ac:dyDescent="0.3">
      <c r="A121" s="5" t="s">
        <v>741</v>
      </c>
      <c r="B121" s="3" t="s">
        <v>2450</v>
      </c>
      <c r="C121" s="3" t="s">
        <v>2445</v>
      </c>
      <c r="D121" s="3" t="s">
        <v>0</v>
      </c>
      <c r="E121" s="3" t="s">
        <v>22</v>
      </c>
      <c r="F121" s="3" t="s">
        <v>87</v>
      </c>
      <c r="G121" s="4" t="s">
        <v>740</v>
      </c>
      <c r="H121" s="4" t="s">
        <v>808</v>
      </c>
    </row>
    <row r="122" spans="1:8" s="6" customFormat="1" ht="109.2" x14ac:dyDescent="0.3">
      <c r="A122" s="5" t="s">
        <v>743</v>
      </c>
      <c r="B122" s="3" t="s">
        <v>2450</v>
      </c>
      <c r="C122" s="3" t="s">
        <v>2446</v>
      </c>
      <c r="D122" s="3" t="s">
        <v>0</v>
      </c>
      <c r="E122" s="3" t="s">
        <v>22</v>
      </c>
      <c r="F122" s="3" t="s">
        <v>87</v>
      </c>
      <c r="G122" s="4" t="s">
        <v>742</v>
      </c>
      <c r="H122" s="4" t="s">
        <v>1807</v>
      </c>
    </row>
    <row r="123" spans="1:8" s="6" customFormat="1" ht="31.2" x14ac:dyDescent="0.3">
      <c r="A123" s="5" t="s">
        <v>739</v>
      </c>
      <c r="B123" s="3" t="s">
        <v>2450</v>
      </c>
      <c r="C123" s="3" t="s">
        <v>2356</v>
      </c>
      <c r="D123" s="3" t="s">
        <v>0</v>
      </c>
      <c r="E123" s="3" t="s">
        <v>483</v>
      </c>
      <c r="F123" s="3" t="s">
        <v>87</v>
      </c>
      <c r="G123" s="4" t="s">
        <v>738</v>
      </c>
      <c r="H123" s="4" t="s">
        <v>809</v>
      </c>
    </row>
    <row r="124" spans="1:8" s="6" customFormat="1" ht="31.2" x14ac:dyDescent="0.3">
      <c r="A124" s="5" t="s">
        <v>751</v>
      </c>
      <c r="B124" s="3" t="s">
        <v>2450</v>
      </c>
      <c r="C124" s="3" t="s">
        <v>2357</v>
      </c>
      <c r="D124" s="3" t="s">
        <v>0</v>
      </c>
      <c r="E124" s="3" t="s">
        <v>521</v>
      </c>
      <c r="F124" s="3" t="s">
        <v>87</v>
      </c>
      <c r="G124" s="4" t="s">
        <v>750</v>
      </c>
      <c r="H124" s="4" t="s">
        <v>809</v>
      </c>
    </row>
    <row r="125" spans="1:8" s="6" customFormat="1" ht="31.2" x14ac:dyDescent="0.3">
      <c r="A125" s="5" t="s">
        <v>749</v>
      </c>
      <c r="B125" s="3" t="s">
        <v>2450</v>
      </c>
      <c r="C125" s="3" t="s">
        <v>2447</v>
      </c>
      <c r="D125" s="3" t="s">
        <v>0</v>
      </c>
      <c r="E125" s="3" t="s">
        <v>566</v>
      </c>
      <c r="F125" s="3" t="s">
        <v>87</v>
      </c>
      <c r="G125" s="4" t="s">
        <v>748</v>
      </c>
      <c r="H125" s="4" t="s">
        <v>1800</v>
      </c>
    </row>
    <row r="126" spans="1:8" s="6" customFormat="1" ht="46.8" x14ac:dyDescent="0.3">
      <c r="A126" s="5" t="s">
        <v>745</v>
      </c>
      <c r="B126" s="3" t="s">
        <v>2450</v>
      </c>
      <c r="C126" s="3" t="s">
        <v>2363</v>
      </c>
      <c r="D126" s="3" t="s">
        <v>0</v>
      </c>
      <c r="E126" s="3" t="s">
        <v>22</v>
      </c>
      <c r="F126" s="3" t="s">
        <v>87</v>
      </c>
      <c r="G126" s="4" t="s">
        <v>744</v>
      </c>
      <c r="H126" s="4" t="s">
        <v>811</v>
      </c>
    </row>
    <row r="127" spans="1:8" s="6" customFormat="1" ht="156" x14ac:dyDescent="0.3">
      <c r="A127" s="5" t="s">
        <v>747</v>
      </c>
      <c r="B127" s="3" t="s">
        <v>2450</v>
      </c>
      <c r="C127" s="3" t="s">
        <v>2364</v>
      </c>
      <c r="D127" s="3" t="s">
        <v>0</v>
      </c>
      <c r="E127" s="3" t="s">
        <v>22</v>
      </c>
      <c r="F127" s="3" t="s">
        <v>87</v>
      </c>
      <c r="G127" s="4" t="s">
        <v>746</v>
      </c>
      <c r="H127" s="4" t="s">
        <v>1808</v>
      </c>
    </row>
    <row r="128" spans="1:8" s="6" customFormat="1" ht="46.8" x14ac:dyDescent="0.3">
      <c r="A128" s="5" t="s">
        <v>735</v>
      </c>
      <c r="B128" s="3" t="s">
        <v>2450</v>
      </c>
      <c r="C128" s="3" t="s">
        <v>2365</v>
      </c>
      <c r="D128" s="3" t="s">
        <v>0</v>
      </c>
      <c r="E128" s="3" t="s">
        <v>22</v>
      </c>
      <c r="F128" s="3" t="s">
        <v>87</v>
      </c>
      <c r="G128" s="4" t="s">
        <v>734</v>
      </c>
      <c r="H128" s="4" t="s">
        <v>811</v>
      </c>
    </row>
    <row r="129" spans="1:8" s="6" customFormat="1" ht="31.2" x14ac:dyDescent="0.3">
      <c r="A129" s="5" t="s">
        <v>678</v>
      </c>
      <c r="B129" s="3" t="s">
        <v>676</v>
      </c>
      <c r="C129" s="3"/>
      <c r="D129" s="3" t="s">
        <v>14</v>
      </c>
      <c r="E129" s="3"/>
      <c r="F129" s="3"/>
      <c r="G129" s="4" t="s">
        <v>677</v>
      </c>
      <c r="H129" s="4" t="s">
        <v>453</v>
      </c>
    </row>
    <row r="130" spans="1:8" s="6" customFormat="1" ht="46.8" x14ac:dyDescent="0.3">
      <c r="A130" s="5" t="s">
        <v>683</v>
      </c>
      <c r="B130" s="3" t="s">
        <v>676</v>
      </c>
      <c r="C130" s="3" t="s">
        <v>580</v>
      </c>
      <c r="D130" s="3" t="s">
        <v>0</v>
      </c>
      <c r="E130" s="3" t="s">
        <v>22</v>
      </c>
      <c r="F130" s="3" t="s">
        <v>87</v>
      </c>
      <c r="G130" s="4" t="s">
        <v>682</v>
      </c>
      <c r="H130" s="4" t="s">
        <v>455</v>
      </c>
    </row>
    <row r="131" spans="1:8" s="6" customFormat="1" ht="31.2" x14ac:dyDescent="0.3">
      <c r="A131" s="5" t="s">
        <v>681</v>
      </c>
      <c r="B131" s="3" t="s">
        <v>676</v>
      </c>
      <c r="C131" s="3" t="s">
        <v>486</v>
      </c>
      <c r="D131" s="3" t="s">
        <v>0</v>
      </c>
      <c r="E131" s="3" t="s">
        <v>22</v>
      </c>
      <c r="F131" s="3" t="s">
        <v>87</v>
      </c>
      <c r="G131" s="4" t="s">
        <v>502</v>
      </c>
      <c r="H131" s="4" t="s">
        <v>454</v>
      </c>
    </row>
    <row r="132" spans="1:8" s="6" customFormat="1" ht="93.6" x14ac:dyDescent="0.3">
      <c r="A132" s="5" t="s">
        <v>680</v>
      </c>
      <c r="B132" s="3" t="s">
        <v>676</v>
      </c>
      <c r="C132" s="3" t="s">
        <v>480</v>
      </c>
      <c r="D132" s="3" t="s">
        <v>0</v>
      </c>
      <c r="E132" s="3" t="s">
        <v>22</v>
      </c>
      <c r="F132" s="3" t="s">
        <v>87</v>
      </c>
      <c r="G132" s="4" t="s">
        <v>679</v>
      </c>
      <c r="H132" s="4" t="s">
        <v>2025</v>
      </c>
    </row>
    <row r="133" spans="1:8" s="6" customFormat="1" ht="62.4" x14ac:dyDescent="0.3">
      <c r="A133" s="5" t="s">
        <v>699</v>
      </c>
      <c r="B133" s="3" t="s">
        <v>676</v>
      </c>
      <c r="C133" s="3" t="s">
        <v>2379</v>
      </c>
      <c r="D133" s="3" t="s">
        <v>0</v>
      </c>
      <c r="E133" s="3" t="s">
        <v>22</v>
      </c>
      <c r="F133" s="3" t="s">
        <v>87</v>
      </c>
      <c r="G133" s="4" t="s">
        <v>698</v>
      </c>
      <c r="H133" s="4" t="s">
        <v>2026</v>
      </c>
    </row>
    <row r="134" spans="1:8" s="6" customFormat="1" ht="31.2" x14ac:dyDescent="0.3">
      <c r="A134" s="5" t="s">
        <v>695</v>
      </c>
      <c r="B134" s="3" t="s">
        <v>676</v>
      </c>
      <c r="C134" s="3" t="s">
        <v>2380</v>
      </c>
      <c r="D134" s="3" t="s">
        <v>0</v>
      </c>
      <c r="E134" s="3" t="s">
        <v>483</v>
      </c>
      <c r="F134" s="3" t="s">
        <v>87</v>
      </c>
      <c r="G134" s="4" t="s">
        <v>694</v>
      </c>
      <c r="H134" s="4" t="s">
        <v>813</v>
      </c>
    </row>
    <row r="135" spans="1:8" s="6" customFormat="1" ht="31.2" x14ac:dyDescent="0.3">
      <c r="A135" s="5" t="s">
        <v>697</v>
      </c>
      <c r="B135" s="3" t="s">
        <v>676</v>
      </c>
      <c r="C135" s="3" t="s">
        <v>2381</v>
      </c>
      <c r="D135" s="3" t="s">
        <v>0</v>
      </c>
      <c r="E135" s="3" t="s">
        <v>521</v>
      </c>
      <c r="F135" s="3" t="s">
        <v>87</v>
      </c>
      <c r="G135" s="4" t="s">
        <v>696</v>
      </c>
      <c r="H135" s="4" t="s">
        <v>813</v>
      </c>
    </row>
    <row r="136" spans="1:8" s="6" customFormat="1" ht="93.6" x14ac:dyDescent="0.3">
      <c r="A136" s="5" t="s">
        <v>707</v>
      </c>
      <c r="B136" s="3" t="s">
        <v>676</v>
      </c>
      <c r="C136" s="3" t="s">
        <v>2382</v>
      </c>
      <c r="D136" s="3" t="s">
        <v>0</v>
      </c>
      <c r="E136" s="3" t="s">
        <v>483</v>
      </c>
      <c r="F136" s="3" t="s">
        <v>87</v>
      </c>
      <c r="G136" s="4" t="s">
        <v>706</v>
      </c>
      <c r="H136" s="4" t="s">
        <v>814</v>
      </c>
    </row>
    <row r="137" spans="1:8" s="6" customFormat="1" ht="93.6" x14ac:dyDescent="0.3">
      <c r="A137" s="5" t="s">
        <v>689</v>
      </c>
      <c r="B137" s="3" t="s">
        <v>676</v>
      </c>
      <c r="C137" s="3" t="s">
        <v>2383</v>
      </c>
      <c r="D137" s="3" t="s">
        <v>0</v>
      </c>
      <c r="E137" s="3" t="s">
        <v>483</v>
      </c>
      <c r="F137" s="3" t="s">
        <v>29</v>
      </c>
      <c r="G137" s="4" t="s">
        <v>688</v>
      </c>
      <c r="H137" s="4" t="s">
        <v>815</v>
      </c>
    </row>
    <row r="138" spans="1:8" s="6" customFormat="1" ht="93.6" x14ac:dyDescent="0.3">
      <c r="A138" s="5" t="s">
        <v>701</v>
      </c>
      <c r="B138" s="3" t="s">
        <v>676</v>
      </c>
      <c r="C138" s="3" t="s">
        <v>2384</v>
      </c>
      <c r="D138" s="3" t="s">
        <v>0</v>
      </c>
      <c r="E138" s="3" t="s">
        <v>566</v>
      </c>
      <c r="F138" s="3" t="s">
        <v>87</v>
      </c>
      <c r="G138" s="4" t="s">
        <v>700</v>
      </c>
      <c r="H138" s="4" t="s">
        <v>816</v>
      </c>
    </row>
    <row r="139" spans="1:8" s="6" customFormat="1" ht="93.6" x14ac:dyDescent="0.3">
      <c r="A139" s="5" t="s">
        <v>703</v>
      </c>
      <c r="B139" s="3" t="s">
        <v>676</v>
      </c>
      <c r="C139" s="3" t="s">
        <v>2448</v>
      </c>
      <c r="D139" s="3" t="s">
        <v>0</v>
      </c>
      <c r="E139" s="3" t="s">
        <v>22</v>
      </c>
      <c r="F139" s="3" t="s">
        <v>87</v>
      </c>
      <c r="G139" s="4" t="s">
        <v>702</v>
      </c>
      <c r="H139" s="4" t="s">
        <v>817</v>
      </c>
    </row>
    <row r="140" spans="1:8" s="6" customFormat="1" ht="93.6" x14ac:dyDescent="0.3">
      <c r="A140" s="5" t="s">
        <v>705</v>
      </c>
      <c r="B140" s="3" t="s">
        <v>676</v>
      </c>
      <c r="C140" s="3" t="s">
        <v>2386</v>
      </c>
      <c r="D140" s="3" t="s">
        <v>0</v>
      </c>
      <c r="E140" s="3" t="s">
        <v>566</v>
      </c>
      <c r="F140" s="3" t="s">
        <v>87</v>
      </c>
      <c r="G140" s="4" t="s">
        <v>704</v>
      </c>
      <c r="H140" s="4" t="s">
        <v>2027</v>
      </c>
    </row>
    <row r="141" spans="1:8" s="6" customFormat="1" ht="93.6" x14ac:dyDescent="0.3">
      <c r="A141" s="5" t="s">
        <v>687</v>
      </c>
      <c r="B141" s="3" t="s">
        <v>676</v>
      </c>
      <c r="C141" s="3" t="s">
        <v>2387</v>
      </c>
      <c r="D141" s="3" t="s">
        <v>0</v>
      </c>
      <c r="E141" s="3" t="s">
        <v>566</v>
      </c>
      <c r="F141" s="3" t="s">
        <v>87</v>
      </c>
      <c r="G141" s="4" t="s">
        <v>686</v>
      </c>
      <c r="H141" s="4" t="s">
        <v>818</v>
      </c>
    </row>
    <row r="142" spans="1:8" s="6" customFormat="1" ht="31.2" x14ac:dyDescent="0.3">
      <c r="A142" s="5" t="s">
        <v>691</v>
      </c>
      <c r="B142" s="3" t="s">
        <v>676</v>
      </c>
      <c r="C142" s="3" t="s">
        <v>2388</v>
      </c>
      <c r="D142" s="3" t="s">
        <v>0</v>
      </c>
      <c r="E142" s="3" t="s">
        <v>22</v>
      </c>
      <c r="F142" s="3" t="s">
        <v>87</v>
      </c>
      <c r="G142" s="4" t="s">
        <v>690</v>
      </c>
      <c r="H142" s="4" t="s">
        <v>819</v>
      </c>
    </row>
    <row r="143" spans="1:8" s="6" customFormat="1" ht="109.2" x14ac:dyDescent="0.3">
      <c r="A143" s="5" t="s">
        <v>685</v>
      </c>
      <c r="B143" s="3" t="s">
        <v>676</v>
      </c>
      <c r="C143" s="3" t="s">
        <v>2389</v>
      </c>
      <c r="D143" s="3" t="s">
        <v>0</v>
      </c>
      <c r="E143" s="3" t="s">
        <v>22</v>
      </c>
      <c r="F143" s="3" t="s">
        <v>87</v>
      </c>
      <c r="G143" s="4" t="s">
        <v>684</v>
      </c>
      <c r="H143" s="4" t="s">
        <v>1157</v>
      </c>
    </row>
    <row r="144" spans="1:8" s="6" customFormat="1" ht="62.4" x14ac:dyDescent="0.3">
      <c r="A144" s="5" t="s">
        <v>693</v>
      </c>
      <c r="B144" s="3" t="s">
        <v>676</v>
      </c>
      <c r="C144" s="3" t="s">
        <v>2390</v>
      </c>
      <c r="D144" s="3" t="s">
        <v>0</v>
      </c>
      <c r="E144" s="3" t="s">
        <v>22</v>
      </c>
      <c r="F144" s="3" t="s">
        <v>87</v>
      </c>
      <c r="G144" s="4" t="s">
        <v>692</v>
      </c>
      <c r="H144" s="4" t="s">
        <v>1702</v>
      </c>
    </row>
    <row r="145" spans="1:8" s="6" customFormat="1" ht="78" x14ac:dyDescent="0.3">
      <c r="A145" s="5" t="s">
        <v>495</v>
      </c>
      <c r="B145" s="3" t="s">
        <v>493</v>
      </c>
      <c r="C145" s="3"/>
      <c r="D145" s="3" t="s">
        <v>14</v>
      </c>
      <c r="E145" s="3"/>
      <c r="F145" s="3"/>
      <c r="G145" s="4" t="s">
        <v>494</v>
      </c>
      <c r="H145" s="4" t="s">
        <v>425</v>
      </c>
    </row>
    <row r="146" spans="1:8" s="6" customFormat="1" ht="46.8" x14ac:dyDescent="0.3">
      <c r="A146" s="5" t="s">
        <v>503</v>
      </c>
      <c r="B146" s="3" t="s">
        <v>493</v>
      </c>
      <c r="C146" s="3" t="s">
        <v>486</v>
      </c>
      <c r="D146" s="3" t="s">
        <v>0</v>
      </c>
      <c r="E146" s="3" t="s">
        <v>22</v>
      </c>
      <c r="F146" s="3" t="s">
        <v>87</v>
      </c>
      <c r="G146" s="4" t="s">
        <v>502</v>
      </c>
      <c r="H146" s="4" t="s">
        <v>426</v>
      </c>
    </row>
    <row r="147" spans="1:8" s="6" customFormat="1" ht="31.2" x14ac:dyDescent="0.3">
      <c r="A147" s="5" t="s">
        <v>496</v>
      </c>
      <c r="B147" s="3" t="s">
        <v>493</v>
      </c>
      <c r="C147" s="3" t="s">
        <v>1218</v>
      </c>
      <c r="D147" s="3" t="s">
        <v>0</v>
      </c>
      <c r="E147" s="3" t="s">
        <v>483</v>
      </c>
      <c r="F147" s="3" t="s">
        <v>87</v>
      </c>
      <c r="G147" s="4" t="s">
        <v>113</v>
      </c>
      <c r="H147" s="4" t="s">
        <v>427</v>
      </c>
    </row>
    <row r="148" spans="1:8" s="6" customFormat="1" ht="46.8" x14ac:dyDescent="0.3">
      <c r="A148" s="5" t="s">
        <v>498</v>
      </c>
      <c r="B148" s="3" t="s">
        <v>493</v>
      </c>
      <c r="C148" s="3" t="s">
        <v>2397</v>
      </c>
      <c r="D148" s="3" t="s">
        <v>0</v>
      </c>
      <c r="E148" s="3" t="s">
        <v>22</v>
      </c>
      <c r="F148" s="3" t="s">
        <v>87</v>
      </c>
      <c r="G148" s="4" t="s">
        <v>497</v>
      </c>
      <c r="H148" s="4" t="s">
        <v>428</v>
      </c>
    </row>
    <row r="149" spans="1:8" s="6" customFormat="1" ht="46.8" x14ac:dyDescent="0.3">
      <c r="A149" s="5" t="s">
        <v>501</v>
      </c>
      <c r="B149" s="3" t="s">
        <v>493</v>
      </c>
      <c r="C149" s="3" t="s">
        <v>2398</v>
      </c>
      <c r="D149" s="3" t="s">
        <v>0</v>
      </c>
      <c r="E149" s="3" t="s">
        <v>22</v>
      </c>
      <c r="F149" s="3" t="s">
        <v>87</v>
      </c>
      <c r="G149" s="4" t="s">
        <v>119</v>
      </c>
      <c r="H149" s="4" t="s">
        <v>1935</v>
      </c>
    </row>
    <row r="150" spans="1:8" s="6" customFormat="1" ht="46.8" x14ac:dyDescent="0.3">
      <c r="A150" s="5" t="s">
        <v>500</v>
      </c>
      <c r="B150" s="3" t="s">
        <v>493</v>
      </c>
      <c r="C150" s="3" t="s">
        <v>2399</v>
      </c>
      <c r="D150" s="3" t="s">
        <v>0</v>
      </c>
      <c r="E150" s="3" t="s">
        <v>22</v>
      </c>
      <c r="F150" s="3" t="s">
        <v>87</v>
      </c>
      <c r="G150" s="4" t="s">
        <v>499</v>
      </c>
      <c r="H150" s="4" t="s">
        <v>429</v>
      </c>
    </row>
    <row r="151" spans="1:8" s="6" customFormat="1" ht="124.8" x14ac:dyDescent="0.3">
      <c r="A151" s="5" t="s">
        <v>505</v>
      </c>
      <c r="B151" s="3" t="s">
        <v>2451</v>
      </c>
      <c r="C151" s="3"/>
      <c r="D151" s="3" t="s">
        <v>14</v>
      </c>
      <c r="E151" s="3"/>
      <c r="F151" s="3"/>
      <c r="G151" s="4" t="s">
        <v>504</v>
      </c>
      <c r="H151" s="4" t="s">
        <v>1674</v>
      </c>
    </row>
    <row r="152" spans="1:8" s="6" customFormat="1" ht="78" x14ac:dyDescent="0.3">
      <c r="A152" s="5" t="s">
        <v>513</v>
      </c>
      <c r="B152" s="3" t="s">
        <v>2451</v>
      </c>
      <c r="C152" s="3" t="s">
        <v>486</v>
      </c>
      <c r="D152" s="3" t="s">
        <v>0</v>
      </c>
      <c r="E152" s="3" t="s">
        <v>22</v>
      </c>
      <c r="F152" s="3" t="s">
        <v>87</v>
      </c>
      <c r="G152" s="4" t="s">
        <v>502</v>
      </c>
      <c r="H152" s="4" t="s">
        <v>1675</v>
      </c>
    </row>
    <row r="153" spans="1:8" s="6" customFormat="1" ht="62.4" x14ac:dyDescent="0.3">
      <c r="A153" s="5" t="s">
        <v>508</v>
      </c>
      <c r="B153" s="3" t="s">
        <v>2451</v>
      </c>
      <c r="C153" s="3" t="s">
        <v>2400</v>
      </c>
      <c r="D153" s="3" t="s">
        <v>0</v>
      </c>
      <c r="E153" s="3" t="s">
        <v>22</v>
      </c>
      <c r="F153" s="3" t="s">
        <v>87</v>
      </c>
      <c r="G153" s="4" t="s">
        <v>507</v>
      </c>
      <c r="H153" s="4" t="s">
        <v>1676</v>
      </c>
    </row>
    <row r="154" spans="1:8" s="6" customFormat="1" ht="62.4" x14ac:dyDescent="0.3">
      <c r="A154" s="5" t="s">
        <v>509</v>
      </c>
      <c r="B154" s="3" t="s">
        <v>2451</v>
      </c>
      <c r="C154" s="3" t="s">
        <v>2401</v>
      </c>
      <c r="D154" s="3" t="s">
        <v>0</v>
      </c>
      <c r="E154" s="3" t="s">
        <v>22</v>
      </c>
      <c r="F154" s="3" t="s">
        <v>87</v>
      </c>
      <c r="G154" s="4" t="s">
        <v>96</v>
      </c>
      <c r="H154" s="4" t="s">
        <v>1677</v>
      </c>
    </row>
    <row r="155" spans="1:8" s="6" customFormat="1" ht="62.4" x14ac:dyDescent="0.3">
      <c r="A155" s="5" t="s">
        <v>512</v>
      </c>
      <c r="B155" s="3" t="s">
        <v>2451</v>
      </c>
      <c r="C155" s="3" t="s">
        <v>2402</v>
      </c>
      <c r="D155" s="3" t="s">
        <v>0</v>
      </c>
      <c r="E155" s="3" t="s">
        <v>22</v>
      </c>
      <c r="F155" s="3" t="s">
        <v>87</v>
      </c>
      <c r="G155" s="4" t="s">
        <v>511</v>
      </c>
      <c r="H155" s="4" t="s">
        <v>1678</v>
      </c>
    </row>
    <row r="156" spans="1:8" s="6" customFormat="1" ht="78" x14ac:dyDescent="0.3">
      <c r="A156" s="5" t="s">
        <v>506</v>
      </c>
      <c r="B156" s="3" t="s">
        <v>2451</v>
      </c>
      <c r="C156" s="3" t="s">
        <v>2403</v>
      </c>
      <c r="D156" s="3" t="s">
        <v>0</v>
      </c>
      <c r="E156" s="3" t="s">
        <v>22</v>
      </c>
      <c r="F156" s="3" t="s">
        <v>87</v>
      </c>
      <c r="G156" s="4" t="s">
        <v>104</v>
      </c>
      <c r="H156" s="4" t="s">
        <v>2022</v>
      </c>
    </row>
    <row r="157" spans="1:8" s="6" customFormat="1" ht="62.4" x14ac:dyDescent="0.3">
      <c r="A157" s="5" t="s">
        <v>510</v>
      </c>
      <c r="B157" s="3" t="s">
        <v>2451</v>
      </c>
      <c r="C157" s="3" t="s">
        <v>2404</v>
      </c>
      <c r="D157" s="3" t="s">
        <v>0</v>
      </c>
      <c r="E157" s="3" t="s">
        <v>22</v>
      </c>
      <c r="F157" s="3" t="s">
        <v>87</v>
      </c>
      <c r="G157" s="4" t="s">
        <v>99</v>
      </c>
      <c r="H157" s="4" t="s">
        <v>1679</v>
      </c>
    </row>
  </sheetData>
  <sortState xmlns:xlrd2="http://schemas.microsoft.com/office/spreadsheetml/2017/richdata2" ref="A2:H157">
    <sortCondition ref="A2:A157"/>
  </sortState>
  <dataValidations count="1">
    <dataValidation type="list" allowBlank="1" showInputMessage="1" showErrorMessage="1" sqref="D2:D36 D38:D157" xr:uid="{00000000-0002-0000-0400-000000000000}">
      <formula1>Mapped_Specification_Element_Type</formula1>
    </dataValidation>
  </dataValidation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41"/>
  <sheetViews>
    <sheetView workbookViewId="0">
      <selection activeCell="B6" sqref="B6"/>
    </sheetView>
  </sheetViews>
  <sheetFormatPr defaultColWidth="11" defaultRowHeight="15.6" x14ac:dyDescent="0.3"/>
  <cols>
    <col min="1" max="1" width="28.19921875" customWidth="1"/>
    <col min="2" max="2" width="20.69921875" customWidth="1"/>
    <col min="3" max="3" width="25.796875" customWidth="1"/>
    <col min="4" max="4" width="15.19921875" customWidth="1"/>
    <col min="5" max="5" width="10.69921875" bestFit="1" customWidth="1"/>
    <col min="6" max="6" width="11.19921875" customWidth="1"/>
    <col min="7" max="7" width="65" customWidth="1"/>
    <col min="8" max="8" width="30.19921875" customWidth="1"/>
  </cols>
  <sheetData>
    <row r="1" spans="1:8" s="6" customFormat="1" ht="66.599999999999994" thickBot="1" x14ac:dyDescent="0.35">
      <c r="A1" s="2" t="s">
        <v>82</v>
      </c>
      <c r="B1" s="1" t="s">
        <v>76</v>
      </c>
      <c r="C1" s="1" t="s">
        <v>77</v>
      </c>
      <c r="D1" s="1" t="s">
        <v>78</v>
      </c>
      <c r="E1" s="1" t="s">
        <v>79</v>
      </c>
      <c r="F1" s="1" t="s">
        <v>80</v>
      </c>
      <c r="G1" s="1" t="s">
        <v>81</v>
      </c>
      <c r="H1" s="1" t="s">
        <v>792</v>
      </c>
    </row>
    <row r="2" spans="1:8" s="6" customFormat="1" x14ac:dyDescent="0.3">
      <c r="A2" s="5" t="s">
        <v>516</v>
      </c>
      <c r="B2" s="3" t="s">
        <v>514</v>
      </c>
      <c r="C2" s="3"/>
      <c r="D2" s="3" t="s">
        <v>14</v>
      </c>
      <c r="E2" s="3"/>
      <c r="F2" s="3"/>
      <c r="G2" s="4" t="s">
        <v>515</v>
      </c>
      <c r="H2" s="4" t="s">
        <v>403</v>
      </c>
    </row>
    <row r="3" spans="1:8" s="6" customFormat="1" ht="31.2" x14ac:dyDescent="0.3">
      <c r="A3" s="5" t="s">
        <v>1558</v>
      </c>
      <c r="B3" s="3" t="s">
        <v>514</v>
      </c>
      <c r="C3" s="3" t="s">
        <v>486</v>
      </c>
      <c r="D3" s="3" t="s">
        <v>0</v>
      </c>
      <c r="E3" s="3" t="s">
        <v>22</v>
      </c>
      <c r="F3" s="3" t="s">
        <v>87</v>
      </c>
      <c r="G3" s="4" t="s">
        <v>502</v>
      </c>
      <c r="H3" s="4" t="s">
        <v>404</v>
      </c>
    </row>
    <row r="4" spans="1:8" s="6" customFormat="1" x14ac:dyDescent="0.3">
      <c r="A4" s="5" t="s">
        <v>1559</v>
      </c>
      <c r="B4" s="3" t="s">
        <v>514</v>
      </c>
      <c r="C4" s="3" t="s">
        <v>1054</v>
      </c>
      <c r="D4" s="3" t="s">
        <v>0</v>
      </c>
      <c r="E4" s="3" t="s">
        <v>483</v>
      </c>
      <c r="F4" s="3" t="s">
        <v>29</v>
      </c>
      <c r="G4" s="4" t="s">
        <v>519</v>
      </c>
      <c r="H4" s="4" t="s">
        <v>405</v>
      </c>
    </row>
    <row r="5" spans="1:8" s="6" customFormat="1" x14ac:dyDescent="0.3">
      <c r="A5" s="5" t="s">
        <v>1560</v>
      </c>
      <c r="B5" s="3" t="s">
        <v>514</v>
      </c>
      <c r="C5" s="3" t="s">
        <v>2290</v>
      </c>
      <c r="D5" s="3" t="s">
        <v>0</v>
      </c>
      <c r="E5" s="3" t="s">
        <v>521</v>
      </c>
      <c r="F5" s="3" t="s">
        <v>29</v>
      </c>
      <c r="G5" s="4" t="s">
        <v>522</v>
      </c>
      <c r="H5" s="4" t="s">
        <v>405</v>
      </c>
    </row>
    <row r="6" spans="1:8" s="6" customFormat="1" x14ac:dyDescent="0.3">
      <c r="A6" s="5" t="s">
        <v>1561</v>
      </c>
      <c r="B6" s="3" t="s">
        <v>514</v>
      </c>
      <c r="C6" s="3" t="s">
        <v>533</v>
      </c>
      <c r="D6" s="3" t="s">
        <v>0</v>
      </c>
      <c r="E6" s="3" t="s">
        <v>22</v>
      </c>
      <c r="F6" s="3" t="s">
        <v>87</v>
      </c>
      <c r="G6" s="4" t="s">
        <v>534</v>
      </c>
      <c r="H6" s="4" t="s">
        <v>1647</v>
      </c>
    </row>
    <row r="7" spans="1:8" s="6" customFormat="1" x14ac:dyDescent="0.3">
      <c r="A7" s="5" t="s">
        <v>1562</v>
      </c>
      <c r="B7" s="3" t="s">
        <v>514</v>
      </c>
      <c r="C7" s="3" t="s">
        <v>2291</v>
      </c>
      <c r="D7" s="3" t="s">
        <v>0</v>
      </c>
      <c r="E7" s="3" t="s">
        <v>22</v>
      </c>
      <c r="F7" s="3" t="s">
        <v>87</v>
      </c>
      <c r="G7" s="4" t="s">
        <v>536</v>
      </c>
      <c r="H7" s="4" t="s">
        <v>2113</v>
      </c>
    </row>
    <row r="8" spans="1:8" s="6" customFormat="1" x14ac:dyDescent="0.3">
      <c r="A8" s="5" t="s">
        <v>1563</v>
      </c>
      <c r="B8" s="3" t="s">
        <v>514</v>
      </c>
      <c r="C8" s="3" t="s">
        <v>2292</v>
      </c>
      <c r="D8" s="3" t="s">
        <v>0</v>
      </c>
      <c r="E8" s="3" t="s">
        <v>22</v>
      </c>
      <c r="F8" s="3" t="s">
        <v>87</v>
      </c>
      <c r="G8" s="4" t="s">
        <v>524</v>
      </c>
      <c r="H8" s="4" t="s">
        <v>1833</v>
      </c>
    </row>
    <row r="9" spans="1:8" s="6" customFormat="1" ht="46.8" x14ac:dyDescent="0.3">
      <c r="A9" s="5" t="s">
        <v>1564</v>
      </c>
      <c r="B9" s="3" t="s">
        <v>514</v>
      </c>
      <c r="C9" s="3" t="s">
        <v>526</v>
      </c>
      <c r="D9" s="3" t="s">
        <v>0</v>
      </c>
      <c r="E9" s="3" t="s">
        <v>22</v>
      </c>
      <c r="F9" s="3" t="s">
        <v>87</v>
      </c>
      <c r="G9" s="4" t="s">
        <v>527</v>
      </c>
      <c r="H9" s="4" t="s">
        <v>1158</v>
      </c>
    </row>
    <row r="10" spans="1:8" s="6" customFormat="1" ht="171.6" x14ac:dyDescent="0.3">
      <c r="A10" s="5" t="s">
        <v>1565</v>
      </c>
      <c r="B10" s="3" t="s">
        <v>514</v>
      </c>
      <c r="C10" s="3" t="s">
        <v>530</v>
      </c>
      <c r="D10" s="3" t="s">
        <v>0</v>
      </c>
      <c r="E10" s="3" t="s">
        <v>22</v>
      </c>
      <c r="F10" s="3" t="s">
        <v>87</v>
      </c>
      <c r="G10" s="4" t="s">
        <v>531</v>
      </c>
      <c r="H10" s="4" t="s">
        <v>407</v>
      </c>
    </row>
    <row r="11" spans="1:8" s="6" customFormat="1" ht="109.2" x14ac:dyDescent="0.3">
      <c r="A11" s="5" t="s">
        <v>1566</v>
      </c>
      <c r="B11" s="3" t="s">
        <v>514</v>
      </c>
      <c r="C11" s="3" t="s">
        <v>2293</v>
      </c>
      <c r="D11" s="3" t="s">
        <v>0</v>
      </c>
      <c r="E11" s="3" t="s">
        <v>22</v>
      </c>
      <c r="F11" s="3" t="s">
        <v>87</v>
      </c>
      <c r="G11" s="4" t="s">
        <v>517</v>
      </c>
      <c r="H11" s="4" t="s">
        <v>1157</v>
      </c>
    </row>
    <row r="12" spans="1:8" s="6" customFormat="1" x14ac:dyDescent="0.3">
      <c r="A12" s="5" t="s">
        <v>1556</v>
      </c>
      <c r="B12" s="3" t="s">
        <v>514</v>
      </c>
      <c r="C12" s="3" t="s">
        <v>2294</v>
      </c>
      <c r="D12" s="3" t="s">
        <v>0</v>
      </c>
      <c r="E12" s="3" t="s">
        <v>22</v>
      </c>
      <c r="F12" s="3" t="s">
        <v>87</v>
      </c>
      <c r="G12" s="4" t="s">
        <v>1557</v>
      </c>
      <c r="H12" s="4" t="s">
        <v>1157</v>
      </c>
    </row>
    <row r="13" spans="1:8" s="6" customFormat="1" ht="62.4" x14ac:dyDescent="0.3">
      <c r="A13" s="5" t="s">
        <v>584</v>
      </c>
      <c r="B13" s="3" t="s">
        <v>75</v>
      </c>
      <c r="C13" s="3"/>
      <c r="D13" s="3" t="s">
        <v>14</v>
      </c>
      <c r="E13" s="3"/>
      <c r="F13" s="3"/>
      <c r="G13" s="4" t="s">
        <v>583</v>
      </c>
      <c r="H13" s="4" t="s">
        <v>414</v>
      </c>
    </row>
    <row r="14" spans="1:8" s="6" customFormat="1" ht="31.2" x14ac:dyDescent="0.3">
      <c r="A14" s="5" t="s">
        <v>604</v>
      </c>
      <c r="B14" s="3" t="s">
        <v>75</v>
      </c>
      <c r="C14" s="3" t="s">
        <v>480</v>
      </c>
      <c r="D14" s="3" t="s">
        <v>0</v>
      </c>
      <c r="E14" s="3" t="s">
        <v>22</v>
      </c>
      <c r="F14" s="3" t="s">
        <v>87</v>
      </c>
      <c r="G14" s="4" t="s">
        <v>603</v>
      </c>
      <c r="H14" s="4" t="s">
        <v>793</v>
      </c>
    </row>
    <row r="15" spans="1:8" s="6" customFormat="1" ht="31.2" x14ac:dyDescent="0.3">
      <c r="A15" s="5" t="s">
        <v>612</v>
      </c>
      <c r="B15" s="3" t="s">
        <v>75</v>
      </c>
      <c r="C15" s="3" t="s">
        <v>486</v>
      </c>
      <c r="D15" s="3" t="s">
        <v>0</v>
      </c>
      <c r="E15" s="3" t="s">
        <v>22</v>
      </c>
      <c r="F15" s="3" t="s">
        <v>87</v>
      </c>
      <c r="G15" s="4" t="s">
        <v>502</v>
      </c>
      <c r="H15" s="4" t="s">
        <v>415</v>
      </c>
    </row>
    <row r="16" spans="1:8" s="6" customFormat="1" ht="31.2" x14ac:dyDescent="0.3">
      <c r="A16" s="5" t="s">
        <v>585</v>
      </c>
      <c r="B16" s="3" t="s">
        <v>75</v>
      </c>
      <c r="C16" s="3" t="s">
        <v>2295</v>
      </c>
      <c r="D16" s="3" t="s">
        <v>0</v>
      </c>
      <c r="E16" s="3" t="s">
        <v>483</v>
      </c>
      <c r="F16" s="3" t="s">
        <v>29</v>
      </c>
      <c r="G16" s="4" t="s">
        <v>19</v>
      </c>
      <c r="H16" s="4" t="s">
        <v>416</v>
      </c>
    </row>
    <row r="17" spans="1:8" s="6" customFormat="1" ht="31.2" x14ac:dyDescent="0.3">
      <c r="A17" s="5" t="s">
        <v>587</v>
      </c>
      <c r="B17" s="3" t="s">
        <v>75</v>
      </c>
      <c r="C17" s="3" t="s">
        <v>2296</v>
      </c>
      <c r="D17" s="3" t="s">
        <v>0</v>
      </c>
      <c r="E17" s="3" t="s">
        <v>521</v>
      </c>
      <c r="F17" s="3" t="s">
        <v>29</v>
      </c>
      <c r="G17" s="4" t="s">
        <v>586</v>
      </c>
      <c r="H17" s="4" t="s">
        <v>416</v>
      </c>
    </row>
    <row r="18" spans="1:8" s="6" customFormat="1" ht="31.2" x14ac:dyDescent="0.3">
      <c r="A18" s="5" t="s">
        <v>591</v>
      </c>
      <c r="B18" s="3" t="s">
        <v>75</v>
      </c>
      <c r="C18" s="3" t="s">
        <v>2297</v>
      </c>
      <c r="D18" s="3" t="s">
        <v>0</v>
      </c>
      <c r="E18" s="3" t="s">
        <v>483</v>
      </c>
      <c r="F18" s="3" t="s">
        <v>29</v>
      </c>
      <c r="G18" s="4" t="s">
        <v>590</v>
      </c>
      <c r="H18" s="4" t="s">
        <v>417</v>
      </c>
    </row>
    <row r="19" spans="1:8" s="6" customFormat="1" ht="31.2" x14ac:dyDescent="0.3">
      <c r="A19" s="5" t="s">
        <v>597</v>
      </c>
      <c r="B19" s="3" t="s">
        <v>75</v>
      </c>
      <c r="C19" s="3" t="s">
        <v>2298</v>
      </c>
      <c r="D19" s="3" t="s">
        <v>0</v>
      </c>
      <c r="E19" s="3" t="s">
        <v>521</v>
      </c>
      <c r="F19" s="3" t="s">
        <v>29</v>
      </c>
      <c r="G19" s="4" t="s">
        <v>596</v>
      </c>
      <c r="H19" s="4" t="s">
        <v>417</v>
      </c>
    </row>
    <row r="20" spans="1:8" s="6" customFormat="1" ht="78" x14ac:dyDescent="0.3">
      <c r="A20" s="5" t="s">
        <v>614</v>
      </c>
      <c r="B20" s="3" t="s">
        <v>75</v>
      </c>
      <c r="C20" s="3" t="s">
        <v>562</v>
      </c>
      <c r="D20" s="3" t="s">
        <v>0</v>
      </c>
      <c r="E20" s="3" t="s">
        <v>22</v>
      </c>
      <c r="F20" s="3" t="s">
        <v>87</v>
      </c>
      <c r="G20" s="4" t="s">
        <v>613</v>
      </c>
      <c r="H20" s="4" t="s">
        <v>2015</v>
      </c>
    </row>
    <row r="21" spans="1:8" s="6" customFormat="1" ht="93.6" x14ac:dyDescent="0.3">
      <c r="A21" s="5" t="s">
        <v>611</v>
      </c>
      <c r="B21" s="3" t="s">
        <v>75</v>
      </c>
      <c r="C21" s="3" t="s">
        <v>2299</v>
      </c>
      <c r="D21" s="3" t="s">
        <v>0</v>
      </c>
      <c r="E21" s="3" t="s">
        <v>22</v>
      </c>
      <c r="F21" s="3" t="s">
        <v>29</v>
      </c>
      <c r="G21" s="4" t="s">
        <v>610</v>
      </c>
      <c r="H21" s="4" t="s">
        <v>418</v>
      </c>
    </row>
    <row r="22" spans="1:8" s="6" customFormat="1" ht="46.8" x14ac:dyDescent="0.3">
      <c r="A22" s="5" t="s">
        <v>606</v>
      </c>
      <c r="B22" s="3" t="s">
        <v>75</v>
      </c>
      <c r="C22" s="3" t="s">
        <v>2300</v>
      </c>
      <c r="D22" s="3" t="s">
        <v>0</v>
      </c>
      <c r="E22" s="3" t="s">
        <v>22</v>
      </c>
      <c r="F22" s="3" t="s">
        <v>87</v>
      </c>
      <c r="G22" s="4" t="s">
        <v>605</v>
      </c>
      <c r="H22" s="4" t="s">
        <v>419</v>
      </c>
    </row>
    <row r="23" spans="1:8" s="6" customFormat="1" ht="78" x14ac:dyDescent="0.3">
      <c r="A23" s="5" t="s">
        <v>609</v>
      </c>
      <c r="B23" s="3" t="s">
        <v>75</v>
      </c>
      <c r="C23" s="3" t="s">
        <v>607</v>
      </c>
      <c r="D23" s="3" t="s">
        <v>0</v>
      </c>
      <c r="E23" s="3" t="s">
        <v>22</v>
      </c>
      <c r="F23" s="3" t="s">
        <v>87</v>
      </c>
      <c r="G23" s="4" t="s">
        <v>608</v>
      </c>
      <c r="H23" s="4" t="s">
        <v>1813</v>
      </c>
    </row>
    <row r="24" spans="1:8" s="6" customFormat="1" ht="31.2" x14ac:dyDescent="0.3">
      <c r="A24" s="5" t="s">
        <v>593</v>
      </c>
      <c r="B24" s="3" t="s">
        <v>75</v>
      </c>
      <c r="C24" s="3" t="s">
        <v>2301</v>
      </c>
      <c r="D24" s="3" t="s">
        <v>0</v>
      </c>
      <c r="E24" s="3" t="s">
        <v>22</v>
      </c>
      <c r="F24" s="3" t="s">
        <v>87</v>
      </c>
      <c r="G24" s="4" t="s">
        <v>592</v>
      </c>
      <c r="H24" s="4" t="s">
        <v>1843</v>
      </c>
    </row>
    <row r="25" spans="1:8" s="6" customFormat="1" ht="109.2" x14ac:dyDescent="0.3">
      <c r="A25" s="5" t="s">
        <v>595</v>
      </c>
      <c r="B25" s="3" t="s">
        <v>75</v>
      </c>
      <c r="C25" s="3" t="s">
        <v>2302</v>
      </c>
      <c r="D25" s="3" t="s">
        <v>0</v>
      </c>
      <c r="E25" s="3" t="s">
        <v>22</v>
      </c>
      <c r="F25" s="3" t="s">
        <v>29</v>
      </c>
      <c r="G25" s="4" t="s">
        <v>594</v>
      </c>
      <c r="H25" s="4" t="s">
        <v>1844</v>
      </c>
    </row>
    <row r="26" spans="1:8" s="6" customFormat="1" ht="31.2" x14ac:dyDescent="0.3">
      <c r="A26" s="5" t="s">
        <v>600</v>
      </c>
      <c r="B26" s="3" t="s">
        <v>75</v>
      </c>
      <c r="C26" s="3" t="s">
        <v>598</v>
      </c>
      <c r="D26" s="3" t="s">
        <v>0</v>
      </c>
      <c r="E26" s="3" t="s">
        <v>22</v>
      </c>
      <c r="F26" s="3" t="s">
        <v>87</v>
      </c>
      <c r="G26" s="4" t="s">
        <v>599</v>
      </c>
      <c r="H26" s="4" t="s">
        <v>1848</v>
      </c>
    </row>
    <row r="27" spans="1:8" s="6" customFormat="1" ht="31.2" x14ac:dyDescent="0.3">
      <c r="A27" s="5" t="s">
        <v>602</v>
      </c>
      <c r="B27" s="3" t="s">
        <v>75</v>
      </c>
      <c r="C27" s="3" t="s">
        <v>2303</v>
      </c>
      <c r="D27" s="3" t="s">
        <v>0</v>
      </c>
      <c r="E27" s="3" t="s">
        <v>22</v>
      </c>
      <c r="F27" s="3" t="s">
        <v>29</v>
      </c>
      <c r="G27" s="4" t="s">
        <v>601</v>
      </c>
      <c r="H27" s="4" t="s">
        <v>1849</v>
      </c>
    </row>
    <row r="28" spans="1:8" s="6" customFormat="1" ht="31.2" x14ac:dyDescent="0.3">
      <c r="A28" s="5" t="s">
        <v>589</v>
      </c>
      <c r="B28" s="3" t="s">
        <v>75</v>
      </c>
      <c r="C28" s="3" t="s">
        <v>2304</v>
      </c>
      <c r="D28" s="3" t="s">
        <v>0</v>
      </c>
      <c r="E28" s="3" t="s">
        <v>22</v>
      </c>
      <c r="F28" s="3" t="s">
        <v>87</v>
      </c>
      <c r="G28" s="4" t="s">
        <v>588</v>
      </c>
      <c r="H28" s="4" t="s">
        <v>1851</v>
      </c>
    </row>
    <row r="29" spans="1:8" s="6" customFormat="1" ht="31.2" x14ac:dyDescent="0.3">
      <c r="A29" s="5" t="s">
        <v>1567</v>
      </c>
      <c r="B29" s="3" t="s">
        <v>75</v>
      </c>
      <c r="C29" s="3" t="s">
        <v>2305</v>
      </c>
      <c r="D29" s="3" t="s">
        <v>0</v>
      </c>
      <c r="E29" s="3" t="s">
        <v>22</v>
      </c>
      <c r="F29" s="3" t="s">
        <v>87</v>
      </c>
      <c r="G29" s="4" t="s">
        <v>1570</v>
      </c>
      <c r="H29" s="4" t="s">
        <v>1157</v>
      </c>
    </row>
    <row r="30" spans="1:8" s="6" customFormat="1" ht="31.2" x14ac:dyDescent="0.3">
      <c r="A30" s="5" t="s">
        <v>1568</v>
      </c>
      <c r="B30" s="3" t="s">
        <v>75</v>
      </c>
      <c r="C30" s="3" t="s">
        <v>2306</v>
      </c>
      <c r="D30" s="3" t="s">
        <v>0</v>
      </c>
      <c r="E30" s="3" t="s">
        <v>22</v>
      </c>
      <c r="F30" s="3" t="s">
        <v>87</v>
      </c>
      <c r="G30" s="4" t="s">
        <v>1571</v>
      </c>
      <c r="H30" s="4" t="s">
        <v>1157</v>
      </c>
    </row>
    <row r="31" spans="1:8" s="6" customFormat="1" ht="31.2" x14ac:dyDescent="0.3">
      <c r="A31" s="5" t="s">
        <v>1569</v>
      </c>
      <c r="B31" s="3" t="s">
        <v>75</v>
      </c>
      <c r="C31" s="3" t="s">
        <v>2307</v>
      </c>
      <c r="D31" s="3" t="s">
        <v>0</v>
      </c>
      <c r="E31" s="3" t="s">
        <v>22</v>
      </c>
      <c r="F31" s="3" t="s">
        <v>87</v>
      </c>
      <c r="G31" s="4" t="s">
        <v>1572</v>
      </c>
      <c r="H31" s="4" t="s">
        <v>1573</v>
      </c>
    </row>
    <row r="32" spans="1:8" s="6" customFormat="1" ht="78" x14ac:dyDescent="0.3">
      <c r="A32" s="5" t="s">
        <v>616</v>
      </c>
      <c r="B32" s="3" t="s">
        <v>221</v>
      </c>
      <c r="C32" s="3"/>
      <c r="D32" s="3" t="s">
        <v>14</v>
      </c>
      <c r="E32" s="3"/>
      <c r="F32" s="3"/>
      <c r="G32" s="4" t="s">
        <v>615</v>
      </c>
      <c r="H32" s="4" t="s">
        <v>2140</v>
      </c>
    </row>
    <row r="33" spans="1:8" s="6" customFormat="1" ht="31.2" x14ac:dyDescent="0.3">
      <c r="A33" s="5" t="s">
        <v>627</v>
      </c>
      <c r="B33" s="3" t="s">
        <v>221</v>
      </c>
      <c r="C33" s="3" t="s">
        <v>486</v>
      </c>
      <c r="D33" s="3" t="s">
        <v>0</v>
      </c>
      <c r="E33" s="3" t="s">
        <v>22</v>
      </c>
      <c r="F33" s="3" t="s">
        <v>87</v>
      </c>
      <c r="G33" s="4" t="s">
        <v>502</v>
      </c>
      <c r="H33" s="4" t="s">
        <v>400</v>
      </c>
    </row>
    <row r="34" spans="1:8" s="6" customFormat="1" ht="46.8" x14ac:dyDescent="0.3">
      <c r="A34" s="5" t="s">
        <v>626</v>
      </c>
      <c r="B34" s="3" t="s">
        <v>221</v>
      </c>
      <c r="C34" s="3" t="s">
        <v>2308</v>
      </c>
      <c r="D34" s="3" t="s">
        <v>0</v>
      </c>
      <c r="E34" s="3" t="s">
        <v>483</v>
      </c>
      <c r="F34" s="3" t="s">
        <v>87</v>
      </c>
      <c r="G34" s="4" t="s">
        <v>625</v>
      </c>
      <c r="H34" s="4" t="s">
        <v>401</v>
      </c>
    </row>
    <row r="35" spans="1:8" s="6" customFormat="1" ht="46.8" x14ac:dyDescent="0.3">
      <c r="A35" s="5" t="s">
        <v>624</v>
      </c>
      <c r="B35" s="3" t="s">
        <v>221</v>
      </c>
      <c r="C35" s="3" t="s">
        <v>2309</v>
      </c>
      <c r="D35" s="3" t="s">
        <v>0</v>
      </c>
      <c r="E35" s="3" t="s">
        <v>483</v>
      </c>
      <c r="F35" s="3" t="s">
        <v>87</v>
      </c>
      <c r="G35" s="4" t="s">
        <v>623</v>
      </c>
      <c r="H35" s="4" t="s">
        <v>402</v>
      </c>
    </row>
    <row r="36" spans="1:8" s="6" customFormat="1" ht="46.8" x14ac:dyDescent="0.3">
      <c r="A36" s="5" t="s">
        <v>619</v>
      </c>
      <c r="B36" s="3" t="s">
        <v>221</v>
      </c>
      <c r="C36" s="3" t="s">
        <v>617</v>
      </c>
      <c r="D36" s="3" t="s">
        <v>0</v>
      </c>
      <c r="E36" s="3" t="s">
        <v>22</v>
      </c>
      <c r="F36" s="3" t="s">
        <v>87</v>
      </c>
      <c r="G36" s="4" t="s">
        <v>618</v>
      </c>
      <c r="H36" s="4" t="s">
        <v>1157</v>
      </c>
    </row>
    <row r="37" spans="1:8" s="6" customFormat="1" ht="31.2" x14ac:dyDescent="0.3">
      <c r="A37" s="5" t="s">
        <v>622</v>
      </c>
      <c r="B37" s="3" t="s">
        <v>221</v>
      </c>
      <c r="C37" s="3" t="s">
        <v>2310</v>
      </c>
      <c r="D37" s="3" t="s">
        <v>0</v>
      </c>
      <c r="E37" s="3" t="s">
        <v>22</v>
      </c>
      <c r="F37" s="3" t="s">
        <v>620</v>
      </c>
      <c r="G37" s="4" t="s">
        <v>621</v>
      </c>
      <c r="H37" s="4" t="s">
        <v>1832</v>
      </c>
    </row>
    <row r="38" spans="1:8" s="6" customFormat="1" x14ac:dyDescent="0.3">
      <c r="A38" s="5" t="s">
        <v>540</v>
      </c>
      <c r="B38" s="3" t="s">
        <v>538</v>
      </c>
      <c r="C38" s="3"/>
      <c r="D38" s="3" t="s">
        <v>14</v>
      </c>
      <c r="E38" s="3"/>
      <c r="F38" s="3"/>
      <c r="G38" s="4" t="s">
        <v>539</v>
      </c>
      <c r="H38" s="4" t="s">
        <v>420</v>
      </c>
    </row>
    <row r="39" spans="1:8" s="6" customFormat="1" ht="46.8" x14ac:dyDescent="0.3">
      <c r="A39" s="5" t="s">
        <v>546</v>
      </c>
      <c r="B39" s="3" t="s">
        <v>538</v>
      </c>
      <c r="C39" s="3" t="s">
        <v>544</v>
      </c>
      <c r="D39" s="3" t="s">
        <v>0</v>
      </c>
      <c r="E39" s="3" t="s">
        <v>22</v>
      </c>
      <c r="F39" s="3" t="s">
        <v>87</v>
      </c>
      <c r="G39" s="4" t="s">
        <v>545</v>
      </c>
      <c r="H39" s="4" t="s">
        <v>2016</v>
      </c>
    </row>
    <row r="40" spans="1:8" s="6" customFormat="1" ht="62.4" x14ac:dyDescent="0.3">
      <c r="A40" s="5" t="s">
        <v>558</v>
      </c>
      <c r="B40" s="3" t="s">
        <v>538</v>
      </c>
      <c r="C40" s="3" t="s">
        <v>486</v>
      </c>
      <c r="D40" s="3" t="s">
        <v>0</v>
      </c>
      <c r="E40" s="3" t="s">
        <v>22</v>
      </c>
      <c r="F40" s="3" t="s">
        <v>87</v>
      </c>
      <c r="G40" s="4" t="s">
        <v>177</v>
      </c>
      <c r="H40" s="4" t="s">
        <v>421</v>
      </c>
    </row>
    <row r="41" spans="1:8" s="6" customFormat="1" ht="93.6" x14ac:dyDescent="0.3">
      <c r="A41" s="5" t="s">
        <v>556</v>
      </c>
      <c r="B41" s="3" t="s">
        <v>538</v>
      </c>
      <c r="C41" s="3" t="s">
        <v>480</v>
      </c>
      <c r="D41" s="3" t="s">
        <v>0</v>
      </c>
      <c r="E41" s="3" t="s">
        <v>22</v>
      </c>
      <c r="F41" s="3" t="s">
        <v>87</v>
      </c>
      <c r="G41" s="4" t="s">
        <v>555</v>
      </c>
      <c r="H41" s="4" t="s">
        <v>1671</v>
      </c>
    </row>
    <row r="42" spans="1:8" s="6" customFormat="1" ht="93.6" x14ac:dyDescent="0.3">
      <c r="A42" s="5" t="s">
        <v>557</v>
      </c>
      <c r="B42" s="3" t="s">
        <v>538</v>
      </c>
      <c r="C42" s="3" t="s">
        <v>2300</v>
      </c>
      <c r="D42" s="3" t="s">
        <v>0</v>
      </c>
      <c r="E42" s="3" t="s">
        <v>22</v>
      </c>
      <c r="F42" s="3" t="s">
        <v>87</v>
      </c>
      <c r="G42" s="4" t="s">
        <v>542</v>
      </c>
      <c r="H42" s="4" t="s">
        <v>1673</v>
      </c>
    </row>
    <row r="43" spans="1:8" s="6" customFormat="1" ht="93.6" x14ac:dyDescent="0.3">
      <c r="A43" s="5" t="s">
        <v>543</v>
      </c>
      <c r="B43" s="3" t="s">
        <v>538</v>
      </c>
      <c r="C43" s="3" t="s">
        <v>2295</v>
      </c>
      <c r="D43" s="3" t="s">
        <v>0</v>
      </c>
      <c r="E43" s="3" t="s">
        <v>483</v>
      </c>
      <c r="F43" s="3" t="s">
        <v>541</v>
      </c>
      <c r="G43" s="4" t="s">
        <v>542</v>
      </c>
      <c r="H43" s="4" t="s">
        <v>1672</v>
      </c>
    </row>
    <row r="44" spans="1:8" s="6" customFormat="1" ht="78" x14ac:dyDescent="0.3">
      <c r="A44" s="5" t="s">
        <v>563</v>
      </c>
      <c r="B44" s="3" t="s">
        <v>538</v>
      </c>
      <c r="C44" s="3" t="s">
        <v>562</v>
      </c>
      <c r="D44" s="3" t="s">
        <v>0</v>
      </c>
      <c r="E44" s="3" t="s">
        <v>22</v>
      </c>
      <c r="F44" s="3" t="s">
        <v>87</v>
      </c>
      <c r="G44" s="4" t="s">
        <v>542</v>
      </c>
      <c r="H44" s="4" t="s">
        <v>2017</v>
      </c>
    </row>
    <row r="45" spans="1:8" s="6" customFormat="1" ht="31.2" x14ac:dyDescent="0.3">
      <c r="A45" s="5" t="s">
        <v>548</v>
      </c>
      <c r="B45" s="3" t="s">
        <v>538</v>
      </c>
      <c r="C45" s="3" t="s">
        <v>547</v>
      </c>
      <c r="D45" s="3" t="s">
        <v>0</v>
      </c>
      <c r="E45" s="3" t="s">
        <v>22</v>
      </c>
      <c r="F45" s="3" t="s">
        <v>87</v>
      </c>
      <c r="G45" s="4" t="s">
        <v>150</v>
      </c>
      <c r="H45" s="4" t="s">
        <v>1160</v>
      </c>
    </row>
    <row r="46" spans="1:8" s="6" customFormat="1" ht="31.2" x14ac:dyDescent="0.3">
      <c r="A46" s="5" t="s">
        <v>554</v>
      </c>
      <c r="B46" s="3" t="s">
        <v>538</v>
      </c>
      <c r="C46" s="3" t="s">
        <v>2311</v>
      </c>
      <c r="D46" s="3" t="s">
        <v>0</v>
      </c>
      <c r="E46" s="3" t="s">
        <v>22</v>
      </c>
      <c r="F46" s="3" t="s">
        <v>87</v>
      </c>
      <c r="G46" s="4" t="s">
        <v>553</v>
      </c>
      <c r="H46" s="4" t="s">
        <v>1161</v>
      </c>
    </row>
    <row r="47" spans="1:8" s="6" customFormat="1" ht="46.8" x14ac:dyDescent="0.3">
      <c r="A47" s="5" t="s">
        <v>552</v>
      </c>
      <c r="B47" s="3" t="s">
        <v>538</v>
      </c>
      <c r="C47" s="3" t="s">
        <v>2312</v>
      </c>
      <c r="D47" s="3" t="s">
        <v>0</v>
      </c>
      <c r="E47" s="3" t="s">
        <v>22</v>
      </c>
      <c r="F47" s="3" t="s">
        <v>87</v>
      </c>
      <c r="G47" s="4" t="s">
        <v>551</v>
      </c>
      <c r="H47" s="4" t="s">
        <v>794</v>
      </c>
    </row>
    <row r="48" spans="1:8" s="6" customFormat="1" ht="46.8" x14ac:dyDescent="0.3">
      <c r="A48" s="5" t="s">
        <v>550</v>
      </c>
      <c r="B48" s="3" t="s">
        <v>538</v>
      </c>
      <c r="C48" s="3" t="s">
        <v>2313</v>
      </c>
      <c r="D48" s="3" t="s">
        <v>0</v>
      </c>
      <c r="E48" s="3" t="s">
        <v>22</v>
      </c>
      <c r="F48" s="3" t="s">
        <v>87</v>
      </c>
      <c r="G48" s="4" t="s">
        <v>549</v>
      </c>
      <c r="H48" s="4" t="s">
        <v>2018</v>
      </c>
    </row>
    <row r="49" spans="1:8" s="6" customFormat="1" ht="31.2" x14ac:dyDescent="0.3">
      <c r="A49" s="5" t="s">
        <v>561</v>
      </c>
      <c r="B49" s="3" t="s">
        <v>538</v>
      </c>
      <c r="C49" s="3" t="s">
        <v>559</v>
      </c>
      <c r="D49" s="3" t="s">
        <v>0</v>
      </c>
      <c r="E49" s="3" t="s">
        <v>22</v>
      </c>
      <c r="F49" s="3" t="s">
        <v>87</v>
      </c>
      <c r="G49" s="4" t="s">
        <v>560</v>
      </c>
      <c r="H49" s="4" t="s">
        <v>2156</v>
      </c>
    </row>
    <row r="50" spans="1:8" s="6" customFormat="1" ht="31.2" x14ac:dyDescent="0.3">
      <c r="A50" s="5" t="s">
        <v>1574</v>
      </c>
      <c r="B50" s="3" t="s">
        <v>538</v>
      </c>
      <c r="C50" s="3" t="s">
        <v>2314</v>
      </c>
      <c r="D50" s="3" t="s">
        <v>0</v>
      </c>
      <c r="E50" s="3" t="s">
        <v>22</v>
      </c>
      <c r="F50" s="3" t="s">
        <v>87</v>
      </c>
      <c r="G50" s="4" t="s">
        <v>1575</v>
      </c>
      <c r="H50" s="4" t="s">
        <v>2019</v>
      </c>
    </row>
    <row r="51" spans="1:8" s="6" customFormat="1" x14ac:dyDescent="0.3">
      <c r="A51" s="5" t="s">
        <v>710</v>
      </c>
      <c r="B51" s="3" t="s">
        <v>708</v>
      </c>
      <c r="C51" s="3"/>
      <c r="D51" s="3" t="s">
        <v>14</v>
      </c>
      <c r="E51" s="3"/>
      <c r="F51" s="3"/>
      <c r="G51" s="4" t="s">
        <v>709</v>
      </c>
      <c r="H51" s="4" t="s">
        <v>422</v>
      </c>
    </row>
    <row r="52" spans="1:8" s="6" customFormat="1" ht="31.2" x14ac:dyDescent="0.3">
      <c r="A52" s="5" t="s">
        <v>717</v>
      </c>
      <c r="B52" s="3" t="s">
        <v>708</v>
      </c>
      <c r="C52" s="3" t="s">
        <v>716</v>
      </c>
      <c r="D52" s="3" t="s">
        <v>0</v>
      </c>
      <c r="E52" s="3" t="s">
        <v>22</v>
      </c>
      <c r="F52" s="3" t="s">
        <v>87</v>
      </c>
      <c r="G52" s="4" t="s">
        <v>472</v>
      </c>
      <c r="H52" s="4" t="s">
        <v>1666</v>
      </c>
    </row>
    <row r="53" spans="1:8" s="6" customFormat="1" ht="31.2" x14ac:dyDescent="0.3">
      <c r="A53" s="5" t="s">
        <v>715</v>
      </c>
      <c r="B53" s="3" t="s">
        <v>708</v>
      </c>
      <c r="C53" s="3" t="s">
        <v>486</v>
      </c>
      <c r="D53" s="3" t="s">
        <v>0</v>
      </c>
      <c r="E53" s="3" t="s">
        <v>22</v>
      </c>
      <c r="F53" s="3" t="s">
        <v>87</v>
      </c>
      <c r="G53" s="4" t="s">
        <v>177</v>
      </c>
      <c r="H53" s="4" t="s">
        <v>423</v>
      </c>
    </row>
    <row r="54" spans="1:8" s="6" customFormat="1" ht="78" x14ac:dyDescent="0.3">
      <c r="A54" s="5" t="s">
        <v>712</v>
      </c>
      <c r="B54" s="3" t="s">
        <v>708</v>
      </c>
      <c r="C54" s="3" t="s">
        <v>480</v>
      </c>
      <c r="D54" s="3" t="s">
        <v>0</v>
      </c>
      <c r="E54" s="3" t="s">
        <v>22</v>
      </c>
      <c r="F54" s="3" t="s">
        <v>87</v>
      </c>
      <c r="G54" s="4" t="s">
        <v>555</v>
      </c>
      <c r="H54" s="4" t="s">
        <v>1667</v>
      </c>
    </row>
    <row r="55" spans="1:8" s="6" customFormat="1" ht="78" x14ac:dyDescent="0.3">
      <c r="A55" s="5" t="s">
        <v>714</v>
      </c>
      <c r="B55" s="3" t="s">
        <v>708</v>
      </c>
      <c r="C55" s="3" t="s">
        <v>2300</v>
      </c>
      <c r="D55" s="3" t="s">
        <v>0</v>
      </c>
      <c r="E55" s="3" t="s">
        <v>22</v>
      </c>
      <c r="F55" s="3" t="s">
        <v>87</v>
      </c>
      <c r="G55" s="4" t="s">
        <v>713</v>
      </c>
      <c r="H55" s="4" t="s">
        <v>1669</v>
      </c>
    </row>
    <row r="56" spans="1:8" s="6" customFormat="1" ht="78" x14ac:dyDescent="0.3">
      <c r="A56" s="5" t="s">
        <v>711</v>
      </c>
      <c r="B56" s="3" t="s">
        <v>708</v>
      </c>
      <c r="C56" s="3" t="s">
        <v>2295</v>
      </c>
      <c r="D56" s="3" t="s">
        <v>0</v>
      </c>
      <c r="E56" s="3" t="s">
        <v>22</v>
      </c>
      <c r="F56" s="3" t="s">
        <v>87</v>
      </c>
      <c r="G56" s="4" t="s">
        <v>19</v>
      </c>
      <c r="H56" s="4" t="s">
        <v>1668</v>
      </c>
    </row>
    <row r="57" spans="1:8" s="6" customFormat="1" ht="62.4" x14ac:dyDescent="0.3">
      <c r="A57" s="5" t="s">
        <v>719</v>
      </c>
      <c r="B57" s="3" t="s">
        <v>708</v>
      </c>
      <c r="C57" s="3" t="s">
        <v>562</v>
      </c>
      <c r="D57" s="3" t="s">
        <v>0</v>
      </c>
      <c r="E57" s="3" t="s">
        <v>22</v>
      </c>
      <c r="F57" s="3" t="s">
        <v>87</v>
      </c>
      <c r="G57" s="4" t="s">
        <v>718</v>
      </c>
      <c r="H57" s="4" t="s">
        <v>2020</v>
      </c>
    </row>
    <row r="58" spans="1:8" s="6" customFormat="1" ht="31.2" x14ac:dyDescent="0.3">
      <c r="A58" s="5" t="s">
        <v>724</v>
      </c>
      <c r="B58" s="3" t="s">
        <v>708</v>
      </c>
      <c r="C58" s="3" t="s">
        <v>2315</v>
      </c>
      <c r="D58" s="3" t="s">
        <v>0</v>
      </c>
      <c r="E58" s="3" t="s">
        <v>22</v>
      </c>
      <c r="F58" s="3" t="s">
        <v>87</v>
      </c>
      <c r="G58" s="4" t="s">
        <v>723</v>
      </c>
      <c r="H58" s="4" t="s">
        <v>1540</v>
      </c>
    </row>
    <row r="59" spans="1:8" s="6" customFormat="1" ht="31.2" x14ac:dyDescent="0.3">
      <c r="A59" s="5" t="s">
        <v>722</v>
      </c>
      <c r="B59" s="3" t="s">
        <v>708</v>
      </c>
      <c r="C59" s="3" t="s">
        <v>720</v>
      </c>
      <c r="D59" s="3" t="s">
        <v>0</v>
      </c>
      <c r="E59" s="3" t="s">
        <v>22</v>
      </c>
      <c r="F59" s="3" t="s">
        <v>87</v>
      </c>
      <c r="G59" s="4" t="s">
        <v>721</v>
      </c>
      <c r="H59" s="4" t="s">
        <v>795</v>
      </c>
    </row>
    <row r="60" spans="1:8" s="6" customFormat="1" ht="46.8" x14ac:dyDescent="0.3">
      <c r="A60" s="5" t="s">
        <v>727</v>
      </c>
      <c r="B60" s="3" t="s">
        <v>708</v>
      </c>
      <c r="C60" s="3" t="s">
        <v>2316</v>
      </c>
      <c r="D60" s="3" t="s">
        <v>0</v>
      </c>
      <c r="E60" s="3" t="s">
        <v>22</v>
      </c>
      <c r="F60" s="3" t="s">
        <v>87</v>
      </c>
      <c r="G60" s="4" t="s">
        <v>40</v>
      </c>
      <c r="H60" s="4" t="s">
        <v>1169</v>
      </c>
    </row>
    <row r="61" spans="1:8" s="6" customFormat="1" ht="31.2" x14ac:dyDescent="0.3">
      <c r="A61" s="5" t="s">
        <v>726</v>
      </c>
      <c r="B61" s="3" t="s">
        <v>708</v>
      </c>
      <c r="C61" s="3" t="s">
        <v>2317</v>
      </c>
      <c r="D61" s="3" t="s">
        <v>0</v>
      </c>
      <c r="E61" s="3" t="s">
        <v>22</v>
      </c>
      <c r="F61" s="3" t="s">
        <v>87</v>
      </c>
      <c r="G61" s="4" t="s">
        <v>725</v>
      </c>
      <c r="H61" s="4" t="s">
        <v>2021</v>
      </c>
    </row>
    <row r="62" spans="1:8" s="6" customFormat="1" x14ac:dyDescent="0.3">
      <c r="A62" s="5" t="s">
        <v>1576</v>
      </c>
      <c r="B62" s="3" t="s">
        <v>708</v>
      </c>
      <c r="C62" s="3" t="s">
        <v>1577</v>
      </c>
      <c r="D62" s="3" t="s">
        <v>0</v>
      </c>
      <c r="E62" s="3" t="s">
        <v>22</v>
      </c>
      <c r="F62" s="3" t="s">
        <v>87</v>
      </c>
      <c r="G62" s="4" t="s">
        <v>1578</v>
      </c>
      <c r="H62" s="4" t="s">
        <v>1579</v>
      </c>
    </row>
    <row r="63" spans="1:8" s="6" customFormat="1" ht="78" x14ac:dyDescent="0.3">
      <c r="A63" s="5" t="s">
        <v>754</v>
      </c>
      <c r="B63" s="3" t="s">
        <v>752</v>
      </c>
      <c r="C63" s="3"/>
      <c r="D63" s="3" t="s">
        <v>14</v>
      </c>
      <c r="E63" s="3"/>
      <c r="F63" s="3"/>
      <c r="G63" s="4" t="s">
        <v>753</v>
      </c>
      <c r="H63" s="4" t="s">
        <v>1814</v>
      </c>
    </row>
    <row r="64" spans="1:8" s="6" customFormat="1" ht="46.8" x14ac:dyDescent="0.3">
      <c r="A64" s="5" t="s">
        <v>786</v>
      </c>
      <c r="B64" s="3" t="s">
        <v>752</v>
      </c>
      <c r="C64" s="3" t="s">
        <v>784</v>
      </c>
      <c r="D64" s="3" t="s">
        <v>0</v>
      </c>
      <c r="E64" s="3" t="s">
        <v>22</v>
      </c>
      <c r="F64" s="3" t="s">
        <v>87</v>
      </c>
      <c r="G64" s="4" t="s">
        <v>785</v>
      </c>
      <c r="H64" s="4" t="s">
        <v>2023</v>
      </c>
    </row>
    <row r="65" spans="1:8" s="6" customFormat="1" ht="46.8" x14ac:dyDescent="0.3">
      <c r="A65" s="5" t="s">
        <v>772</v>
      </c>
      <c r="B65" s="3" t="s">
        <v>752</v>
      </c>
      <c r="C65" s="3" t="s">
        <v>486</v>
      </c>
      <c r="D65" s="3" t="s">
        <v>0</v>
      </c>
      <c r="E65" s="3" t="s">
        <v>22</v>
      </c>
      <c r="F65" s="3" t="s">
        <v>87</v>
      </c>
      <c r="G65" s="4" t="s">
        <v>771</v>
      </c>
      <c r="H65" s="4" t="s">
        <v>447</v>
      </c>
    </row>
    <row r="66" spans="1:8" s="6" customFormat="1" ht="93.6" x14ac:dyDescent="0.3">
      <c r="A66" s="5" t="s">
        <v>761</v>
      </c>
      <c r="B66" s="3" t="s">
        <v>752</v>
      </c>
      <c r="C66" s="3" t="s">
        <v>480</v>
      </c>
      <c r="D66" s="3" t="s">
        <v>0</v>
      </c>
      <c r="E66" s="3" t="s">
        <v>22</v>
      </c>
      <c r="F66" s="3" t="s">
        <v>87</v>
      </c>
      <c r="G66" s="4" t="s">
        <v>760</v>
      </c>
      <c r="H66" s="4" t="s">
        <v>1690</v>
      </c>
    </row>
    <row r="67" spans="1:8" s="6" customFormat="1" ht="46.8" x14ac:dyDescent="0.3">
      <c r="A67" s="5" t="s">
        <v>766</v>
      </c>
      <c r="B67" s="3" t="s">
        <v>752</v>
      </c>
      <c r="C67" s="3" t="s">
        <v>2318</v>
      </c>
      <c r="D67" s="3" t="s">
        <v>0</v>
      </c>
      <c r="E67" s="3" t="s">
        <v>483</v>
      </c>
      <c r="F67" s="3" t="s">
        <v>87</v>
      </c>
      <c r="G67" s="4" t="s">
        <v>765</v>
      </c>
      <c r="H67" s="4" t="s">
        <v>448</v>
      </c>
    </row>
    <row r="68" spans="1:8" s="6" customFormat="1" ht="46.8" x14ac:dyDescent="0.3">
      <c r="A68" s="5" t="s">
        <v>768</v>
      </c>
      <c r="B68" s="3" t="s">
        <v>752</v>
      </c>
      <c r="C68" s="3" t="s">
        <v>2319</v>
      </c>
      <c r="D68" s="3" t="s">
        <v>0</v>
      </c>
      <c r="E68" s="3" t="s">
        <v>521</v>
      </c>
      <c r="F68" s="3" t="s">
        <v>87</v>
      </c>
      <c r="G68" s="4" t="s">
        <v>767</v>
      </c>
      <c r="H68" s="4" t="s">
        <v>448</v>
      </c>
    </row>
    <row r="69" spans="1:8" s="6" customFormat="1" ht="62.4" x14ac:dyDescent="0.3">
      <c r="A69" s="5" t="s">
        <v>788</v>
      </c>
      <c r="B69" s="3" t="s">
        <v>752</v>
      </c>
      <c r="C69" s="3" t="s">
        <v>2320</v>
      </c>
      <c r="D69" s="3" t="s">
        <v>0</v>
      </c>
      <c r="E69" s="3" t="s">
        <v>22</v>
      </c>
      <c r="F69" s="3" t="s">
        <v>87</v>
      </c>
      <c r="G69" s="4" t="s">
        <v>787</v>
      </c>
      <c r="H69" s="4" t="s">
        <v>451</v>
      </c>
    </row>
    <row r="70" spans="1:8" s="6" customFormat="1" ht="93.6" x14ac:dyDescent="0.3">
      <c r="A70" s="5" t="s">
        <v>764</v>
      </c>
      <c r="B70" s="3" t="s">
        <v>752</v>
      </c>
      <c r="C70" s="3" t="s">
        <v>762</v>
      </c>
      <c r="D70" s="3" t="s">
        <v>0</v>
      </c>
      <c r="E70" s="3" t="s">
        <v>566</v>
      </c>
      <c r="F70" s="3" t="s">
        <v>87</v>
      </c>
      <c r="G70" s="4" t="s">
        <v>763</v>
      </c>
      <c r="H70" s="4" t="s">
        <v>1691</v>
      </c>
    </row>
    <row r="71" spans="1:8" s="6" customFormat="1" ht="93.6" x14ac:dyDescent="0.3">
      <c r="A71" s="5" t="s">
        <v>791</v>
      </c>
      <c r="B71" s="3" t="s">
        <v>752</v>
      </c>
      <c r="C71" s="3" t="s">
        <v>789</v>
      </c>
      <c r="D71" s="3" t="s">
        <v>0</v>
      </c>
      <c r="E71" s="3" t="s">
        <v>566</v>
      </c>
      <c r="F71" s="3" t="s">
        <v>87</v>
      </c>
      <c r="G71" s="4" t="s">
        <v>790</v>
      </c>
      <c r="H71" s="4" t="s">
        <v>1692</v>
      </c>
    </row>
    <row r="72" spans="1:8" s="6" customFormat="1" ht="124.8" x14ac:dyDescent="0.3">
      <c r="A72" s="5" t="s">
        <v>759</v>
      </c>
      <c r="B72" s="3" t="s">
        <v>752</v>
      </c>
      <c r="C72" s="3" t="s">
        <v>757</v>
      </c>
      <c r="D72" s="3" t="s">
        <v>0</v>
      </c>
      <c r="E72" s="3" t="s">
        <v>566</v>
      </c>
      <c r="F72" s="3" t="s">
        <v>87</v>
      </c>
      <c r="G72" s="4" t="s">
        <v>758</v>
      </c>
      <c r="H72" s="4" t="s">
        <v>449</v>
      </c>
    </row>
    <row r="73" spans="1:8" s="6" customFormat="1" ht="124.8" x14ac:dyDescent="0.3">
      <c r="A73" s="5" t="s">
        <v>778</v>
      </c>
      <c r="B73" s="3" t="s">
        <v>752</v>
      </c>
      <c r="C73" s="3" t="s">
        <v>776</v>
      </c>
      <c r="D73" s="3" t="s">
        <v>0</v>
      </c>
      <c r="E73" s="3" t="s">
        <v>566</v>
      </c>
      <c r="F73" s="3" t="s">
        <v>87</v>
      </c>
      <c r="G73" s="4" t="s">
        <v>777</v>
      </c>
      <c r="H73" s="4" t="s">
        <v>450</v>
      </c>
    </row>
    <row r="74" spans="1:8" s="6" customFormat="1" ht="93.6" x14ac:dyDescent="0.3">
      <c r="A74" s="5" t="s">
        <v>770</v>
      </c>
      <c r="B74" s="3" t="s">
        <v>752</v>
      </c>
      <c r="C74" s="3" t="s">
        <v>2321</v>
      </c>
      <c r="D74" s="3" t="s">
        <v>0</v>
      </c>
      <c r="E74" s="3" t="s">
        <v>566</v>
      </c>
      <c r="F74" s="3" t="s">
        <v>87</v>
      </c>
      <c r="G74" s="4" t="s">
        <v>769</v>
      </c>
      <c r="H74" s="4" t="s">
        <v>1693</v>
      </c>
    </row>
    <row r="75" spans="1:8" s="6" customFormat="1" ht="46.8" x14ac:dyDescent="0.3">
      <c r="A75" s="5" t="s">
        <v>756</v>
      </c>
      <c r="B75" s="3" t="s">
        <v>752</v>
      </c>
      <c r="C75" s="3" t="s">
        <v>2322</v>
      </c>
      <c r="D75" s="3" t="s">
        <v>0</v>
      </c>
      <c r="E75" s="3" t="s">
        <v>566</v>
      </c>
      <c r="F75" s="3" t="s">
        <v>87</v>
      </c>
      <c r="G75" s="4" t="s">
        <v>755</v>
      </c>
      <c r="H75" s="4" t="s">
        <v>452</v>
      </c>
    </row>
    <row r="76" spans="1:8" s="6" customFormat="1" ht="93.6" x14ac:dyDescent="0.3">
      <c r="A76" s="5" t="s">
        <v>775</v>
      </c>
      <c r="B76" s="3" t="s">
        <v>752</v>
      </c>
      <c r="C76" s="3" t="s">
        <v>773</v>
      </c>
      <c r="D76" s="3" t="s">
        <v>0</v>
      </c>
      <c r="E76" s="3" t="s">
        <v>22</v>
      </c>
      <c r="F76" s="3" t="s">
        <v>87</v>
      </c>
      <c r="G76" s="4" t="s">
        <v>774</v>
      </c>
      <c r="H76" s="4" t="s">
        <v>1694</v>
      </c>
    </row>
    <row r="77" spans="1:8" s="6" customFormat="1" ht="93.6" x14ac:dyDescent="0.3">
      <c r="A77" s="5" t="s">
        <v>781</v>
      </c>
      <c r="B77" s="3" t="s">
        <v>752</v>
      </c>
      <c r="C77" s="3" t="s">
        <v>779</v>
      </c>
      <c r="D77" s="3" t="s">
        <v>0</v>
      </c>
      <c r="E77" s="3" t="s">
        <v>22</v>
      </c>
      <c r="F77" s="3" t="s">
        <v>87</v>
      </c>
      <c r="G77" s="4" t="s">
        <v>780</v>
      </c>
      <c r="H77" s="4" t="s">
        <v>1695</v>
      </c>
    </row>
    <row r="78" spans="1:8" s="6" customFormat="1" ht="78" x14ac:dyDescent="0.3">
      <c r="A78" s="5" t="s">
        <v>783</v>
      </c>
      <c r="B78" s="3" t="s">
        <v>752</v>
      </c>
      <c r="C78" s="3" t="s">
        <v>2323</v>
      </c>
      <c r="D78" s="3" t="s">
        <v>0</v>
      </c>
      <c r="E78" s="3" t="s">
        <v>22</v>
      </c>
      <c r="F78" s="3" t="s">
        <v>87</v>
      </c>
      <c r="G78" s="4" t="s">
        <v>782</v>
      </c>
      <c r="H78" s="4" t="s">
        <v>1696</v>
      </c>
    </row>
    <row r="79" spans="1:8" s="6" customFormat="1" ht="78" x14ac:dyDescent="0.3">
      <c r="A79" s="5" t="s">
        <v>565</v>
      </c>
      <c r="B79" s="3" t="s">
        <v>169</v>
      </c>
      <c r="C79" s="3"/>
      <c r="D79" s="3" t="s">
        <v>14</v>
      </c>
      <c r="E79" s="3"/>
      <c r="F79" s="3"/>
      <c r="G79" s="4" t="s">
        <v>564</v>
      </c>
      <c r="H79" s="4" t="s">
        <v>2141</v>
      </c>
    </row>
    <row r="80" spans="1:8" s="6" customFormat="1" ht="46.8" x14ac:dyDescent="0.3">
      <c r="A80" s="5" t="s">
        <v>1581</v>
      </c>
      <c r="B80" s="3" t="s">
        <v>169</v>
      </c>
      <c r="C80" s="3" t="s">
        <v>573</v>
      </c>
      <c r="D80" s="3" t="s">
        <v>0</v>
      </c>
      <c r="E80" s="3" t="s">
        <v>22</v>
      </c>
      <c r="F80" s="3" t="s">
        <v>87</v>
      </c>
      <c r="G80" s="4" t="s">
        <v>472</v>
      </c>
      <c r="H80" s="4" t="s">
        <v>2014</v>
      </c>
    </row>
    <row r="81" spans="1:8" s="6" customFormat="1" ht="31.2" x14ac:dyDescent="0.3">
      <c r="A81" s="5" t="s">
        <v>1582</v>
      </c>
      <c r="B81" s="3" t="s">
        <v>169</v>
      </c>
      <c r="C81" s="3" t="s">
        <v>486</v>
      </c>
      <c r="D81" s="3" t="s">
        <v>0</v>
      </c>
      <c r="E81" s="3" t="s">
        <v>22</v>
      </c>
      <c r="F81" s="3" t="s">
        <v>87</v>
      </c>
      <c r="G81" s="4" t="s">
        <v>578</v>
      </c>
      <c r="H81" s="4" t="s">
        <v>410</v>
      </c>
    </row>
    <row r="82" spans="1:8" s="6" customFormat="1" ht="93.6" x14ac:dyDescent="0.3">
      <c r="A82" s="5" t="s">
        <v>1583</v>
      </c>
      <c r="B82" s="3" t="s">
        <v>169</v>
      </c>
      <c r="C82" s="3" t="s">
        <v>580</v>
      </c>
      <c r="D82" s="3" t="s">
        <v>0</v>
      </c>
      <c r="E82" s="3" t="s">
        <v>22</v>
      </c>
      <c r="F82" s="3" t="s">
        <v>29</v>
      </c>
      <c r="G82" s="4" t="s">
        <v>581</v>
      </c>
      <c r="H82" s="4" t="s">
        <v>1648</v>
      </c>
    </row>
    <row r="83" spans="1:8" s="6" customFormat="1" ht="31.2" x14ac:dyDescent="0.3">
      <c r="A83" s="5" t="s">
        <v>1584</v>
      </c>
      <c r="B83" s="3" t="s">
        <v>169</v>
      </c>
      <c r="C83" s="3" t="s">
        <v>2324</v>
      </c>
      <c r="D83" s="3" t="s">
        <v>0</v>
      </c>
      <c r="E83" s="3" t="s">
        <v>22</v>
      </c>
      <c r="F83" s="3" t="s">
        <v>87</v>
      </c>
      <c r="G83" s="4" t="s">
        <v>569</v>
      </c>
      <c r="H83" s="4" t="s">
        <v>1867</v>
      </c>
    </row>
    <row r="84" spans="1:8" s="6" customFormat="1" ht="31.2" x14ac:dyDescent="0.3">
      <c r="A84" s="5" t="s">
        <v>1585</v>
      </c>
      <c r="B84" s="3" t="s">
        <v>169</v>
      </c>
      <c r="C84" s="3" t="s">
        <v>575</v>
      </c>
      <c r="D84" s="3" t="s">
        <v>0</v>
      </c>
      <c r="E84" s="3" t="s">
        <v>22</v>
      </c>
      <c r="F84" s="3" t="s">
        <v>87</v>
      </c>
      <c r="G84" s="4" t="s">
        <v>576</v>
      </c>
      <c r="H84" s="4" t="s">
        <v>411</v>
      </c>
    </row>
    <row r="85" spans="1:8" s="6" customFormat="1" ht="31.2" x14ac:dyDescent="0.3">
      <c r="A85" s="5" t="s">
        <v>1586</v>
      </c>
      <c r="B85" s="3" t="s">
        <v>169</v>
      </c>
      <c r="C85" s="3" t="s">
        <v>2325</v>
      </c>
      <c r="D85" s="3" t="s">
        <v>0</v>
      </c>
      <c r="E85" s="3" t="s">
        <v>566</v>
      </c>
      <c r="F85" s="3" t="s">
        <v>87</v>
      </c>
      <c r="G85" s="4" t="s">
        <v>571</v>
      </c>
      <c r="H85" s="4" t="s">
        <v>412</v>
      </c>
    </row>
    <row r="86" spans="1:8" s="6" customFormat="1" ht="31.2" x14ac:dyDescent="0.3">
      <c r="A86" s="5" t="s">
        <v>1587</v>
      </c>
      <c r="B86" s="3" t="s">
        <v>169</v>
      </c>
      <c r="C86" s="3" t="s">
        <v>2326</v>
      </c>
      <c r="D86" s="3" t="s">
        <v>0</v>
      </c>
      <c r="E86" s="3" t="s">
        <v>566</v>
      </c>
      <c r="F86" s="3" t="s">
        <v>87</v>
      </c>
      <c r="G86" s="4" t="s">
        <v>567</v>
      </c>
      <c r="H86" s="4" t="s">
        <v>413</v>
      </c>
    </row>
    <row r="87" spans="1:8" s="6" customFormat="1" ht="78" x14ac:dyDescent="0.3">
      <c r="A87" s="5" t="s">
        <v>1588</v>
      </c>
      <c r="B87" s="3" t="s">
        <v>169</v>
      </c>
      <c r="C87" s="3" t="s">
        <v>2327</v>
      </c>
      <c r="D87" s="3" t="s">
        <v>0</v>
      </c>
      <c r="E87" s="3" t="s">
        <v>566</v>
      </c>
      <c r="F87" s="3" t="s">
        <v>87</v>
      </c>
      <c r="G87" s="4" t="s">
        <v>1590</v>
      </c>
      <c r="H87" s="4" t="s">
        <v>1593</v>
      </c>
    </row>
    <row r="88" spans="1:8" s="6" customFormat="1" ht="78" x14ac:dyDescent="0.3">
      <c r="A88" s="5" t="s">
        <v>1589</v>
      </c>
      <c r="B88" s="3" t="s">
        <v>169</v>
      </c>
      <c r="C88" s="3" t="s">
        <v>2328</v>
      </c>
      <c r="D88" s="3" t="s">
        <v>0</v>
      </c>
      <c r="E88" s="3" t="s">
        <v>22</v>
      </c>
      <c r="F88" s="3" t="s">
        <v>87</v>
      </c>
      <c r="G88" s="4" t="s">
        <v>1591</v>
      </c>
      <c r="H88" s="4" t="s">
        <v>1594</v>
      </c>
    </row>
    <row r="89" spans="1:8" s="6" customFormat="1" ht="78" x14ac:dyDescent="0.3">
      <c r="A89" s="5" t="s">
        <v>1580</v>
      </c>
      <c r="B89" s="3" t="s">
        <v>169</v>
      </c>
      <c r="C89" s="3" t="s">
        <v>2329</v>
      </c>
      <c r="D89" s="3" t="s">
        <v>0</v>
      </c>
      <c r="E89" s="3" t="s">
        <v>22</v>
      </c>
      <c r="F89" s="3" t="s">
        <v>87</v>
      </c>
      <c r="G89" s="4" t="s">
        <v>1592</v>
      </c>
      <c r="H89" s="4" t="s">
        <v>1595</v>
      </c>
    </row>
    <row r="90" spans="1:8" s="6" customFormat="1" x14ac:dyDescent="0.3">
      <c r="A90" s="5" t="s">
        <v>629</v>
      </c>
      <c r="B90" s="3" t="s">
        <v>2449</v>
      </c>
      <c r="C90" s="3"/>
      <c r="D90" s="3" t="s">
        <v>14</v>
      </c>
      <c r="E90" s="3"/>
      <c r="F90" s="3"/>
      <c r="G90" s="4" t="s">
        <v>628</v>
      </c>
      <c r="H90" s="4" t="s">
        <v>431</v>
      </c>
    </row>
    <row r="91" spans="1:8" s="6" customFormat="1" ht="46.8" x14ac:dyDescent="0.3">
      <c r="A91" s="5" t="s">
        <v>644</v>
      </c>
      <c r="B91" s="3" t="s">
        <v>2449</v>
      </c>
      <c r="C91" s="3" t="s">
        <v>2443</v>
      </c>
      <c r="D91" s="3" t="s">
        <v>0</v>
      </c>
      <c r="E91" s="3" t="s">
        <v>22</v>
      </c>
      <c r="F91" s="3" t="s">
        <v>87</v>
      </c>
      <c r="G91" s="4" t="s">
        <v>643</v>
      </c>
      <c r="H91" s="4" t="s">
        <v>2023</v>
      </c>
    </row>
    <row r="92" spans="1:8" s="6" customFormat="1" ht="78" x14ac:dyDescent="0.3">
      <c r="A92" s="5" t="s">
        <v>653</v>
      </c>
      <c r="B92" s="3" t="s">
        <v>2449</v>
      </c>
      <c r="C92" s="3" t="s">
        <v>486</v>
      </c>
      <c r="D92" s="3" t="s">
        <v>0</v>
      </c>
      <c r="E92" s="3" t="s">
        <v>22</v>
      </c>
      <c r="F92" s="3" t="s">
        <v>87</v>
      </c>
      <c r="G92" s="4" t="s">
        <v>177</v>
      </c>
      <c r="H92" s="4" t="s">
        <v>432</v>
      </c>
    </row>
    <row r="93" spans="1:8" s="6" customFormat="1" ht="93.6" x14ac:dyDescent="0.3">
      <c r="A93" s="5" t="s">
        <v>632</v>
      </c>
      <c r="B93" s="3" t="s">
        <v>2449</v>
      </c>
      <c r="C93" s="3" t="s">
        <v>480</v>
      </c>
      <c r="D93" s="3" t="s">
        <v>0</v>
      </c>
      <c r="E93" s="3" t="s">
        <v>22</v>
      </c>
      <c r="F93" s="3" t="s">
        <v>29</v>
      </c>
      <c r="G93" s="4" t="s">
        <v>481</v>
      </c>
      <c r="H93" s="4" t="s">
        <v>1690</v>
      </c>
    </row>
    <row r="94" spans="1:8" s="6" customFormat="1" ht="78" x14ac:dyDescent="0.3">
      <c r="A94" s="5" t="s">
        <v>673</v>
      </c>
      <c r="B94" s="3" t="s">
        <v>2449</v>
      </c>
      <c r="C94" s="3" t="s">
        <v>2330</v>
      </c>
      <c r="D94" s="3" t="s">
        <v>0</v>
      </c>
      <c r="E94" s="3" t="s">
        <v>22</v>
      </c>
      <c r="F94" s="3" t="s">
        <v>87</v>
      </c>
      <c r="G94" s="4" t="s">
        <v>672</v>
      </c>
      <c r="H94" s="4" t="s">
        <v>436</v>
      </c>
    </row>
    <row r="95" spans="1:8" s="6" customFormat="1" ht="62.4" x14ac:dyDescent="0.3">
      <c r="A95" s="5" t="s">
        <v>634</v>
      </c>
      <c r="B95" s="3" t="s">
        <v>2449</v>
      </c>
      <c r="C95" s="3" t="s">
        <v>2331</v>
      </c>
      <c r="D95" s="3" t="s">
        <v>0</v>
      </c>
      <c r="E95" s="3" t="s">
        <v>22</v>
      </c>
      <c r="F95" s="3" t="s">
        <v>87</v>
      </c>
      <c r="G95" s="4" t="s">
        <v>633</v>
      </c>
      <c r="H95" s="4" t="s">
        <v>1166</v>
      </c>
    </row>
    <row r="96" spans="1:8" s="6" customFormat="1" ht="46.8" x14ac:dyDescent="0.3">
      <c r="A96" s="5" t="s">
        <v>655</v>
      </c>
      <c r="B96" s="3" t="s">
        <v>2449</v>
      </c>
      <c r="C96" s="3" t="s">
        <v>654</v>
      </c>
      <c r="D96" s="3" t="s">
        <v>0</v>
      </c>
      <c r="E96" s="3" t="s">
        <v>22</v>
      </c>
      <c r="F96" s="3" t="s">
        <v>87</v>
      </c>
      <c r="G96" s="4" t="s">
        <v>7</v>
      </c>
      <c r="H96" s="4" t="s">
        <v>438</v>
      </c>
    </row>
    <row r="97" spans="1:8" s="6" customFormat="1" ht="46.8" x14ac:dyDescent="0.3">
      <c r="A97" s="5" t="s">
        <v>659</v>
      </c>
      <c r="B97" s="3" t="s">
        <v>2449</v>
      </c>
      <c r="C97" s="3" t="s">
        <v>2332</v>
      </c>
      <c r="D97" s="3" t="s">
        <v>0</v>
      </c>
      <c r="E97" s="3" t="s">
        <v>22</v>
      </c>
      <c r="F97" s="3" t="s">
        <v>87</v>
      </c>
      <c r="G97" s="4" t="s">
        <v>658</v>
      </c>
      <c r="H97" s="4" t="s">
        <v>1821</v>
      </c>
    </row>
    <row r="98" spans="1:8" s="6" customFormat="1" ht="78" x14ac:dyDescent="0.3">
      <c r="A98" s="5" t="s">
        <v>640</v>
      </c>
      <c r="B98" s="3" t="s">
        <v>2449</v>
      </c>
      <c r="C98" s="3" t="s">
        <v>2333</v>
      </c>
      <c r="D98" s="3" t="s">
        <v>0</v>
      </c>
      <c r="E98" s="3" t="s">
        <v>22</v>
      </c>
      <c r="F98" s="3" t="s">
        <v>29</v>
      </c>
      <c r="G98" s="4" t="s">
        <v>639</v>
      </c>
      <c r="H98" s="4" t="s">
        <v>1685</v>
      </c>
    </row>
    <row r="99" spans="1:8" s="6" customFormat="1" ht="78" x14ac:dyDescent="0.3">
      <c r="A99" s="5" t="s">
        <v>642</v>
      </c>
      <c r="B99" s="3" t="s">
        <v>2449</v>
      </c>
      <c r="C99" s="3" t="s">
        <v>2334</v>
      </c>
      <c r="D99" s="3" t="s">
        <v>0</v>
      </c>
      <c r="E99" s="3" t="s">
        <v>22</v>
      </c>
      <c r="F99" s="3" t="s">
        <v>29</v>
      </c>
      <c r="G99" s="4" t="s">
        <v>641</v>
      </c>
      <c r="H99" s="4" t="s">
        <v>1686</v>
      </c>
    </row>
    <row r="100" spans="1:8" s="6" customFormat="1" ht="31.2" x14ac:dyDescent="0.3">
      <c r="A100" s="5" t="s">
        <v>638</v>
      </c>
      <c r="B100" s="3" t="s">
        <v>2449</v>
      </c>
      <c r="C100" s="3" t="s">
        <v>2335</v>
      </c>
      <c r="D100" s="3" t="s">
        <v>0</v>
      </c>
      <c r="E100" s="3" t="s">
        <v>483</v>
      </c>
      <c r="F100" s="3" t="s">
        <v>29</v>
      </c>
      <c r="G100" s="4" t="s">
        <v>637</v>
      </c>
      <c r="H100" s="4" t="s">
        <v>440</v>
      </c>
    </row>
    <row r="101" spans="1:8" s="6" customFormat="1" ht="78" x14ac:dyDescent="0.3">
      <c r="A101" s="5" t="s">
        <v>671</v>
      </c>
      <c r="B101" s="3" t="s">
        <v>2449</v>
      </c>
      <c r="C101" s="3" t="s">
        <v>1484</v>
      </c>
      <c r="D101" s="3" t="s">
        <v>0</v>
      </c>
      <c r="E101" s="3" t="s">
        <v>483</v>
      </c>
      <c r="F101" s="3" t="s">
        <v>29</v>
      </c>
      <c r="G101" s="4" t="s">
        <v>670</v>
      </c>
      <c r="H101" s="4" t="s">
        <v>441</v>
      </c>
    </row>
    <row r="102" spans="1:8" s="6" customFormat="1" ht="78" x14ac:dyDescent="0.3">
      <c r="A102" s="5" t="s">
        <v>675</v>
      </c>
      <c r="B102" s="3" t="s">
        <v>2449</v>
      </c>
      <c r="C102" s="3" t="s">
        <v>2336</v>
      </c>
      <c r="D102" s="3" t="s">
        <v>0</v>
      </c>
      <c r="E102" s="3" t="s">
        <v>521</v>
      </c>
      <c r="F102" s="3" t="s">
        <v>29</v>
      </c>
      <c r="G102" s="4" t="s">
        <v>674</v>
      </c>
      <c r="H102" s="4" t="s">
        <v>441</v>
      </c>
    </row>
    <row r="103" spans="1:8" s="6" customFormat="1" ht="46.8" x14ac:dyDescent="0.3">
      <c r="A103" s="5" t="s">
        <v>657</v>
      </c>
      <c r="B103" s="3" t="s">
        <v>2449</v>
      </c>
      <c r="C103" s="3" t="s">
        <v>2337</v>
      </c>
      <c r="D103" s="3" t="s">
        <v>0</v>
      </c>
      <c r="E103" s="3" t="s">
        <v>483</v>
      </c>
      <c r="F103" s="3" t="s">
        <v>29</v>
      </c>
      <c r="G103" s="4" t="s">
        <v>656</v>
      </c>
      <c r="H103" s="4" t="s">
        <v>442</v>
      </c>
    </row>
    <row r="104" spans="1:8" s="6" customFormat="1" ht="46.8" x14ac:dyDescent="0.3">
      <c r="A104" s="5" t="s">
        <v>667</v>
      </c>
      <c r="B104" s="3" t="s">
        <v>2449</v>
      </c>
      <c r="C104" s="3" t="s">
        <v>2338</v>
      </c>
      <c r="D104" s="3" t="s">
        <v>0</v>
      </c>
      <c r="E104" s="3" t="s">
        <v>521</v>
      </c>
      <c r="F104" s="3" t="s">
        <v>29</v>
      </c>
      <c r="G104" s="4" t="s">
        <v>666</v>
      </c>
      <c r="H104" s="4" t="s">
        <v>442</v>
      </c>
    </row>
    <row r="105" spans="1:8" s="6" customFormat="1" ht="62.4" x14ac:dyDescent="0.3">
      <c r="A105" s="5" t="s">
        <v>665</v>
      </c>
      <c r="B105" s="3" t="s">
        <v>2449</v>
      </c>
      <c r="C105" s="3" t="s">
        <v>2339</v>
      </c>
      <c r="D105" s="3" t="s">
        <v>0</v>
      </c>
      <c r="E105" s="3" t="s">
        <v>22</v>
      </c>
      <c r="F105" s="3" t="s">
        <v>87</v>
      </c>
      <c r="G105" s="4" t="s">
        <v>664</v>
      </c>
      <c r="H105" s="4" t="s">
        <v>1604</v>
      </c>
    </row>
    <row r="106" spans="1:8" s="6" customFormat="1" ht="171.6" x14ac:dyDescent="0.3">
      <c r="A106" s="5" t="s">
        <v>663</v>
      </c>
      <c r="B106" s="3" t="s">
        <v>2449</v>
      </c>
      <c r="C106" s="3" t="s">
        <v>2340</v>
      </c>
      <c r="D106" s="3" t="s">
        <v>0</v>
      </c>
      <c r="E106" s="3" t="s">
        <v>566</v>
      </c>
      <c r="F106" s="3" t="s">
        <v>87</v>
      </c>
      <c r="G106" s="4" t="s">
        <v>662</v>
      </c>
      <c r="H106" s="4" t="s">
        <v>1689</v>
      </c>
    </row>
    <row r="107" spans="1:8" s="6" customFormat="1" ht="46.8" x14ac:dyDescent="0.3">
      <c r="A107" s="5" t="s">
        <v>661</v>
      </c>
      <c r="B107" s="3" t="s">
        <v>2449</v>
      </c>
      <c r="C107" s="3" t="s">
        <v>2341</v>
      </c>
      <c r="D107" s="3" t="s">
        <v>0</v>
      </c>
      <c r="E107" s="3" t="s">
        <v>22</v>
      </c>
      <c r="F107" s="3" t="s">
        <v>87</v>
      </c>
      <c r="G107" s="4" t="s">
        <v>660</v>
      </c>
      <c r="H107" s="4" t="s">
        <v>445</v>
      </c>
    </row>
    <row r="108" spans="1:8" s="6" customFormat="1" ht="31.2" x14ac:dyDescent="0.3">
      <c r="A108" s="5" t="s">
        <v>669</v>
      </c>
      <c r="B108" s="3" t="s">
        <v>2449</v>
      </c>
      <c r="C108" s="3" t="s">
        <v>2342</v>
      </c>
      <c r="D108" s="3" t="s">
        <v>0</v>
      </c>
      <c r="E108" s="3" t="s">
        <v>22</v>
      </c>
      <c r="F108" s="3" t="s">
        <v>87</v>
      </c>
      <c r="G108" s="4" t="s">
        <v>668</v>
      </c>
      <c r="H108" s="4" t="s">
        <v>1168</v>
      </c>
    </row>
    <row r="109" spans="1:8" s="6" customFormat="1" ht="46.8" x14ac:dyDescent="0.3">
      <c r="A109" s="5" t="s">
        <v>652</v>
      </c>
      <c r="B109" s="3" t="s">
        <v>2449</v>
      </c>
      <c r="C109" s="3" t="s">
        <v>2343</v>
      </c>
      <c r="D109" s="3" t="s">
        <v>0</v>
      </c>
      <c r="E109" s="3" t="s">
        <v>22</v>
      </c>
      <c r="F109" s="3" t="s">
        <v>87</v>
      </c>
      <c r="G109" s="4" t="s">
        <v>651</v>
      </c>
      <c r="H109" s="4" t="s">
        <v>1531</v>
      </c>
    </row>
    <row r="110" spans="1:8" s="6" customFormat="1" ht="46.8" x14ac:dyDescent="0.3">
      <c r="A110" s="5" t="s">
        <v>648</v>
      </c>
      <c r="B110" s="3" t="s">
        <v>2449</v>
      </c>
      <c r="C110" s="3" t="s">
        <v>2344</v>
      </c>
      <c r="D110" s="3" t="s">
        <v>0</v>
      </c>
      <c r="E110" s="3" t="s">
        <v>22</v>
      </c>
      <c r="F110" s="3" t="s">
        <v>87</v>
      </c>
      <c r="G110" s="4" t="s">
        <v>647</v>
      </c>
      <c r="H110" s="4" t="s">
        <v>1531</v>
      </c>
    </row>
    <row r="111" spans="1:8" s="6" customFormat="1" ht="46.8" x14ac:dyDescent="0.3">
      <c r="A111" s="5" t="s">
        <v>650</v>
      </c>
      <c r="B111" s="3" t="s">
        <v>2449</v>
      </c>
      <c r="C111" s="3" t="s">
        <v>2345</v>
      </c>
      <c r="D111" s="3" t="s">
        <v>0</v>
      </c>
      <c r="E111" s="3" t="s">
        <v>22</v>
      </c>
      <c r="F111" s="3" t="s">
        <v>87</v>
      </c>
      <c r="G111" s="4" t="s">
        <v>649</v>
      </c>
      <c r="H111" s="4" t="s">
        <v>1532</v>
      </c>
    </row>
    <row r="112" spans="1:8" s="6" customFormat="1" ht="46.8" x14ac:dyDescent="0.3">
      <c r="A112" s="5" t="s">
        <v>646</v>
      </c>
      <c r="B112" s="3" t="s">
        <v>2449</v>
      </c>
      <c r="C112" s="3" t="s">
        <v>2346</v>
      </c>
      <c r="D112" s="3" t="s">
        <v>0</v>
      </c>
      <c r="E112" s="3" t="s">
        <v>22</v>
      </c>
      <c r="F112" s="3" t="s">
        <v>87</v>
      </c>
      <c r="G112" s="4" t="s">
        <v>645</v>
      </c>
      <c r="H112" s="4" t="s">
        <v>1532</v>
      </c>
    </row>
    <row r="113" spans="1:8" s="6" customFormat="1" ht="31.2" x14ac:dyDescent="0.3">
      <c r="A113" s="5" t="s">
        <v>631</v>
      </c>
      <c r="B113" s="3" t="s">
        <v>2449</v>
      </c>
      <c r="C113" s="3" t="s">
        <v>2347</v>
      </c>
      <c r="D113" s="3" t="s">
        <v>0</v>
      </c>
      <c r="E113" s="3" t="s">
        <v>22</v>
      </c>
      <c r="F113" s="3" t="s">
        <v>87</v>
      </c>
      <c r="G113" s="4" t="s">
        <v>630</v>
      </c>
      <c r="H113" s="4" t="s">
        <v>446</v>
      </c>
    </row>
    <row r="114" spans="1:8" s="6" customFormat="1" ht="78" x14ac:dyDescent="0.3">
      <c r="A114" s="5" t="s">
        <v>1599</v>
      </c>
      <c r="B114" s="3" t="s">
        <v>2449</v>
      </c>
      <c r="C114" s="3" t="s">
        <v>2348</v>
      </c>
      <c r="D114" s="3" t="s">
        <v>0</v>
      </c>
      <c r="E114" s="3" t="s">
        <v>22</v>
      </c>
      <c r="F114" s="3" t="s">
        <v>87</v>
      </c>
      <c r="G114" s="4" t="s">
        <v>1596</v>
      </c>
      <c r="H114" s="4" t="s">
        <v>1603</v>
      </c>
    </row>
    <row r="115" spans="1:8" s="6" customFormat="1" ht="62.4" x14ac:dyDescent="0.3">
      <c r="A115" s="5" t="s">
        <v>1600</v>
      </c>
      <c r="B115" s="3" t="s">
        <v>2449</v>
      </c>
      <c r="C115" s="3" t="s">
        <v>1681</v>
      </c>
      <c r="D115" s="3" t="s">
        <v>0</v>
      </c>
      <c r="E115" s="3" t="s">
        <v>22</v>
      </c>
      <c r="F115" s="3" t="s">
        <v>87</v>
      </c>
      <c r="G115" s="4" t="s">
        <v>1682</v>
      </c>
      <c r="H115" s="4" t="s">
        <v>1533</v>
      </c>
    </row>
    <row r="116" spans="1:8" s="6" customFormat="1" ht="62.4" x14ac:dyDescent="0.3">
      <c r="A116" s="5" t="s">
        <v>1680</v>
      </c>
      <c r="B116" s="3" t="s">
        <v>2449</v>
      </c>
      <c r="C116" s="3" t="s">
        <v>1597</v>
      </c>
      <c r="D116" s="3" t="s">
        <v>0</v>
      </c>
      <c r="E116" s="3" t="s">
        <v>22</v>
      </c>
      <c r="F116" s="3" t="s">
        <v>87</v>
      </c>
      <c r="G116" s="4" t="s">
        <v>1598</v>
      </c>
      <c r="H116" s="4" t="s">
        <v>443</v>
      </c>
    </row>
    <row r="117" spans="1:8" s="6" customFormat="1" ht="31.2" x14ac:dyDescent="0.3">
      <c r="A117" s="5" t="s">
        <v>467</v>
      </c>
      <c r="B117" s="3" t="s">
        <v>465</v>
      </c>
      <c r="C117" s="3"/>
      <c r="D117" s="3" t="s">
        <v>14</v>
      </c>
      <c r="E117" s="3"/>
      <c r="F117" s="3"/>
      <c r="G117" s="4" t="s">
        <v>466</v>
      </c>
      <c r="H117" s="4" t="s">
        <v>798</v>
      </c>
    </row>
    <row r="118" spans="1:8" s="6" customFormat="1" ht="46.8" x14ac:dyDescent="0.3">
      <c r="A118" s="5" t="s">
        <v>473</v>
      </c>
      <c r="B118" s="3" t="s">
        <v>465</v>
      </c>
      <c r="C118" s="3" t="s">
        <v>471</v>
      </c>
      <c r="D118" s="3" t="s">
        <v>0</v>
      </c>
      <c r="E118" s="3" t="s">
        <v>22</v>
      </c>
      <c r="F118" s="3" t="s">
        <v>87</v>
      </c>
      <c r="G118" s="4" t="s">
        <v>472</v>
      </c>
      <c r="H118" s="4" t="s">
        <v>799</v>
      </c>
    </row>
    <row r="119" spans="1:8" s="6" customFormat="1" ht="62.4" x14ac:dyDescent="0.3">
      <c r="A119" s="5" t="s">
        <v>488</v>
      </c>
      <c r="B119" s="3" t="s">
        <v>465</v>
      </c>
      <c r="C119" s="3" t="s">
        <v>486</v>
      </c>
      <c r="D119" s="3" t="s">
        <v>0</v>
      </c>
      <c r="E119" s="3" t="s">
        <v>22</v>
      </c>
      <c r="F119" s="3" t="s">
        <v>87</v>
      </c>
      <c r="G119" s="4" t="s">
        <v>487</v>
      </c>
      <c r="H119" s="4" t="s">
        <v>800</v>
      </c>
    </row>
    <row r="120" spans="1:8" s="6" customFormat="1" ht="93.6" x14ac:dyDescent="0.3">
      <c r="A120" s="5" t="s">
        <v>482</v>
      </c>
      <c r="B120" s="3" t="s">
        <v>465</v>
      </c>
      <c r="C120" s="3" t="s">
        <v>480</v>
      </c>
      <c r="D120" s="3" t="s">
        <v>0</v>
      </c>
      <c r="E120" s="3" t="s">
        <v>22</v>
      </c>
      <c r="F120" s="3" t="s">
        <v>29</v>
      </c>
      <c r="G120" s="4" t="s">
        <v>481</v>
      </c>
      <c r="H120" s="4" t="s">
        <v>1700</v>
      </c>
    </row>
    <row r="121" spans="1:8" s="6" customFormat="1" ht="31.2" x14ac:dyDescent="0.3">
      <c r="A121" s="5" t="s">
        <v>490</v>
      </c>
      <c r="B121" s="3" t="s">
        <v>465</v>
      </c>
      <c r="C121" s="3" t="s">
        <v>2349</v>
      </c>
      <c r="D121" s="3" t="s">
        <v>0</v>
      </c>
      <c r="E121" s="3" t="s">
        <v>483</v>
      </c>
      <c r="F121" s="3" t="s">
        <v>87</v>
      </c>
      <c r="G121" s="4" t="s">
        <v>489</v>
      </c>
      <c r="H121" s="4" t="s">
        <v>801</v>
      </c>
    </row>
    <row r="122" spans="1:8" s="6" customFormat="1" ht="46.8" x14ac:dyDescent="0.3">
      <c r="A122" s="5" t="s">
        <v>492</v>
      </c>
      <c r="B122" s="3" t="s">
        <v>465</v>
      </c>
      <c r="C122" s="3" t="s">
        <v>2350</v>
      </c>
      <c r="D122" s="3" t="s">
        <v>0</v>
      </c>
      <c r="E122" s="3" t="s">
        <v>483</v>
      </c>
      <c r="F122" s="3" t="s">
        <v>87</v>
      </c>
      <c r="G122" s="4" t="s">
        <v>491</v>
      </c>
      <c r="H122" s="4" t="s">
        <v>802</v>
      </c>
    </row>
    <row r="123" spans="1:8" s="6" customFormat="1" ht="46.8" x14ac:dyDescent="0.3">
      <c r="A123" s="5" t="s">
        <v>485</v>
      </c>
      <c r="B123" s="3" t="s">
        <v>465</v>
      </c>
      <c r="C123" s="3" t="s">
        <v>2351</v>
      </c>
      <c r="D123" s="3" t="s">
        <v>0</v>
      </c>
      <c r="E123" s="3" t="s">
        <v>483</v>
      </c>
      <c r="F123" s="3" t="s">
        <v>87</v>
      </c>
      <c r="G123" s="4" t="s">
        <v>484</v>
      </c>
      <c r="H123" s="4" t="s">
        <v>803</v>
      </c>
    </row>
    <row r="124" spans="1:8" s="6" customFormat="1" ht="31.2" x14ac:dyDescent="0.3">
      <c r="A124" s="5" t="s">
        <v>475</v>
      </c>
      <c r="B124" s="3" t="s">
        <v>465</v>
      </c>
      <c r="C124" s="3" t="s">
        <v>2352</v>
      </c>
      <c r="D124" s="3" t="s">
        <v>0</v>
      </c>
      <c r="E124" s="3" t="s">
        <v>22</v>
      </c>
      <c r="F124" s="3" t="s">
        <v>87</v>
      </c>
      <c r="G124" s="4" t="s">
        <v>474</v>
      </c>
      <c r="H124" s="4" t="s">
        <v>804</v>
      </c>
    </row>
    <row r="125" spans="1:8" s="6" customFormat="1" ht="31.2" x14ac:dyDescent="0.3">
      <c r="A125" s="5" t="s">
        <v>470</v>
      </c>
      <c r="B125" s="3" t="s">
        <v>465</v>
      </c>
      <c r="C125" s="3" t="s">
        <v>468</v>
      </c>
      <c r="D125" s="3" t="s">
        <v>0</v>
      </c>
      <c r="E125" s="3" t="s">
        <v>22</v>
      </c>
      <c r="F125" s="3" t="s">
        <v>87</v>
      </c>
      <c r="G125" s="4" t="s">
        <v>469</v>
      </c>
      <c r="H125" s="4" t="s">
        <v>805</v>
      </c>
    </row>
    <row r="126" spans="1:8" s="6" customFormat="1" ht="31.2" x14ac:dyDescent="0.3">
      <c r="A126" s="5" t="s">
        <v>477</v>
      </c>
      <c r="B126" s="3" t="s">
        <v>465</v>
      </c>
      <c r="C126" s="3" t="s">
        <v>2353</v>
      </c>
      <c r="D126" s="3" t="s">
        <v>0</v>
      </c>
      <c r="E126" s="3" t="s">
        <v>22</v>
      </c>
      <c r="F126" s="3" t="s">
        <v>87</v>
      </c>
      <c r="G126" s="4" t="s">
        <v>476</v>
      </c>
      <c r="H126" s="4" t="s">
        <v>806</v>
      </c>
    </row>
    <row r="127" spans="1:8" s="6" customFormat="1" ht="62.4" x14ac:dyDescent="0.3">
      <c r="A127" s="5" t="s">
        <v>479</v>
      </c>
      <c r="B127" s="3" t="s">
        <v>465</v>
      </c>
      <c r="C127" s="3" t="s">
        <v>2354</v>
      </c>
      <c r="D127" s="3" t="s">
        <v>0</v>
      </c>
      <c r="E127" s="3" t="s">
        <v>22</v>
      </c>
      <c r="F127" s="3" t="s">
        <v>87</v>
      </c>
      <c r="G127" s="4" t="s">
        <v>478</v>
      </c>
      <c r="H127" s="4" t="s">
        <v>1996</v>
      </c>
    </row>
    <row r="128" spans="1:8" s="6" customFormat="1" ht="109.2" x14ac:dyDescent="0.3">
      <c r="A128" s="5" t="s">
        <v>729</v>
      </c>
      <c r="B128" s="3" t="s">
        <v>2450</v>
      </c>
      <c r="C128" s="3"/>
      <c r="D128" s="3" t="s">
        <v>14</v>
      </c>
      <c r="E128" s="3"/>
      <c r="F128" s="3"/>
      <c r="G128" s="4" t="s">
        <v>728</v>
      </c>
      <c r="H128" s="4" t="s">
        <v>1816</v>
      </c>
    </row>
    <row r="129" spans="1:8" s="6" customFormat="1" ht="46.8" x14ac:dyDescent="0.3">
      <c r="A129" s="5" t="s">
        <v>737</v>
      </c>
      <c r="B129" s="3" t="s">
        <v>2450</v>
      </c>
      <c r="C129" s="3" t="s">
        <v>2355</v>
      </c>
      <c r="D129" s="3" t="s">
        <v>0</v>
      </c>
      <c r="E129" s="3" t="s">
        <v>22</v>
      </c>
      <c r="F129" s="3" t="s">
        <v>87</v>
      </c>
      <c r="G129" s="4" t="s">
        <v>736</v>
      </c>
      <c r="H129" s="4" t="s">
        <v>2030</v>
      </c>
    </row>
    <row r="130" spans="1:8" s="6" customFormat="1" ht="46.8" x14ac:dyDescent="0.3">
      <c r="A130" s="5" t="s">
        <v>733</v>
      </c>
      <c r="B130" s="3" t="s">
        <v>2450</v>
      </c>
      <c r="C130" s="3" t="s">
        <v>486</v>
      </c>
      <c r="D130" s="3" t="s">
        <v>0</v>
      </c>
      <c r="E130" s="3" t="s">
        <v>22</v>
      </c>
      <c r="F130" s="3" t="s">
        <v>87</v>
      </c>
      <c r="G130" s="4" t="s">
        <v>732</v>
      </c>
      <c r="H130" s="4" t="s">
        <v>430</v>
      </c>
    </row>
    <row r="131" spans="1:8" s="6" customFormat="1" ht="93.6" x14ac:dyDescent="0.3">
      <c r="A131" s="5" t="s">
        <v>731</v>
      </c>
      <c r="B131" s="3" t="s">
        <v>2450</v>
      </c>
      <c r="C131" s="3" t="s">
        <v>480</v>
      </c>
      <c r="D131" s="3" t="s">
        <v>0</v>
      </c>
      <c r="E131" s="3" t="s">
        <v>22</v>
      </c>
      <c r="F131" s="3" t="s">
        <v>87</v>
      </c>
      <c r="G131" s="4" t="s">
        <v>730</v>
      </c>
      <c r="H131" s="4" t="s">
        <v>2031</v>
      </c>
    </row>
    <row r="132" spans="1:8" s="6" customFormat="1" ht="31.2" x14ac:dyDescent="0.3">
      <c r="A132" s="5" t="s">
        <v>741</v>
      </c>
      <c r="B132" s="3" t="s">
        <v>2450</v>
      </c>
      <c r="C132" s="3" t="s">
        <v>2356</v>
      </c>
      <c r="D132" s="3" t="s">
        <v>0</v>
      </c>
      <c r="E132" s="3" t="s">
        <v>483</v>
      </c>
      <c r="F132" s="3" t="s">
        <v>87</v>
      </c>
      <c r="G132" s="4" t="s">
        <v>738</v>
      </c>
      <c r="H132" s="4" t="s">
        <v>809</v>
      </c>
    </row>
    <row r="133" spans="1:8" s="6" customFormat="1" ht="31.2" x14ac:dyDescent="0.3">
      <c r="A133" s="5" t="s">
        <v>743</v>
      </c>
      <c r="B133" s="3" t="s">
        <v>2450</v>
      </c>
      <c r="C133" s="3" t="s">
        <v>2357</v>
      </c>
      <c r="D133" s="3" t="s">
        <v>0</v>
      </c>
      <c r="E133" s="3" t="s">
        <v>521</v>
      </c>
      <c r="F133" s="3" t="s">
        <v>87</v>
      </c>
      <c r="G133" s="4" t="s">
        <v>750</v>
      </c>
      <c r="H133" s="4" t="s">
        <v>809</v>
      </c>
    </row>
    <row r="134" spans="1:8" s="6" customFormat="1" ht="62.4" x14ac:dyDescent="0.3">
      <c r="A134" s="5" t="s">
        <v>739</v>
      </c>
      <c r="B134" s="3" t="s">
        <v>2450</v>
      </c>
      <c r="C134" s="3" t="s">
        <v>2358</v>
      </c>
      <c r="D134" s="3" t="s">
        <v>0</v>
      </c>
      <c r="E134" s="3" t="s">
        <v>22</v>
      </c>
      <c r="F134" s="3" t="s">
        <v>87</v>
      </c>
      <c r="G134" s="4" t="s">
        <v>1601</v>
      </c>
      <c r="H134" s="4" t="s">
        <v>1809</v>
      </c>
    </row>
    <row r="135" spans="1:8" s="6" customFormat="1" ht="62.4" x14ac:dyDescent="0.3">
      <c r="A135" s="5" t="s">
        <v>751</v>
      </c>
      <c r="B135" s="3" t="s">
        <v>2450</v>
      </c>
      <c r="C135" s="3" t="s">
        <v>2359</v>
      </c>
      <c r="D135" s="3" t="s">
        <v>0</v>
      </c>
      <c r="E135" s="3" t="s">
        <v>22</v>
      </c>
      <c r="F135" s="3" t="s">
        <v>87</v>
      </c>
      <c r="G135" s="4" t="s">
        <v>1602</v>
      </c>
      <c r="H135" s="4" t="s">
        <v>808</v>
      </c>
    </row>
    <row r="136" spans="1:8" s="6" customFormat="1" ht="109.2" x14ac:dyDescent="0.3">
      <c r="A136" s="5" t="s">
        <v>749</v>
      </c>
      <c r="B136" s="3" t="s">
        <v>2450</v>
      </c>
      <c r="C136" s="3" t="s">
        <v>2360</v>
      </c>
      <c r="D136" s="3" t="s">
        <v>0</v>
      </c>
      <c r="E136" s="3" t="s">
        <v>22</v>
      </c>
      <c r="F136" s="3" t="s">
        <v>87</v>
      </c>
      <c r="G136" s="4" t="s">
        <v>742</v>
      </c>
      <c r="H136" s="4" t="s">
        <v>1807</v>
      </c>
    </row>
    <row r="137" spans="1:8" s="6" customFormat="1" ht="31.2" x14ac:dyDescent="0.3">
      <c r="A137" s="5" t="s">
        <v>745</v>
      </c>
      <c r="B137" s="3" t="s">
        <v>2450</v>
      </c>
      <c r="C137" s="3" t="s">
        <v>2361</v>
      </c>
      <c r="D137" s="3" t="s">
        <v>0</v>
      </c>
      <c r="E137" s="3" t="s">
        <v>22</v>
      </c>
      <c r="F137" s="3" t="s">
        <v>87</v>
      </c>
      <c r="G137" s="4" t="s">
        <v>1605</v>
      </c>
      <c r="H137" s="4" t="s">
        <v>810</v>
      </c>
    </row>
    <row r="138" spans="1:8" s="6" customFormat="1" ht="31.2" x14ac:dyDescent="0.3">
      <c r="A138" s="5" t="s">
        <v>747</v>
      </c>
      <c r="B138" s="3" t="s">
        <v>2450</v>
      </c>
      <c r="C138" s="3" t="s">
        <v>2362</v>
      </c>
      <c r="D138" s="3" t="s">
        <v>0</v>
      </c>
      <c r="E138" s="3" t="s">
        <v>566</v>
      </c>
      <c r="F138" s="3" t="s">
        <v>87</v>
      </c>
      <c r="G138" s="4" t="s">
        <v>748</v>
      </c>
      <c r="H138" s="4" t="s">
        <v>1800</v>
      </c>
    </row>
    <row r="139" spans="1:8" s="6" customFormat="1" ht="46.8" x14ac:dyDescent="0.3">
      <c r="A139" s="5" t="s">
        <v>735</v>
      </c>
      <c r="B139" s="3" t="s">
        <v>2450</v>
      </c>
      <c r="C139" s="3" t="s">
        <v>2363</v>
      </c>
      <c r="D139" s="3" t="s">
        <v>0</v>
      </c>
      <c r="E139" s="3" t="s">
        <v>22</v>
      </c>
      <c r="F139" s="3" t="s">
        <v>87</v>
      </c>
      <c r="G139" s="4" t="s">
        <v>744</v>
      </c>
      <c r="H139" s="4" t="s">
        <v>811</v>
      </c>
    </row>
    <row r="140" spans="1:8" s="6" customFormat="1" ht="156" x14ac:dyDescent="0.3">
      <c r="A140" s="5" t="s">
        <v>1606</v>
      </c>
      <c r="B140" s="3" t="s">
        <v>2450</v>
      </c>
      <c r="C140" s="3" t="s">
        <v>2364</v>
      </c>
      <c r="D140" s="3" t="s">
        <v>0</v>
      </c>
      <c r="E140" s="3" t="s">
        <v>22</v>
      </c>
      <c r="F140" s="3" t="s">
        <v>87</v>
      </c>
      <c r="G140" s="4" t="s">
        <v>746</v>
      </c>
      <c r="H140" s="4" t="s">
        <v>1808</v>
      </c>
    </row>
    <row r="141" spans="1:8" s="6" customFormat="1" ht="46.8" x14ac:dyDescent="0.3">
      <c r="A141" s="5" t="s">
        <v>1607</v>
      </c>
      <c r="B141" s="3" t="s">
        <v>2450</v>
      </c>
      <c r="C141" s="3" t="s">
        <v>2365</v>
      </c>
      <c r="D141" s="3" t="s">
        <v>0</v>
      </c>
      <c r="E141" s="3" t="s">
        <v>22</v>
      </c>
      <c r="F141" s="3" t="s">
        <v>87</v>
      </c>
      <c r="G141" s="4" t="s">
        <v>734</v>
      </c>
      <c r="H141" s="4" t="s">
        <v>811</v>
      </c>
    </row>
    <row r="142" spans="1:8" s="6" customFormat="1" x14ac:dyDescent="0.3">
      <c r="A142" s="5" t="s">
        <v>1608</v>
      </c>
      <c r="B142" s="3" t="s">
        <v>2450</v>
      </c>
      <c r="C142" s="3" t="s">
        <v>2366</v>
      </c>
      <c r="D142" s="3" t="s">
        <v>0</v>
      </c>
      <c r="E142" s="3"/>
      <c r="F142" s="3"/>
      <c r="G142" s="4" t="s">
        <v>1631</v>
      </c>
      <c r="H142" s="4" t="s">
        <v>1157</v>
      </c>
    </row>
    <row r="143" spans="1:8" s="6" customFormat="1" ht="187.2" x14ac:dyDescent="0.3">
      <c r="A143" s="5" t="s">
        <v>1609</v>
      </c>
      <c r="B143" s="3" t="s">
        <v>2450</v>
      </c>
      <c r="C143" s="3" t="s">
        <v>2367</v>
      </c>
      <c r="D143" s="3" t="s">
        <v>0</v>
      </c>
      <c r="E143" s="3"/>
      <c r="F143" s="3"/>
      <c r="G143" s="4" t="s">
        <v>1632</v>
      </c>
      <c r="H143" s="4" t="s">
        <v>1817</v>
      </c>
    </row>
    <row r="144" spans="1:8" s="6" customFormat="1" ht="46.8" x14ac:dyDescent="0.3">
      <c r="A144" s="5" t="s">
        <v>1610</v>
      </c>
      <c r="B144" s="3" t="s">
        <v>2450</v>
      </c>
      <c r="C144" s="3" t="s">
        <v>2368</v>
      </c>
      <c r="D144" s="3" t="s">
        <v>0</v>
      </c>
      <c r="E144" s="3"/>
      <c r="F144" s="3"/>
      <c r="G144" s="4" t="s">
        <v>1630</v>
      </c>
      <c r="H144" s="4" t="s">
        <v>1822</v>
      </c>
    </row>
    <row r="145" spans="1:8" s="6" customFormat="1" ht="78" x14ac:dyDescent="0.3">
      <c r="A145" s="5" t="s">
        <v>1611</v>
      </c>
      <c r="B145" s="3" t="s">
        <v>2450</v>
      </c>
      <c r="C145" s="3" t="s">
        <v>2369</v>
      </c>
      <c r="D145" s="3" t="s">
        <v>0</v>
      </c>
      <c r="E145" s="3"/>
      <c r="F145" s="3"/>
      <c r="G145" s="4" t="s">
        <v>1629</v>
      </c>
      <c r="H145" s="4" t="s">
        <v>1801</v>
      </c>
    </row>
    <row r="146" spans="1:8" s="6" customFormat="1" ht="171.6" x14ac:dyDescent="0.3">
      <c r="A146" s="5" t="s">
        <v>1612</v>
      </c>
      <c r="B146" s="3" t="s">
        <v>2450</v>
      </c>
      <c r="C146" s="3" t="s">
        <v>2370</v>
      </c>
      <c r="D146" s="3" t="s">
        <v>0</v>
      </c>
      <c r="E146" s="3"/>
      <c r="F146" s="3"/>
      <c r="G146" s="4" t="s">
        <v>1628</v>
      </c>
      <c r="H146" s="4" t="s">
        <v>1802</v>
      </c>
    </row>
    <row r="147" spans="1:8" s="6" customFormat="1" ht="171.6" x14ac:dyDescent="0.3">
      <c r="A147" s="5" t="s">
        <v>1613</v>
      </c>
      <c r="B147" s="3" t="s">
        <v>2450</v>
      </c>
      <c r="C147" s="3" t="s">
        <v>2371</v>
      </c>
      <c r="D147" s="3" t="s">
        <v>0</v>
      </c>
      <c r="E147" s="3"/>
      <c r="F147" s="3"/>
      <c r="G147" s="4" t="s">
        <v>1627</v>
      </c>
      <c r="H147" s="4" t="s">
        <v>1803</v>
      </c>
    </row>
    <row r="148" spans="1:8" s="6" customFormat="1" ht="171.6" x14ac:dyDescent="0.3">
      <c r="A148" s="5" t="s">
        <v>1614</v>
      </c>
      <c r="B148" s="3" t="s">
        <v>2450</v>
      </c>
      <c r="C148" s="3" t="s">
        <v>2372</v>
      </c>
      <c r="D148" s="3" t="s">
        <v>0</v>
      </c>
      <c r="E148" s="3"/>
      <c r="F148" s="3"/>
      <c r="G148" s="4" t="s">
        <v>1626</v>
      </c>
      <c r="H148" s="4" t="s">
        <v>1804</v>
      </c>
    </row>
    <row r="149" spans="1:8" s="6" customFormat="1" ht="171.6" x14ac:dyDescent="0.3">
      <c r="A149" s="5" t="s">
        <v>1615</v>
      </c>
      <c r="B149" s="3" t="s">
        <v>2450</v>
      </c>
      <c r="C149" s="3" t="s">
        <v>2373</v>
      </c>
      <c r="D149" s="3" t="s">
        <v>0</v>
      </c>
      <c r="E149" s="3"/>
      <c r="F149" s="3"/>
      <c r="G149" s="4" t="s">
        <v>1625</v>
      </c>
      <c r="H149" s="4" t="s">
        <v>1805</v>
      </c>
    </row>
    <row r="150" spans="1:8" s="6" customFormat="1" ht="124.8" x14ac:dyDescent="0.3">
      <c r="A150" s="5" t="s">
        <v>1616</v>
      </c>
      <c r="B150" s="3" t="s">
        <v>2450</v>
      </c>
      <c r="C150" s="3" t="s">
        <v>2374</v>
      </c>
      <c r="D150" s="3" t="s">
        <v>0</v>
      </c>
      <c r="E150" s="3"/>
      <c r="F150" s="3"/>
      <c r="G150" s="4" t="s">
        <v>1624</v>
      </c>
      <c r="H150" s="4" t="s">
        <v>1806</v>
      </c>
    </row>
    <row r="151" spans="1:8" s="6" customFormat="1" x14ac:dyDescent="0.3">
      <c r="A151" s="5" t="s">
        <v>1617</v>
      </c>
      <c r="B151" s="3" t="s">
        <v>2450</v>
      </c>
      <c r="C151" s="3" t="s">
        <v>2375</v>
      </c>
      <c r="D151" s="3" t="s">
        <v>0</v>
      </c>
      <c r="E151" s="3"/>
      <c r="F151" s="3"/>
      <c r="G151" s="4" t="s">
        <v>1623</v>
      </c>
      <c r="H151" s="4" t="s">
        <v>1157</v>
      </c>
    </row>
    <row r="152" spans="1:8" s="6" customFormat="1" ht="62.4" x14ac:dyDescent="0.3">
      <c r="A152" s="5" t="s">
        <v>1618</v>
      </c>
      <c r="B152" s="3" t="s">
        <v>2450</v>
      </c>
      <c r="C152" s="3" t="s">
        <v>2376</v>
      </c>
      <c r="D152" s="3" t="s">
        <v>0</v>
      </c>
      <c r="E152" s="3"/>
      <c r="F152" s="3"/>
      <c r="G152" s="4" t="s">
        <v>1621</v>
      </c>
      <c r="H152" s="4" t="s">
        <v>1810</v>
      </c>
    </row>
    <row r="153" spans="1:8" s="6" customFormat="1" ht="62.4" x14ac:dyDescent="0.3">
      <c r="A153" s="5" t="s">
        <v>1619</v>
      </c>
      <c r="B153" s="3" t="s">
        <v>2450</v>
      </c>
      <c r="C153" s="3" t="s">
        <v>2377</v>
      </c>
      <c r="D153" s="3" t="s">
        <v>0</v>
      </c>
      <c r="E153" s="3"/>
      <c r="F153" s="3"/>
      <c r="G153" s="4" t="s">
        <v>1622</v>
      </c>
      <c r="H153" s="4" t="s">
        <v>1811</v>
      </c>
    </row>
    <row r="154" spans="1:8" s="6" customFormat="1" ht="78" x14ac:dyDescent="0.3">
      <c r="A154" s="5" t="s">
        <v>1620</v>
      </c>
      <c r="B154" s="3" t="s">
        <v>2450</v>
      </c>
      <c r="C154" s="3" t="s">
        <v>2378</v>
      </c>
      <c r="D154" s="3" t="s">
        <v>0</v>
      </c>
      <c r="E154" s="3"/>
      <c r="F154" s="3"/>
      <c r="G154" s="4" t="s">
        <v>1621</v>
      </c>
      <c r="H154" s="4" t="s">
        <v>1812</v>
      </c>
    </row>
    <row r="155" spans="1:8" s="6" customFormat="1" ht="31.2" x14ac:dyDescent="0.3">
      <c r="A155" s="5" t="s">
        <v>678</v>
      </c>
      <c r="B155" s="3" t="s">
        <v>676</v>
      </c>
      <c r="C155" s="3"/>
      <c r="D155" s="3" t="s">
        <v>14</v>
      </c>
      <c r="E155" s="3"/>
      <c r="F155" s="3"/>
      <c r="G155" s="4" t="s">
        <v>677</v>
      </c>
      <c r="H155" s="4" t="s">
        <v>453</v>
      </c>
    </row>
    <row r="156" spans="1:8" s="6" customFormat="1" ht="46.8" x14ac:dyDescent="0.3">
      <c r="A156" s="5" t="s">
        <v>683</v>
      </c>
      <c r="B156" s="3" t="s">
        <v>676</v>
      </c>
      <c r="C156" s="3" t="s">
        <v>580</v>
      </c>
      <c r="D156" s="3" t="s">
        <v>0</v>
      </c>
      <c r="E156" s="3" t="s">
        <v>22</v>
      </c>
      <c r="F156" s="3" t="s">
        <v>87</v>
      </c>
      <c r="G156" s="4" t="s">
        <v>682</v>
      </c>
      <c r="H156" s="4" t="s">
        <v>455</v>
      </c>
    </row>
    <row r="157" spans="1:8" s="6" customFormat="1" ht="31.2" x14ac:dyDescent="0.3">
      <c r="A157" s="5" t="s">
        <v>681</v>
      </c>
      <c r="B157" s="3" t="s">
        <v>676</v>
      </c>
      <c r="C157" s="3" t="s">
        <v>486</v>
      </c>
      <c r="D157" s="3" t="s">
        <v>0</v>
      </c>
      <c r="E157" s="3" t="s">
        <v>22</v>
      </c>
      <c r="F157" s="3" t="s">
        <v>87</v>
      </c>
      <c r="G157" s="4" t="s">
        <v>502</v>
      </c>
      <c r="H157" s="4" t="s">
        <v>454</v>
      </c>
    </row>
    <row r="158" spans="1:8" s="6" customFormat="1" ht="93.6" x14ac:dyDescent="0.3">
      <c r="A158" s="5" t="s">
        <v>680</v>
      </c>
      <c r="B158" s="3" t="s">
        <v>676</v>
      </c>
      <c r="C158" s="3" t="s">
        <v>480</v>
      </c>
      <c r="D158" s="3" t="s">
        <v>0</v>
      </c>
      <c r="E158" s="3" t="s">
        <v>22</v>
      </c>
      <c r="F158" s="3" t="s">
        <v>87</v>
      </c>
      <c r="G158" s="4" t="s">
        <v>679</v>
      </c>
      <c r="H158" s="4" t="s">
        <v>2025</v>
      </c>
    </row>
    <row r="159" spans="1:8" s="6" customFormat="1" ht="62.4" x14ac:dyDescent="0.3">
      <c r="A159" s="5" t="s">
        <v>699</v>
      </c>
      <c r="B159" s="3" t="s">
        <v>676</v>
      </c>
      <c r="C159" s="3" t="s">
        <v>2379</v>
      </c>
      <c r="D159" s="3" t="s">
        <v>0</v>
      </c>
      <c r="E159" s="3" t="s">
        <v>22</v>
      </c>
      <c r="F159" s="3" t="s">
        <v>87</v>
      </c>
      <c r="G159" s="4" t="s">
        <v>698</v>
      </c>
      <c r="H159" s="4" t="s">
        <v>2026</v>
      </c>
    </row>
    <row r="160" spans="1:8" s="6" customFormat="1" ht="31.2" x14ac:dyDescent="0.3">
      <c r="A160" s="5" t="s">
        <v>695</v>
      </c>
      <c r="B160" s="3" t="s">
        <v>676</v>
      </c>
      <c r="C160" s="3" t="s">
        <v>2380</v>
      </c>
      <c r="D160" s="3" t="s">
        <v>0</v>
      </c>
      <c r="E160" s="3" t="s">
        <v>483</v>
      </c>
      <c r="F160" s="3" t="s">
        <v>87</v>
      </c>
      <c r="G160" s="4" t="s">
        <v>694</v>
      </c>
      <c r="H160" s="4" t="s">
        <v>813</v>
      </c>
    </row>
    <row r="161" spans="1:8" s="6" customFormat="1" ht="31.2" x14ac:dyDescent="0.3">
      <c r="A161" s="5" t="s">
        <v>697</v>
      </c>
      <c r="B161" s="3" t="s">
        <v>676</v>
      </c>
      <c r="C161" s="3" t="s">
        <v>2381</v>
      </c>
      <c r="D161" s="3" t="s">
        <v>0</v>
      </c>
      <c r="E161" s="3" t="s">
        <v>521</v>
      </c>
      <c r="F161" s="3" t="s">
        <v>87</v>
      </c>
      <c r="G161" s="4" t="s">
        <v>696</v>
      </c>
      <c r="H161" s="4" t="s">
        <v>813</v>
      </c>
    </row>
    <row r="162" spans="1:8" s="6" customFormat="1" ht="93.6" x14ac:dyDescent="0.3">
      <c r="A162" s="5" t="s">
        <v>707</v>
      </c>
      <c r="B162" s="3" t="s">
        <v>676</v>
      </c>
      <c r="C162" s="3" t="s">
        <v>2382</v>
      </c>
      <c r="D162" s="3" t="s">
        <v>0</v>
      </c>
      <c r="E162" s="3" t="s">
        <v>483</v>
      </c>
      <c r="F162" s="3" t="s">
        <v>87</v>
      </c>
      <c r="G162" s="4" t="s">
        <v>706</v>
      </c>
      <c r="H162" s="4" t="s">
        <v>814</v>
      </c>
    </row>
    <row r="163" spans="1:8" s="6" customFormat="1" ht="93.6" x14ac:dyDescent="0.3">
      <c r="A163" s="5" t="s">
        <v>689</v>
      </c>
      <c r="B163" s="3" t="s">
        <v>676</v>
      </c>
      <c r="C163" s="3" t="s">
        <v>2383</v>
      </c>
      <c r="D163" s="3" t="s">
        <v>0</v>
      </c>
      <c r="E163" s="3" t="s">
        <v>483</v>
      </c>
      <c r="F163" s="3" t="s">
        <v>29</v>
      </c>
      <c r="G163" s="4" t="s">
        <v>688</v>
      </c>
      <c r="H163" s="4" t="s">
        <v>815</v>
      </c>
    </row>
    <row r="164" spans="1:8" s="6" customFormat="1" ht="93.6" x14ac:dyDescent="0.3">
      <c r="A164" s="5" t="s">
        <v>701</v>
      </c>
      <c r="B164" s="3" t="s">
        <v>676</v>
      </c>
      <c r="C164" s="3" t="s">
        <v>2384</v>
      </c>
      <c r="D164" s="3" t="s">
        <v>0</v>
      </c>
      <c r="E164" s="3" t="s">
        <v>566</v>
      </c>
      <c r="F164" s="3" t="s">
        <v>87</v>
      </c>
      <c r="G164" s="4" t="s">
        <v>700</v>
      </c>
      <c r="H164" s="4" t="s">
        <v>816</v>
      </c>
    </row>
    <row r="165" spans="1:8" s="6" customFormat="1" ht="93.6" x14ac:dyDescent="0.3">
      <c r="A165" s="5" t="s">
        <v>703</v>
      </c>
      <c r="B165" s="3" t="s">
        <v>676</v>
      </c>
      <c r="C165" s="3" t="s">
        <v>2385</v>
      </c>
      <c r="D165" s="3" t="s">
        <v>0</v>
      </c>
      <c r="E165" s="3" t="s">
        <v>22</v>
      </c>
      <c r="F165" s="3" t="s">
        <v>87</v>
      </c>
      <c r="G165" s="4" t="s">
        <v>702</v>
      </c>
      <c r="H165" s="4" t="s">
        <v>817</v>
      </c>
    </row>
    <row r="166" spans="1:8" s="6" customFormat="1" ht="93.6" x14ac:dyDescent="0.3">
      <c r="A166" s="5" t="s">
        <v>705</v>
      </c>
      <c r="B166" s="3" t="s">
        <v>676</v>
      </c>
      <c r="C166" s="3" t="s">
        <v>2386</v>
      </c>
      <c r="D166" s="3" t="s">
        <v>0</v>
      </c>
      <c r="E166" s="3" t="s">
        <v>566</v>
      </c>
      <c r="F166" s="3" t="s">
        <v>87</v>
      </c>
      <c r="G166" s="4" t="s">
        <v>704</v>
      </c>
      <c r="H166" s="4" t="s">
        <v>2027</v>
      </c>
    </row>
    <row r="167" spans="1:8" s="6" customFormat="1" ht="93.6" x14ac:dyDescent="0.3">
      <c r="A167" s="5" t="s">
        <v>687</v>
      </c>
      <c r="B167" s="3" t="s">
        <v>676</v>
      </c>
      <c r="C167" s="3" t="s">
        <v>2387</v>
      </c>
      <c r="D167" s="3" t="s">
        <v>0</v>
      </c>
      <c r="E167" s="3" t="s">
        <v>566</v>
      </c>
      <c r="F167" s="3" t="s">
        <v>87</v>
      </c>
      <c r="G167" s="4" t="s">
        <v>686</v>
      </c>
      <c r="H167" s="4" t="s">
        <v>818</v>
      </c>
    </row>
    <row r="168" spans="1:8" s="6" customFormat="1" ht="31.2" x14ac:dyDescent="0.3">
      <c r="A168" s="5" t="s">
        <v>691</v>
      </c>
      <c r="B168" s="3" t="s">
        <v>676</v>
      </c>
      <c r="C168" s="3" t="s">
        <v>2388</v>
      </c>
      <c r="D168" s="3" t="s">
        <v>0</v>
      </c>
      <c r="E168" s="3" t="s">
        <v>22</v>
      </c>
      <c r="F168" s="3" t="s">
        <v>87</v>
      </c>
      <c r="G168" s="4" t="s">
        <v>690</v>
      </c>
      <c r="H168" s="4" t="s">
        <v>819</v>
      </c>
    </row>
    <row r="169" spans="1:8" s="6" customFormat="1" ht="109.2" x14ac:dyDescent="0.3">
      <c r="A169" s="5" t="s">
        <v>685</v>
      </c>
      <c r="B169" s="3" t="s">
        <v>676</v>
      </c>
      <c r="C169" s="3" t="s">
        <v>2389</v>
      </c>
      <c r="D169" s="3" t="s">
        <v>0</v>
      </c>
      <c r="E169" s="3" t="s">
        <v>22</v>
      </c>
      <c r="F169" s="3" t="s">
        <v>87</v>
      </c>
      <c r="G169" s="4" t="s">
        <v>684</v>
      </c>
      <c r="H169" s="4" t="s">
        <v>1157</v>
      </c>
    </row>
    <row r="170" spans="1:8" s="6" customFormat="1" ht="62.4" x14ac:dyDescent="0.3">
      <c r="A170" s="5" t="s">
        <v>693</v>
      </c>
      <c r="B170" s="3" t="s">
        <v>676</v>
      </c>
      <c r="C170" s="3" t="s">
        <v>2390</v>
      </c>
      <c r="D170" s="3" t="s">
        <v>0</v>
      </c>
      <c r="E170" s="3" t="s">
        <v>22</v>
      </c>
      <c r="F170" s="3" t="s">
        <v>87</v>
      </c>
      <c r="G170" s="4" t="s">
        <v>692</v>
      </c>
      <c r="H170" s="4" t="s">
        <v>1702</v>
      </c>
    </row>
    <row r="171" spans="1:8" s="6" customFormat="1" ht="31.2" x14ac:dyDescent="0.3">
      <c r="A171" s="5" t="s">
        <v>1641</v>
      </c>
      <c r="B171" s="3" t="s">
        <v>676</v>
      </c>
      <c r="C171" s="3" t="s">
        <v>2391</v>
      </c>
      <c r="D171" s="3" t="s">
        <v>0</v>
      </c>
      <c r="E171" s="3" t="s">
        <v>1633</v>
      </c>
      <c r="F171" s="3" t="s">
        <v>87</v>
      </c>
      <c r="G171" s="4" t="s">
        <v>1635</v>
      </c>
      <c r="H171" s="4" t="s">
        <v>457</v>
      </c>
    </row>
    <row r="172" spans="1:8" s="6" customFormat="1" ht="31.2" x14ac:dyDescent="0.3">
      <c r="A172" s="5" t="s">
        <v>1639</v>
      </c>
      <c r="B172" s="3" t="s">
        <v>676</v>
      </c>
      <c r="C172" s="3" t="s">
        <v>2392</v>
      </c>
      <c r="D172" s="3" t="s">
        <v>0</v>
      </c>
      <c r="E172" s="3" t="s">
        <v>1634</v>
      </c>
      <c r="F172" s="3" t="s">
        <v>87</v>
      </c>
      <c r="G172" s="4" t="s">
        <v>1636</v>
      </c>
      <c r="H172" s="4" t="s">
        <v>458</v>
      </c>
    </row>
    <row r="173" spans="1:8" s="6" customFormat="1" ht="31.2" x14ac:dyDescent="0.3">
      <c r="A173" s="5" t="s">
        <v>1640</v>
      </c>
      <c r="B173" s="3" t="s">
        <v>676</v>
      </c>
      <c r="C173" s="3" t="s">
        <v>2393</v>
      </c>
      <c r="D173" s="3" t="s">
        <v>0</v>
      </c>
      <c r="E173" s="3" t="s">
        <v>22</v>
      </c>
      <c r="F173" s="3" t="s">
        <v>87</v>
      </c>
      <c r="G173" s="4" t="s">
        <v>1638</v>
      </c>
      <c r="H173" s="4" t="s">
        <v>1157</v>
      </c>
    </row>
    <row r="174" spans="1:8" s="6" customFormat="1" ht="31.2" x14ac:dyDescent="0.3">
      <c r="A174" s="5" t="s">
        <v>1642</v>
      </c>
      <c r="B174" s="3" t="s">
        <v>676</v>
      </c>
      <c r="C174" s="3" t="s">
        <v>2394</v>
      </c>
      <c r="D174" s="3" t="s">
        <v>0</v>
      </c>
      <c r="E174" s="3" t="s">
        <v>22</v>
      </c>
      <c r="F174" s="3" t="s">
        <v>87</v>
      </c>
      <c r="G174" s="4" t="s">
        <v>1637</v>
      </c>
      <c r="H174" s="4" t="s">
        <v>456</v>
      </c>
    </row>
    <row r="175" spans="1:8" s="6" customFormat="1" x14ac:dyDescent="0.3">
      <c r="A175" s="5" t="s">
        <v>1645</v>
      </c>
      <c r="B175" s="3" t="s">
        <v>676</v>
      </c>
      <c r="C175" s="3" t="s">
        <v>2396</v>
      </c>
      <c r="D175" s="3" t="s">
        <v>0</v>
      </c>
      <c r="E175" s="3" t="s">
        <v>22</v>
      </c>
      <c r="F175" s="3" t="s">
        <v>87</v>
      </c>
      <c r="G175" s="4" t="s">
        <v>1643</v>
      </c>
      <c r="H175" s="4" t="s">
        <v>1157</v>
      </c>
    </row>
    <row r="176" spans="1:8" s="6" customFormat="1" ht="31.2" x14ac:dyDescent="0.3">
      <c r="A176" s="5" t="s">
        <v>1646</v>
      </c>
      <c r="B176" s="3" t="s">
        <v>676</v>
      </c>
      <c r="C176" s="3" t="s">
        <v>2395</v>
      </c>
      <c r="D176" s="3" t="s">
        <v>0</v>
      </c>
      <c r="E176" s="3" t="s">
        <v>22</v>
      </c>
      <c r="F176" s="3" t="s">
        <v>87</v>
      </c>
      <c r="G176" s="4" t="s">
        <v>1644</v>
      </c>
      <c r="H176" s="4" t="s">
        <v>1157</v>
      </c>
    </row>
    <row r="177" spans="1:8" s="6" customFormat="1" ht="78" x14ac:dyDescent="0.3">
      <c r="A177" s="5" t="s">
        <v>495</v>
      </c>
      <c r="B177" s="3" t="s">
        <v>493</v>
      </c>
      <c r="C177" s="3"/>
      <c r="D177" s="3" t="s">
        <v>14</v>
      </c>
      <c r="E177" s="3"/>
      <c r="F177" s="3"/>
      <c r="G177" s="4" t="s">
        <v>494</v>
      </c>
      <c r="H177" s="4" t="s">
        <v>425</v>
      </c>
    </row>
    <row r="178" spans="1:8" s="6" customFormat="1" ht="46.8" x14ac:dyDescent="0.3">
      <c r="A178" s="5" t="s">
        <v>503</v>
      </c>
      <c r="B178" s="3" t="s">
        <v>493</v>
      </c>
      <c r="C178" s="3" t="s">
        <v>486</v>
      </c>
      <c r="D178" s="3" t="s">
        <v>0</v>
      </c>
      <c r="E178" s="3" t="s">
        <v>22</v>
      </c>
      <c r="F178" s="3" t="s">
        <v>87</v>
      </c>
      <c r="G178" s="4" t="s">
        <v>502</v>
      </c>
      <c r="H178" s="4" t="s">
        <v>426</v>
      </c>
    </row>
    <row r="179" spans="1:8" s="6" customFormat="1" ht="31.2" x14ac:dyDescent="0.3">
      <c r="A179" s="5" t="s">
        <v>496</v>
      </c>
      <c r="B179" s="3" t="s">
        <v>493</v>
      </c>
      <c r="C179" s="3" t="s">
        <v>1218</v>
      </c>
      <c r="D179" s="3" t="s">
        <v>0</v>
      </c>
      <c r="E179" s="3" t="s">
        <v>483</v>
      </c>
      <c r="F179" s="3" t="s">
        <v>87</v>
      </c>
      <c r="G179" s="4" t="s">
        <v>113</v>
      </c>
      <c r="H179" s="4" t="s">
        <v>427</v>
      </c>
    </row>
    <row r="180" spans="1:8" s="6" customFormat="1" ht="46.8" x14ac:dyDescent="0.3">
      <c r="A180" s="5" t="s">
        <v>498</v>
      </c>
      <c r="B180" s="3" t="s">
        <v>493</v>
      </c>
      <c r="C180" s="3" t="s">
        <v>2397</v>
      </c>
      <c r="D180" s="3" t="s">
        <v>0</v>
      </c>
      <c r="E180" s="3" t="s">
        <v>22</v>
      </c>
      <c r="F180" s="3" t="s">
        <v>87</v>
      </c>
      <c r="G180" s="4" t="s">
        <v>497</v>
      </c>
      <c r="H180" s="4" t="s">
        <v>428</v>
      </c>
    </row>
    <row r="181" spans="1:8" s="6" customFormat="1" ht="46.8" x14ac:dyDescent="0.3">
      <c r="A181" s="5" t="s">
        <v>501</v>
      </c>
      <c r="B181" s="3" t="s">
        <v>493</v>
      </c>
      <c r="C181" s="3" t="s">
        <v>2398</v>
      </c>
      <c r="D181" s="3" t="s">
        <v>0</v>
      </c>
      <c r="E181" s="3" t="s">
        <v>22</v>
      </c>
      <c r="F181" s="3" t="s">
        <v>87</v>
      </c>
      <c r="G181" s="4" t="s">
        <v>119</v>
      </c>
      <c r="H181" s="4" t="s">
        <v>1935</v>
      </c>
    </row>
    <row r="182" spans="1:8" s="6" customFormat="1" ht="46.8" x14ac:dyDescent="0.3">
      <c r="A182" s="5" t="s">
        <v>500</v>
      </c>
      <c r="B182" s="3" t="s">
        <v>493</v>
      </c>
      <c r="C182" s="3" t="s">
        <v>2399</v>
      </c>
      <c r="D182" s="3" t="s">
        <v>0</v>
      </c>
      <c r="E182" s="3" t="s">
        <v>22</v>
      </c>
      <c r="F182" s="3" t="s">
        <v>87</v>
      </c>
      <c r="G182" s="4" t="s">
        <v>499</v>
      </c>
      <c r="H182" s="4" t="s">
        <v>429</v>
      </c>
    </row>
    <row r="183" spans="1:8" s="6" customFormat="1" ht="124.8" x14ac:dyDescent="0.3">
      <c r="A183" s="5" t="s">
        <v>505</v>
      </c>
      <c r="B183" s="3" t="s">
        <v>2451</v>
      </c>
      <c r="C183" s="3"/>
      <c r="D183" s="3" t="s">
        <v>14</v>
      </c>
      <c r="E183" s="3"/>
      <c r="F183" s="3"/>
      <c r="G183" s="4" t="s">
        <v>504</v>
      </c>
      <c r="H183" s="4" t="s">
        <v>1674</v>
      </c>
    </row>
    <row r="184" spans="1:8" s="6" customFormat="1" ht="78" x14ac:dyDescent="0.3">
      <c r="A184" s="5" t="s">
        <v>513</v>
      </c>
      <c r="B184" s="3" t="s">
        <v>2451</v>
      </c>
      <c r="C184" s="3" t="s">
        <v>486</v>
      </c>
      <c r="D184" s="3" t="s">
        <v>0</v>
      </c>
      <c r="E184" s="3" t="s">
        <v>22</v>
      </c>
      <c r="F184" s="3" t="s">
        <v>87</v>
      </c>
      <c r="G184" s="4" t="s">
        <v>502</v>
      </c>
      <c r="H184" s="4" t="s">
        <v>1675</v>
      </c>
    </row>
    <row r="185" spans="1:8" s="6" customFormat="1" ht="62.4" x14ac:dyDescent="0.3">
      <c r="A185" s="5" t="s">
        <v>508</v>
      </c>
      <c r="B185" s="3" t="s">
        <v>2451</v>
      </c>
      <c r="C185" s="3" t="s">
        <v>2400</v>
      </c>
      <c r="D185" s="3" t="s">
        <v>0</v>
      </c>
      <c r="E185" s="3" t="s">
        <v>22</v>
      </c>
      <c r="F185" s="3" t="s">
        <v>87</v>
      </c>
      <c r="G185" s="4" t="s">
        <v>507</v>
      </c>
      <c r="H185" s="4" t="s">
        <v>1676</v>
      </c>
    </row>
    <row r="186" spans="1:8" s="6" customFormat="1" ht="62.4" x14ac:dyDescent="0.3">
      <c r="A186" s="5" t="s">
        <v>509</v>
      </c>
      <c r="B186" s="3" t="s">
        <v>2451</v>
      </c>
      <c r="C186" s="3" t="s">
        <v>2401</v>
      </c>
      <c r="D186" s="3" t="s">
        <v>0</v>
      </c>
      <c r="E186" s="3" t="s">
        <v>22</v>
      </c>
      <c r="F186" s="3" t="s">
        <v>87</v>
      </c>
      <c r="G186" s="4" t="s">
        <v>96</v>
      </c>
      <c r="H186" s="4" t="s">
        <v>1677</v>
      </c>
    </row>
    <row r="187" spans="1:8" s="6" customFormat="1" ht="62.4" x14ac:dyDescent="0.3">
      <c r="A187" s="5" t="s">
        <v>512</v>
      </c>
      <c r="B187" s="3" t="s">
        <v>2451</v>
      </c>
      <c r="C187" s="3" t="s">
        <v>2402</v>
      </c>
      <c r="D187" s="3" t="s">
        <v>0</v>
      </c>
      <c r="E187" s="3" t="s">
        <v>22</v>
      </c>
      <c r="F187" s="3" t="s">
        <v>87</v>
      </c>
      <c r="G187" s="4" t="s">
        <v>511</v>
      </c>
      <c r="H187" s="4" t="s">
        <v>1678</v>
      </c>
    </row>
    <row r="188" spans="1:8" s="6" customFormat="1" ht="78" x14ac:dyDescent="0.3">
      <c r="A188" s="5" t="s">
        <v>506</v>
      </c>
      <c r="B188" s="3" t="s">
        <v>2451</v>
      </c>
      <c r="C188" s="3" t="s">
        <v>2403</v>
      </c>
      <c r="D188" s="3" t="s">
        <v>0</v>
      </c>
      <c r="E188" s="3" t="s">
        <v>22</v>
      </c>
      <c r="F188" s="3" t="s">
        <v>87</v>
      </c>
      <c r="G188" s="4" t="s">
        <v>104</v>
      </c>
      <c r="H188" s="4" t="s">
        <v>2022</v>
      </c>
    </row>
    <row r="189" spans="1:8" s="6" customFormat="1" ht="62.4" x14ac:dyDescent="0.3">
      <c r="A189" s="5" t="s">
        <v>510</v>
      </c>
      <c r="B189" s="3" t="s">
        <v>2451</v>
      </c>
      <c r="C189" s="3" t="s">
        <v>2404</v>
      </c>
      <c r="D189" s="3" t="s">
        <v>0</v>
      </c>
      <c r="E189" s="3" t="s">
        <v>22</v>
      </c>
      <c r="F189" s="3" t="s">
        <v>87</v>
      </c>
      <c r="G189" s="4" t="s">
        <v>99</v>
      </c>
      <c r="H189" s="4" t="s">
        <v>1679</v>
      </c>
    </row>
    <row r="190" spans="1:8" ht="46.8" x14ac:dyDescent="0.3">
      <c r="A190" s="5" t="s">
        <v>1718</v>
      </c>
      <c r="B190" s="3" t="s">
        <v>2452</v>
      </c>
      <c r="C190" s="3"/>
      <c r="D190" s="3" t="s">
        <v>14</v>
      </c>
      <c r="E190" s="3"/>
      <c r="F190" s="3"/>
      <c r="G190" s="4" t="s">
        <v>1717</v>
      </c>
      <c r="H190" s="4" t="s">
        <v>453</v>
      </c>
    </row>
    <row r="191" spans="1:8" ht="46.8" x14ac:dyDescent="0.3">
      <c r="A191" s="5" t="s">
        <v>1722</v>
      </c>
      <c r="B191" s="3" t="s">
        <v>2452</v>
      </c>
      <c r="C191" s="3" t="s">
        <v>1719</v>
      </c>
      <c r="D191" s="3" t="s">
        <v>0</v>
      </c>
      <c r="E191" s="3" t="s">
        <v>22</v>
      </c>
      <c r="F191" s="3">
        <v>1</v>
      </c>
      <c r="G191" s="4" t="s">
        <v>1737</v>
      </c>
      <c r="H191" s="4" t="s">
        <v>455</v>
      </c>
    </row>
    <row r="192" spans="1:8" ht="31.2" x14ac:dyDescent="0.3">
      <c r="A192" s="5" t="s">
        <v>1731</v>
      </c>
      <c r="B192" s="3" t="s">
        <v>2452</v>
      </c>
      <c r="C192" s="3" t="s">
        <v>2405</v>
      </c>
      <c r="D192" s="3" t="s">
        <v>0</v>
      </c>
      <c r="E192" s="3" t="s">
        <v>22</v>
      </c>
      <c r="F192" s="3">
        <v>1</v>
      </c>
      <c r="G192" s="4" t="s">
        <v>1744</v>
      </c>
      <c r="H192" s="4" t="s">
        <v>1746</v>
      </c>
    </row>
    <row r="193" spans="1:8" ht="31.2" x14ac:dyDescent="0.3">
      <c r="A193" s="5" t="s">
        <v>1732</v>
      </c>
      <c r="B193" s="3" t="s">
        <v>2452</v>
      </c>
      <c r="C193" s="3" t="s">
        <v>2406</v>
      </c>
      <c r="D193" s="3" t="s">
        <v>0</v>
      </c>
      <c r="E193" s="3" t="s">
        <v>22</v>
      </c>
      <c r="F193" s="3">
        <v>1</v>
      </c>
      <c r="G193" s="4" t="s">
        <v>1745</v>
      </c>
      <c r="H193" s="4" t="s">
        <v>1702</v>
      </c>
    </row>
    <row r="194" spans="1:8" ht="31.2" x14ac:dyDescent="0.3">
      <c r="A194" s="5" t="s">
        <v>1733</v>
      </c>
      <c r="B194" s="3" t="s">
        <v>2452</v>
      </c>
      <c r="C194" s="3" t="s">
        <v>2407</v>
      </c>
      <c r="D194" s="3" t="s">
        <v>0</v>
      </c>
      <c r="E194" s="3" t="s">
        <v>18</v>
      </c>
      <c r="F194" s="3">
        <v>1</v>
      </c>
      <c r="G194" s="4" t="s">
        <v>1747</v>
      </c>
      <c r="H194" s="4" t="s">
        <v>457</v>
      </c>
    </row>
    <row r="195" spans="1:8" ht="31.2" x14ac:dyDescent="0.3">
      <c r="A195" s="5" t="s">
        <v>1734</v>
      </c>
      <c r="B195" s="3" t="s">
        <v>2452</v>
      </c>
      <c r="C195" s="3" t="s">
        <v>2408</v>
      </c>
      <c r="D195" s="3" t="s">
        <v>0</v>
      </c>
      <c r="E195" s="3" t="s">
        <v>22</v>
      </c>
      <c r="F195" s="3">
        <v>1</v>
      </c>
      <c r="G195" s="4" t="s">
        <v>1748</v>
      </c>
      <c r="H195" s="4" t="s">
        <v>458</v>
      </c>
    </row>
    <row r="196" spans="1:8" ht="31.2" x14ac:dyDescent="0.3">
      <c r="A196" s="5" t="s">
        <v>1735</v>
      </c>
      <c r="B196" s="3" t="s">
        <v>2452</v>
      </c>
      <c r="C196" s="3" t="s">
        <v>2409</v>
      </c>
      <c r="D196" s="3" t="s">
        <v>0</v>
      </c>
      <c r="E196" s="3" t="s">
        <v>22</v>
      </c>
      <c r="F196" s="3">
        <v>1</v>
      </c>
      <c r="G196" s="4" t="s">
        <v>1637</v>
      </c>
      <c r="H196" s="4" t="s">
        <v>456</v>
      </c>
    </row>
    <row r="197" spans="1:8" x14ac:dyDescent="0.3">
      <c r="A197" s="5" t="s">
        <v>1736</v>
      </c>
      <c r="B197" s="3" t="s">
        <v>2452</v>
      </c>
      <c r="C197" s="3" t="s">
        <v>2410</v>
      </c>
      <c r="D197" s="3" t="s">
        <v>0</v>
      </c>
      <c r="E197" s="3" t="s">
        <v>22</v>
      </c>
      <c r="F197" s="3">
        <v>1</v>
      </c>
      <c r="G197" s="4" t="s">
        <v>1749</v>
      </c>
      <c r="H197" s="4" t="s">
        <v>1157</v>
      </c>
    </row>
    <row r="198" spans="1:8" ht="31.2" x14ac:dyDescent="0.3">
      <c r="A198" s="5" t="s">
        <v>1723</v>
      </c>
      <c r="B198" s="3" t="s">
        <v>2452</v>
      </c>
      <c r="C198" s="3" t="s">
        <v>486</v>
      </c>
      <c r="D198" s="3" t="s">
        <v>0</v>
      </c>
      <c r="E198" s="3" t="s">
        <v>22</v>
      </c>
      <c r="F198" s="3">
        <v>1</v>
      </c>
      <c r="G198" s="4" t="s">
        <v>502</v>
      </c>
      <c r="H198" s="4" t="s">
        <v>454</v>
      </c>
    </row>
    <row r="199" spans="1:8" ht="93.6" x14ac:dyDescent="0.3">
      <c r="A199" s="5" t="s">
        <v>1724</v>
      </c>
      <c r="B199" s="3" t="s">
        <v>2452</v>
      </c>
      <c r="C199" s="3" t="s">
        <v>480</v>
      </c>
      <c r="D199" s="3" t="s">
        <v>0</v>
      </c>
      <c r="E199" s="3" t="s">
        <v>22</v>
      </c>
      <c r="F199" s="3">
        <v>1</v>
      </c>
      <c r="G199" s="4" t="s">
        <v>1738</v>
      </c>
      <c r="H199" s="4" t="s">
        <v>2025</v>
      </c>
    </row>
    <row r="200" spans="1:8" ht="109.2" x14ac:dyDescent="0.3">
      <c r="A200" s="5" t="s">
        <v>1725</v>
      </c>
      <c r="B200" s="3" t="s">
        <v>2452</v>
      </c>
      <c r="C200" s="3" t="s">
        <v>580</v>
      </c>
      <c r="D200" s="3" t="s">
        <v>0</v>
      </c>
      <c r="E200" s="3" t="s">
        <v>22</v>
      </c>
      <c r="F200" s="3">
        <v>1</v>
      </c>
      <c r="G200" s="4" t="s">
        <v>1739</v>
      </c>
      <c r="H200" s="4" t="s">
        <v>2150</v>
      </c>
    </row>
    <row r="201" spans="1:8" ht="62.4" x14ac:dyDescent="0.3">
      <c r="A201" s="5" t="s">
        <v>1726</v>
      </c>
      <c r="B201" s="3" t="s">
        <v>2452</v>
      </c>
      <c r="C201" s="3" t="s">
        <v>2411</v>
      </c>
      <c r="D201" s="3" t="s">
        <v>0</v>
      </c>
      <c r="E201" s="3" t="s">
        <v>22</v>
      </c>
      <c r="F201" s="3">
        <v>1</v>
      </c>
      <c r="G201" s="4" t="s">
        <v>698</v>
      </c>
      <c r="H201" s="4" t="s">
        <v>2026</v>
      </c>
    </row>
    <row r="202" spans="1:8" ht="46.8" x14ac:dyDescent="0.3">
      <c r="A202" s="5" t="s">
        <v>1727</v>
      </c>
      <c r="B202" s="3" t="s">
        <v>2452</v>
      </c>
      <c r="C202" s="3" t="s">
        <v>2412</v>
      </c>
      <c r="D202" s="3" t="s">
        <v>0</v>
      </c>
      <c r="E202" s="3" t="s">
        <v>1720</v>
      </c>
      <c r="F202" s="3">
        <v>1</v>
      </c>
      <c r="G202" s="4" t="s">
        <v>1740</v>
      </c>
      <c r="H202" s="4" t="s">
        <v>463</v>
      </c>
    </row>
    <row r="203" spans="1:8" ht="46.8" x14ac:dyDescent="0.3">
      <c r="A203" s="5" t="s">
        <v>1728</v>
      </c>
      <c r="B203" s="3" t="s">
        <v>2452</v>
      </c>
      <c r="C203" s="3" t="s">
        <v>2413</v>
      </c>
      <c r="D203" s="3" t="s">
        <v>0</v>
      </c>
      <c r="E203" s="3" t="s">
        <v>1721</v>
      </c>
      <c r="F203" s="3">
        <v>1</v>
      </c>
      <c r="G203" s="4" t="s">
        <v>1743</v>
      </c>
      <c r="H203" s="4" t="s">
        <v>463</v>
      </c>
    </row>
    <row r="204" spans="1:8" ht="46.8" x14ac:dyDescent="0.3">
      <c r="A204" s="5" t="s">
        <v>1729</v>
      </c>
      <c r="B204" s="3" t="s">
        <v>2452</v>
      </c>
      <c r="C204" s="3" t="s">
        <v>2414</v>
      </c>
      <c r="D204" s="3" t="s">
        <v>0</v>
      </c>
      <c r="E204" s="3" t="s">
        <v>1720</v>
      </c>
      <c r="F204" s="3">
        <v>1</v>
      </c>
      <c r="G204" s="4" t="s">
        <v>1741</v>
      </c>
      <c r="H204" s="4" t="s">
        <v>464</v>
      </c>
    </row>
    <row r="205" spans="1:8" ht="46.8" x14ac:dyDescent="0.3">
      <c r="A205" s="5" t="s">
        <v>1730</v>
      </c>
      <c r="B205" s="3" t="s">
        <v>2452</v>
      </c>
      <c r="C205" s="3" t="s">
        <v>2415</v>
      </c>
      <c r="D205" s="3" t="s">
        <v>0</v>
      </c>
      <c r="E205" s="3" t="s">
        <v>1721</v>
      </c>
      <c r="F205" s="3">
        <v>1</v>
      </c>
      <c r="G205" s="4" t="s">
        <v>1742</v>
      </c>
      <c r="H205" s="4" t="s">
        <v>464</v>
      </c>
    </row>
    <row r="206" spans="1:8" ht="31.2" x14ac:dyDescent="0.3">
      <c r="A206" s="5" t="s">
        <v>1655</v>
      </c>
      <c r="B206" s="3" t="s">
        <v>34</v>
      </c>
      <c r="C206" s="3"/>
      <c r="D206" s="3" t="s">
        <v>14</v>
      </c>
      <c r="E206" s="3"/>
      <c r="F206" s="3"/>
      <c r="G206" s="4" t="s">
        <v>1656</v>
      </c>
      <c r="H206" s="4" t="s">
        <v>1541</v>
      </c>
    </row>
    <row r="207" spans="1:8" ht="46.8" x14ac:dyDescent="0.3">
      <c r="A207" s="5" t="s">
        <v>1657</v>
      </c>
      <c r="B207" s="3" t="s">
        <v>34</v>
      </c>
      <c r="C207" s="3" t="s">
        <v>562</v>
      </c>
      <c r="D207" s="3" t="s">
        <v>0</v>
      </c>
      <c r="E207" s="3" t="s">
        <v>22</v>
      </c>
      <c r="F207" s="3">
        <v>1</v>
      </c>
      <c r="G207" s="4" t="s">
        <v>545</v>
      </c>
      <c r="H207" s="4" t="s">
        <v>2038</v>
      </c>
    </row>
    <row r="208" spans="1:8" ht="31.2" x14ac:dyDescent="0.3">
      <c r="A208" s="5" t="s">
        <v>1658</v>
      </c>
      <c r="B208" s="3" t="s">
        <v>34</v>
      </c>
      <c r="C208" s="3" t="s">
        <v>2416</v>
      </c>
      <c r="D208" s="3" t="s">
        <v>0</v>
      </c>
      <c r="E208" s="3" t="s">
        <v>22</v>
      </c>
      <c r="F208" s="3">
        <v>1</v>
      </c>
      <c r="G208" s="4" t="s">
        <v>534</v>
      </c>
      <c r="H208" s="4" t="s">
        <v>1544</v>
      </c>
    </row>
    <row r="209" spans="1:8" x14ac:dyDescent="0.3">
      <c r="A209" s="5" t="s">
        <v>1659</v>
      </c>
      <c r="B209" s="3" t="s">
        <v>34</v>
      </c>
      <c r="C209" s="3" t="s">
        <v>2417</v>
      </c>
      <c r="D209" s="3" t="s">
        <v>0</v>
      </c>
      <c r="E209" s="3" t="s">
        <v>22</v>
      </c>
      <c r="F209" s="3">
        <v>1</v>
      </c>
      <c r="G209" s="4" t="s">
        <v>1663</v>
      </c>
      <c r="H209" s="4" t="s">
        <v>1542</v>
      </c>
    </row>
    <row r="210" spans="1:8" ht="62.4" x14ac:dyDescent="0.3">
      <c r="A210" s="5" t="s">
        <v>1660</v>
      </c>
      <c r="B210" s="3" t="s">
        <v>34</v>
      </c>
      <c r="C210" s="3" t="s">
        <v>2418</v>
      </c>
      <c r="D210" s="3" t="s">
        <v>0</v>
      </c>
      <c r="E210" s="3" t="s">
        <v>1662</v>
      </c>
      <c r="F210" s="3" t="s">
        <v>29</v>
      </c>
      <c r="G210" s="4" t="s">
        <v>1664</v>
      </c>
      <c r="H210" s="4" t="s">
        <v>2040</v>
      </c>
    </row>
    <row r="211" spans="1:8" ht="31.2" x14ac:dyDescent="0.3">
      <c r="A211" s="5" t="s">
        <v>1661</v>
      </c>
      <c r="B211" s="3" t="s">
        <v>34</v>
      </c>
      <c r="C211" s="3" t="s">
        <v>2419</v>
      </c>
      <c r="D211" s="3" t="s">
        <v>0</v>
      </c>
      <c r="E211" s="3" t="s">
        <v>22</v>
      </c>
      <c r="F211" s="3">
        <v>1</v>
      </c>
      <c r="G211" s="4" t="s">
        <v>1665</v>
      </c>
      <c r="H211" s="4" t="s">
        <v>1157</v>
      </c>
    </row>
    <row r="212" spans="1:8" ht="78" x14ac:dyDescent="0.3">
      <c r="A212" s="5" t="s">
        <v>1750</v>
      </c>
      <c r="B212" s="3" t="s">
        <v>2453</v>
      </c>
      <c r="C212" s="3"/>
      <c r="D212" s="3" t="s">
        <v>14</v>
      </c>
      <c r="E212" s="3"/>
      <c r="F212" s="3"/>
      <c r="G212" s="4" t="s">
        <v>1751</v>
      </c>
      <c r="H212" s="4" t="s">
        <v>1815</v>
      </c>
    </row>
    <row r="213" spans="1:8" ht="31.2" x14ac:dyDescent="0.3">
      <c r="A213" s="5" t="s">
        <v>1752</v>
      </c>
      <c r="B213" s="3" t="s">
        <v>2453</v>
      </c>
      <c r="C213" s="3" t="s">
        <v>1766</v>
      </c>
      <c r="D213" s="3" t="s">
        <v>0</v>
      </c>
      <c r="E213" s="3" t="s">
        <v>22</v>
      </c>
      <c r="F213" s="3" t="s">
        <v>87</v>
      </c>
      <c r="G213" s="4" t="s">
        <v>1767</v>
      </c>
      <c r="H213" s="4" t="s">
        <v>796</v>
      </c>
    </row>
    <row r="214" spans="1:8" ht="31.2" x14ac:dyDescent="0.3">
      <c r="A214" s="5" t="s">
        <v>1761</v>
      </c>
      <c r="B214" s="3" t="s">
        <v>2453</v>
      </c>
      <c r="C214" s="3" t="s">
        <v>2424</v>
      </c>
      <c r="D214" s="3" t="s">
        <v>0</v>
      </c>
      <c r="E214" s="3" t="s">
        <v>22</v>
      </c>
      <c r="F214" s="3" t="s">
        <v>29</v>
      </c>
      <c r="G214" s="4" t="s">
        <v>1774</v>
      </c>
      <c r="H214" s="4" t="s">
        <v>444</v>
      </c>
    </row>
    <row r="215" spans="1:8" ht="78" x14ac:dyDescent="0.3">
      <c r="A215" s="5" t="s">
        <v>1762</v>
      </c>
      <c r="B215" s="3" t="s">
        <v>2453</v>
      </c>
      <c r="C215" s="3" t="s">
        <v>2425</v>
      </c>
      <c r="D215" s="3" t="s">
        <v>0</v>
      </c>
      <c r="E215" s="3" t="s">
        <v>22</v>
      </c>
      <c r="F215" s="3" t="s">
        <v>29</v>
      </c>
      <c r="G215" s="4" t="s">
        <v>1596</v>
      </c>
      <c r="H215" s="4" t="s">
        <v>1603</v>
      </c>
    </row>
    <row r="216" spans="1:8" ht="62.4" x14ac:dyDescent="0.3">
      <c r="A216" s="5" t="s">
        <v>1763</v>
      </c>
      <c r="B216" s="3" t="s">
        <v>2453</v>
      </c>
      <c r="C216" s="3" t="s">
        <v>2426</v>
      </c>
      <c r="D216" s="3" t="s">
        <v>0</v>
      </c>
      <c r="E216" s="3" t="s">
        <v>1633</v>
      </c>
      <c r="F216" s="3" t="s">
        <v>29</v>
      </c>
      <c r="G216" s="4" t="s">
        <v>662</v>
      </c>
      <c r="H216" s="4" t="s">
        <v>1537</v>
      </c>
    </row>
    <row r="217" spans="1:8" ht="31.2" x14ac:dyDescent="0.3">
      <c r="A217" s="5" t="s">
        <v>1764</v>
      </c>
      <c r="B217" s="3" t="s">
        <v>2453</v>
      </c>
      <c r="C217" s="3" t="s">
        <v>2427</v>
      </c>
      <c r="D217" s="3" t="s">
        <v>0</v>
      </c>
      <c r="E217" s="3" t="s">
        <v>22</v>
      </c>
      <c r="F217" s="3" t="s">
        <v>29</v>
      </c>
      <c r="G217" s="4" t="s">
        <v>660</v>
      </c>
      <c r="H217" s="4" t="s">
        <v>1534</v>
      </c>
    </row>
    <row r="218" spans="1:8" ht="31.2" x14ac:dyDescent="0.3">
      <c r="A218" s="5" t="s">
        <v>1765</v>
      </c>
      <c r="B218" s="3" t="s">
        <v>2453</v>
      </c>
      <c r="C218" s="3" t="s">
        <v>2428</v>
      </c>
      <c r="D218" s="3" t="s">
        <v>0</v>
      </c>
      <c r="E218" s="3" t="s">
        <v>22</v>
      </c>
      <c r="F218" s="3" t="s">
        <v>29</v>
      </c>
      <c r="G218" s="4" t="s">
        <v>668</v>
      </c>
      <c r="H218" s="4" t="s">
        <v>1168</v>
      </c>
    </row>
    <row r="219" spans="1:8" ht="46.8" x14ac:dyDescent="0.3">
      <c r="A219" s="5" t="s">
        <v>1753</v>
      </c>
      <c r="B219" s="3" t="s">
        <v>2453</v>
      </c>
      <c r="C219" s="3" t="s">
        <v>486</v>
      </c>
      <c r="D219" s="3" t="s">
        <v>0</v>
      </c>
      <c r="E219" s="3" t="s">
        <v>22</v>
      </c>
      <c r="F219" s="3" t="s">
        <v>87</v>
      </c>
      <c r="G219" s="4" t="s">
        <v>177</v>
      </c>
      <c r="H219" s="4" t="s">
        <v>447</v>
      </c>
    </row>
    <row r="220" spans="1:8" ht="93.6" x14ac:dyDescent="0.3">
      <c r="A220" s="5" t="s">
        <v>1754</v>
      </c>
      <c r="B220" s="3" t="s">
        <v>2453</v>
      </c>
      <c r="C220" s="3" t="s">
        <v>480</v>
      </c>
      <c r="D220" s="3" t="s">
        <v>0</v>
      </c>
      <c r="E220" s="3" t="s">
        <v>22</v>
      </c>
      <c r="F220" s="3" t="s">
        <v>87</v>
      </c>
      <c r="G220" s="4" t="s">
        <v>481</v>
      </c>
      <c r="H220" s="4" t="s">
        <v>1690</v>
      </c>
    </row>
    <row r="221" spans="1:8" ht="78" x14ac:dyDescent="0.3">
      <c r="A221" s="5" t="s">
        <v>1755</v>
      </c>
      <c r="B221" s="3" t="s">
        <v>2453</v>
      </c>
      <c r="C221" s="3" t="s">
        <v>2420</v>
      </c>
      <c r="D221" s="3" t="s">
        <v>0</v>
      </c>
      <c r="E221" s="3" t="s">
        <v>22</v>
      </c>
      <c r="F221" s="3" t="s">
        <v>87</v>
      </c>
      <c r="G221" s="4" t="s">
        <v>1768</v>
      </c>
      <c r="H221" s="4" t="s">
        <v>2024</v>
      </c>
    </row>
    <row r="222" spans="1:8" ht="46.8" x14ac:dyDescent="0.3">
      <c r="A222" s="5" t="s">
        <v>1756</v>
      </c>
      <c r="B222" s="3" t="s">
        <v>2453</v>
      </c>
      <c r="C222" s="3" t="s">
        <v>2421</v>
      </c>
      <c r="D222" s="3" t="s">
        <v>0</v>
      </c>
      <c r="E222" s="3" t="s">
        <v>1720</v>
      </c>
      <c r="F222" s="3" t="s">
        <v>87</v>
      </c>
      <c r="G222" s="4" t="s">
        <v>1769</v>
      </c>
      <c r="H222" s="4" t="s">
        <v>1536</v>
      </c>
    </row>
    <row r="223" spans="1:8" ht="46.8" x14ac:dyDescent="0.3">
      <c r="A223" s="5" t="s">
        <v>1757</v>
      </c>
      <c r="B223" s="3" t="s">
        <v>2453</v>
      </c>
      <c r="C223" s="3" t="s">
        <v>2422</v>
      </c>
      <c r="D223" s="3" t="s">
        <v>0</v>
      </c>
      <c r="E223" s="3" t="s">
        <v>1721</v>
      </c>
      <c r="F223" s="3" t="s">
        <v>87</v>
      </c>
      <c r="G223" s="4" t="s">
        <v>1770</v>
      </c>
      <c r="H223" s="4" t="s">
        <v>1536</v>
      </c>
    </row>
    <row r="224" spans="1:8" ht="62.4" x14ac:dyDescent="0.3">
      <c r="A224" s="5" t="s">
        <v>1758</v>
      </c>
      <c r="B224" s="3" t="s">
        <v>2453</v>
      </c>
      <c r="C224" s="3" t="s">
        <v>2423</v>
      </c>
      <c r="D224" s="3" t="s">
        <v>0</v>
      </c>
      <c r="E224" s="3" t="s">
        <v>22</v>
      </c>
      <c r="F224" s="3" t="s">
        <v>87</v>
      </c>
      <c r="G224" s="4" t="s">
        <v>1771</v>
      </c>
      <c r="H224" s="4" t="s">
        <v>1775</v>
      </c>
    </row>
    <row r="225" spans="1:8" ht="46.8" x14ac:dyDescent="0.3">
      <c r="A225" s="5" t="s">
        <v>1759</v>
      </c>
      <c r="B225" s="3" t="s">
        <v>2453</v>
      </c>
      <c r="C225" s="3" t="s">
        <v>2429</v>
      </c>
      <c r="D225" s="3" t="s">
        <v>0</v>
      </c>
      <c r="E225" s="3" t="s">
        <v>22</v>
      </c>
      <c r="F225" s="3" t="s">
        <v>87</v>
      </c>
      <c r="G225" s="4" t="s">
        <v>1772</v>
      </c>
      <c r="H225" s="4" t="s">
        <v>1535</v>
      </c>
    </row>
    <row r="226" spans="1:8" ht="31.2" x14ac:dyDescent="0.3">
      <c r="A226" s="5" t="s">
        <v>1760</v>
      </c>
      <c r="B226" s="3" t="s">
        <v>2453</v>
      </c>
      <c r="C226" s="3" t="s">
        <v>2430</v>
      </c>
      <c r="D226" s="3" t="s">
        <v>0</v>
      </c>
      <c r="E226" s="3" t="s">
        <v>22</v>
      </c>
      <c r="F226" s="3" t="s">
        <v>87</v>
      </c>
      <c r="G226" s="4" t="s">
        <v>1773</v>
      </c>
      <c r="H226" s="4" t="s">
        <v>1538</v>
      </c>
    </row>
    <row r="227" spans="1:8" ht="78" x14ac:dyDescent="0.3">
      <c r="A227" s="5" t="s">
        <v>1778</v>
      </c>
      <c r="B227" s="3" t="s">
        <v>2454</v>
      </c>
      <c r="C227" s="3"/>
      <c r="D227" s="3" t="s">
        <v>14</v>
      </c>
      <c r="E227" s="3"/>
      <c r="F227" s="3"/>
      <c r="G227" s="4" t="s">
        <v>1779</v>
      </c>
      <c r="H227" s="4" t="s">
        <v>1820</v>
      </c>
    </row>
    <row r="228" spans="1:8" ht="46.8" x14ac:dyDescent="0.3">
      <c r="A228" s="5" t="s">
        <v>1780</v>
      </c>
      <c r="B228" s="3" t="s">
        <v>2454</v>
      </c>
      <c r="C228" s="3" t="s">
        <v>1794</v>
      </c>
      <c r="D228" s="3" t="s">
        <v>0</v>
      </c>
      <c r="E228" s="3" t="s">
        <v>22</v>
      </c>
      <c r="F228" s="3" t="s">
        <v>87</v>
      </c>
      <c r="G228" s="4" t="s">
        <v>1796</v>
      </c>
      <c r="H228" s="4" t="s">
        <v>2023</v>
      </c>
    </row>
    <row r="229" spans="1:8" ht="31.2" x14ac:dyDescent="0.3">
      <c r="A229" s="5" t="s">
        <v>1789</v>
      </c>
      <c r="B229" s="3" t="s">
        <v>2454</v>
      </c>
      <c r="C229" s="3" t="s">
        <v>2431</v>
      </c>
      <c r="D229" s="3" t="s">
        <v>0</v>
      </c>
      <c r="E229" s="3" t="s">
        <v>22</v>
      </c>
      <c r="F229" s="3" t="s">
        <v>29</v>
      </c>
      <c r="G229" s="4" t="s">
        <v>1774</v>
      </c>
      <c r="H229" s="4" t="s">
        <v>444</v>
      </c>
    </row>
    <row r="230" spans="1:8" ht="31.2" x14ac:dyDescent="0.3">
      <c r="A230" s="5" t="s">
        <v>1790</v>
      </c>
      <c r="B230" s="3" t="s">
        <v>2454</v>
      </c>
      <c r="C230" s="3" t="s">
        <v>2432</v>
      </c>
      <c r="D230" s="3" t="s">
        <v>0</v>
      </c>
      <c r="E230" s="3" t="s">
        <v>1633</v>
      </c>
      <c r="F230" s="3" t="s">
        <v>29</v>
      </c>
      <c r="G230" s="4" t="s">
        <v>662</v>
      </c>
      <c r="H230" s="4" t="s">
        <v>1776</v>
      </c>
    </row>
    <row r="231" spans="1:8" ht="62.4" x14ac:dyDescent="0.3">
      <c r="A231" s="5" t="s">
        <v>1791</v>
      </c>
      <c r="B231" s="3" t="s">
        <v>2454</v>
      </c>
      <c r="C231" s="3" t="s">
        <v>2433</v>
      </c>
      <c r="D231" s="3" t="s">
        <v>0</v>
      </c>
      <c r="E231" s="3" t="s">
        <v>22</v>
      </c>
      <c r="F231" s="3" t="s">
        <v>29</v>
      </c>
      <c r="G231" s="4" t="s">
        <v>660</v>
      </c>
      <c r="H231" s="4" t="s">
        <v>1777</v>
      </c>
    </row>
    <row r="232" spans="1:8" ht="31.2" x14ac:dyDescent="0.3">
      <c r="A232" s="5" t="s">
        <v>1792</v>
      </c>
      <c r="B232" s="3" t="s">
        <v>2454</v>
      </c>
      <c r="C232" s="3" t="s">
        <v>2434</v>
      </c>
      <c r="D232" s="3" t="s">
        <v>0</v>
      </c>
      <c r="E232" s="3" t="s">
        <v>22</v>
      </c>
      <c r="F232" s="3" t="s">
        <v>29</v>
      </c>
      <c r="G232" s="4" t="s">
        <v>668</v>
      </c>
      <c r="H232" s="4" t="s">
        <v>1168</v>
      </c>
    </row>
    <row r="233" spans="1:8" ht="31.2" x14ac:dyDescent="0.3">
      <c r="A233" s="5" t="s">
        <v>1793</v>
      </c>
      <c r="B233" s="3" t="s">
        <v>2454</v>
      </c>
      <c r="C233" s="3" t="s">
        <v>2435</v>
      </c>
      <c r="D233" s="3" t="s">
        <v>0</v>
      </c>
      <c r="E233" s="3" t="s">
        <v>22</v>
      </c>
      <c r="F233" s="3" t="s">
        <v>87</v>
      </c>
      <c r="G233" s="4" t="s">
        <v>1795</v>
      </c>
      <c r="H233" s="4" t="s">
        <v>1799</v>
      </c>
    </row>
    <row r="234" spans="1:8" ht="46.8" x14ac:dyDescent="0.3">
      <c r="A234" s="5" t="s">
        <v>1781</v>
      </c>
      <c r="B234" s="3" t="s">
        <v>2454</v>
      </c>
      <c r="C234" s="3" t="s">
        <v>486</v>
      </c>
      <c r="D234" s="3" t="s">
        <v>0</v>
      </c>
      <c r="E234" s="3" t="s">
        <v>22</v>
      </c>
      <c r="F234" s="3" t="s">
        <v>87</v>
      </c>
      <c r="G234" s="4" t="s">
        <v>177</v>
      </c>
      <c r="H234" s="4" t="s">
        <v>447</v>
      </c>
    </row>
    <row r="235" spans="1:8" ht="93.6" x14ac:dyDescent="0.3">
      <c r="A235" s="5" t="s">
        <v>1782</v>
      </c>
      <c r="B235" s="3" t="s">
        <v>2454</v>
      </c>
      <c r="C235" s="3" t="s">
        <v>480</v>
      </c>
      <c r="D235" s="3" t="s">
        <v>0</v>
      </c>
      <c r="E235" s="3" t="s">
        <v>22</v>
      </c>
      <c r="F235" s="3" t="s">
        <v>29</v>
      </c>
      <c r="G235" s="4" t="s">
        <v>1797</v>
      </c>
      <c r="H235" s="4" t="s">
        <v>1690</v>
      </c>
    </row>
    <row r="236" spans="1:8" ht="109.2" x14ac:dyDescent="0.3">
      <c r="A236" s="5" t="s">
        <v>1783</v>
      </c>
      <c r="B236" s="3" t="s">
        <v>2454</v>
      </c>
      <c r="C236" s="3" t="s">
        <v>2436</v>
      </c>
      <c r="D236" s="3" t="s">
        <v>0</v>
      </c>
      <c r="E236" s="3" t="s">
        <v>22</v>
      </c>
      <c r="F236" s="3" t="s">
        <v>87</v>
      </c>
      <c r="G236" s="4" t="s">
        <v>1768</v>
      </c>
      <c r="H236" s="4" t="s">
        <v>2043</v>
      </c>
    </row>
    <row r="237" spans="1:8" ht="46.8" x14ac:dyDescent="0.3">
      <c r="A237" s="5" t="s">
        <v>1784</v>
      </c>
      <c r="B237" s="3" t="s">
        <v>2454</v>
      </c>
      <c r="C237" s="3" t="s">
        <v>2437</v>
      </c>
      <c r="D237" s="3" t="s">
        <v>0</v>
      </c>
      <c r="E237" s="3" t="s">
        <v>1720</v>
      </c>
      <c r="F237" s="3" t="s">
        <v>87</v>
      </c>
      <c r="G237" s="4" t="s">
        <v>1769</v>
      </c>
      <c r="H237" s="4" t="s">
        <v>448</v>
      </c>
    </row>
    <row r="238" spans="1:8" ht="46.8" x14ac:dyDescent="0.3">
      <c r="A238" s="5" t="s">
        <v>1785</v>
      </c>
      <c r="B238" s="3" t="s">
        <v>2454</v>
      </c>
      <c r="C238" s="3" t="s">
        <v>2438</v>
      </c>
      <c r="D238" s="3" t="s">
        <v>0</v>
      </c>
      <c r="E238" s="3" t="s">
        <v>1721</v>
      </c>
      <c r="F238" s="3" t="s">
        <v>87</v>
      </c>
      <c r="G238" s="4" t="s">
        <v>1770</v>
      </c>
      <c r="H238" s="4" t="s">
        <v>448</v>
      </c>
    </row>
    <row r="239" spans="1:8" ht="62.4" x14ac:dyDescent="0.3">
      <c r="A239" s="5" t="s">
        <v>1786</v>
      </c>
      <c r="B239" s="3" t="s">
        <v>2454</v>
      </c>
      <c r="C239" s="3" t="s">
        <v>2439</v>
      </c>
      <c r="D239" s="3" t="s">
        <v>0</v>
      </c>
      <c r="E239" s="3" t="s">
        <v>22</v>
      </c>
      <c r="F239" s="3" t="s">
        <v>87</v>
      </c>
      <c r="G239" s="4" t="s">
        <v>1771</v>
      </c>
      <c r="H239" s="4" t="s">
        <v>1775</v>
      </c>
    </row>
    <row r="240" spans="1:8" ht="62.4" x14ac:dyDescent="0.3">
      <c r="A240" s="5" t="s">
        <v>1787</v>
      </c>
      <c r="B240" s="3" t="s">
        <v>2454</v>
      </c>
      <c r="C240" s="3" t="s">
        <v>2440</v>
      </c>
      <c r="D240" s="3" t="s">
        <v>0</v>
      </c>
      <c r="E240" s="3" t="s">
        <v>22</v>
      </c>
      <c r="F240" s="3" t="s">
        <v>87</v>
      </c>
      <c r="G240" s="4" t="s">
        <v>1798</v>
      </c>
      <c r="H240" s="4" t="s">
        <v>437</v>
      </c>
    </row>
    <row r="241" spans="1:8" ht="31.2" x14ac:dyDescent="0.3">
      <c r="A241" s="5" t="s">
        <v>1788</v>
      </c>
      <c r="B241" s="3" t="s">
        <v>2454</v>
      </c>
      <c r="C241" s="3" t="s">
        <v>2441</v>
      </c>
      <c r="D241" s="3" t="s">
        <v>0</v>
      </c>
      <c r="E241" s="3" t="s">
        <v>22</v>
      </c>
      <c r="F241" s="3" t="s">
        <v>87</v>
      </c>
      <c r="G241" s="4" t="s">
        <v>1773</v>
      </c>
      <c r="H241" s="4" t="s">
        <v>1167</v>
      </c>
    </row>
  </sheetData>
  <sortState xmlns:xlrd2="http://schemas.microsoft.com/office/spreadsheetml/2017/richdata2" ref="A2:H241">
    <sortCondition ref="A2:A241"/>
  </sortState>
  <dataValidations disablePrompts="1" count="1">
    <dataValidation type="list" allowBlank="1" showInputMessage="1" showErrorMessage="1" sqref="D2:D40 D42:D189" xr:uid="{00000000-0002-0000-0500-000000000000}">
      <formula1>Mapped_Specification_Element_Type</formula1>
    </dataValidation>
  </dataValidation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60"/>
  <sheetViews>
    <sheetView zoomScale="90" zoomScaleNormal="90" workbookViewId="0">
      <pane xSplit="3" ySplit="1" topLeftCell="H2" activePane="bottomRight" state="frozen"/>
      <selection pane="topRight" activeCell="D1" sqref="D1"/>
      <selection pane="bottomLeft" activeCell="A2" sqref="A2"/>
      <selection pane="bottomRight" activeCell="I1" sqref="I1"/>
    </sheetView>
  </sheetViews>
  <sheetFormatPr defaultColWidth="11" defaultRowHeight="15.6" x14ac:dyDescent="0.3"/>
  <cols>
    <col min="1" max="1" width="28.19921875" style="46" customWidth="1"/>
    <col min="2" max="2" width="20.69921875" style="46" customWidth="1"/>
    <col min="3" max="3" width="29.69921875" style="46" customWidth="1"/>
    <col min="4" max="4" width="15.19921875" style="46" customWidth="1"/>
    <col min="5" max="5" width="10.69921875" style="46" bestFit="1" customWidth="1"/>
    <col min="6" max="6" width="11.19921875" style="46" customWidth="1"/>
    <col min="7" max="7" width="65" style="46" customWidth="1"/>
    <col min="8" max="8" width="30.19921875" style="46" customWidth="1"/>
    <col min="9" max="9" width="63.296875" style="45" customWidth="1"/>
    <col min="10" max="16384" width="11" style="46"/>
  </cols>
  <sheetData>
    <row r="1" spans="1:9" ht="66.599999999999994" thickBot="1" x14ac:dyDescent="0.35">
      <c r="A1" s="2" t="s">
        <v>82</v>
      </c>
      <c r="B1" s="1" t="s">
        <v>76</v>
      </c>
      <c r="C1" s="1" t="s">
        <v>77</v>
      </c>
      <c r="D1" s="1" t="s">
        <v>78</v>
      </c>
      <c r="E1" s="1" t="s">
        <v>79</v>
      </c>
      <c r="F1" s="1" t="s">
        <v>80</v>
      </c>
      <c r="G1" s="1" t="s">
        <v>81</v>
      </c>
      <c r="H1" s="7" t="s">
        <v>792</v>
      </c>
      <c r="I1" s="47" t="s">
        <v>3034</v>
      </c>
    </row>
    <row r="2" spans="1:9" x14ac:dyDescent="0.3">
      <c r="A2" s="5" t="s">
        <v>838</v>
      </c>
      <c r="B2" s="3" t="s">
        <v>514</v>
      </c>
      <c r="C2" s="3"/>
      <c r="D2" s="3" t="s">
        <v>14</v>
      </c>
      <c r="E2" s="3"/>
      <c r="F2" s="3"/>
      <c r="G2" s="4"/>
      <c r="H2" s="4" t="s">
        <v>403</v>
      </c>
      <c r="I2" s="48"/>
    </row>
    <row r="3" spans="1:9" ht="46.8" x14ac:dyDescent="0.3">
      <c r="A3" s="5" t="s">
        <v>841</v>
      </c>
      <c r="B3" s="3" t="s">
        <v>514</v>
      </c>
      <c r="C3" s="3" t="s">
        <v>1054</v>
      </c>
      <c r="D3" s="3" t="s">
        <v>0</v>
      </c>
      <c r="E3" s="3" t="s">
        <v>1055</v>
      </c>
      <c r="F3" s="3" t="s">
        <v>29</v>
      </c>
      <c r="G3" s="4" t="s">
        <v>1056</v>
      </c>
      <c r="H3" s="4" t="s">
        <v>405</v>
      </c>
      <c r="I3" s="39" t="s">
        <v>3014</v>
      </c>
    </row>
    <row r="4" spans="1:9" ht="31.2" x14ac:dyDescent="0.3">
      <c r="A4" s="5" t="s">
        <v>893</v>
      </c>
      <c r="B4" s="3" t="s">
        <v>514</v>
      </c>
      <c r="C4" s="3" t="s">
        <v>1057</v>
      </c>
      <c r="D4" s="3" t="s">
        <v>0</v>
      </c>
      <c r="E4" s="3" t="s">
        <v>22</v>
      </c>
      <c r="F4" s="3" t="s">
        <v>29</v>
      </c>
      <c r="G4" s="4" t="s">
        <v>1058</v>
      </c>
      <c r="H4" s="4" t="s">
        <v>427</v>
      </c>
      <c r="I4" s="39" t="s">
        <v>3015</v>
      </c>
    </row>
    <row r="5" spans="1:9" ht="46.8" x14ac:dyDescent="0.3">
      <c r="A5" s="5" t="s">
        <v>848</v>
      </c>
      <c r="B5" s="3" t="s">
        <v>514</v>
      </c>
      <c r="C5" s="3" t="s">
        <v>127</v>
      </c>
      <c r="D5" s="3" t="s">
        <v>0</v>
      </c>
      <c r="E5" s="3" t="s">
        <v>22</v>
      </c>
      <c r="F5" s="3" t="s">
        <v>29</v>
      </c>
      <c r="G5" s="4" t="s">
        <v>128</v>
      </c>
      <c r="H5" s="4" t="s">
        <v>1158</v>
      </c>
      <c r="I5" s="39" t="s">
        <v>3035</v>
      </c>
    </row>
    <row r="6" spans="1:9" x14ac:dyDescent="0.3">
      <c r="A6" s="5" t="s">
        <v>849</v>
      </c>
      <c r="B6" s="3" t="s">
        <v>514</v>
      </c>
      <c r="C6" s="3" t="s">
        <v>131</v>
      </c>
      <c r="D6" s="3" t="s">
        <v>0</v>
      </c>
      <c r="E6" s="3" t="s">
        <v>22</v>
      </c>
      <c r="F6" s="3" t="s">
        <v>29</v>
      </c>
      <c r="G6" s="4" t="s">
        <v>131</v>
      </c>
      <c r="H6" s="4" t="s">
        <v>407</v>
      </c>
      <c r="I6" s="39" t="s">
        <v>3016</v>
      </c>
    </row>
    <row r="7" spans="1:9" x14ac:dyDescent="0.3">
      <c r="A7" s="5" t="s">
        <v>846</v>
      </c>
      <c r="B7" s="3" t="s">
        <v>514</v>
      </c>
      <c r="C7" s="3" t="s">
        <v>533</v>
      </c>
      <c r="D7" s="3" t="s">
        <v>0</v>
      </c>
      <c r="E7" s="3" t="s">
        <v>22</v>
      </c>
      <c r="F7" s="3" t="s">
        <v>29</v>
      </c>
      <c r="G7" s="4" t="s">
        <v>134</v>
      </c>
      <c r="H7" s="4" t="s">
        <v>1647</v>
      </c>
      <c r="I7" s="39" t="s">
        <v>3018</v>
      </c>
    </row>
    <row r="8" spans="1:9" x14ac:dyDescent="0.3">
      <c r="A8" s="5" t="s">
        <v>851</v>
      </c>
      <c r="B8" s="3" t="s">
        <v>514</v>
      </c>
      <c r="C8" s="3" t="s">
        <v>1059</v>
      </c>
      <c r="D8" s="3" t="s">
        <v>0</v>
      </c>
      <c r="E8" s="3" t="s">
        <v>22</v>
      </c>
      <c r="F8" s="3" t="s">
        <v>29</v>
      </c>
      <c r="G8" s="4" t="s">
        <v>1060</v>
      </c>
      <c r="H8" s="4" t="s">
        <v>1159</v>
      </c>
      <c r="I8" s="39" t="s">
        <v>3017</v>
      </c>
    </row>
    <row r="9" spans="1:9" x14ac:dyDescent="0.3">
      <c r="A9" s="5" t="s">
        <v>873</v>
      </c>
      <c r="B9" s="3" t="s">
        <v>538</v>
      </c>
      <c r="C9" s="3"/>
      <c r="D9" s="3" t="s">
        <v>14</v>
      </c>
      <c r="E9" s="3"/>
      <c r="F9" s="3"/>
      <c r="G9" s="4"/>
      <c r="H9" s="4" t="s">
        <v>420</v>
      </c>
      <c r="I9" s="48"/>
    </row>
    <row r="10" spans="1:9" ht="140.4" x14ac:dyDescent="0.3">
      <c r="A10" s="5" t="s">
        <v>874</v>
      </c>
      <c r="B10" s="3" t="s">
        <v>538</v>
      </c>
      <c r="C10" s="3" t="s">
        <v>1061</v>
      </c>
      <c r="D10" s="3" t="s">
        <v>0</v>
      </c>
      <c r="E10" s="3" t="s">
        <v>22</v>
      </c>
      <c r="F10" s="3" t="s">
        <v>29</v>
      </c>
      <c r="G10" s="4" t="s">
        <v>1062</v>
      </c>
      <c r="H10" s="4" t="s">
        <v>1160</v>
      </c>
      <c r="I10" s="39" t="s">
        <v>3036</v>
      </c>
    </row>
    <row r="11" spans="1:9" ht="62.4" x14ac:dyDescent="0.3">
      <c r="A11" s="5" t="s">
        <v>875</v>
      </c>
      <c r="B11" s="3" t="s">
        <v>538</v>
      </c>
      <c r="C11" s="3" t="s">
        <v>1063</v>
      </c>
      <c r="D11" s="3" t="s">
        <v>0</v>
      </c>
      <c r="E11" s="3" t="s">
        <v>1064</v>
      </c>
      <c r="F11" s="3" t="s">
        <v>29</v>
      </c>
      <c r="G11" s="4" t="s">
        <v>1065</v>
      </c>
      <c r="H11" s="4" t="s">
        <v>1161</v>
      </c>
      <c r="I11" s="39" t="s">
        <v>3037</v>
      </c>
    </row>
    <row r="12" spans="1:9" ht="31.2" x14ac:dyDescent="0.3">
      <c r="A12" s="5" t="s">
        <v>876</v>
      </c>
      <c r="B12" s="3" t="s">
        <v>538</v>
      </c>
      <c r="C12" s="3" t="s">
        <v>1066</v>
      </c>
      <c r="D12" s="3" t="s">
        <v>0</v>
      </c>
      <c r="E12" s="3" t="s">
        <v>22</v>
      </c>
      <c r="F12" s="3" t="s">
        <v>29</v>
      </c>
      <c r="G12" s="4" t="s">
        <v>1067</v>
      </c>
      <c r="H12" s="4" t="s">
        <v>1162</v>
      </c>
      <c r="I12" s="39" t="s">
        <v>3019</v>
      </c>
    </row>
    <row r="13" spans="1:9" ht="31.2" x14ac:dyDescent="0.3">
      <c r="A13" s="5" t="s">
        <v>877</v>
      </c>
      <c r="B13" s="3" t="s">
        <v>538</v>
      </c>
      <c r="C13" s="3" t="s">
        <v>1068</v>
      </c>
      <c r="D13" s="3" t="s">
        <v>0</v>
      </c>
      <c r="E13" s="3" t="s">
        <v>1055</v>
      </c>
      <c r="F13" s="3" t="s">
        <v>29</v>
      </c>
      <c r="G13" s="4" t="s">
        <v>1069</v>
      </c>
      <c r="H13" s="4" t="s">
        <v>1163</v>
      </c>
      <c r="I13" s="39" t="s">
        <v>3020</v>
      </c>
    </row>
    <row r="14" spans="1:9" ht="31.2" x14ac:dyDescent="0.3">
      <c r="A14" s="41" t="s">
        <v>878</v>
      </c>
      <c r="B14" s="42" t="s">
        <v>538</v>
      </c>
      <c r="C14" s="42" t="s">
        <v>1070</v>
      </c>
      <c r="D14" s="3" t="s">
        <v>0</v>
      </c>
      <c r="E14" s="3" t="s">
        <v>22</v>
      </c>
      <c r="F14" s="3" t="s">
        <v>29</v>
      </c>
      <c r="G14" s="4" t="s">
        <v>560</v>
      </c>
      <c r="H14" s="4" t="s">
        <v>2156</v>
      </c>
      <c r="I14" s="39" t="s">
        <v>3019</v>
      </c>
    </row>
    <row r="15" spans="1:9" ht="62.4" x14ac:dyDescent="0.3">
      <c r="A15" s="41" t="s">
        <v>879</v>
      </c>
      <c r="B15" s="42" t="s">
        <v>538</v>
      </c>
      <c r="C15" s="42" t="s">
        <v>1071</v>
      </c>
      <c r="D15" s="3" t="s">
        <v>0</v>
      </c>
      <c r="E15" s="3" t="s">
        <v>22</v>
      </c>
      <c r="F15" s="3" t="s">
        <v>29</v>
      </c>
      <c r="G15" s="4" t="s">
        <v>1072</v>
      </c>
      <c r="H15" s="4" t="s">
        <v>794</v>
      </c>
      <c r="I15" s="39" t="s">
        <v>3019</v>
      </c>
    </row>
    <row r="16" spans="1:9" x14ac:dyDescent="0.3">
      <c r="A16" s="5" t="s">
        <v>898</v>
      </c>
      <c r="B16" s="3" t="s">
        <v>1073</v>
      </c>
      <c r="C16" s="3"/>
      <c r="D16" s="3" t="s">
        <v>14</v>
      </c>
      <c r="E16" s="3"/>
      <c r="F16" s="3"/>
      <c r="G16" s="4"/>
      <c r="H16" s="4" t="s">
        <v>431</v>
      </c>
      <c r="I16" s="48"/>
    </row>
    <row r="17" spans="1:9" ht="31.2" x14ac:dyDescent="0.3">
      <c r="A17" s="41" t="s">
        <v>931</v>
      </c>
      <c r="B17" s="42" t="s">
        <v>1073</v>
      </c>
      <c r="C17" s="42" t="s">
        <v>1074</v>
      </c>
      <c r="D17" s="3" t="s">
        <v>0</v>
      </c>
      <c r="E17" s="3" t="s">
        <v>1075</v>
      </c>
      <c r="F17" s="3" t="s">
        <v>29</v>
      </c>
      <c r="G17" s="4" t="s">
        <v>1076</v>
      </c>
      <c r="H17" s="4" t="s">
        <v>446</v>
      </c>
      <c r="I17" s="39" t="s">
        <v>3019</v>
      </c>
    </row>
    <row r="18" spans="1:9" ht="124.8" x14ac:dyDescent="0.3">
      <c r="A18" s="5" t="s">
        <v>927</v>
      </c>
      <c r="B18" s="3" t="s">
        <v>1073</v>
      </c>
      <c r="C18" s="3" t="s">
        <v>1093</v>
      </c>
      <c r="D18" s="3" t="s">
        <v>0</v>
      </c>
      <c r="E18" s="3" t="s">
        <v>1075</v>
      </c>
      <c r="F18" s="3" t="s">
        <v>29</v>
      </c>
      <c r="G18" s="4" t="s">
        <v>1094</v>
      </c>
      <c r="H18" s="4" t="s">
        <v>1531</v>
      </c>
      <c r="I18" s="39" t="s">
        <v>3019</v>
      </c>
    </row>
    <row r="19" spans="1:9" ht="62.4" x14ac:dyDescent="0.3">
      <c r="A19" s="5" t="s">
        <v>928</v>
      </c>
      <c r="B19" s="3" t="s">
        <v>1073</v>
      </c>
      <c r="C19" s="3" t="s">
        <v>1095</v>
      </c>
      <c r="D19" s="3" t="s">
        <v>0</v>
      </c>
      <c r="E19" s="3" t="s">
        <v>1075</v>
      </c>
      <c r="F19" s="3" t="s">
        <v>29</v>
      </c>
      <c r="G19" s="4" t="s">
        <v>1096</v>
      </c>
      <c r="H19" s="4" t="s">
        <v>1532</v>
      </c>
      <c r="I19" s="39" t="s">
        <v>3019</v>
      </c>
    </row>
    <row r="20" spans="1:9" ht="62.4" x14ac:dyDescent="0.3">
      <c r="A20" s="5" t="s">
        <v>925</v>
      </c>
      <c r="B20" s="3" t="s">
        <v>1073</v>
      </c>
      <c r="C20" s="3" t="s">
        <v>1097</v>
      </c>
      <c r="D20" s="3" t="s">
        <v>0</v>
      </c>
      <c r="E20" s="3" t="s">
        <v>1075</v>
      </c>
      <c r="F20" s="3" t="s">
        <v>29</v>
      </c>
      <c r="G20" s="4" t="s">
        <v>1098</v>
      </c>
      <c r="H20" s="4" t="s">
        <v>1531</v>
      </c>
      <c r="I20" s="39" t="s">
        <v>3019</v>
      </c>
    </row>
    <row r="21" spans="1:9" x14ac:dyDescent="0.3">
      <c r="A21" s="5" t="s">
        <v>932</v>
      </c>
      <c r="B21" s="3" t="s">
        <v>1073</v>
      </c>
      <c r="C21" s="3" t="s">
        <v>1099</v>
      </c>
      <c r="D21" s="3" t="s">
        <v>0</v>
      </c>
      <c r="E21" s="3" t="s">
        <v>1075</v>
      </c>
      <c r="F21" s="3" t="s">
        <v>29</v>
      </c>
      <c r="G21" s="4" t="s">
        <v>1100</v>
      </c>
      <c r="H21" s="4"/>
      <c r="I21" s="39" t="s">
        <v>3019</v>
      </c>
    </row>
    <row r="22" spans="1:9" ht="62.4" x14ac:dyDescent="0.3">
      <c r="A22" s="5" t="s">
        <v>913</v>
      </c>
      <c r="B22" s="3" t="s">
        <v>1073</v>
      </c>
      <c r="C22" s="3" t="s">
        <v>1101</v>
      </c>
      <c r="D22" s="3" t="s">
        <v>0</v>
      </c>
      <c r="E22" s="3" t="s">
        <v>1075</v>
      </c>
      <c r="F22" s="3" t="s">
        <v>29</v>
      </c>
      <c r="G22" s="4" t="s">
        <v>309</v>
      </c>
      <c r="H22" s="4" t="s">
        <v>1684</v>
      </c>
      <c r="I22" s="39" t="s">
        <v>3019</v>
      </c>
    </row>
    <row r="23" spans="1:9" ht="62.4" x14ac:dyDescent="0.3">
      <c r="A23" s="5" t="s">
        <v>1170</v>
      </c>
      <c r="B23" s="3" t="s">
        <v>1073</v>
      </c>
      <c r="C23" s="3" t="s">
        <v>1102</v>
      </c>
      <c r="D23" s="3" t="s">
        <v>0</v>
      </c>
      <c r="E23" s="3" t="s">
        <v>1075</v>
      </c>
      <c r="F23" s="3" t="s">
        <v>29</v>
      </c>
      <c r="G23" s="4" t="s">
        <v>1103</v>
      </c>
      <c r="H23" s="4" t="s">
        <v>443</v>
      </c>
      <c r="I23" s="39" t="s">
        <v>3019</v>
      </c>
    </row>
    <row r="24" spans="1:9" ht="46.8" x14ac:dyDescent="0.3">
      <c r="A24" s="5" t="s">
        <v>1171</v>
      </c>
      <c r="B24" s="3" t="s">
        <v>1073</v>
      </c>
      <c r="C24" s="3" t="s">
        <v>1104</v>
      </c>
      <c r="D24" s="3" t="s">
        <v>0</v>
      </c>
      <c r="E24" s="3" t="s">
        <v>1075</v>
      </c>
      <c r="F24" s="3" t="s">
        <v>29</v>
      </c>
      <c r="G24" s="4" t="s">
        <v>1105</v>
      </c>
      <c r="H24" s="4" t="s">
        <v>1687</v>
      </c>
      <c r="I24" s="39" t="s">
        <v>3019</v>
      </c>
    </row>
    <row r="25" spans="1:9" ht="62.4" x14ac:dyDescent="0.3">
      <c r="A25" s="5" t="s">
        <v>910</v>
      </c>
      <c r="B25" s="3" t="s">
        <v>1073</v>
      </c>
      <c r="C25" s="3" t="s">
        <v>1106</v>
      </c>
      <c r="D25" s="3" t="s">
        <v>0</v>
      </c>
      <c r="E25" s="3" t="s">
        <v>22</v>
      </c>
      <c r="F25" s="3" t="s">
        <v>29</v>
      </c>
      <c r="G25" s="4" t="s">
        <v>1107</v>
      </c>
      <c r="H25" s="4" t="s">
        <v>1821</v>
      </c>
      <c r="I25" s="39" t="s">
        <v>3033</v>
      </c>
    </row>
    <row r="26" spans="1:9" ht="46.8" x14ac:dyDescent="0.3">
      <c r="A26" s="5" t="s">
        <v>921</v>
      </c>
      <c r="B26" s="3" t="s">
        <v>1073</v>
      </c>
      <c r="C26" s="3" t="s">
        <v>1108</v>
      </c>
      <c r="D26" s="3" t="s">
        <v>0</v>
      </c>
      <c r="E26" s="3" t="s">
        <v>22</v>
      </c>
      <c r="F26" s="3" t="s">
        <v>29</v>
      </c>
      <c r="G26" s="4" t="s">
        <v>1109</v>
      </c>
      <c r="H26" s="4" t="s">
        <v>445</v>
      </c>
      <c r="I26" s="39" t="s">
        <v>3038</v>
      </c>
    </row>
    <row r="27" spans="1:9" ht="171.6" x14ac:dyDescent="0.3">
      <c r="A27" s="5" t="s">
        <v>917</v>
      </c>
      <c r="B27" s="3" t="s">
        <v>1073</v>
      </c>
      <c r="C27" s="3" t="s">
        <v>1110</v>
      </c>
      <c r="D27" s="3" t="s">
        <v>0</v>
      </c>
      <c r="E27" s="3" t="s">
        <v>566</v>
      </c>
      <c r="F27" s="3" t="s">
        <v>29</v>
      </c>
      <c r="G27" s="4" t="s">
        <v>1111</v>
      </c>
      <c r="H27" s="4" t="s">
        <v>1689</v>
      </c>
      <c r="I27" s="39" t="s">
        <v>3021</v>
      </c>
    </row>
    <row r="28" spans="1:9" ht="62.4" x14ac:dyDescent="0.3">
      <c r="A28" s="5" t="s">
        <v>906</v>
      </c>
      <c r="B28" s="3" t="s">
        <v>1073</v>
      </c>
      <c r="C28" s="3" t="s">
        <v>1077</v>
      </c>
      <c r="D28" s="3" t="s">
        <v>0</v>
      </c>
      <c r="E28" s="3" t="s">
        <v>1078</v>
      </c>
      <c r="F28" s="3" t="s">
        <v>29</v>
      </c>
      <c r="G28" s="4" t="s">
        <v>1079</v>
      </c>
      <c r="H28" s="4" t="s">
        <v>1683</v>
      </c>
      <c r="I28" s="39" t="s">
        <v>3019</v>
      </c>
    </row>
    <row r="29" spans="1:9" ht="46.8" x14ac:dyDescent="0.3">
      <c r="A29" s="5" t="s">
        <v>919</v>
      </c>
      <c r="B29" s="3" t="s">
        <v>1073</v>
      </c>
      <c r="C29" s="3" t="s">
        <v>1112</v>
      </c>
      <c r="D29" s="3" t="s">
        <v>0</v>
      </c>
      <c r="E29" s="3" t="s">
        <v>22</v>
      </c>
      <c r="F29" s="3" t="s">
        <v>29</v>
      </c>
      <c r="G29" s="4" t="s">
        <v>1113</v>
      </c>
      <c r="H29" s="4" t="s">
        <v>1167</v>
      </c>
      <c r="I29" s="39" t="s">
        <v>3019</v>
      </c>
    </row>
    <row r="30" spans="1:9" ht="31.2" x14ac:dyDescent="0.3">
      <c r="A30" s="5" t="s">
        <v>923</v>
      </c>
      <c r="B30" s="3" t="s">
        <v>1073</v>
      </c>
      <c r="C30" s="3" t="s">
        <v>1114</v>
      </c>
      <c r="D30" s="3" t="s">
        <v>0</v>
      </c>
      <c r="E30" s="3" t="s">
        <v>22</v>
      </c>
      <c r="F30" s="3" t="s">
        <v>29</v>
      </c>
      <c r="G30" s="4" t="s">
        <v>1115</v>
      </c>
      <c r="H30" s="4" t="s">
        <v>1168</v>
      </c>
      <c r="I30" s="39" t="s">
        <v>3022</v>
      </c>
    </row>
    <row r="31" spans="1:9" ht="78" x14ac:dyDescent="0.3">
      <c r="A31" s="5" t="s">
        <v>914</v>
      </c>
      <c r="B31" s="3" t="s">
        <v>1073</v>
      </c>
      <c r="C31" s="3" t="s">
        <v>1116</v>
      </c>
      <c r="D31" s="3" t="s">
        <v>0</v>
      </c>
      <c r="E31" s="3" t="s">
        <v>1055</v>
      </c>
      <c r="F31" s="3" t="s">
        <v>29</v>
      </c>
      <c r="G31" s="4" t="s">
        <v>1117</v>
      </c>
      <c r="H31" s="4" t="s">
        <v>441</v>
      </c>
      <c r="I31" s="39" t="s">
        <v>3019</v>
      </c>
    </row>
    <row r="32" spans="1:9" ht="62.4" x14ac:dyDescent="0.3">
      <c r="A32" s="5" t="s">
        <v>907</v>
      </c>
      <c r="B32" s="3" t="s">
        <v>1073</v>
      </c>
      <c r="C32" s="3" t="s">
        <v>1080</v>
      </c>
      <c r="D32" s="3" t="s">
        <v>0</v>
      </c>
      <c r="E32" s="3" t="s">
        <v>22</v>
      </c>
      <c r="F32" s="3" t="s">
        <v>29</v>
      </c>
      <c r="G32" s="4" t="s">
        <v>1081</v>
      </c>
      <c r="H32" s="4" t="s">
        <v>1164</v>
      </c>
      <c r="I32" s="39" t="s">
        <v>3019</v>
      </c>
    </row>
    <row r="33" spans="1:9" ht="62.4" x14ac:dyDescent="0.3">
      <c r="A33" s="5" t="s">
        <v>908</v>
      </c>
      <c r="B33" s="3" t="s">
        <v>1073</v>
      </c>
      <c r="C33" s="3" t="s">
        <v>1082</v>
      </c>
      <c r="D33" s="3" t="s">
        <v>0</v>
      </c>
      <c r="E33" s="3" t="s">
        <v>22</v>
      </c>
      <c r="F33" s="3" t="s">
        <v>29</v>
      </c>
      <c r="G33" s="4" t="s">
        <v>1083</v>
      </c>
      <c r="H33" s="4" t="s">
        <v>1165</v>
      </c>
      <c r="I33" s="39" t="s">
        <v>3025</v>
      </c>
    </row>
    <row r="34" spans="1:9" ht="109.2" x14ac:dyDescent="0.3">
      <c r="A34" s="5" t="s">
        <v>904</v>
      </c>
      <c r="B34" s="3" t="s">
        <v>1073</v>
      </c>
      <c r="C34" s="3" t="s">
        <v>1084</v>
      </c>
      <c r="D34" s="3" t="s">
        <v>0</v>
      </c>
      <c r="E34" s="3" t="s">
        <v>22</v>
      </c>
      <c r="F34" s="3" t="s">
        <v>29</v>
      </c>
      <c r="G34" s="4" t="s">
        <v>1085</v>
      </c>
      <c r="H34" s="4" t="s">
        <v>1166</v>
      </c>
      <c r="I34" s="39" t="s">
        <v>3023</v>
      </c>
    </row>
    <row r="35" spans="1:9" ht="62.4" x14ac:dyDescent="0.3">
      <c r="A35" s="5" t="s">
        <v>909</v>
      </c>
      <c r="B35" s="3" t="s">
        <v>1073</v>
      </c>
      <c r="C35" s="3" t="s">
        <v>1086</v>
      </c>
      <c r="D35" s="3" t="s">
        <v>0</v>
      </c>
      <c r="E35" s="3" t="s">
        <v>1078</v>
      </c>
      <c r="F35" s="3" t="s">
        <v>29</v>
      </c>
      <c r="G35" s="4" t="s">
        <v>1087</v>
      </c>
      <c r="H35" s="4" t="s">
        <v>2151</v>
      </c>
      <c r="I35" s="39" t="s">
        <v>3019</v>
      </c>
    </row>
    <row r="36" spans="1:9" ht="31.2" x14ac:dyDescent="0.3">
      <c r="A36" s="5" t="s">
        <v>933</v>
      </c>
      <c r="B36" s="3" t="s">
        <v>1073</v>
      </c>
      <c r="C36" s="3" t="s">
        <v>1088</v>
      </c>
      <c r="D36" s="3" t="s">
        <v>0</v>
      </c>
      <c r="E36" s="3" t="s">
        <v>1075</v>
      </c>
      <c r="F36" s="3" t="s">
        <v>29</v>
      </c>
      <c r="G36" s="4" t="s">
        <v>1089</v>
      </c>
      <c r="H36" s="4"/>
      <c r="I36" s="39" t="s">
        <v>3019</v>
      </c>
    </row>
    <row r="37" spans="1:9" ht="62.4" x14ac:dyDescent="0.3">
      <c r="A37" s="5" t="s">
        <v>911</v>
      </c>
      <c r="B37" s="3" t="s">
        <v>1073</v>
      </c>
      <c r="C37" s="3" t="s">
        <v>1090</v>
      </c>
      <c r="D37" s="3" t="s">
        <v>0</v>
      </c>
      <c r="E37" s="3" t="s">
        <v>1075</v>
      </c>
      <c r="F37" s="3" t="s">
        <v>29</v>
      </c>
      <c r="G37" s="4" t="s">
        <v>323</v>
      </c>
      <c r="H37" s="4" t="s">
        <v>1684</v>
      </c>
      <c r="I37" s="39" t="s">
        <v>3019</v>
      </c>
    </row>
    <row r="38" spans="1:9" ht="124.8" x14ac:dyDescent="0.3">
      <c r="A38" s="5" t="s">
        <v>930</v>
      </c>
      <c r="B38" s="3" t="s">
        <v>1073</v>
      </c>
      <c r="C38" s="3" t="s">
        <v>1091</v>
      </c>
      <c r="D38" s="3" t="s">
        <v>0</v>
      </c>
      <c r="E38" s="3" t="s">
        <v>1075</v>
      </c>
      <c r="F38" s="3" t="s">
        <v>29</v>
      </c>
      <c r="G38" s="4" t="s">
        <v>1092</v>
      </c>
      <c r="H38" s="4" t="s">
        <v>1532</v>
      </c>
      <c r="I38" s="39" t="s">
        <v>3019</v>
      </c>
    </row>
    <row r="39" spans="1:9" ht="31.2" x14ac:dyDescent="0.3">
      <c r="A39" s="5" t="s">
        <v>995</v>
      </c>
      <c r="B39" s="3" t="s">
        <v>1118</v>
      </c>
      <c r="C39" s="3"/>
      <c r="D39" s="3" t="s">
        <v>14</v>
      </c>
      <c r="E39" s="3"/>
      <c r="F39" s="3"/>
      <c r="G39" s="4"/>
      <c r="H39" s="4" t="s">
        <v>453</v>
      </c>
      <c r="I39" s="48"/>
    </row>
    <row r="40" spans="1:9" ht="31.2" x14ac:dyDescent="0.3">
      <c r="A40" s="5" t="s">
        <v>998</v>
      </c>
      <c r="B40" s="3" t="s">
        <v>1118</v>
      </c>
      <c r="C40" s="3" t="s">
        <v>1119</v>
      </c>
      <c r="D40" s="3" t="s">
        <v>0</v>
      </c>
      <c r="E40" s="3" t="s">
        <v>22</v>
      </c>
      <c r="F40" s="3" t="s">
        <v>29</v>
      </c>
      <c r="G40" s="4" t="s">
        <v>1120</v>
      </c>
      <c r="H40" s="4" t="s">
        <v>1701</v>
      </c>
      <c r="I40" s="39" t="s">
        <v>3019</v>
      </c>
    </row>
    <row r="41" spans="1:9" x14ac:dyDescent="0.3">
      <c r="A41" s="5" t="s">
        <v>1005</v>
      </c>
      <c r="B41" s="3" t="s">
        <v>1118</v>
      </c>
      <c r="C41" s="3" t="s">
        <v>1136</v>
      </c>
      <c r="D41" s="3" t="s">
        <v>0</v>
      </c>
      <c r="E41" s="3" t="s">
        <v>22</v>
      </c>
      <c r="F41" s="3" t="s">
        <v>29</v>
      </c>
      <c r="G41" s="4" t="s">
        <v>1137</v>
      </c>
      <c r="H41" s="4" t="s">
        <v>1157</v>
      </c>
      <c r="I41" s="39" t="s">
        <v>3019</v>
      </c>
    </row>
    <row r="42" spans="1:9" x14ac:dyDescent="0.3">
      <c r="A42" s="5" t="s">
        <v>1006</v>
      </c>
      <c r="B42" s="3" t="s">
        <v>1118</v>
      </c>
      <c r="C42" s="3" t="s">
        <v>1138</v>
      </c>
      <c r="D42" s="3" t="s">
        <v>0</v>
      </c>
      <c r="E42" s="3" t="s">
        <v>22</v>
      </c>
      <c r="F42" s="3" t="s">
        <v>29</v>
      </c>
      <c r="G42" s="4" t="s">
        <v>1139</v>
      </c>
      <c r="H42" s="4" t="s">
        <v>1157</v>
      </c>
      <c r="I42" s="39" t="s">
        <v>3019</v>
      </c>
    </row>
    <row r="43" spans="1:9" x14ac:dyDescent="0.3">
      <c r="A43" s="5" t="s">
        <v>1007</v>
      </c>
      <c r="B43" s="3" t="s">
        <v>1118</v>
      </c>
      <c r="C43" s="3" t="s">
        <v>1140</v>
      </c>
      <c r="D43" s="3" t="s">
        <v>0</v>
      </c>
      <c r="E43" s="3" t="s">
        <v>22</v>
      </c>
      <c r="F43" s="3" t="s">
        <v>29</v>
      </c>
      <c r="G43" s="4" t="s">
        <v>1141</v>
      </c>
      <c r="H43" s="4" t="s">
        <v>1157</v>
      </c>
      <c r="I43" s="39" t="s">
        <v>3019</v>
      </c>
    </row>
    <row r="44" spans="1:9" ht="46.8" x14ac:dyDescent="0.3">
      <c r="A44" s="5" t="s">
        <v>999</v>
      </c>
      <c r="B44" s="3" t="s">
        <v>1118</v>
      </c>
      <c r="C44" s="3" t="s">
        <v>1121</v>
      </c>
      <c r="D44" s="3" t="s">
        <v>0</v>
      </c>
      <c r="E44" s="3" t="s">
        <v>22</v>
      </c>
      <c r="F44" s="3" t="s">
        <v>29</v>
      </c>
      <c r="G44" s="4" t="s">
        <v>1122</v>
      </c>
      <c r="H44" s="4" t="s">
        <v>1703</v>
      </c>
      <c r="I44" s="39" t="s">
        <v>3024</v>
      </c>
    </row>
    <row r="45" spans="1:9" ht="46.8" x14ac:dyDescent="0.3">
      <c r="A45" s="5" t="s">
        <v>1000</v>
      </c>
      <c r="B45" s="3" t="s">
        <v>1118</v>
      </c>
      <c r="C45" s="3" t="s">
        <v>2805</v>
      </c>
      <c r="D45" s="3" t="s">
        <v>0</v>
      </c>
      <c r="E45" s="3" t="s">
        <v>1078</v>
      </c>
      <c r="F45" s="3" t="s">
        <v>29</v>
      </c>
      <c r="G45" s="4" t="s">
        <v>1123</v>
      </c>
      <c r="H45" s="4" t="s">
        <v>1705</v>
      </c>
      <c r="I45" s="39" t="s">
        <v>3019</v>
      </c>
    </row>
    <row r="46" spans="1:9" ht="109.2" x14ac:dyDescent="0.3">
      <c r="A46" s="5" t="s">
        <v>997</v>
      </c>
      <c r="B46" s="3" t="s">
        <v>1118</v>
      </c>
      <c r="C46" s="3" t="s">
        <v>1124</v>
      </c>
      <c r="D46" s="3" t="s">
        <v>0</v>
      </c>
      <c r="E46" s="3" t="s">
        <v>1078</v>
      </c>
      <c r="F46" s="3" t="s">
        <v>29</v>
      </c>
      <c r="G46" s="4" t="s">
        <v>1125</v>
      </c>
      <c r="H46" s="4" t="s">
        <v>1702</v>
      </c>
      <c r="I46" s="39" t="s">
        <v>3039</v>
      </c>
    </row>
    <row r="47" spans="1:9" ht="62.4" x14ac:dyDescent="0.3">
      <c r="A47" s="5" t="s">
        <v>1001</v>
      </c>
      <c r="B47" s="3" t="s">
        <v>1118</v>
      </c>
      <c r="C47" s="3" t="s">
        <v>1126</v>
      </c>
      <c r="D47" s="3" t="s">
        <v>0</v>
      </c>
      <c r="E47" s="3" t="s">
        <v>1078</v>
      </c>
      <c r="F47" s="3" t="s">
        <v>29</v>
      </c>
      <c r="G47" s="4" t="s">
        <v>1127</v>
      </c>
      <c r="H47" s="4" t="s">
        <v>1704</v>
      </c>
      <c r="I47" s="39" t="s">
        <v>3019</v>
      </c>
    </row>
    <row r="48" spans="1:9" ht="31.2" x14ac:dyDescent="0.3">
      <c r="A48" s="5" t="s">
        <v>996</v>
      </c>
      <c r="B48" s="3" t="s">
        <v>1118</v>
      </c>
      <c r="C48" s="3" t="s">
        <v>1128</v>
      </c>
      <c r="D48" s="3" t="s">
        <v>0</v>
      </c>
      <c r="E48" s="3" t="s">
        <v>1055</v>
      </c>
      <c r="F48" s="3" t="s">
        <v>29</v>
      </c>
      <c r="G48" s="4" t="s">
        <v>1129</v>
      </c>
      <c r="H48" s="4" t="s">
        <v>813</v>
      </c>
      <c r="I48" s="39" t="s">
        <v>3026</v>
      </c>
    </row>
    <row r="49" spans="1:9" ht="31.2" x14ac:dyDescent="0.3">
      <c r="A49" s="41" t="s">
        <v>1002</v>
      </c>
      <c r="B49" s="42" t="s">
        <v>1118</v>
      </c>
      <c r="C49" s="42" t="s">
        <v>1130</v>
      </c>
      <c r="D49" s="3" t="s">
        <v>0</v>
      </c>
      <c r="E49" s="3" t="s">
        <v>22</v>
      </c>
      <c r="F49" s="3" t="s">
        <v>29</v>
      </c>
      <c r="G49" s="4" t="s">
        <v>1131</v>
      </c>
      <c r="H49" s="4" t="s">
        <v>2032</v>
      </c>
      <c r="I49" s="39" t="s">
        <v>3019</v>
      </c>
    </row>
    <row r="50" spans="1:9" x14ac:dyDescent="0.3">
      <c r="A50" s="5" t="s">
        <v>1003</v>
      </c>
      <c r="B50" s="3" t="s">
        <v>1118</v>
      </c>
      <c r="C50" s="3" t="s">
        <v>1132</v>
      </c>
      <c r="D50" s="3" t="s">
        <v>0</v>
      </c>
      <c r="E50" s="3" t="s">
        <v>22</v>
      </c>
      <c r="F50" s="3" t="s">
        <v>29</v>
      </c>
      <c r="G50" s="4" t="s">
        <v>1133</v>
      </c>
      <c r="H50" s="4" t="s">
        <v>1157</v>
      </c>
      <c r="I50" s="39" t="s">
        <v>3019</v>
      </c>
    </row>
    <row r="51" spans="1:9" x14ac:dyDescent="0.3">
      <c r="A51" s="5" t="s">
        <v>1004</v>
      </c>
      <c r="B51" s="3" t="s">
        <v>1118</v>
      </c>
      <c r="C51" s="3" t="s">
        <v>1134</v>
      </c>
      <c r="D51" s="3" t="s">
        <v>0</v>
      </c>
      <c r="E51" s="3" t="s">
        <v>22</v>
      </c>
      <c r="F51" s="3" t="s">
        <v>29</v>
      </c>
      <c r="G51" s="4" t="s">
        <v>1135</v>
      </c>
      <c r="H51" s="4" t="s">
        <v>1157</v>
      </c>
      <c r="I51" s="39" t="s">
        <v>3019</v>
      </c>
    </row>
    <row r="52" spans="1:9" x14ac:dyDescent="0.3">
      <c r="A52" s="5" t="s">
        <v>880</v>
      </c>
      <c r="B52" s="3" t="s">
        <v>13</v>
      </c>
      <c r="C52" s="3"/>
      <c r="D52" s="3" t="s">
        <v>14</v>
      </c>
      <c r="E52" s="3"/>
      <c r="F52" s="3"/>
      <c r="G52" s="4"/>
      <c r="H52" s="4" t="s">
        <v>422</v>
      </c>
      <c r="I52" s="48"/>
    </row>
    <row r="53" spans="1:9" ht="62.4" x14ac:dyDescent="0.3">
      <c r="A53" s="5" t="s">
        <v>889</v>
      </c>
      <c r="B53" s="3" t="s">
        <v>13</v>
      </c>
      <c r="C53" s="3" t="s">
        <v>1142</v>
      </c>
      <c r="D53" s="3" t="s">
        <v>0</v>
      </c>
      <c r="E53" s="3" t="s">
        <v>1064</v>
      </c>
      <c r="F53" s="3" t="s">
        <v>29</v>
      </c>
      <c r="G53" s="4" t="s">
        <v>1143</v>
      </c>
      <c r="H53" s="4" t="s">
        <v>1169</v>
      </c>
      <c r="I53" s="39" t="s">
        <v>3027</v>
      </c>
    </row>
    <row r="54" spans="1:9" ht="124.8" x14ac:dyDescent="0.3">
      <c r="A54" s="5" t="s">
        <v>886</v>
      </c>
      <c r="B54" s="3" t="s">
        <v>13</v>
      </c>
      <c r="C54" s="3" t="s">
        <v>1144</v>
      </c>
      <c r="D54" s="3" t="s">
        <v>0</v>
      </c>
      <c r="E54" s="3" t="s">
        <v>22</v>
      </c>
      <c r="F54" s="3" t="s">
        <v>29</v>
      </c>
      <c r="G54" s="4" t="s">
        <v>1145</v>
      </c>
      <c r="H54" s="4" t="s">
        <v>795</v>
      </c>
      <c r="I54" s="39" t="s">
        <v>3028</v>
      </c>
    </row>
    <row r="55" spans="1:9" ht="46.8" x14ac:dyDescent="0.3">
      <c r="A55" s="5" t="s">
        <v>890</v>
      </c>
      <c r="B55" s="3" t="s">
        <v>13</v>
      </c>
      <c r="C55" s="3" t="s">
        <v>1146</v>
      </c>
      <c r="D55" s="3" t="s">
        <v>0</v>
      </c>
      <c r="E55" s="3" t="s">
        <v>22</v>
      </c>
      <c r="F55" s="3" t="s">
        <v>29</v>
      </c>
      <c r="G55" s="4" t="s">
        <v>1147</v>
      </c>
      <c r="H55" s="4" t="s">
        <v>1670</v>
      </c>
      <c r="I55" s="39" t="s">
        <v>3019</v>
      </c>
    </row>
    <row r="56" spans="1:9" ht="46.8" x14ac:dyDescent="0.3">
      <c r="A56" s="5" t="s">
        <v>884</v>
      </c>
      <c r="B56" s="3" t="s">
        <v>13</v>
      </c>
      <c r="C56" s="3" t="s">
        <v>1148</v>
      </c>
      <c r="D56" s="3" t="s">
        <v>0</v>
      </c>
      <c r="E56" s="3" t="s">
        <v>1055</v>
      </c>
      <c r="F56" s="3" t="s">
        <v>29</v>
      </c>
      <c r="G56" s="4" t="s">
        <v>1149</v>
      </c>
      <c r="H56" s="4" t="s">
        <v>1540</v>
      </c>
      <c r="I56" s="39" t="s">
        <v>3029</v>
      </c>
    </row>
    <row r="57" spans="1:9" ht="62.4" x14ac:dyDescent="0.3">
      <c r="A57" s="5" t="s">
        <v>855</v>
      </c>
      <c r="B57" s="3" t="s">
        <v>1150</v>
      </c>
      <c r="C57" s="3"/>
      <c r="D57" s="3" t="s">
        <v>14</v>
      </c>
      <c r="E57" s="3"/>
      <c r="F57" s="3"/>
      <c r="G57" s="4"/>
      <c r="H57" s="4" t="s">
        <v>414</v>
      </c>
      <c r="I57" s="39"/>
    </row>
    <row r="58" spans="1:9" ht="46.8" x14ac:dyDescent="0.3">
      <c r="A58" s="5" t="s">
        <v>859</v>
      </c>
      <c r="B58" s="3" t="s">
        <v>1150</v>
      </c>
      <c r="C58" s="3" t="s">
        <v>1151</v>
      </c>
      <c r="D58" s="3" t="s">
        <v>0</v>
      </c>
      <c r="E58" s="3" t="s">
        <v>1055</v>
      </c>
      <c r="F58" s="3" t="s">
        <v>29</v>
      </c>
      <c r="G58" s="4" t="s">
        <v>1152</v>
      </c>
      <c r="H58" s="4" t="s">
        <v>416</v>
      </c>
      <c r="I58" s="39" t="s">
        <v>3031</v>
      </c>
    </row>
    <row r="59" spans="1:9" ht="46.8" x14ac:dyDescent="0.3">
      <c r="A59" s="5" t="s">
        <v>862</v>
      </c>
      <c r="B59" s="3" t="s">
        <v>1150</v>
      </c>
      <c r="C59" s="3" t="s">
        <v>1153</v>
      </c>
      <c r="D59" s="3" t="s">
        <v>0</v>
      </c>
      <c r="E59" s="3" t="s">
        <v>1055</v>
      </c>
      <c r="F59" s="3" t="s">
        <v>29</v>
      </c>
      <c r="G59" s="4" t="s">
        <v>1154</v>
      </c>
      <c r="H59" s="4" t="s">
        <v>417</v>
      </c>
      <c r="I59" s="39" t="s">
        <v>3032</v>
      </c>
    </row>
    <row r="60" spans="1:9" ht="46.8" x14ac:dyDescent="0.3">
      <c r="A60" s="41" t="s">
        <v>866</v>
      </c>
      <c r="B60" s="42" t="s">
        <v>1150</v>
      </c>
      <c r="C60" s="42" t="s">
        <v>1155</v>
      </c>
      <c r="D60" s="3" t="s">
        <v>0</v>
      </c>
      <c r="E60" s="3" t="s">
        <v>22</v>
      </c>
      <c r="F60" s="3" t="s">
        <v>29</v>
      </c>
      <c r="G60" s="4" t="s">
        <v>1156</v>
      </c>
      <c r="H60" s="4" t="s">
        <v>419</v>
      </c>
      <c r="I60" s="39" t="s">
        <v>3030</v>
      </c>
    </row>
  </sheetData>
  <autoFilter ref="A1:I60" xr:uid="{00000000-0009-0000-0000-000006000000}"/>
  <sortState xmlns:xlrd2="http://schemas.microsoft.com/office/spreadsheetml/2017/richdata2" ref="A2:H60">
    <sortCondition ref="A2:A60"/>
  </sortState>
  <dataValidations count="1">
    <dataValidation type="list" allowBlank="1" showInputMessage="1" showErrorMessage="1" sqref="D2:D60" xr:uid="{00000000-0002-0000-0600-000000000000}">
      <formula1>Mapped_Specification_Element_Type</formula1>
    </dataValidation>
  </dataValidations>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78"/>
  <sheetViews>
    <sheetView topLeftCell="A117" workbookViewId="0">
      <selection activeCell="H127" sqref="H127"/>
    </sheetView>
  </sheetViews>
  <sheetFormatPr defaultColWidth="11" defaultRowHeight="15.6" x14ac:dyDescent="0.3"/>
  <cols>
    <col min="1" max="1" width="30.19921875" customWidth="1"/>
    <col min="2" max="2" width="20.69921875" customWidth="1"/>
    <col min="3" max="3" width="21.19921875" customWidth="1"/>
    <col min="4" max="4" width="15.19921875" customWidth="1"/>
    <col min="5" max="5" width="10.69921875" bestFit="1" customWidth="1"/>
    <col min="6" max="6" width="11.19921875" customWidth="1"/>
    <col min="7" max="7" width="65" customWidth="1"/>
    <col min="8" max="8" width="30.19921875" customWidth="1"/>
  </cols>
  <sheetData>
    <row r="1" spans="1:8" ht="66.599999999999994" thickBot="1" x14ac:dyDescent="0.35">
      <c r="A1" s="2" t="s">
        <v>82</v>
      </c>
      <c r="B1" s="1" t="s">
        <v>76</v>
      </c>
      <c r="C1" s="1" t="s">
        <v>77</v>
      </c>
      <c r="D1" s="1" t="s">
        <v>78</v>
      </c>
      <c r="E1" s="1" t="s">
        <v>79</v>
      </c>
      <c r="F1" s="1" t="s">
        <v>80</v>
      </c>
      <c r="G1" s="1" t="s">
        <v>81</v>
      </c>
      <c r="H1" s="7" t="s">
        <v>792</v>
      </c>
    </row>
    <row r="2" spans="1:8" ht="62.4" x14ac:dyDescent="0.3">
      <c r="A2" s="5" t="s">
        <v>1021</v>
      </c>
      <c r="B2" s="3" t="s">
        <v>1172</v>
      </c>
      <c r="C2" s="3"/>
      <c r="D2" s="3" t="s">
        <v>14</v>
      </c>
      <c r="E2" s="3"/>
      <c r="F2" s="3"/>
      <c r="G2" s="4" t="s">
        <v>1173</v>
      </c>
      <c r="H2" s="4" t="s">
        <v>1517</v>
      </c>
    </row>
    <row r="3" spans="1:8" ht="31.2" x14ac:dyDescent="0.3">
      <c r="A3" s="5" t="s">
        <v>1022</v>
      </c>
      <c r="B3" s="3" t="s">
        <v>1172</v>
      </c>
      <c r="C3" s="3" t="s">
        <v>1174</v>
      </c>
      <c r="D3" s="3" t="s">
        <v>0</v>
      </c>
      <c r="E3" s="3" t="s">
        <v>566</v>
      </c>
      <c r="F3" s="3" t="s">
        <v>87</v>
      </c>
      <c r="G3" s="4" t="s">
        <v>1175</v>
      </c>
      <c r="H3" s="4" t="s">
        <v>2037</v>
      </c>
    </row>
    <row r="4" spans="1:8" ht="46.8" x14ac:dyDescent="0.3">
      <c r="A4" s="5" t="s">
        <v>1023</v>
      </c>
      <c r="B4" s="3" t="s">
        <v>1172</v>
      </c>
      <c r="C4" s="3" t="s">
        <v>1176</v>
      </c>
      <c r="D4" s="3" t="s">
        <v>0</v>
      </c>
      <c r="E4" s="3" t="s">
        <v>1177</v>
      </c>
      <c r="F4" s="3" t="s">
        <v>29</v>
      </c>
      <c r="G4" s="4" t="s">
        <v>1178</v>
      </c>
      <c r="H4" s="4" t="s">
        <v>1518</v>
      </c>
    </row>
    <row r="5" spans="1:8" ht="62.4" x14ac:dyDescent="0.3">
      <c r="A5" s="5" t="s">
        <v>1024</v>
      </c>
      <c r="B5" s="3" t="s">
        <v>1172</v>
      </c>
      <c r="C5" s="3" t="s">
        <v>1181</v>
      </c>
      <c r="D5" s="3" t="s">
        <v>0</v>
      </c>
      <c r="E5" s="3" t="s">
        <v>566</v>
      </c>
      <c r="F5" s="3" t="s">
        <v>29</v>
      </c>
      <c r="G5" s="4" t="s">
        <v>1182</v>
      </c>
      <c r="H5" s="4" t="s">
        <v>1519</v>
      </c>
    </row>
    <row r="6" spans="1:8" ht="78" x14ac:dyDescent="0.3">
      <c r="A6" s="5" t="s">
        <v>1025</v>
      </c>
      <c r="B6" s="3" t="s">
        <v>1172</v>
      </c>
      <c r="C6" s="3" t="s">
        <v>1179</v>
      </c>
      <c r="D6" s="3" t="s">
        <v>0</v>
      </c>
      <c r="E6" s="3" t="s">
        <v>566</v>
      </c>
      <c r="F6" s="3" t="s">
        <v>29</v>
      </c>
      <c r="G6" s="4" t="s">
        <v>1180</v>
      </c>
      <c r="H6" s="4" t="s">
        <v>1520</v>
      </c>
    </row>
    <row r="7" spans="1:8" ht="78" x14ac:dyDescent="0.3">
      <c r="A7" s="5" t="s">
        <v>982</v>
      </c>
      <c r="B7" s="3" t="s">
        <v>1183</v>
      </c>
      <c r="C7" s="3"/>
      <c r="D7" s="3" t="s">
        <v>14</v>
      </c>
      <c r="E7" s="3"/>
      <c r="F7" s="3"/>
      <c r="G7" s="4" t="s">
        <v>1184</v>
      </c>
      <c r="H7" s="4" t="s">
        <v>798</v>
      </c>
    </row>
    <row r="8" spans="1:8" ht="46.8" x14ac:dyDescent="0.3">
      <c r="A8" s="5" t="s">
        <v>983</v>
      </c>
      <c r="B8" s="3" t="s">
        <v>1183</v>
      </c>
      <c r="C8" s="3" t="s">
        <v>1193</v>
      </c>
      <c r="D8" s="3" t="s">
        <v>0</v>
      </c>
      <c r="E8" s="3" t="s">
        <v>566</v>
      </c>
      <c r="F8" s="3" t="s">
        <v>87</v>
      </c>
      <c r="G8" s="4" t="s">
        <v>1194</v>
      </c>
      <c r="H8" s="4" t="s">
        <v>799</v>
      </c>
    </row>
    <row r="9" spans="1:8" ht="78" x14ac:dyDescent="0.3">
      <c r="A9" s="5" t="s">
        <v>985</v>
      </c>
      <c r="B9" s="3" t="s">
        <v>1183</v>
      </c>
      <c r="C9" s="3" t="s">
        <v>1205</v>
      </c>
      <c r="D9" s="3" t="s">
        <v>0</v>
      </c>
      <c r="E9" s="3" t="s">
        <v>566</v>
      </c>
      <c r="F9" s="3" t="s">
        <v>29</v>
      </c>
      <c r="G9" s="4" t="s">
        <v>1206</v>
      </c>
      <c r="H9" s="4" t="s">
        <v>2028</v>
      </c>
    </row>
    <row r="10" spans="1:8" ht="93.6" x14ac:dyDescent="0.3">
      <c r="A10" s="5" t="s">
        <v>986</v>
      </c>
      <c r="B10" s="3" t="s">
        <v>1183</v>
      </c>
      <c r="C10" s="3" t="s">
        <v>1210</v>
      </c>
      <c r="D10" s="3" t="s">
        <v>0</v>
      </c>
      <c r="E10" s="3" t="s">
        <v>566</v>
      </c>
      <c r="F10" s="3" t="s">
        <v>29</v>
      </c>
      <c r="G10" s="4" t="s">
        <v>1211</v>
      </c>
      <c r="H10" s="4" t="s">
        <v>1700</v>
      </c>
    </row>
    <row r="11" spans="1:8" ht="46.8" x14ac:dyDescent="0.3">
      <c r="A11" s="5" t="s">
        <v>989</v>
      </c>
      <c r="B11" s="3" t="s">
        <v>1183</v>
      </c>
      <c r="C11" s="3" t="s">
        <v>1199</v>
      </c>
      <c r="D11" s="3" t="s">
        <v>0</v>
      </c>
      <c r="E11" s="3" t="s">
        <v>566</v>
      </c>
      <c r="F11" s="3" t="s">
        <v>29</v>
      </c>
      <c r="G11" s="4" t="s">
        <v>1200</v>
      </c>
      <c r="H11" s="4" t="s">
        <v>804</v>
      </c>
    </row>
    <row r="12" spans="1:8" ht="62.4" x14ac:dyDescent="0.3">
      <c r="A12" s="5" t="s">
        <v>984</v>
      </c>
      <c r="B12" s="3" t="s">
        <v>1183</v>
      </c>
      <c r="C12" s="3" t="s">
        <v>1203</v>
      </c>
      <c r="D12" s="3" t="s">
        <v>0</v>
      </c>
      <c r="E12" s="3" t="s">
        <v>566</v>
      </c>
      <c r="F12" s="3" t="s">
        <v>87</v>
      </c>
      <c r="G12" s="4" t="s">
        <v>1204</v>
      </c>
      <c r="H12" s="4" t="s">
        <v>800</v>
      </c>
    </row>
    <row r="13" spans="1:8" ht="46.8" x14ac:dyDescent="0.3">
      <c r="A13" s="5" t="s">
        <v>990</v>
      </c>
      <c r="B13" s="3" t="s">
        <v>1183</v>
      </c>
      <c r="C13" s="3" t="s">
        <v>1185</v>
      </c>
      <c r="D13" s="3" t="s">
        <v>0</v>
      </c>
      <c r="E13" s="3" t="s">
        <v>566</v>
      </c>
      <c r="F13" s="3" t="s">
        <v>87</v>
      </c>
      <c r="G13" s="4" t="s">
        <v>1186</v>
      </c>
      <c r="H13" s="4" t="s">
        <v>805</v>
      </c>
    </row>
    <row r="14" spans="1:8" ht="46.8" x14ac:dyDescent="0.3">
      <c r="A14" s="5" t="s">
        <v>987</v>
      </c>
      <c r="B14" s="3" t="s">
        <v>1183</v>
      </c>
      <c r="C14" s="3" t="s">
        <v>1195</v>
      </c>
      <c r="D14" s="3" t="s">
        <v>0</v>
      </c>
      <c r="E14" s="3" t="s">
        <v>1188</v>
      </c>
      <c r="F14" s="3" t="s">
        <v>87</v>
      </c>
      <c r="G14" s="4" t="s">
        <v>1196</v>
      </c>
      <c r="H14" s="4" t="s">
        <v>803</v>
      </c>
    </row>
    <row r="15" spans="1:8" ht="46.8" x14ac:dyDescent="0.3">
      <c r="A15" s="5" t="s">
        <v>988</v>
      </c>
      <c r="B15" s="3" t="s">
        <v>1183</v>
      </c>
      <c r="C15" s="3" t="s">
        <v>1197</v>
      </c>
      <c r="D15" s="3" t="s">
        <v>0</v>
      </c>
      <c r="E15" s="3" t="s">
        <v>1191</v>
      </c>
      <c r="F15" s="3" t="s">
        <v>29</v>
      </c>
      <c r="G15" s="4" t="s">
        <v>1198</v>
      </c>
      <c r="H15" s="4" t="s">
        <v>1521</v>
      </c>
    </row>
    <row r="16" spans="1:8" ht="46.8" x14ac:dyDescent="0.3">
      <c r="A16" s="5" t="s">
        <v>992</v>
      </c>
      <c r="B16" s="3" t="s">
        <v>1183</v>
      </c>
      <c r="C16" s="3" t="s">
        <v>1187</v>
      </c>
      <c r="D16" s="3" t="s">
        <v>0</v>
      </c>
      <c r="E16" s="3" t="s">
        <v>1188</v>
      </c>
      <c r="F16" s="3" t="s">
        <v>87</v>
      </c>
      <c r="G16" s="4" t="s">
        <v>1189</v>
      </c>
      <c r="H16" s="4" t="s">
        <v>1522</v>
      </c>
    </row>
    <row r="17" spans="1:8" ht="46.8" x14ac:dyDescent="0.3">
      <c r="A17" s="5" t="s">
        <v>993</v>
      </c>
      <c r="B17" s="3" t="s">
        <v>1183</v>
      </c>
      <c r="C17" s="3" t="s">
        <v>1190</v>
      </c>
      <c r="D17" s="3" t="s">
        <v>0</v>
      </c>
      <c r="E17" s="3" t="s">
        <v>1191</v>
      </c>
      <c r="F17" s="3" t="s">
        <v>29</v>
      </c>
      <c r="G17" s="4" t="s">
        <v>1192</v>
      </c>
      <c r="H17" s="4" t="s">
        <v>1522</v>
      </c>
    </row>
    <row r="18" spans="1:8" ht="78" x14ac:dyDescent="0.3">
      <c r="A18" s="5" t="s">
        <v>991</v>
      </c>
      <c r="B18" s="3" t="s">
        <v>1183</v>
      </c>
      <c r="C18" s="3" t="s">
        <v>1201</v>
      </c>
      <c r="D18" s="3" t="s">
        <v>0</v>
      </c>
      <c r="E18" s="3" t="s">
        <v>566</v>
      </c>
      <c r="F18" s="3" t="s">
        <v>87</v>
      </c>
      <c r="G18" s="4" t="s">
        <v>1202</v>
      </c>
      <c r="H18" s="4" t="s">
        <v>1996</v>
      </c>
    </row>
    <row r="19" spans="1:8" ht="31.2" x14ac:dyDescent="0.3">
      <c r="A19" s="5" t="s">
        <v>994</v>
      </c>
      <c r="B19" s="3" t="s">
        <v>1183</v>
      </c>
      <c r="C19" s="3" t="s">
        <v>1207</v>
      </c>
      <c r="D19" s="3" t="s">
        <v>0</v>
      </c>
      <c r="E19" s="3" t="s">
        <v>1208</v>
      </c>
      <c r="F19" s="3" t="s">
        <v>29</v>
      </c>
      <c r="G19" s="4" t="s">
        <v>1209</v>
      </c>
      <c r="H19" s="4" t="s">
        <v>2029</v>
      </c>
    </row>
    <row r="20" spans="1:8" ht="93.6" x14ac:dyDescent="0.3">
      <c r="A20" s="5" t="s">
        <v>1214</v>
      </c>
      <c r="B20" s="3" t="s">
        <v>1212</v>
      </c>
      <c r="C20" s="3"/>
      <c r="D20" s="3" t="s">
        <v>14</v>
      </c>
      <c r="E20" s="3"/>
      <c r="F20" s="3"/>
      <c r="G20" s="4" t="s">
        <v>1213</v>
      </c>
      <c r="H20" s="4" t="s">
        <v>425</v>
      </c>
    </row>
    <row r="21" spans="1:8" ht="46.8" x14ac:dyDescent="0.3">
      <c r="A21" s="5" t="s">
        <v>1229</v>
      </c>
      <c r="B21" s="3" t="s">
        <v>1212</v>
      </c>
      <c r="C21" s="3" t="s">
        <v>1203</v>
      </c>
      <c r="D21" s="3" t="s">
        <v>0</v>
      </c>
      <c r="E21" s="3" t="s">
        <v>566</v>
      </c>
      <c r="F21" s="3" t="s">
        <v>87</v>
      </c>
      <c r="G21" s="4" t="s">
        <v>1228</v>
      </c>
      <c r="H21" s="4" t="s">
        <v>426</v>
      </c>
    </row>
    <row r="22" spans="1:8" ht="62.4" x14ac:dyDescent="0.3">
      <c r="A22" s="5" t="s">
        <v>1221</v>
      </c>
      <c r="B22" s="3" t="s">
        <v>1212</v>
      </c>
      <c r="C22" s="3" t="s">
        <v>1218</v>
      </c>
      <c r="D22" s="3" t="s">
        <v>0</v>
      </c>
      <c r="E22" s="3" t="s">
        <v>1219</v>
      </c>
      <c r="F22" s="3" t="s">
        <v>87</v>
      </c>
      <c r="G22" s="4" t="s">
        <v>1220</v>
      </c>
      <c r="H22" s="4" t="s">
        <v>427</v>
      </c>
    </row>
    <row r="23" spans="1:8" ht="78" x14ac:dyDescent="0.3">
      <c r="A23" s="5" t="s">
        <v>1224</v>
      </c>
      <c r="B23" s="3" t="s">
        <v>1212</v>
      </c>
      <c r="C23" s="3" t="s">
        <v>1222</v>
      </c>
      <c r="D23" s="3" t="s">
        <v>0</v>
      </c>
      <c r="E23" s="3" t="s">
        <v>1219</v>
      </c>
      <c r="F23" s="3" t="s">
        <v>29</v>
      </c>
      <c r="G23" s="4" t="s">
        <v>1223</v>
      </c>
      <c r="H23" s="4" t="s">
        <v>427</v>
      </c>
    </row>
    <row r="24" spans="1:8" ht="62.4" x14ac:dyDescent="0.3">
      <c r="A24" s="5" t="s">
        <v>1227</v>
      </c>
      <c r="B24" s="3" t="s">
        <v>1212</v>
      </c>
      <c r="C24" s="3" t="s">
        <v>1225</v>
      </c>
      <c r="D24" s="3" t="s">
        <v>0</v>
      </c>
      <c r="E24" s="3" t="s">
        <v>566</v>
      </c>
      <c r="F24" s="3" t="s">
        <v>87</v>
      </c>
      <c r="G24" s="4" t="s">
        <v>1226</v>
      </c>
      <c r="H24" s="4" t="s">
        <v>1935</v>
      </c>
    </row>
    <row r="25" spans="1:8" ht="62.4" x14ac:dyDescent="0.3">
      <c r="A25" s="5" t="s">
        <v>1217</v>
      </c>
      <c r="B25" s="3" t="s">
        <v>1212</v>
      </c>
      <c r="C25" s="3" t="s">
        <v>1215</v>
      </c>
      <c r="D25" s="3" t="s">
        <v>0</v>
      </c>
      <c r="E25" s="3" t="s">
        <v>566</v>
      </c>
      <c r="F25" s="3" t="s">
        <v>29</v>
      </c>
      <c r="G25" s="4" t="s">
        <v>1216</v>
      </c>
      <c r="H25" s="4" t="s">
        <v>1676</v>
      </c>
    </row>
    <row r="26" spans="1:8" ht="171.6" x14ac:dyDescent="0.3">
      <c r="A26" s="5" t="s">
        <v>969</v>
      </c>
      <c r="B26" s="3" t="s">
        <v>1230</v>
      </c>
      <c r="C26" s="3"/>
      <c r="D26" s="3" t="s">
        <v>14</v>
      </c>
      <c r="E26" s="3"/>
      <c r="F26" s="3"/>
      <c r="G26" s="4" t="s">
        <v>1231</v>
      </c>
      <c r="H26" s="4" t="s">
        <v>453</v>
      </c>
    </row>
    <row r="27" spans="1:8" ht="31.2" x14ac:dyDescent="0.3">
      <c r="A27" s="5" t="s">
        <v>975</v>
      </c>
      <c r="B27" s="3" t="s">
        <v>1230</v>
      </c>
      <c r="C27" s="3" t="s">
        <v>1238</v>
      </c>
      <c r="D27" s="3" t="s">
        <v>0</v>
      </c>
      <c r="E27" s="3" t="s">
        <v>566</v>
      </c>
      <c r="F27" s="3" t="s">
        <v>87</v>
      </c>
      <c r="G27" s="4" t="s">
        <v>1239</v>
      </c>
      <c r="H27" s="4" t="s">
        <v>812</v>
      </c>
    </row>
    <row r="28" spans="1:8" ht="31.2" x14ac:dyDescent="0.3">
      <c r="A28" s="5" t="s">
        <v>981</v>
      </c>
      <c r="B28" s="3" t="s">
        <v>1230</v>
      </c>
      <c r="C28" s="3" t="s">
        <v>1249</v>
      </c>
      <c r="D28" s="3" t="s">
        <v>0</v>
      </c>
      <c r="E28" s="3" t="s">
        <v>566</v>
      </c>
      <c r="F28" s="3" t="s">
        <v>29</v>
      </c>
      <c r="G28" s="4" t="s">
        <v>1250</v>
      </c>
      <c r="H28" s="4" t="s">
        <v>1526</v>
      </c>
    </row>
    <row r="29" spans="1:8" ht="62.4" x14ac:dyDescent="0.3">
      <c r="A29" s="5" t="s">
        <v>971</v>
      </c>
      <c r="B29" s="3" t="s">
        <v>1230</v>
      </c>
      <c r="C29" s="3" t="s">
        <v>1205</v>
      </c>
      <c r="D29" s="3" t="s">
        <v>0</v>
      </c>
      <c r="E29" s="3" t="s">
        <v>1247</v>
      </c>
      <c r="F29" s="3" t="s">
        <v>29</v>
      </c>
      <c r="G29" s="4" t="s">
        <v>1248</v>
      </c>
      <c r="H29" s="4" t="s">
        <v>2026</v>
      </c>
    </row>
    <row r="30" spans="1:8" ht="93.6" x14ac:dyDescent="0.3">
      <c r="A30" s="5" t="s">
        <v>972</v>
      </c>
      <c r="B30" s="3" t="s">
        <v>1230</v>
      </c>
      <c r="C30" s="3" t="s">
        <v>1210</v>
      </c>
      <c r="D30" s="3" t="s">
        <v>0</v>
      </c>
      <c r="E30" s="3" t="s">
        <v>566</v>
      </c>
      <c r="F30" s="3" t="s">
        <v>29</v>
      </c>
      <c r="G30" s="4" t="s">
        <v>1253</v>
      </c>
      <c r="H30" s="4" t="s">
        <v>2025</v>
      </c>
    </row>
    <row r="31" spans="1:8" ht="62.4" x14ac:dyDescent="0.3">
      <c r="A31" s="5" t="s">
        <v>970</v>
      </c>
      <c r="B31" s="3" t="s">
        <v>1230</v>
      </c>
      <c r="C31" s="3" t="s">
        <v>1203</v>
      </c>
      <c r="D31" s="3" t="s">
        <v>0</v>
      </c>
      <c r="E31" s="3" t="s">
        <v>566</v>
      </c>
      <c r="F31" s="3" t="s">
        <v>87</v>
      </c>
      <c r="G31" s="4" t="s">
        <v>1246</v>
      </c>
      <c r="H31" s="4" t="s">
        <v>1523</v>
      </c>
    </row>
    <row r="32" spans="1:8" ht="46.8" x14ac:dyDescent="0.3">
      <c r="A32" s="5" t="s">
        <v>973</v>
      </c>
      <c r="B32" s="3" t="s">
        <v>1230</v>
      </c>
      <c r="C32" s="3" t="s">
        <v>1232</v>
      </c>
      <c r="D32" s="3" t="s">
        <v>0</v>
      </c>
      <c r="E32" s="3" t="s">
        <v>566</v>
      </c>
      <c r="F32" s="3" t="s">
        <v>87</v>
      </c>
      <c r="G32" s="4" t="s">
        <v>1233</v>
      </c>
      <c r="H32" s="4" t="s">
        <v>1524</v>
      </c>
    </row>
    <row r="33" spans="1:8" ht="46.8" x14ac:dyDescent="0.3">
      <c r="A33" s="5" t="s">
        <v>976</v>
      </c>
      <c r="B33" s="3" t="s">
        <v>1230</v>
      </c>
      <c r="C33" s="3" t="s">
        <v>1240</v>
      </c>
      <c r="D33" s="3" t="s">
        <v>0</v>
      </c>
      <c r="E33" s="3" t="s">
        <v>1188</v>
      </c>
      <c r="F33" s="3" t="s">
        <v>87</v>
      </c>
      <c r="G33" s="4" t="s">
        <v>1241</v>
      </c>
      <c r="H33" s="4" t="s">
        <v>463</v>
      </c>
    </row>
    <row r="34" spans="1:8" ht="46.8" x14ac:dyDescent="0.3">
      <c r="A34" s="5" t="s">
        <v>977</v>
      </c>
      <c r="B34" s="3" t="s">
        <v>1230</v>
      </c>
      <c r="C34" s="3" t="s">
        <v>1242</v>
      </c>
      <c r="D34" s="3" t="s">
        <v>0</v>
      </c>
      <c r="E34" s="3" t="s">
        <v>1191</v>
      </c>
      <c r="F34" s="3" t="s">
        <v>29</v>
      </c>
      <c r="G34" s="4" t="s">
        <v>1243</v>
      </c>
      <c r="H34" s="4" t="s">
        <v>463</v>
      </c>
    </row>
    <row r="35" spans="1:8" ht="46.8" x14ac:dyDescent="0.3">
      <c r="A35" s="5" t="s">
        <v>978</v>
      </c>
      <c r="B35" s="3" t="s">
        <v>1230</v>
      </c>
      <c r="C35" s="3" t="s">
        <v>1234</v>
      </c>
      <c r="D35" s="3" t="s">
        <v>0</v>
      </c>
      <c r="E35" s="3" t="s">
        <v>1188</v>
      </c>
      <c r="F35" s="3" t="s">
        <v>29</v>
      </c>
      <c r="G35" s="4" t="s">
        <v>1235</v>
      </c>
      <c r="H35" s="4" t="s">
        <v>464</v>
      </c>
    </row>
    <row r="36" spans="1:8" ht="46.8" x14ac:dyDescent="0.3">
      <c r="A36" s="5" t="s">
        <v>979</v>
      </c>
      <c r="B36" s="3" t="s">
        <v>1230</v>
      </c>
      <c r="C36" s="3" t="s">
        <v>1236</v>
      </c>
      <c r="D36" s="3" t="s">
        <v>0</v>
      </c>
      <c r="E36" s="3" t="s">
        <v>1191</v>
      </c>
      <c r="F36" s="3" t="s">
        <v>29</v>
      </c>
      <c r="G36" s="4" t="s">
        <v>1237</v>
      </c>
      <c r="H36" s="4" t="s">
        <v>464</v>
      </c>
    </row>
    <row r="37" spans="1:8" ht="93.6" x14ac:dyDescent="0.3">
      <c r="A37" s="5" t="s">
        <v>980</v>
      </c>
      <c r="B37" s="3" t="s">
        <v>1230</v>
      </c>
      <c r="C37" s="3" t="s">
        <v>1244</v>
      </c>
      <c r="D37" s="3" t="s">
        <v>0</v>
      </c>
      <c r="E37" s="3" t="s">
        <v>566</v>
      </c>
      <c r="F37" s="3" t="s">
        <v>87</v>
      </c>
      <c r="G37" s="4" t="s">
        <v>1245</v>
      </c>
      <c r="H37" s="4" t="s">
        <v>1878</v>
      </c>
    </row>
    <row r="38" spans="1:8" ht="31.2" x14ac:dyDescent="0.3">
      <c r="A38" s="5" t="s">
        <v>974</v>
      </c>
      <c r="B38" s="3" t="s">
        <v>1230</v>
      </c>
      <c r="C38" s="3" t="s">
        <v>1251</v>
      </c>
      <c r="D38" s="3" t="s">
        <v>0</v>
      </c>
      <c r="E38" s="3" t="s">
        <v>1247</v>
      </c>
      <c r="F38" s="3" t="s">
        <v>29</v>
      </c>
      <c r="G38" s="4" t="s">
        <v>1252</v>
      </c>
      <c r="H38" s="4" t="s">
        <v>1525</v>
      </c>
    </row>
    <row r="39" spans="1:8" ht="140.4" x14ac:dyDescent="0.3">
      <c r="A39" s="5" t="s">
        <v>949</v>
      </c>
      <c r="B39" s="3" t="s">
        <v>1254</v>
      </c>
      <c r="C39" s="3"/>
      <c r="D39" s="3" t="s">
        <v>14</v>
      </c>
      <c r="E39" s="3"/>
      <c r="F39" s="3"/>
      <c r="G39" s="4" t="s">
        <v>1255</v>
      </c>
      <c r="H39" s="4" t="s">
        <v>453</v>
      </c>
    </row>
    <row r="40" spans="1:8" ht="46.8" x14ac:dyDescent="0.3">
      <c r="A40" s="5" t="s">
        <v>956</v>
      </c>
      <c r="B40" s="3" t="s">
        <v>1254</v>
      </c>
      <c r="C40" s="3" t="s">
        <v>1264</v>
      </c>
      <c r="D40" s="3" t="s">
        <v>0</v>
      </c>
      <c r="E40" s="3" t="s">
        <v>566</v>
      </c>
      <c r="F40" s="3" t="s">
        <v>87</v>
      </c>
      <c r="G40" s="4" t="s">
        <v>1265</v>
      </c>
      <c r="H40" s="4" t="s">
        <v>455</v>
      </c>
    </row>
    <row r="41" spans="1:8" ht="46.8" x14ac:dyDescent="0.3">
      <c r="A41" s="5" t="s">
        <v>965</v>
      </c>
      <c r="B41" s="3" t="s">
        <v>1254</v>
      </c>
      <c r="C41" s="3" t="s">
        <v>1207</v>
      </c>
      <c r="D41" s="3" t="s">
        <v>0</v>
      </c>
      <c r="E41" s="3" t="s">
        <v>1287</v>
      </c>
      <c r="F41" s="3" t="s">
        <v>29</v>
      </c>
      <c r="G41" s="4" t="s">
        <v>1288</v>
      </c>
      <c r="H41" s="4" t="s">
        <v>1697</v>
      </c>
    </row>
    <row r="42" spans="1:8" ht="93.6" x14ac:dyDescent="0.3">
      <c r="A42" s="5" t="s">
        <v>966</v>
      </c>
      <c r="B42" s="3" t="s">
        <v>1254</v>
      </c>
      <c r="C42" s="3" t="s">
        <v>1280</v>
      </c>
      <c r="D42" s="3" t="s">
        <v>0</v>
      </c>
      <c r="E42" s="3" t="s">
        <v>566</v>
      </c>
      <c r="F42" s="3" t="s">
        <v>29</v>
      </c>
      <c r="G42" s="4" t="s">
        <v>1281</v>
      </c>
      <c r="H42" s="4" t="s">
        <v>2027</v>
      </c>
    </row>
    <row r="43" spans="1:8" ht="31.2" x14ac:dyDescent="0.3">
      <c r="A43" s="5" t="s">
        <v>963</v>
      </c>
      <c r="B43" s="3" t="s">
        <v>1254</v>
      </c>
      <c r="C43" s="3" t="s">
        <v>1249</v>
      </c>
      <c r="D43" s="3" t="s">
        <v>0</v>
      </c>
      <c r="E43" s="3" t="s">
        <v>1278</v>
      </c>
      <c r="F43" s="3" t="s">
        <v>29</v>
      </c>
      <c r="G43" s="4" t="s">
        <v>1279</v>
      </c>
      <c r="H43" s="4" t="s">
        <v>457</v>
      </c>
    </row>
    <row r="44" spans="1:8" ht="93.6" x14ac:dyDescent="0.3">
      <c r="A44" s="5" t="s">
        <v>967</v>
      </c>
      <c r="B44" s="3" t="s">
        <v>1254</v>
      </c>
      <c r="C44" s="3" t="s">
        <v>1256</v>
      </c>
      <c r="D44" s="3" t="s">
        <v>0</v>
      </c>
      <c r="E44" s="3" t="s">
        <v>566</v>
      </c>
      <c r="F44" s="3" t="s">
        <v>29</v>
      </c>
      <c r="G44" s="4" t="s">
        <v>1257</v>
      </c>
      <c r="H44" s="4" t="s">
        <v>818</v>
      </c>
    </row>
    <row r="45" spans="1:8" ht="62.4" x14ac:dyDescent="0.3">
      <c r="A45" s="5" t="s">
        <v>968</v>
      </c>
      <c r="B45" s="3" t="s">
        <v>1254</v>
      </c>
      <c r="C45" s="3" t="s">
        <v>1284</v>
      </c>
      <c r="D45" s="3" t="s">
        <v>0</v>
      </c>
      <c r="E45" s="3" t="s">
        <v>1285</v>
      </c>
      <c r="F45" s="3" t="s">
        <v>29</v>
      </c>
      <c r="G45" s="4" t="s">
        <v>1286</v>
      </c>
      <c r="H45" s="4" t="s">
        <v>1527</v>
      </c>
    </row>
    <row r="46" spans="1:8" ht="31.2" x14ac:dyDescent="0.3">
      <c r="A46" s="5" t="s">
        <v>955</v>
      </c>
      <c r="B46" s="3" t="s">
        <v>1254</v>
      </c>
      <c r="C46" s="3" t="s">
        <v>1274</v>
      </c>
      <c r="D46" s="3" t="s">
        <v>0</v>
      </c>
      <c r="E46" s="3" t="s">
        <v>1247</v>
      </c>
      <c r="F46" s="3" t="s">
        <v>29</v>
      </c>
      <c r="G46" s="4" t="s">
        <v>1275</v>
      </c>
      <c r="H46" s="4" t="s">
        <v>1528</v>
      </c>
    </row>
    <row r="47" spans="1:8" ht="46.8" x14ac:dyDescent="0.3">
      <c r="A47" s="5" t="s">
        <v>962</v>
      </c>
      <c r="B47" s="3" t="s">
        <v>1254</v>
      </c>
      <c r="C47" s="3" t="s">
        <v>1282</v>
      </c>
      <c r="D47" s="3" t="s">
        <v>0</v>
      </c>
      <c r="E47" s="3" t="s">
        <v>566</v>
      </c>
      <c r="F47" s="3" t="s">
        <v>29</v>
      </c>
      <c r="G47" s="4" t="s">
        <v>1283</v>
      </c>
      <c r="H47" s="4" t="s">
        <v>456</v>
      </c>
    </row>
    <row r="48" spans="1:8" ht="62.4" x14ac:dyDescent="0.3">
      <c r="A48" s="5" t="s">
        <v>951</v>
      </c>
      <c r="B48" s="3" t="s">
        <v>1254</v>
      </c>
      <c r="C48" s="3" t="s">
        <v>1205</v>
      </c>
      <c r="D48" s="3" t="s">
        <v>0</v>
      </c>
      <c r="E48" s="3" t="s">
        <v>566</v>
      </c>
      <c r="F48" s="3" t="s">
        <v>29</v>
      </c>
      <c r="G48" s="4" t="s">
        <v>1277</v>
      </c>
      <c r="H48" s="4" t="s">
        <v>2026</v>
      </c>
    </row>
    <row r="49" spans="1:8" ht="93.6" x14ac:dyDescent="0.3">
      <c r="A49" s="5" t="s">
        <v>952</v>
      </c>
      <c r="B49" s="3" t="s">
        <v>1254</v>
      </c>
      <c r="C49" s="3" t="s">
        <v>1210</v>
      </c>
      <c r="D49" s="3" t="s">
        <v>0</v>
      </c>
      <c r="E49" s="3" t="s">
        <v>566</v>
      </c>
      <c r="F49" s="3" t="s">
        <v>29</v>
      </c>
      <c r="G49" s="4" t="s">
        <v>1291</v>
      </c>
      <c r="H49" s="4" t="s">
        <v>2025</v>
      </c>
    </row>
    <row r="50" spans="1:8" ht="78" x14ac:dyDescent="0.3">
      <c r="A50" s="5" t="s">
        <v>954</v>
      </c>
      <c r="B50" s="3" t="s">
        <v>1254</v>
      </c>
      <c r="C50" s="3" t="s">
        <v>1270</v>
      </c>
      <c r="D50" s="3" t="s">
        <v>0</v>
      </c>
      <c r="E50" s="3" t="s">
        <v>1247</v>
      </c>
      <c r="F50" s="3" t="s">
        <v>29</v>
      </c>
      <c r="G50" s="4" t="s">
        <v>1271</v>
      </c>
      <c r="H50" s="4" t="s">
        <v>1529</v>
      </c>
    </row>
    <row r="51" spans="1:8" ht="62.4" x14ac:dyDescent="0.3">
      <c r="A51" s="5" t="s">
        <v>950</v>
      </c>
      <c r="B51" s="3" t="s">
        <v>1254</v>
      </c>
      <c r="C51" s="3" t="s">
        <v>1203</v>
      </c>
      <c r="D51" s="3" t="s">
        <v>0</v>
      </c>
      <c r="E51" s="3" t="s">
        <v>566</v>
      </c>
      <c r="F51" s="3" t="s">
        <v>87</v>
      </c>
      <c r="G51" s="4" t="s">
        <v>1276</v>
      </c>
      <c r="H51" s="4" t="s">
        <v>454</v>
      </c>
    </row>
    <row r="52" spans="1:8" ht="46.8" x14ac:dyDescent="0.3">
      <c r="A52" s="5" t="s">
        <v>953</v>
      </c>
      <c r="B52" s="3" t="s">
        <v>1254</v>
      </c>
      <c r="C52" s="3" t="s">
        <v>1258</v>
      </c>
      <c r="D52" s="3" t="s">
        <v>0</v>
      </c>
      <c r="E52" s="3" t="s">
        <v>566</v>
      </c>
      <c r="F52" s="3" t="s">
        <v>87</v>
      </c>
      <c r="G52" s="4" t="s">
        <v>1259</v>
      </c>
      <c r="H52" s="4" t="s">
        <v>1702</v>
      </c>
    </row>
    <row r="53" spans="1:8" ht="78" x14ac:dyDescent="0.3">
      <c r="A53" s="5" t="s">
        <v>957</v>
      </c>
      <c r="B53" s="3" t="s">
        <v>1254</v>
      </c>
      <c r="C53" s="3" t="s">
        <v>1266</v>
      </c>
      <c r="D53" s="3" t="s">
        <v>0</v>
      </c>
      <c r="E53" s="3" t="s">
        <v>1188</v>
      </c>
      <c r="F53" s="3" t="s">
        <v>87</v>
      </c>
      <c r="G53" s="4" t="s">
        <v>1267</v>
      </c>
      <c r="H53" s="4" t="s">
        <v>463</v>
      </c>
    </row>
    <row r="54" spans="1:8" ht="78" x14ac:dyDescent="0.3">
      <c r="A54" s="5" t="s">
        <v>958</v>
      </c>
      <c r="B54" s="3" t="s">
        <v>1254</v>
      </c>
      <c r="C54" s="3" t="s">
        <v>1268</v>
      </c>
      <c r="D54" s="3" t="s">
        <v>0</v>
      </c>
      <c r="E54" s="3" t="s">
        <v>1191</v>
      </c>
      <c r="F54" s="3" t="s">
        <v>29</v>
      </c>
      <c r="G54" s="4" t="s">
        <v>1269</v>
      </c>
      <c r="H54" s="4" t="s">
        <v>463</v>
      </c>
    </row>
    <row r="55" spans="1:8" ht="46.8" x14ac:dyDescent="0.3">
      <c r="A55" s="5" t="s">
        <v>959</v>
      </c>
      <c r="B55" s="3" t="s">
        <v>1254</v>
      </c>
      <c r="C55" s="3" t="s">
        <v>1260</v>
      </c>
      <c r="D55" s="3" t="s">
        <v>0</v>
      </c>
      <c r="E55" s="3" t="s">
        <v>1188</v>
      </c>
      <c r="F55" s="3" t="s">
        <v>87</v>
      </c>
      <c r="G55" s="4" t="s">
        <v>1261</v>
      </c>
      <c r="H55" s="4" t="s">
        <v>464</v>
      </c>
    </row>
    <row r="56" spans="1:8" ht="46.8" x14ac:dyDescent="0.3">
      <c r="A56" s="5" t="s">
        <v>960</v>
      </c>
      <c r="B56" s="3" t="s">
        <v>1254</v>
      </c>
      <c r="C56" s="3" t="s">
        <v>1262</v>
      </c>
      <c r="D56" s="3" t="s">
        <v>0</v>
      </c>
      <c r="E56" s="3" t="s">
        <v>1219</v>
      </c>
      <c r="F56" s="3" t="s">
        <v>29</v>
      </c>
      <c r="G56" s="4" t="s">
        <v>1263</v>
      </c>
      <c r="H56" s="4" t="s">
        <v>464</v>
      </c>
    </row>
    <row r="57" spans="1:8" ht="46.8" x14ac:dyDescent="0.3">
      <c r="A57" s="5" t="s">
        <v>961</v>
      </c>
      <c r="B57" s="3" t="s">
        <v>1254</v>
      </c>
      <c r="C57" s="3" t="s">
        <v>1289</v>
      </c>
      <c r="D57" s="3" t="s">
        <v>0</v>
      </c>
      <c r="E57" s="3" t="s">
        <v>1188</v>
      </c>
      <c r="F57" s="3" t="s">
        <v>29</v>
      </c>
      <c r="G57" s="4" t="s">
        <v>1290</v>
      </c>
      <c r="H57" s="4" t="s">
        <v>464</v>
      </c>
    </row>
    <row r="58" spans="1:8" ht="46.8" x14ac:dyDescent="0.3">
      <c r="A58" s="5" t="s">
        <v>964</v>
      </c>
      <c r="B58" s="3" t="s">
        <v>1254</v>
      </c>
      <c r="C58" s="3" t="s">
        <v>1272</v>
      </c>
      <c r="D58" s="3" t="s">
        <v>0</v>
      </c>
      <c r="E58" s="3" t="s">
        <v>566</v>
      </c>
      <c r="F58" s="3" t="s">
        <v>87</v>
      </c>
      <c r="G58" s="4" t="s">
        <v>1273</v>
      </c>
      <c r="H58" s="4" t="s">
        <v>1878</v>
      </c>
    </row>
    <row r="59" spans="1:8" ht="31.2" x14ac:dyDescent="0.3">
      <c r="A59" s="5" t="s">
        <v>1309</v>
      </c>
      <c r="B59" s="3" t="s">
        <v>1292</v>
      </c>
      <c r="C59" s="3" t="s">
        <v>1307</v>
      </c>
      <c r="D59" s="3" t="s">
        <v>0</v>
      </c>
      <c r="E59" s="3" t="s">
        <v>566</v>
      </c>
      <c r="F59" s="3" t="s">
        <v>87</v>
      </c>
      <c r="G59" s="4" t="s">
        <v>1308</v>
      </c>
      <c r="H59" s="4"/>
    </row>
    <row r="60" spans="1:8" ht="171.6" x14ac:dyDescent="0.3">
      <c r="A60" s="5" t="s">
        <v>1294</v>
      </c>
      <c r="B60" s="3" t="s">
        <v>1292</v>
      </c>
      <c r="C60" s="3"/>
      <c r="D60" s="3" t="s">
        <v>14</v>
      </c>
      <c r="E60" s="3"/>
      <c r="F60" s="3"/>
      <c r="G60" s="4" t="s">
        <v>1293</v>
      </c>
      <c r="H60" s="4"/>
    </row>
    <row r="61" spans="1:8" ht="31.2" x14ac:dyDescent="0.3">
      <c r="A61" s="5" t="s">
        <v>1297</v>
      </c>
      <c r="B61" s="3" t="s">
        <v>1292</v>
      </c>
      <c r="C61" s="3" t="s">
        <v>1295</v>
      </c>
      <c r="D61" s="3" t="s">
        <v>0</v>
      </c>
      <c r="E61" s="3" t="s">
        <v>566</v>
      </c>
      <c r="F61" s="3" t="s">
        <v>87</v>
      </c>
      <c r="G61" s="4" t="s">
        <v>1296</v>
      </c>
      <c r="H61" s="4"/>
    </row>
    <row r="62" spans="1:8" ht="31.2" x14ac:dyDescent="0.3">
      <c r="A62" s="5" t="s">
        <v>1303</v>
      </c>
      <c r="B62" s="3" t="s">
        <v>1292</v>
      </c>
      <c r="C62" s="3" t="s">
        <v>1301</v>
      </c>
      <c r="D62" s="3" t="s">
        <v>0</v>
      </c>
      <c r="E62" s="3" t="s">
        <v>566</v>
      </c>
      <c r="F62" s="3" t="s">
        <v>87</v>
      </c>
      <c r="G62" s="4" t="s">
        <v>1302</v>
      </c>
      <c r="H62" s="4"/>
    </row>
    <row r="63" spans="1:8" ht="31.2" x14ac:dyDescent="0.3">
      <c r="A63" s="5" t="s">
        <v>1300</v>
      </c>
      <c r="B63" s="3" t="s">
        <v>1292</v>
      </c>
      <c r="C63" s="3" t="s">
        <v>1298</v>
      </c>
      <c r="D63" s="3" t="s">
        <v>0</v>
      </c>
      <c r="E63" s="3" t="s">
        <v>566</v>
      </c>
      <c r="F63" s="3" t="s">
        <v>87</v>
      </c>
      <c r="G63" s="4" t="s">
        <v>1299</v>
      </c>
      <c r="H63" s="4"/>
    </row>
    <row r="64" spans="1:8" ht="31.2" x14ac:dyDescent="0.3">
      <c r="A64" s="5" t="s">
        <v>1306</v>
      </c>
      <c r="B64" s="3" t="s">
        <v>1292</v>
      </c>
      <c r="C64" s="3" t="s">
        <v>1304</v>
      </c>
      <c r="D64" s="3" t="s">
        <v>0</v>
      </c>
      <c r="E64" s="3" t="s">
        <v>566</v>
      </c>
      <c r="F64" s="3" t="s">
        <v>87</v>
      </c>
      <c r="G64" s="4" t="s">
        <v>1305</v>
      </c>
      <c r="H64" s="4"/>
    </row>
    <row r="65" spans="1:8" ht="46.8" x14ac:dyDescent="0.3">
      <c r="A65" s="5" t="s">
        <v>1026</v>
      </c>
      <c r="B65" s="3" t="s">
        <v>1310</v>
      </c>
      <c r="C65" s="3"/>
      <c r="D65" s="3" t="s">
        <v>14</v>
      </c>
      <c r="E65" s="3"/>
      <c r="F65" s="3"/>
      <c r="G65" s="4" t="s">
        <v>1311</v>
      </c>
      <c r="H65" s="4" t="s">
        <v>1711</v>
      </c>
    </row>
    <row r="66" spans="1:8" ht="31.2" x14ac:dyDescent="0.3">
      <c r="A66" s="5" t="s">
        <v>1027</v>
      </c>
      <c r="B66" s="3" t="s">
        <v>1310</v>
      </c>
      <c r="C66" s="3" t="s">
        <v>1179</v>
      </c>
      <c r="D66" s="3" t="s">
        <v>0</v>
      </c>
      <c r="E66" s="3" t="s">
        <v>566</v>
      </c>
      <c r="F66" s="3" t="s">
        <v>87</v>
      </c>
      <c r="G66" s="4" t="s">
        <v>1320</v>
      </c>
      <c r="H66" s="4" t="s">
        <v>1157</v>
      </c>
    </row>
    <row r="67" spans="1:8" ht="31.2" x14ac:dyDescent="0.3">
      <c r="A67" s="5" t="s">
        <v>1028</v>
      </c>
      <c r="B67" s="3" t="s">
        <v>1310</v>
      </c>
      <c r="C67" s="3" t="s">
        <v>1312</v>
      </c>
      <c r="D67" s="3" t="s">
        <v>0</v>
      </c>
      <c r="E67" s="3" t="s">
        <v>1247</v>
      </c>
      <c r="F67" s="3" t="s">
        <v>29</v>
      </c>
      <c r="G67" s="4" t="s">
        <v>1313</v>
      </c>
      <c r="H67" s="4" t="s">
        <v>1157</v>
      </c>
    </row>
    <row r="68" spans="1:8" ht="46.8" x14ac:dyDescent="0.3">
      <c r="A68" s="5" t="s">
        <v>1029</v>
      </c>
      <c r="B68" s="3" t="s">
        <v>1310</v>
      </c>
      <c r="C68" s="3" t="s">
        <v>1314</v>
      </c>
      <c r="D68" s="3" t="s">
        <v>0</v>
      </c>
      <c r="E68" s="3" t="s">
        <v>1247</v>
      </c>
      <c r="F68" s="3" t="s">
        <v>29</v>
      </c>
      <c r="G68" s="4" t="s">
        <v>1315</v>
      </c>
      <c r="H68" s="4" t="s">
        <v>1157</v>
      </c>
    </row>
    <row r="69" spans="1:8" x14ac:dyDescent="0.3">
      <c r="A69" s="5" t="s">
        <v>1030</v>
      </c>
      <c r="B69" s="3" t="s">
        <v>1310</v>
      </c>
      <c r="C69" s="3" t="s">
        <v>1316</v>
      </c>
      <c r="D69" s="3" t="s">
        <v>0</v>
      </c>
      <c r="E69" s="3" t="s">
        <v>1247</v>
      </c>
      <c r="F69" s="3" t="s">
        <v>29</v>
      </c>
      <c r="G69" s="4" t="s">
        <v>1317</v>
      </c>
      <c r="H69" s="4" t="s">
        <v>1157</v>
      </c>
    </row>
    <row r="70" spans="1:8" x14ac:dyDescent="0.3">
      <c r="A70" s="5" t="s">
        <v>1031</v>
      </c>
      <c r="B70" s="3" t="s">
        <v>1310</v>
      </c>
      <c r="C70" s="3" t="s">
        <v>1321</v>
      </c>
      <c r="D70" s="3" t="s">
        <v>0</v>
      </c>
      <c r="E70" s="3" t="s">
        <v>1322</v>
      </c>
      <c r="F70" s="3" t="s">
        <v>29</v>
      </c>
      <c r="G70" s="4" t="s">
        <v>1323</v>
      </c>
      <c r="H70" s="4" t="s">
        <v>1157</v>
      </c>
    </row>
    <row r="71" spans="1:8" x14ac:dyDescent="0.3">
      <c r="A71" s="5" t="s">
        <v>1032</v>
      </c>
      <c r="B71" s="3" t="s">
        <v>1310</v>
      </c>
      <c r="C71" s="3" t="s">
        <v>1324</v>
      </c>
      <c r="D71" s="3" t="s">
        <v>0</v>
      </c>
      <c r="E71" s="3" t="s">
        <v>1325</v>
      </c>
      <c r="F71" s="3" t="s">
        <v>29</v>
      </c>
      <c r="G71" s="4" t="s">
        <v>1326</v>
      </c>
      <c r="H71" s="4" t="s">
        <v>1157</v>
      </c>
    </row>
    <row r="72" spans="1:8" x14ac:dyDescent="0.3">
      <c r="A72" s="5" t="s">
        <v>1033</v>
      </c>
      <c r="B72" s="3" t="s">
        <v>1310</v>
      </c>
      <c r="C72" s="3" t="s">
        <v>1318</v>
      </c>
      <c r="D72" s="3" t="s">
        <v>0</v>
      </c>
      <c r="E72" s="3" t="s">
        <v>1208</v>
      </c>
      <c r="F72" s="3" t="s">
        <v>29</v>
      </c>
      <c r="G72" s="4" t="s">
        <v>1319</v>
      </c>
      <c r="H72" s="4" t="s">
        <v>1157</v>
      </c>
    </row>
    <row r="73" spans="1:8" ht="109.2" x14ac:dyDescent="0.3">
      <c r="A73" s="5" t="s">
        <v>899</v>
      </c>
      <c r="B73" s="3" t="s">
        <v>1327</v>
      </c>
      <c r="C73" s="3"/>
      <c r="D73" s="3" t="s">
        <v>14</v>
      </c>
      <c r="E73" s="3"/>
      <c r="F73" s="3"/>
      <c r="G73" s="4" t="s">
        <v>1328</v>
      </c>
      <c r="H73" s="4" t="s">
        <v>431</v>
      </c>
    </row>
    <row r="74" spans="1:8" ht="46.8" x14ac:dyDescent="0.3">
      <c r="A74" s="5" t="s">
        <v>900</v>
      </c>
      <c r="B74" s="3" t="s">
        <v>1327</v>
      </c>
      <c r="C74" s="3" t="s">
        <v>1335</v>
      </c>
      <c r="D74" s="3" t="s">
        <v>0</v>
      </c>
      <c r="E74" s="3" t="s">
        <v>566</v>
      </c>
      <c r="F74" s="3" t="s">
        <v>87</v>
      </c>
      <c r="G74" s="4" t="s">
        <v>1336</v>
      </c>
      <c r="H74" s="4" t="s">
        <v>2023</v>
      </c>
    </row>
    <row r="75" spans="1:8" ht="46.8" x14ac:dyDescent="0.3">
      <c r="A75" s="5" t="s">
        <v>924</v>
      </c>
      <c r="B75" s="3" t="s">
        <v>1327</v>
      </c>
      <c r="C75" s="3" t="s">
        <v>1349</v>
      </c>
      <c r="D75" s="3" t="s">
        <v>0</v>
      </c>
      <c r="E75" s="3" t="s">
        <v>566</v>
      </c>
      <c r="F75" s="3" t="s">
        <v>29</v>
      </c>
      <c r="G75" s="4" t="s">
        <v>1350</v>
      </c>
      <c r="H75" s="4" t="s">
        <v>1168</v>
      </c>
    </row>
    <row r="76" spans="1:8" ht="62.4" x14ac:dyDescent="0.3">
      <c r="A76" s="5" t="s">
        <v>926</v>
      </c>
      <c r="B76" s="3" t="s">
        <v>1327</v>
      </c>
      <c r="C76" s="3" t="s">
        <v>1347</v>
      </c>
      <c r="D76" s="3" t="s">
        <v>0</v>
      </c>
      <c r="E76" s="3" t="s">
        <v>1278</v>
      </c>
      <c r="F76" s="3" t="s">
        <v>29</v>
      </c>
      <c r="G76" s="4" t="s">
        <v>1348</v>
      </c>
      <c r="H76" s="4" t="s">
        <v>1531</v>
      </c>
    </row>
    <row r="77" spans="1:8" ht="62.4" x14ac:dyDescent="0.3">
      <c r="A77" s="5" t="s">
        <v>929</v>
      </c>
      <c r="B77" s="3" t="s">
        <v>1327</v>
      </c>
      <c r="C77" s="3" t="s">
        <v>1345</v>
      </c>
      <c r="D77" s="3" t="s">
        <v>0</v>
      </c>
      <c r="E77" s="3" t="s">
        <v>1278</v>
      </c>
      <c r="F77" s="3" t="s">
        <v>29</v>
      </c>
      <c r="G77" s="4" t="s">
        <v>1346</v>
      </c>
      <c r="H77" s="4" t="s">
        <v>1532</v>
      </c>
    </row>
    <row r="78" spans="1:8" ht="78" x14ac:dyDescent="0.3">
      <c r="A78" s="5" t="s">
        <v>903</v>
      </c>
      <c r="B78" s="3" t="s">
        <v>1327</v>
      </c>
      <c r="C78" s="3" t="s">
        <v>1205</v>
      </c>
      <c r="D78" s="3" t="s">
        <v>0</v>
      </c>
      <c r="E78" s="3" t="s">
        <v>566</v>
      </c>
      <c r="F78" s="3" t="s">
        <v>29</v>
      </c>
      <c r="G78" s="4" t="s">
        <v>1344</v>
      </c>
      <c r="H78" s="4" t="s">
        <v>2024</v>
      </c>
    </row>
    <row r="79" spans="1:8" ht="93.6" x14ac:dyDescent="0.3">
      <c r="A79" s="5" t="s">
        <v>902</v>
      </c>
      <c r="B79" s="3" t="s">
        <v>1327</v>
      </c>
      <c r="C79" s="3" t="s">
        <v>1210</v>
      </c>
      <c r="D79" s="3" t="s">
        <v>0</v>
      </c>
      <c r="E79" s="3" t="s">
        <v>566</v>
      </c>
      <c r="F79" s="3" t="s">
        <v>29</v>
      </c>
      <c r="G79" s="4" t="s">
        <v>1355</v>
      </c>
      <c r="H79" s="4" t="s">
        <v>1690</v>
      </c>
    </row>
    <row r="80" spans="1:8" ht="78" x14ac:dyDescent="0.3">
      <c r="A80" s="5" t="s">
        <v>912</v>
      </c>
      <c r="B80" s="3" t="s">
        <v>1327</v>
      </c>
      <c r="C80" s="3" t="s">
        <v>1337</v>
      </c>
      <c r="D80" s="3" t="s">
        <v>0</v>
      </c>
      <c r="E80" s="3" t="s">
        <v>1247</v>
      </c>
      <c r="F80" s="3" t="s">
        <v>29</v>
      </c>
      <c r="G80" s="4" t="s">
        <v>1338</v>
      </c>
      <c r="H80" s="4" t="s">
        <v>1684</v>
      </c>
    </row>
    <row r="81" spans="1:8" ht="78" x14ac:dyDescent="0.3">
      <c r="A81" s="5" t="s">
        <v>901</v>
      </c>
      <c r="B81" s="3" t="s">
        <v>1327</v>
      </c>
      <c r="C81" s="3" t="s">
        <v>1203</v>
      </c>
      <c r="D81" s="3" t="s">
        <v>0</v>
      </c>
      <c r="E81" s="3" t="s">
        <v>566</v>
      </c>
      <c r="F81" s="3" t="s">
        <v>87</v>
      </c>
      <c r="G81" s="4" t="s">
        <v>1343</v>
      </c>
      <c r="H81" s="4" t="s">
        <v>432</v>
      </c>
    </row>
    <row r="82" spans="1:8" ht="62.4" x14ac:dyDescent="0.3">
      <c r="A82" s="5" t="s">
        <v>905</v>
      </c>
      <c r="B82" s="3" t="s">
        <v>1327</v>
      </c>
      <c r="C82" s="3" t="s">
        <v>1329</v>
      </c>
      <c r="D82" s="3" t="s">
        <v>0</v>
      </c>
      <c r="E82" s="3" t="s">
        <v>566</v>
      </c>
      <c r="F82" s="3" t="s">
        <v>87</v>
      </c>
      <c r="G82" s="4" t="s">
        <v>1330</v>
      </c>
      <c r="H82" s="4" t="s">
        <v>1166</v>
      </c>
    </row>
    <row r="83" spans="1:8" ht="46.8" x14ac:dyDescent="0.3">
      <c r="A83" s="5" t="s">
        <v>915</v>
      </c>
      <c r="B83" s="3" t="s">
        <v>1327</v>
      </c>
      <c r="C83" s="3" t="s">
        <v>1331</v>
      </c>
      <c r="D83" s="3" t="s">
        <v>0</v>
      </c>
      <c r="E83" s="3" t="s">
        <v>1188</v>
      </c>
      <c r="F83" s="3" t="s">
        <v>87</v>
      </c>
      <c r="G83" s="4" t="s">
        <v>1332</v>
      </c>
      <c r="H83" s="4" t="s">
        <v>442</v>
      </c>
    </row>
    <row r="84" spans="1:8" ht="78" x14ac:dyDescent="0.3">
      <c r="A84" s="5" t="s">
        <v>916</v>
      </c>
      <c r="B84" s="3" t="s">
        <v>1327</v>
      </c>
      <c r="C84" s="3" t="s">
        <v>1333</v>
      </c>
      <c r="D84" s="3" t="s">
        <v>0</v>
      </c>
      <c r="E84" s="3" t="s">
        <v>1191</v>
      </c>
      <c r="F84" s="3" t="s">
        <v>29</v>
      </c>
      <c r="G84" s="4" t="s">
        <v>1334</v>
      </c>
      <c r="H84" s="4" t="s">
        <v>442</v>
      </c>
    </row>
    <row r="85" spans="1:8" ht="62.4" x14ac:dyDescent="0.3">
      <c r="A85" s="5" t="s">
        <v>934</v>
      </c>
      <c r="B85" s="3" t="s">
        <v>1327</v>
      </c>
      <c r="C85" s="3" t="s">
        <v>1339</v>
      </c>
      <c r="D85" s="3" t="s">
        <v>0</v>
      </c>
      <c r="E85" s="3" t="s">
        <v>566</v>
      </c>
      <c r="F85" s="3" t="s">
        <v>87</v>
      </c>
      <c r="G85" s="4" t="s">
        <v>1340</v>
      </c>
      <c r="H85" s="4" t="s">
        <v>1977</v>
      </c>
    </row>
    <row r="86" spans="1:8" ht="78" x14ac:dyDescent="0.3">
      <c r="A86" s="5" t="s">
        <v>922</v>
      </c>
      <c r="B86" s="3" t="s">
        <v>1327</v>
      </c>
      <c r="C86" s="3" t="s">
        <v>1341</v>
      </c>
      <c r="D86" s="3" t="s">
        <v>0</v>
      </c>
      <c r="E86" s="3" t="s">
        <v>566</v>
      </c>
      <c r="F86" s="3" t="s">
        <v>29</v>
      </c>
      <c r="G86" s="4" t="s">
        <v>1342</v>
      </c>
      <c r="H86" s="4" t="s">
        <v>445</v>
      </c>
    </row>
    <row r="87" spans="1:8" ht="171.6" x14ac:dyDescent="0.3">
      <c r="A87" s="5" t="s">
        <v>920</v>
      </c>
      <c r="B87" s="3" t="s">
        <v>1327</v>
      </c>
      <c r="C87" s="3" t="s">
        <v>1353</v>
      </c>
      <c r="D87" s="3" t="s">
        <v>0</v>
      </c>
      <c r="E87" s="3" t="s">
        <v>1278</v>
      </c>
      <c r="F87" s="3" t="s">
        <v>29</v>
      </c>
      <c r="G87" s="4" t="s">
        <v>1354</v>
      </c>
      <c r="H87" s="4" t="s">
        <v>1689</v>
      </c>
    </row>
    <row r="88" spans="1:8" ht="78" x14ac:dyDescent="0.3">
      <c r="A88" s="5" t="s">
        <v>918</v>
      </c>
      <c r="B88" s="3" t="s">
        <v>1327</v>
      </c>
      <c r="C88" s="3" t="s">
        <v>1351</v>
      </c>
      <c r="D88" s="3" t="s">
        <v>0</v>
      </c>
      <c r="E88" s="3" t="s">
        <v>566</v>
      </c>
      <c r="F88" s="3" t="s">
        <v>29</v>
      </c>
      <c r="G88" s="4" t="s">
        <v>1352</v>
      </c>
      <c r="H88" s="4" t="s">
        <v>1167</v>
      </c>
    </row>
    <row r="89" spans="1:8" ht="78" x14ac:dyDescent="0.3">
      <c r="A89" s="5" t="s">
        <v>1008</v>
      </c>
      <c r="B89" s="3" t="s">
        <v>1356</v>
      </c>
      <c r="C89" s="3"/>
      <c r="D89" s="3" t="s">
        <v>14</v>
      </c>
      <c r="E89" s="3"/>
      <c r="F89" s="3"/>
      <c r="G89" s="4" t="s">
        <v>1357</v>
      </c>
      <c r="H89" s="4" t="s">
        <v>1706</v>
      </c>
    </row>
    <row r="90" spans="1:8" ht="46.8" x14ac:dyDescent="0.3">
      <c r="A90" s="5" t="s">
        <v>1009</v>
      </c>
      <c r="B90" s="3" t="s">
        <v>1356</v>
      </c>
      <c r="C90" s="3" t="s">
        <v>1368</v>
      </c>
      <c r="D90" s="3" t="s">
        <v>0</v>
      </c>
      <c r="E90" s="3" t="s">
        <v>566</v>
      </c>
      <c r="F90" s="3" t="s">
        <v>87</v>
      </c>
      <c r="G90" s="4" t="s">
        <v>1369</v>
      </c>
      <c r="H90" s="4" t="s">
        <v>2033</v>
      </c>
    </row>
    <row r="91" spans="1:8" ht="46.8" x14ac:dyDescent="0.3">
      <c r="A91" s="5" t="s">
        <v>1018</v>
      </c>
      <c r="B91" s="3" t="s">
        <v>1356</v>
      </c>
      <c r="C91" s="3" t="s">
        <v>1360</v>
      </c>
      <c r="D91" s="3" t="s">
        <v>0</v>
      </c>
      <c r="E91" s="3" t="s">
        <v>566</v>
      </c>
      <c r="F91" s="3" t="s">
        <v>87</v>
      </c>
      <c r="G91" s="4" t="s">
        <v>1361</v>
      </c>
      <c r="H91" s="4" t="s">
        <v>1823</v>
      </c>
    </row>
    <row r="92" spans="1:8" ht="78" x14ac:dyDescent="0.3">
      <c r="A92" s="5" t="s">
        <v>1019</v>
      </c>
      <c r="B92" s="3" t="s">
        <v>1356</v>
      </c>
      <c r="C92" s="3" t="s">
        <v>1205</v>
      </c>
      <c r="D92" s="3" t="s">
        <v>0</v>
      </c>
      <c r="E92" s="3" t="s">
        <v>566</v>
      </c>
      <c r="F92" s="3" t="s">
        <v>29</v>
      </c>
      <c r="G92" s="4" t="s">
        <v>1378</v>
      </c>
      <c r="H92" s="4" t="s">
        <v>2035</v>
      </c>
    </row>
    <row r="93" spans="1:8" ht="93.6" x14ac:dyDescent="0.3">
      <c r="A93" s="5" t="s">
        <v>1020</v>
      </c>
      <c r="B93" s="3" t="s">
        <v>1356</v>
      </c>
      <c r="C93" s="3" t="s">
        <v>1210</v>
      </c>
      <c r="D93" s="3" t="s">
        <v>0</v>
      </c>
      <c r="E93" s="3" t="s">
        <v>566</v>
      </c>
      <c r="F93" s="3" t="s">
        <v>29</v>
      </c>
      <c r="G93" s="4" t="s">
        <v>1379</v>
      </c>
      <c r="H93" s="4" t="s">
        <v>2036</v>
      </c>
    </row>
    <row r="94" spans="1:8" ht="46.8" x14ac:dyDescent="0.3">
      <c r="A94" s="5" t="s">
        <v>1010</v>
      </c>
      <c r="B94" s="3" t="s">
        <v>1356</v>
      </c>
      <c r="C94" s="3" t="s">
        <v>1203</v>
      </c>
      <c r="D94" s="3" t="s">
        <v>0</v>
      </c>
      <c r="E94" s="3" t="s">
        <v>566</v>
      </c>
      <c r="F94" s="3" t="s">
        <v>87</v>
      </c>
      <c r="G94" s="4" t="s">
        <v>1377</v>
      </c>
      <c r="H94" s="4" t="s">
        <v>2034</v>
      </c>
    </row>
    <row r="95" spans="1:8" ht="46.8" x14ac:dyDescent="0.3">
      <c r="A95" s="5" t="s">
        <v>1011</v>
      </c>
      <c r="B95" s="3" t="s">
        <v>1356</v>
      </c>
      <c r="C95" s="3" t="s">
        <v>1364</v>
      </c>
      <c r="D95" s="3" t="s">
        <v>0</v>
      </c>
      <c r="E95" s="3" t="s">
        <v>1188</v>
      </c>
      <c r="F95" s="3" t="s">
        <v>87</v>
      </c>
      <c r="G95" s="4" t="s">
        <v>1365</v>
      </c>
      <c r="H95" s="4" t="s">
        <v>1707</v>
      </c>
    </row>
    <row r="96" spans="1:8" ht="46.8" x14ac:dyDescent="0.3">
      <c r="A96" s="5" t="s">
        <v>1012</v>
      </c>
      <c r="B96" s="3" t="s">
        <v>1356</v>
      </c>
      <c r="C96" s="3" t="s">
        <v>1366</v>
      </c>
      <c r="D96" s="3" t="s">
        <v>0</v>
      </c>
      <c r="E96" s="3" t="s">
        <v>1191</v>
      </c>
      <c r="F96" s="3" t="s">
        <v>29</v>
      </c>
      <c r="G96" s="4" t="s">
        <v>1367</v>
      </c>
      <c r="H96" s="4" t="s">
        <v>1707</v>
      </c>
    </row>
    <row r="97" spans="1:8" ht="62.4" x14ac:dyDescent="0.3">
      <c r="A97" s="5" t="s">
        <v>1013</v>
      </c>
      <c r="B97" s="3" t="s">
        <v>1356</v>
      </c>
      <c r="C97" s="3" t="s">
        <v>1375</v>
      </c>
      <c r="D97" s="3" t="s">
        <v>0</v>
      </c>
      <c r="E97" s="3" t="s">
        <v>566</v>
      </c>
      <c r="F97" s="3" t="s">
        <v>87</v>
      </c>
      <c r="G97" s="4" t="s">
        <v>1376</v>
      </c>
      <c r="H97" s="4" t="s">
        <v>1818</v>
      </c>
    </row>
    <row r="98" spans="1:8" ht="46.8" x14ac:dyDescent="0.3">
      <c r="A98" s="5" t="s">
        <v>1014</v>
      </c>
      <c r="B98" s="3" t="s">
        <v>1356</v>
      </c>
      <c r="C98" s="3" t="s">
        <v>1362</v>
      </c>
      <c r="D98" s="3" t="s">
        <v>0</v>
      </c>
      <c r="E98" s="3" t="s">
        <v>566</v>
      </c>
      <c r="F98" s="3" t="s">
        <v>87</v>
      </c>
      <c r="G98" s="4" t="s">
        <v>1363</v>
      </c>
      <c r="H98" s="4" t="s">
        <v>1819</v>
      </c>
    </row>
    <row r="99" spans="1:8" ht="31.2" x14ac:dyDescent="0.3">
      <c r="A99" s="5" t="s">
        <v>1015</v>
      </c>
      <c r="B99" s="3" t="s">
        <v>1356</v>
      </c>
      <c r="C99" s="3" t="s">
        <v>1372</v>
      </c>
      <c r="D99" s="3" t="s">
        <v>0</v>
      </c>
      <c r="E99" s="3" t="s">
        <v>1373</v>
      </c>
      <c r="F99" s="3" t="s">
        <v>29</v>
      </c>
      <c r="G99" s="4" t="s">
        <v>1374</v>
      </c>
      <c r="H99" s="4" t="s">
        <v>1708</v>
      </c>
    </row>
    <row r="100" spans="1:8" ht="31.2" x14ac:dyDescent="0.3">
      <c r="A100" s="5" t="s">
        <v>1016</v>
      </c>
      <c r="B100" s="3" t="s">
        <v>1356</v>
      </c>
      <c r="C100" s="3" t="s">
        <v>1370</v>
      </c>
      <c r="D100" s="3" t="s">
        <v>0</v>
      </c>
      <c r="E100" s="3" t="s">
        <v>1075</v>
      </c>
      <c r="F100" s="3" t="s">
        <v>87</v>
      </c>
      <c r="G100" s="4" t="s">
        <v>1371</v>
      </c>
      <c r="H100" s="4" t="s">
        <v>1709</v>
      </c>
    </row>
    <row r="101" spans="1:8" ht="46.8" x14ac:dyDescent="0.3">
      <c r="A101" s="5" t="s">
        <v>1017</v>
      </c>
      <c r="B101" s="3" t="s">
        <v>1356</v>
      </c>
      <c r="C101" s="3" t="s">
        <v>1358</v>
      </c>
      <c r="D101" s="3" t="s">
        <v>0</v>
      </c>
      <c r="E101" s="3" t="s">
        <v>566</v>
      </c>
      <c r="F101" s="3" t="s">
        <v>87</v>
      </c>
      <c r="G101" s="4" t="s">
        <v>1359</v>
      </c>
      <c r="H101" s="4" t="s">
        <v>1710</v>
      </c>
    </row>
    <row r="102" spans="1:8" ht="78" x14ac:dyDescent="0.3">
      <c r="A102" s="5" t="s">
        <v>1405</v>
      </c>
      <c r="B102" s="3" t="s">
        <v>1403</v>
      </c>
      <c r="C102" s="3"/>
      <c r="D102" s="3" t="s">
        <v>14</v>
      </c>
      <c r="E102" s="3"/>
      <c r="F102" s="3"/>
      <c r="G102" s="4" t="s">
        <v>1404</v>
      </c>
      <c r="H102" s="4" t="s">
        <v>2140</v>
      </c>
    </row>
    <row r="103" spans="1:8" ht="46.8" x14ac:dyDescent="0.3">
      <c r="A103" s="5" t="s">
        <v>833</v>
      </c>
      <c r="B103" s="3" t="s">
        <v>1403</v>
      </c>
      <c r="C103" s="3" t="s">
        <v>1408</v>
      </c>
      <c r="D103" s="3" t="s">
        <v>0</v>
      </c>
      <c r="E103" s="3" t="s">
        <v>566</v>
      </c>
      <c r="F103" s="3" t="s">
        <v>87</v>
      </c>
      <c r="G103" s="4" t="s">
        <v>1409</v>
      </c>
      <c r="H103" s="4" t="s">
        <v>2011</v>
      </c>
    </row>
    <row r="104" spans="1:8" ht="46.8" x14ac:dyDescent="0.3">
      <c r="A104" s="5" t="s">
        <v>834</v>
      </c>
      <c r="B104" s="3" t="s">
        <v>1403</v>
      </c>
      <c r="C104" s="3" t="s">
        <v>1203</v>
      </c>
      <c r="D104" s="3" t="s">
        <v>0</v>
      </c>
      <c r="E104" s="3" t="s">
        <v>566</v>
      </c>
      <c r="F104" s="3" t="s">
        <v>87</v>
      </c>
      <c r="G104" s="4" t="s">
        <v>1414</v>
      </c>
      <c r="H104" s="4" t="s">
        <v>400</v>
      </c>
    </row>
    <row r="105" spans="1:8" ht="46.8" x14ac:dyDescent="0.3">
      <c r="A105" s="5" t="s">
        <v>835</v>
      </c>
      <c r="B105" s="3" t="s">
        <v>1403</v>
      </c>
      <c r="C105" s="3" t="s">
        <v>1410</v>
      </c>
      <c r="D105" s="3" t="s">
        <v>0</v>
      </c>
      <c r="E105" s="3" t="s">
        <v>1219</v>
      </c>
      <c r="F105" s="3" t="s">
        <v>87</v>
      </c>
      <c r="G105" s="4" t="s">
        <v>1411</v>
      </c>
      <c r="H105" s="4" t="s">
        <v>401</v>
      </c>
    </row>
    <row r="106" spans="1:8" ht="46.8" x14ac:dyDescent="0.3">
      <c r="A106" s="5" t="s">
        <v>836</v>
      </c>
      <c r="B106" s="3" t="s">
        <v>1403</v>
      </c>
      <c r="C106" s="3" t="s">
        <v>1406</v>
      </c>
      <c r="D106" s="3" t="s">
        <v>0</v>
      </c>
      <c r="E106" s="3" t="s">
        <v>1219</v>
      </c>
      <c r="F106" s="3" t="s">
        <v>87</v>
      </c>
      <c r="G106" s="4" t="s">
        <v>1407</v>
      </c>
      <c r="H106" s="4" t="s">
        <v>402</v>
      </c>
    </row>
    <row r="107" spans="1:8" ht="31.2" x14ac:dyDescent="0.3">
      <c r="A107" s="5" t="s">
        <v>837</v>
      </c>
      <c r="B107" s="3" t="s">
        <v>1403</v>
      </c>
      <c r="C107" s="3" t="s">
        <v>1412</v>
      </c>
      <c r="D107" s="3" t="s">
        <v>0</v>
      </c>
      <c r="E107" s="3" t="s">
        <v>566</v>
      </c>
      <c r="F107" s="3" t="s">
        <v>87</v>
      </c>
      <c r="G107" s="4" t="s">
        <v>1413</v>
      </c>
      <c r="H107" s="4" t="s">
        <v>1832</v>
      </c>
    </row>
    <row r="108" spans="1:8" ht="78" x14ac:dyDescent="0.3">
      <c r="A108" s="5" t="s">
        <v>935</v>
      </c>
      <c r="B108" s="3" t="s">
        <v>1380</v>
      </c>
      <c r="C108" s="3"/>
      <c r="D108" s="3" t="s">
        <v>14</v>
      </c>
      <c r="E108" s="3"/>
      <c r="F108" s="3"/>
      <c r="G108" s="4" t="s">
        <v>1381</v>
      </c>
      <c r="H108" s="4" t="s">
        <v>1815</v>
      </c>
    </row>
    <row r="109" spans="1:8" ht="31.2" x14ac:dyDescent="0.3">
      <c r="A109" s="5" t="s">
        <v>936</v>
      </c>
      <c r="B109" s="3" t="s">
        <v>1380</v>
      </c>
      <c r="C109" s="3" t="s">
        <v>1388</v>
      </c>
      <c r="D109" s="3" t="s">
        <v>0</v>
      </c>
      <c r="E109" s="3" t="s">
        <v>566</v>
      </c>
      <c r="F109" s="3" t="s">
        <v>87</v>
      </c>
      <c r="G109" s="4" t="s">
        <v>1389</v>
      </c>
      <c r="H109" s="4" t="s">
        <v>796</v>
      </c>
    </row>
    <row r="110" spans="1:8" ht="46.8" x14ac:dyDescent="0.3">
      <c r="A110" s="5" t="s">
        <v>945</v>
      </c>
      <c r="B110" s="3" t="s">
        <v>1380</v>
      </c>
      <c r="C110" s="3" t="s">
        <v>1394</v>
      </c>
      <c r="D110" s="3" t="s">
        <v>0</v>
      </c>
      <c r="E110" s="3" t="s">
        <v>566</v>
      </c>
      <c r="F110" s="3" t="s">
        <v>29</v>
      </c>
      <c r="G110" s="4" t="s">
        <v>1395</v>
      </c>
      <c r="H110" s="4" t="s">
        <v>1534</v>
      </c>
    </row>
    <row r="111" spans="1:8" ht="46.8" x14ac:dyDescent="0.3">
      <c r="A111" s="5" t="s">
        <v>946</v>
      </c>
      <c r="B111" s="3" t="s">
        <v>1380</v>
      </c>
      <c r="C111" s="3" t="s">
        <v>1349</v>
      </c>
      <c r="D111" s="3" t="s">
        <v>0</v>
      </c>
      <c r="E111" s="3" t="s">
        <v>566</v>
      </c>
      <c r="F111" s="3" t="s">
        <v>29</v>
      </c>
      <c r="G111" s="4" t="s">
        <v>1396</v>
      </c>
      <c r="H111" s="4" t="s">
        <v>1168</v>
      </c>
    </row>
    <row r="112" spans="1:8" ht="78" x14ac:dyDescent="0.3">
      <c r="A112" s="5" t="s">
        <v>947</v>
      </c>
      <c r="B112" s="3" t="s">
        <v>1380</v>
      </c>
      <c r="C112" s="3" t="s">
        <v>1205</v>
      </c>
      <c r="D112" s="3" t="s">
        <v>0</v>
      </c>
      <c r="E112" s="3" t="s">
        <v>566</v>
      </c>
      <c r="F112" s="3" t="s">
        <v>29</v>
      </c>
      <c r="G112" s="4" t="s">
        <v>1393</v>
      </c>
      <c r="H112" s="4" t="s">
        <v>2024</v>
      </c>
    </row>
    <row r="113" spans="1:8" ht="93.6" x14ac:dyDescent="0.3">
      <c r="A113" s="5" t="s">
        <v>948</v>
      </c>
      <c r="B113" s="3" t="s">
        <v>1380</v>
      </c>
      <c r="C113" s="3" t="s">
        <v>1210</v>
      </c>
      <c r="D113" s="3" t="s">
        <v>0</v>
      </c>
      <c r="E113" s="3" t="s">
        <v>566</v>
      </c>
      <c r="F113" s="3" t="s">
        <v>29</v>
      </c>
      <c r="G113" s="4" t="s">
        <v>1402</v>
      </c>
      <c r="H113" s="4" t="s">
        <v>1690</v>
      </c>
    </row>
    <row r="114" spans="1:8" ht="46.8" x14ac:dyDescent="0.3">
      <c r="A114" s="5" t="s">
        <v>937</v>
      </c>
      <c r="B114" s="3" t="s">
        <v>1380</v>
      </c>
      <c r="C114" s="3" t="s">
        <v>1203</v>
      </c>
      <c r="D114" s="3" t="s">
        <v>0</v>
      </c>
      <c r="E114" s="3" t="s">
        <v>566</v>
      </c>
      <c r="F114" s="3" t="s">
        <v>87</v>
      </c>
      <c r="G114" s="4" t="s">
        <v>1392</v>
      </c>
      <c r="H114" s="4" t="s">
        <v>447</v>
      </c>
    </row>
    <row r="115" spans="1:8" ht="46.8" x14ac:dyDescent="0.3">
      <c r="A115" s="5" t="s">
        <v>938</v>
      </c>
      <c r="B115" s="3" t="s">
        <v>1380</v>
      </c>
      <c r="C115" s="3" t="s">
        <v>1382</v>
      </c>
      <c r="D115" s="3" t="s">
        <v>0</v>
      </c>
      <c r="E115" s="3" t="s">
        <v>566</v>
      </c>
      <c r="F115" s="3" t="s">
        <v>87</v>
      </c>
      <c r="G115" s="4" t="s">
        <v>1383</v>
      </c>
      <c r="H115" s="4" t="s">
        <v>1535</v>
      </c>
    </row>
    <row r="116" spans="1:8" ht="46.8" x14ac:dyDescent="0.3">
      <c r="A116" s="5" t="s">
        <v>939</v>
      </c>
      <c r="B116" s="3" t="s">
        <v>1380</v>
      </c>
      <c r="C116" s="3" t="s">
        <v>1384</v>
      </c>
      <c r="D116" s="3" t="s">
        <v>0</v>
      </c>
      <c r="E116" s="3" t="s">
        <v>1188</v>
      </c>
      <c r="F116" s="3" t="s">
        <v>87</v>
      </c>
      <c r="G116" s="4" t="s">
        <v>1385</v>
      </c>
      <c r="H116" s="4" t="s">
        <v>1536</v>
      </c>
    </row>
    <row r="117" spans="1:8" ht="46.8" x14ac:dyDescent="0.3">
      <c r="A117" s="5" t="s">
        <v>940</v>
      </c>
      <c r="B117" s="3" t="s">
        <v>1380</v>
      </c>
      <c r="C117" s="3" t="s">
        <v>1386</v>
      </c>
      <c r="D117" s="3" t="s">
        <v>0</v>
      </c>
      <c r="E117" s="3" t="s">
        <v>1191</v>
      </c>
      <c r="F117" s="3" t="s">
        <v>29</v>
      </c>
      <c r="G117" s="4" t="s">
        <v>1387</v>
      </c>
      <c r="H117" s="4" t="s">
        <v>1536</v>
      </c>
    </row>
    <row r="118" spans="1:8" ht="62.4" x14ac:dyDescent="0.3">
      <c r="A118" s="5" t="s">
        <v>941</v>
      </c>
      <c r="B118" s="3" t="s">
        <v>1380</v>
      </c>
      <c r="C118" s="3" t="s">
        <v>1390</v>
      </c>
      <c r="D118" s="3" t="s">
        <v>0</v>
      </c>
      <c r="E118" s="3" t="s">
        <v>566</v>
      </c>
      <c r="F118" s="3" t="s">
        <v>87</v>
      </c>
      <c r="G118" s="4" t="s">
        <v>1391</v>
      </c>
      <c r="H118" s="4" t="s">
        <v>1977</v>
      </c>
    </row>
    <row r="119" spans="1:8" ht="62.4" x14ac:dyDescent="0.3">
      <c r="A119" s="5" t="s">
        <v>942</v>
      </c>
      <c r="B119" s="3" t="s">
        <v>1380</v>
      </c>
      <c r="C119" s="3" t="s">
        <v>1353</v>
      </c>
      <c r="D119" s="3" t="s">
        <v>0</v>
      </c>
      <c r="E119" s="3" t="s">
        <v>1278</v>
      </c>
      <c r="F119" s="3" t="s">
        <v>29</v>
      </c>
      <c r="G119" s="4" t="s">
        <v>1398</v>
      </c>
      <c r="H119" s="4" t="s">
        <v>1537</v>
      </c>
    </row>
    <row r="120" spans="1:8" ht="62.4" x14ac:dyDescent="0.3">
      <c r="A120" s="5" t="s">
        <v>943</v>
      </c>
      <c r="B120" s="3" t="s">
        <v>1380</v>
      </c>
      <c r="C120" s="3" t="s">
        <v>1399</v>
      </c>
      <c r="D120" s="3" t="s">
        <v>0</v>
      </c>
      <c r="E120" s="3" t="s">
        <v>1400</v>
      </c>
      <c r="F120" s="3" t="s">
        <v>29</v>
      </c>
      <c r="G120" s="4" t="s">
        <v>1401</v>
      </c>
      <c r="H120" s="4" t="s">
        <v>444</v>
      </c>
    </row>
    <row r="121" spans="1:8" ht="124.8" x14ac:dyDescent="0.3">
      <c r="A121" s="5" t="s">
        <v>944</v>
      </c>
      <c r="B121" s="3" t="s">
        <v>1380</v>
      </c>
      <c r="C121" s="3" t="s">
        <v>1351</v>
      </c>
      <c r="D121" s="3" t="s">
        <v>0</v>
      </c>
      <c r="E121" s="3" t="s">
        <v>566</v>
      </c>
      <c r="F121" s="3" t="s">
        <v>29</v>
      </c>
      <c r="G121" s="4" t="s">
        <v>1397</v>
      </c>
      <c r="H121" s="4" t="s">
        <v>1538</v>
      </c>
    </row>
    <row r="122" spans="1:8" ht="46.8" x14ac:dyDescent="0.3">
      <c r="A122" s="5" t="s">
        <v>839</v>
      </c>
      <c r="B122" s="3" t="s">
        <v>1415</v>
      </c>
      <c r="C122" s="3"/>
      <c r="D122" s="3" t="s">
        <v>14</v>
      </c>
      <c r="E122" s="3"/>
      <c r="F122" s="3"/>
      <c r="G122" s="4" t="s">
        <v>1416</v>
      </c>
      <c r="H122" s="4" t="s">
        <v>403</v>
      </c>
    </row>
    <row r="123" spans="1:8" ht="31.2" x14ac:dyDescent="0.3">
      <c r="A123" s="5" t="s">
        <v>840</v>
      </c>
      <c r="B123" s="3" t="s">
        <v>1415</v>
      </c>
      <c r="C123" s="3" t="s">
        <v>1203</v>
      </c>
      <c r="D123" s="3" t="s">
        <v>0</v>
      </c>
      <c r="E123" s="3" t="s">
        <v>566</v>
      </c>
      <c r="F123" s="3" t="s">
        <v>87</v>
      </c>
      <c r="G123" s="4" t="s">
        <v>1430</v>
      </c>
      <c r="H123" s="4" t="s">
        <v>404</v>
      </c>
    </row>
    <row r="124" spans="1:8" ht="46.8" x14ac:dyDescent="0.3">
      <c r="A124" s="5" t="s">
        <v>854</v>
      </c>
      <c r="B124" s="3" t="s">
        <v>1415</v>
      </c>
      <c r="C124" s="3" t="s">
        <v>1205</v>
      </c>
      <c r="D124" s="3" t="s">
        <v>0</v>
      </c>
      <c r="E124" s="3" t="s">
        <v>566</v>
      </c>
      <c r="F124" s="3" t="s">
        <v>29</v>
      </c>
      <c r="G124" s="4" t="s">
        <v>1431</v>
      </c>
      <c r="H124" s="4" t="s">
        <v>2012</v>
      </c>
    </row>
    <row r="125" spans="1:8" ht="46.8" x14ac:dyDescent="0.3">
      <c r="A125" s="5" t="s">
        <v>1420</v>
      </c>
      <c r="B125" s="3" t="s">
        <v>1415</v>
      </c>
      <c r="C125" s="3" t="s">
        <v>1174</v>
      </c>
      <c r="D125" s="3" t="s">
        <v>0</v>
      </c>
      <c r="E125" s="3" t="s">
        <v>566</v>
      </c>
      <c r="F125" s="3" t="s">
        <v>29</v>
      </c>
      <c r="G125" s="4" t="s">
        <v>1419</v>
      </c>
      <c r="H125" s="4" t="s">
        <v>2013</v>
      </c>
    </row>
    <row r="126" spans="1:8" ht="31.2" x14ac:dyDescent="0.3">
      <c r="A126" s="5" t="s">
        <v>847</v>
      </c>
      <c r="B126" s="3" t="s">
        <v>1415</v>
      </c>
      <c r="C126" s="3" t="s">
        <v>1425</v>
      </c>
      <c r="D126" s="3" t="s">
        <v>0</v>
      </c>
      <c r="E126" s="3" t="s">
        <v>566</v>
      </c>
      <c r="F126" s="3" t="s">
        <v>87</v>
      </c>
      <c r="G126" s="4" t="s">
        <v>1426</v>
      </c>
      <c r="H126" s="4" t="s">
        <v>1647</v>
      </c>
    </row>
    <row r="127" spans="1:8" ht="62.4" x14ac:dyDescent="0.3">
      <c r="A127" s="5" t="s">
        <v>843</v>
      </c>
      <c r="B127" s="3" t="s">
        <v>1415</v>
      </c>
      <c r="C127" s="3" t="s">
        <v>1434</v>
      </c>
      <c r="D127" s="3" t="s">
        <v>0</v>
      </c>
      <c r="E127" s="3" t="s">
        <v>566</v>
      </c>
      <c r="F127" s="3" t="s">
        <v>87</v>
      </c>
      <c r="G127" s="4" t="s">
        <v>1435</v>
      </c>
      <c r="H127" s="4" t="s">
        <v>405</v>
      </c>
    </row>
    <row r="128" spans="1:8" ht="31.2" x14ac:dyDescent="0.3">
      <c r="A128" s="5" t="s">
        <v>844</v>
      </c>
      <c r="B128" s="3" t="s">
        <v>1415</v>
      </c>
      <c r="C128" s="3" t="s">
        <v>1428</v>
      </c>
      <c r="D128" s="3" t="s">
        <v>0</v>
      </c>
      <c r="E128" s="3" t="s">
        <v>566</v>
      </c>
      <c r="F128" s="3" t="s">
        <v>29</v>
      </c>
      <c r="G128" s="4" t="s">
        <v>1429</v>
      </c>
      <c r="H128" s="4" t="s">
        <v>405</v>
      </c>
    </row>
    <row r="129" spans="1:8" ht="31.2" x14ac:dyDescent="0.3">
      <c r="A129" s="5" t="s">
        <v>845</v>
      </c>
      <c r="B129" s="3" t="s">
        <v>1415</v>
      </c>
      <c r="C129" s="3" t="s">
        <v>1421</v>
      </c>
      <c r="D129" s="3" t="s">
        <v>0</v>
      </c>
      <c r="E129" s="3" t="s">
        <v>566</v>
      </c>
      <c r="F129" s="3" t="s">
        <v>29</v>
      </c>
      <c r="G129" s="4" t="s">
        <v>1422</v>
      </c>
      <c r="H129" s="4" t="s">
        <v>405</v>
      </c>
    </row>
    <row r="130" spans="1:8" x14ac:dyDescent="0.3">
      <c r="A130" s="5" t="s">
        <v>842</v>
      </c>
      <c r="B130" s="3" t="s">
        <v>1415</v>
      </c>
      <c r="C130" s="3" t="s">
        <v>1417</v>
      </c>
      <c r="D130" s="3" t="s">
        <v>0</v>
      </c>
      <c r="E130" s="3" t="s">
        <v>1219</v>
      </c>
      <c r="F130" s="3" t="s">
        <v>29</v>
      </c>
      <c r="G130" s="4" t="s">
        <v>1418</v>
      </c>
      <c r="H130" s="4" t="s">
        <v>405</v>
      </c>
    </row>
    <row r="131" spans="1:8" ht="31.2" x14ac:dyDescent="0.3">
      <c r="A131" s="5" t="s">
        <v>850</v>
      </c>
      <c r="B131" s="3" t="s">
        <v>1415</v>
      </c>
      <c r="C131" s="3" t="s">
        <v>1432</v>
      </c>
      <c r="D131" s="3" t="s">
        <v>0</v>
      </c>
      <c r="E131" s="3" t="s">
        <v>566</v>
      </c>
      <c r="F131" s="3" t="s">
        <v>87</v>
      </c>
      <c r="G131" s="4" t="s">
        <v>1433</v>
      </c>
      <c r="H131" s="4" t="s">
        <v>407</v>
      </c>
    </row>
    <row r="132" spans="1:8" ht="31.2" x14ac:dyDescent="0.3">
      <c r="A132" s="5" t="s">
        <v>852</v>
      </c>
      <c r="B132" s="3" t="s">
        <v>1415</v>
      </c>
      <c r="C132" s="3" t="s">
        <v>1423</v>
      </c>
      <c r="D132" s="3" t="s">
        <v>0</v>
      </c>
      <c r="E132" s="3" t="s">
        <v>566</v>
      </c>
      <c r="F132" s="3" t="s">
        <v>87</v>
      </c>
      <c r="G132" s="4" t="s">
        <v>1424</v>
      </c>
      <c r="H132" s="4" t="s">
        <v>406</v>
      </c>
    </row>
    <row r="133" spans="1:8" ht="31.2" x14ac:dyDescent="0.3">
      <c r="A133" s="5" t="s">
        <v>853</v>
      </c>
      <c r="B133" s="3" t="s">
        <v>1415</v>
      </c>
      <c r="C133" s="3" t="s">
        <v>1179</v>
      </c>
      <c r="D133" s="3" t="s">
        <v>0</v>
      </c>
      <c r="E133" s="3" t="s">
        <v>566</v>
      </c>
      <c r="F133" s="3" t="s">
        <v>29</v>
      </c>
      <c r="G133" s="4" t="s">
        <v>1427</v>
      </c>
      <c r="H133" s="4" t="s">
        <v>1539</v>
      </c>
    </row>
    <row r="134" spans="1:8" ht="93.6" x14ac:dyDescent="0.3">
      <c r="A134" s="5" t="s">
        <v>881</v>
      </c>
      <c r="B134" s="3" t="s">
        <v>1436</v>
      </c>
      <c r="C134" s="3"/>
      <c r="D134" s="3" t="s">
        <v>14</v>
      </c>
      <c r="E134" s="3"/>
      <c r="F134" s="3"/>
      <c r="G134" s="4" t="s">
        <v>1437</v>
      </c>
      <c r="H134" s="4" t="s">
        <v>422</v>
      </c>
    </row>
    <row r="135" spans="1:8" ht="31.2" x14ac:dyDescent="0.3">
      <c r="A135" s="5" t="s">
        <v>882</v>
      </c>
      <c r="B135" s="3" t="s">
        <v>1436</v>
      </c>
      <c r="C135" s="3" t="s">
        <v>1448</v>
      </c>
      <c r="D135" s="3" t="s">
        <v>0</v>
      </c>
      <c r="E135" s="3" t="s">
        <v>566</v>
      </c>
      <c r="F135" s="3" t="s">
        <v>87</v>
      </c>
      <c r="G135" s="4" t="s">
        <v>1449</v>
      </c>
      <c r="H135" s="4" t="s">
        <v>1666</v>
      </c>
    </row>
    <row r="136" spans="1:8" ht="78" x14ac:dyDescent="0.3">
      <c r="A136" s="5" t="s">
        <v>1458</v>
      </c>
      <c r="B136" s="3" t="s">
        <v>1436</v>
      </c>
      <c r="C136" s="3" t="s">
        <v>1210</v>
      </c>
      <c r="D136" s="3" t="s">
        <v>0</v>
      </c>
      <c r="E136" s="3" t="s">
        <v>566</v>
      </c>
      <c r="F136" s="3" t="s">
        <v>29</v>
      </c>
      <c r="G136" s="4" t="s">
        <v>1457</v>
      </c>
      <c r="H136" s="4" t="s">
        <v>1667</v>
      </c>
    </row>
    <row r="137" spans="1:8" ht="62.4" x14ac:dyDescent="0.3">
      <c r="A137" s="5" t="s">
        <v>883</v>
      </c>
      <c r="B137" s="3" t="s">
        <v>1436</v>
      </c>
      <c r="C137" s="3" t="s">
        <v>1203</v>
      </c>
      <c r="D137" s="3" t="s">
        <v>0</v>
      </c>
      <c r="E137" s="3" t="s">
        <v>566</v>
      </c>
      <c r="F137" s="3" t="s">
        <v>87</v>
      </c>
      <c r="G137" s="4" t="s">
        <v>1441</v>
      </c>
      <c r="H137" s="4" t="s">
        <v>423</v>
      </c>
    </row>
    <row r="138" spans="1:8" ht="46.8" x14ac:dyDescent="0.3">
      <c r="A138" s="5" t="s">
        <v>887</v>
      </c>
      <c r="B138" s="3" t="s">
        <v>1436</v>
      </c>
      <c r="C138" s="3" t="s">
        <v>1442</v>
      </c>
      <c r="D138" s="3" t="s">
        <v>0</v>
      </c>
      <c r="E138" s="3" t="s">
        <v>566</v>
      </c>
      <c r="F138" s="3" t="s">
        <v>87</v>
      </c>
      <c r="G138" s="4" t="s">
        <v>1443</v>
      </c>
      <c r="H138" s="4" t="s">
        <v>795</v>
      </c>
    </row>
    <row r="139" spans="1:8" ht="31.2" x14ac:dyDescent="0.3">
      <c r="A139" s="5" t="s">
        <v>885</v>
      </c>
      <c r="B139" s="3" t="s">
        <v>1436</v>
      </c>
      <c r="C139" s="3" t="s">
        <v>1444</v>
      </c>
      <c r="D139" s="3" t="s">
        <v>0</v>
      </c>
      <c r="E139" s="3" t="s">
        <v>1188</v>
      </c>
      <c r="F139" s="3" t="s">
        <v>87</v>
      </c>
      <c r="G139" s="4" t="s">
        <v>1445</v>
      </c>
      <c r="H139" s="4" t="s">
        <v>1540</v>
      </c>
    </row>
    <row r="140" spans="1:8" ht="31.2" x14ac:dyDescent="0.3">
      <c r="A140" s="5" t="s">
        <v>888</v>
      </c>
      <c r="B140" s="3" t="s">
        <v>1436</v>
      </c>
      <c r="C140" s="3" t="s">
        <v>1446</v>
      </c>
      <c r="D140" s="3" t="s">
        <v>0</v>
      </c>
      <c r="E140" s="3" t="s">
        <v>1191</v>
      </c>
      <c r="F140" s="3" t="s">
        <v>29</v>
      </c>
      <c r="G140" s="4" t="s">
        <v>1447</v>
      </c>
      <c r="H140" s="4" t="s">
        <v>1540</v>
      </c>
    </row>
    <row r="141" spans="1:8" ht="62.4" x14ac:dyDescent="0.3">
      <c r="A141" s="5" t="s">
        <v>1452</v>
      </c>
      <c r="B141" s="3" t="s">
        <v>1436</v>
      </c>
      <c r="C141" s="3" t="s">
        <v>1450</v>
      </c>
      <c r="D141" s="3" t="s">
        <v>0</v>
      </c>
      <c r="E141" s="3" t="s">
        <v>566</v>
      </c>
      <c r="F141" s="3" t="s">
        <v>87</v>
      </c>
      <c r="G141" s="4" t="s">
        <v>1451</v>
      </c>
      <c r="H141" s="4" t="s">
        <v>2021</v>
      </c>
    </row>
    <row r="142" spans="1:8" ht="46.8" x14ac:dyDescent="0.3">
      <c r="A142" s="5" t="s">
        <v>1440</v>
      </c>
      <c r="B142" s="3" t="s">
        <v>1436</v>
      </c>
      <c r="C142" s="3" t="s">
        <v>1438</v>
      </c>
      <c r="D142" s="3" t="s">
        <v>0</v>
      </c>
      <c r="E142" s="3" t="s">
        <v>566</v>
      </c>
      <c r="F142" s="3" t="s">
        <v>29</v>
      </c>
      <c r="G142" s="4" t="s">
        <v>1439</v>
      </c>
      <c r="H142" s="4" t="s">
        <v>1715</v>
      </c>
    </row>
    <row r="143" spans="1:8" ht="31.2" x14ac:dyDescent="0.3">
      <c r="A143" s="5" t="s">
        <v>1456</v>
      </c>
      <c r="B143" s="3" t="s">
        <v>1436</v>
      </c>
      <c r="C143" s="3" t="s">
        <v>1249</v>
      </c>
      <c r="D143" s="3" t="s">
        <v>0</v>
      </c>
      <c r="E143" s="3" t="s">
        <v>566</v>
      </c>
      <c r="F143" s="3" t="s">
        <v>29</v>
      </c>
      <c r="G143" s="4" t="s">
        <v>1455</v>
      </c>
      <c r="H143" s="4" t="s">
        <v>1716</v>
      </c>
    </row>
    <row r="144" spans="1:8" ht="62.4" x14ac:dyDescent="0.3">
      <c r="A144" s="5" t="s">
        <v>1454</v>
      </c>
      <c r="B144" s="3" t="s">
        <v>1436</v>
      </c>
      <c r="C144" s="3" t="s">
        <v>1205</v>
      </c>
      <c r="D144" s="3" t="s">
        <v>0</v>
      </c>
      <c r="E144" s="3" t="s">
        <v>566</v>
      </c>
      <c r="F144" s="3" t="s">
        <v>29</v>
      </c>
      <c r="G144" s="4" t="s">
        <v>1453</v>
      </c>
      <c r="H144" s="4" t="s">
        <v>2020</v>
      </c>
    </row>
    <row r="145" spans="1:8" ht="62.4" x14ac:dyDescent="0.3">
      <c r="A145" s="5" t="s">
        <v>1034</v>
      </c>
      <c r="B145" s="3" t="s">
        <v>1459</v>
      </c>
      <c r="C145" s="3"/>
      <c r="D145" s="3" t="s">
        <v>14</v>
      </c>
      <c r="E145" s="3"/>
      <c r="F145" s="3"/>
      <c r="G145" s="4" t="s">
        <v>1460</v>
      </c>
      <c r="H145" s="4" t="s">
        <v>1541</v>
      </c>
    </row>
    <row r="146" spans="1:8" ht="31.2" x14ac:dyDescent="0.3">
      <c r="A146" s="5" t="s">
        <v>1035</v>
      </c>
      <c r="B146" s="3" t="s">
        <v>1459</v>
      </c>
      <c r="C146" s="3" t="s">
        <v>1205</v>
      </c>
      <c r="D146" s="3" t="s">
        <v>0</v>
      </c>
      <c r="E146" s="3" t="s">
        <v>566</v>
      </c>
      <c r="F146" s="3" t="s">
        <v>87</v>
      </c>
      <c r="G146" s="4" t="s">
        <v>1467</v>
      </c>
      <c r="H146" s="4" t="s">
        <v>2038</v>
      </c>
    </row>
    <row r="147" spans="1:8" ht="31.2" x14ac:dyDescent="0.3">
      <c r="A147" s="5" t="s">
        <v>1036</v>
      </c>
      <c r="B147" s="3" t="s">
        <v>1459</v>
      </c>
      <c r="C147" s="3" t="s">
        <v>1468</v>
      </c>
      <c r="D147" s="3" t="s">
        <v>0</v>
      </c>
      <c r="E147" s="3" t="s">
        <v>1247</v>
      </c>
      <c r="F147" s="3" t="s">
        <v>29</v>
      </c>
      <c r="G147" s="4" t="s">
        <v>1469</v>
      </c>
      <c r="H147" s="4" t="s">
        <v>2039</v>
      </c>
    </row>
    <row r="148" spans="1:8" ht="62.4" x14ac:dyDescent="0.3">
      <c r="A148" s="5" t="s">
        <v>1037</v>
      </c>
      <c r="B148" s="3" t="s">
        <v>1459</v>
      </c>
      <c r="C148" s="3" t="s">
        <v>1465</v>
      </c>
      <c r="D148" s="3" t="s">
        <v>0</v>
      </c>
      <c r="E148" s="3" t="s">
        <v>1208</v>
      </c>
      <c r="F148" s="3" t="s">
        <v>29</v>
      </c>
      <c r="G148" s="4" t="s">
        <v>1466</v>
      </c>
      <c r="H148" s="4" t="s">
        <v>2040</v>
      </c>
    </row>
    <row r="149" spans="1:8" ht="62.4" x14ac:dyDescent="0.3">
      <c r="A149" s="5" t="s">
        <v>1038</v>
      </c>
      <c r="B149" s="3" t="s">
        <v>1459</v>
      </c>
      <c r="C149" s="3" t="s">
        <v>1462</v>
      </c>
      <c r="D149" s="3" t="s">
        <v>0</v>
      </c>
      <c r="E149" s="3" t="s">
        <v>1208</v>
      </c>
      <c r="F149" s="3" t="s">
        <v>29</v>
      </c>
      <c r="G149" s="4" t="s">
        <v>1463</v>
      </c>
      <c r="H149" s="4" t="s">
        <v>2041</v>
      </c>
    </row>
    <row r="150" spans="1:8" ht="46.8" x14ac:dyDescent="0.3">
      <c r="A150" s="5" t="s">
        <v>1039</v>
      </c>
      <c r="B150" s="3" t="s">
        <v>1459</v>
      </c>
      <c r="C150" s="3" t="s">
        <v>1470</v>
      </c>
      <c r="D150" s="3" t="s">
        <v>0</v>
      </c>
      <c r="E150" s="3" t="s">
        <v>566</v>
      </c>
      <c r="F150" s="3" t="s">
        <v>29</v>
      </c>
      <c r="G150" s="4" t="s">
        <v>1471</v>
      </c>
      <c r="H150" s="4" t="s">
        <v>1542</v>
      </c>
    </row>
    <row r="151" spans="1:8" ht="46.8" x14ac:dyDescent="0.3">
      <c r="A151" s="5" t="s">
        <v>1040</v>
      </c>
      <c r="B151" s="3" t="s">
        <v>1459</v>
      </c>
      <c r="C151" s="3" t="s">
        <v>1174</v>
      </c>
      <c r="D151" s="3" t="s">
        <v>0</v>
      </c>
      <c r="E151" s="3" t="s">
        <v>566</v>
      </c>
      <c r="F151" s="3" t="s">
        <v>29</v>
      </c>
      <c r="G151" s="4" t="s">
        <v>1461</v>
      </c>
      <c r="H151" s="4" t="s">
        <v>2042</v>
      </c>
    </row>
    <row r="152" spans="1:8" ht="31.2" x14ac:dyDescent="0.3">
      <c r="A152" s="5" t="s">
        <v>1041</v>
      </c>
      <c r="B152" s="3" t="s">
        <v>1459</v>
      </c>
      <c r="C152" s="3" t="s">
        <v>1434</v>
      </c>
      <c r="D152" s="3" t="s">
        <v>0</v>
      </c>
      <c r="E152" s="3" t="s">
        <v>566</v>
      </c>
      <c r="F152" s="3" t="s">
        <v>29</v>
      </c>
      <c r="G152" s="4" t="s">
        <v>1472</v>
      </c>
      <c r="H152" s="4" t="s">
        <v>1543</v>
      </c>
    </row>
    <row r="153" spans="1:8" ht="31.2" x14ac:dyDescent="0.3">
      <c r="A153" s="5" t="s">
        <v>1042</v>
      </c>
      <c r="B153" s="3" t="s">
        <v>1459</v>
      </c>
      <c r="C153" s="3" t="s">
        <v>1425</v>
      </c>
      <c r="D153" s="3" t="s">
        <v>0</v>
      </c>
      <c r="E153" s="3" t="s">
        <v>566</v>
      </c>
      <c r="F153" s="3" t="s">
        <v>29</v>
      </c>
      <c r="G153" s="4" t="s">
        <v>1464</v>
      </c>
      <c r="H153" s="4" t="s">
        <v>1544</v>
      </c>
    </row>
    <row r="154" spans="1:8" ht="31.2" x14ac:dyDescent="0.3">
      <c r="A154" s="5" t="s">
        <v>1043</v>
      </c>
      <c r="B154" s="3" t="s">
        <v>1473</v>
      </c>
      <c r="C154" s="3"/>
      <c r="D154" s="3" t="s">
        <v>14</v>
      </c>
      <c r="E154" s="3"/>
      <c r="F154" s="3"/>
      <c r="G154" s="4" t="s">
        <v>1474</v>
      </c>
      <c r="H154" s="4" t="s">
        <v>1545</v>
      </c>
    </row>
    <row r="155" spans="1:8" x14ac:dyDescent="0.3">
      <c r="A155" s="5" t="s">
        <v>1044</v>
      </c>
      <c r="B155" s="3" t="s">
        <v>1473</v>
      </c>
      <c r="C155" s="3" t="s">
        <v>1488</v>
      </c>
      <c r="D155" s="3" t="s">
        <v>0</v>
      </c>
      <c r="E155" s="3" t="s">
        <v>566</v>
      </c>
      <c r="F155" s="3" t="s">
        <v>87</v>
      </c>
      <c r="G155" s="4" t="s">
        <v>1489</v>
      </c>
      <c r="H155" s="4" t="s">
        <v>1714</v>
      </c>
    </row>
    <row r="156" spans="1:8" ht="62.4" x14ac:dyDescent="0.3">
      <c r="A156" s="5" t="s">
        <v>1053</v>
      </c>
      <c r="B156" s="3" t="s">
        <v>1473</v>
      </c>
      <c r="C156" s="3" t="s">
        <v>1477</v>
      </c>
      <c r="D156" s="3" t="s">
        <v>0</v>
      </c>
      <c r="E156" s="3" t="s">
        <v>566</v>
      </c>
      <c r="F156" s="3" t="s">
        <v>29</v>
      </c>
      <c r="G156" s="4" t="s">
        <v>1478</v>
      </c>
      <c r="H156" s="4" t="s">
        <v>1712</v>
      </c>
    </row>
    <row r="157" spans="1:8" ht="46.8" x14ac:dyDescent="0.3">
      <c r="A157" s="5" t="s">
        <v>1045</v>
      </c>
      <c r="B157" s="3" t="s">
        <v>1473</v>
      </c>
      <c r="C157" s="3" t="s">
        <v>1203</v>
      </c>
      <c r="D157" s="3" t="s">
        <v>0</v>
      </c>
      <c r="E157" s="3" t="s">
        <v>566</v>
      </c>
      <c r="F157" s="3" t="s">
        <v>87</v>
      </c>
      <c r="G157" s="4" t="s">
        <v>1479</v>
      </c>
      <c r="H157" s="4" t="s">
        <v>1546</v>
      </c>
    </row>
    <row r="158" spans="1:8" ht="46.8" x14ac:dyDescent="0.3">
      <c r="A158" s="5" t="s">
        <v>1046</v>
      </c>
      <c r="B158" s="3" t="s">
        <v>1473</v>
      </c>
      <c r="C158" s="3" t="s">
        <v>1482</v>
      </c>
      <c r="D158" s="3" t="s">
        <v>0</v>
      </c>
      <c r="E158" s="3" t="s">
        <v>566</v>
      </c>
      <c r="F158" s="3" t="s">
        <v>87</v>
      </c>
      <c r="G158" s="4" t="s">
        <v>1483</v>
      </c>
      <c r="H158" s="4" t="s">
        <v>1547</v>
      </c>
    </row>
    <row r="159" spans="1:8" ht="62.4" x14ac:dyDescent="0.3">
      <c r="A159" s="5" t="s">
        <v>1047</v>
      </c>
      <c r="B159" s="3" t="s">
        <v>1473</v>
      </c>
      <c r="C159" s="3" t="s">
        <v>1490</v>
      </c>
      <c r="D159" s="3" t="s">
        <v>0</v>
      </c>
      <c r="E159" s="3" t="s">
        <v>566</v>
      </c>
      <c r="F159" s="3" t="s">
        <v>87</v>
      </c>
      <c r="G159" s="4" t="s">
        <v>1491</v>
      </c>
      <c r="H159" s="4" t="s">
        <v>1903</v>
      </c>
    </row>
    <row r="160" spans="1:8" ht="46.8" x14ac:dyDescent="0.3">
      <c r="A160" s="5" t="s">
        <v>1048</v>
      </c>
      <c r="B160" s="3" t="s">
        <v>1473</v>
      </c>
      <c r="C160" s="3" t="s">
        <v>1484</v>
      </c>
      <c r="D160" s="3" t="s">
        <v>0</v>
      </c>
      <c r="E160" s="3" t="s">
        <v>566</v>
      </c>
      <c r="F160" s="3" t="s">
        <v>87</v>
      </c>
      <c r="G160" s="4" t="s">
        <v>1485</v>
      </c>
      <c r="H160" s="4" t="s">
        <v>1713</v>
      </c>
    </row>
    <row r="161" spans="1:8" ht="46.8" x14ac:dyDescent="0.3">
      <c r="A161" s="5" t="s">
        <v>1049</v>
      </c>
      <c r="B161" s="3" t="s">
        <v>1473</v>
      </c>
      <c r="C161" s="3" t="s">
        <v>1486</v>
      </c>
      <c r="D161" s="3" t="s">
        <v>0</v>
      </c>
      <c r="E161" s="3" t="s">
        <v>1188</v>
      </c>
      <c r="F161" s="3" t="s">
        <v>29</v>
      </c>
      <c r="G161" s="4" t="s">
        <v>1487</v>
      </c>
      <c r="H161" s="4" t="s">
        <v>1713</v>
      </c>
    </row>
    <row r="162" spans="1:8" ht="46.8" x14ac:dyDescent="0.3">
      <c r="A162" s="5" t="s">
        <v>1050</v>
      </c>
      <c r="B162" s="3" t="s">
        <v>1473</v>
      </c>
      <c r="C162" s="3" t="s">
        <v>1249</v>
      </c>
      <c r="D162" s="3" t="s">
        <v>0</v>
      </c>
      <c r="E162" s="3" t="s">
        <v>1480</v>
      </c>
      <c r="F162" s="3" t="s">
        <v>29</v>
      </c>
      <c r="G162" s="4" t="s">
        <v>1481</v>
      </c>
      <c r="H162" s="4" t="s">
        <v>1548</v>
      </c>
    </row>
    <row r="163" spans="1:8" ht="46.8" x14ac:dyDescent="0.3">
      <c r="A163" s="5" t="s">
        <v>1051</v>
      </c>
      <c r="B163" s="3" t="s">
        <v>1473</v>
      </c>
      <c r="C163" s="3" t="s">
        <v>1349</v>
      </c>
      <c r="D163" s="3" t="s">
        <v>0</v>
      </c>
      <c r="E163" s="3" t="s">
        <v>566</v>
      </c>
      <c r="F163" s="3" t="s">
        <v>29</v>
      </c>
      <c r="G163" s="4" t="s">
        <v>1492</v>
      </c>
      <c r="H163" s="4" t="s">
        <v>1549</v>
      </c>
    </row>
    <row r="164" spans="1:8" ht="46.8" x14ac:dyDescent="0.3">
      <c r="A164" s="5" t="s">
        <v>1052</v>
      </c>
      <c r="B164" s="3" t="s">
        <v>1473</v>
      </c>
      <c r="C164" s="3" t="s">
        <v>1475</v>
      </c>
      <c r="D164" s="3" t="s">
        <v>0</v>
      </c>
      <c r="E164" s="3" t="s">
        <v>566</v>
      </c>
      <c r="F164" s="3" t="s">
        <v>29</v>
      </c>
      <c r="G164" s="4" t="s">
        <v>1476</v>
      </c>
      <c r="H164" s="4" t="s">
        <v>1550</v>
      </c>
    </row>
    <row r="165" spans="1:8" ht="140.4" x14ac:dyDescent="0.3">
      <c r="A165" s="5" t="s">
        <v>856</v>
      </c>
      <c r="B165" s="3" t="s">
        <v>1493</v>
      </c>
      <c r="C165" s="3"/>
      <c r="D165" s="3" t="s">
        <v>14</v>
      </c>
      <c r="E165" s="3"/>
      <c r="F165" s="3"/>
      <c r="G165" s="4" t="s">
        <v>1494</v>
      </c>
      <c r="H165" s="4" t="s">
        <v>414</v>
      </c>
    </row>
    <row r="166" spans="1:8" ht="31.2" x14ac:dyDescent="0.3">
      <c r="A166" s="5" t="s">
        <v>858</v>
      </c>
      <c r="B166" s="3" t="s">
        <v>1493</v>
      </c>
      <c r="C166" s="3" t="s">
        <v>1210</v>
      </c>
      <c r="D166" s="3" t="s">
        <v>0</v>
      </c>
      <c r="E166" s="3" t="s">
        <v>566</v>
      </c>
      <c r="F166" s="3" t="s">
        <v>87</v>
      </c>
      <c r="G166" s="4" t="s">
        <v>1510</v>
      </c>
      <c r="H166" s="4" t="s">
        <v>793</v>
      </c>
    </row>
    <row r="167" spans="1:8" ht="78" x14ac:dyDescent="0.3">
      <c r="A167" s="5" t="s">
        <v>868</v>
      </c>
      <c r="B167" s="3" t="s">
        <v>1493</v>
      </c>
      <c r="C167" s="3" t="s">
        <v>1174</v>
      </c>
      <c r="D167" s="3" t="s">
        <v>0</v>
      </c>
      <c r="E167" s="3" t="s">
        <v>566</v>
      </c>
      <c r="F167" s="3" t="s">
        <v>29</v>
      </c>
      <c r="G167" s="4" t="s">
        <v>1497</v>
      </c>
      <c r="H167" s="4" t="s">
        <v>1813</v>
      </c>
    </row>
    <row r="168" spans="1:8" ht="31.2" x14ac:dyDescent="0.3">
      <c r="A168" s="5" t="s">
        <v>870</v>
      </c>
      <c r="B168" s="3" t="s">
        <v>1493</v>
      </c>
      <c r="C168" s="3" t="s">
        <v>1495</v>
      </c>
      <c r="D168" s="3" t="s">
        <v>0</v>
      </c>
      <c r="E168" s="3" t="s">
        <v>566</v>
      </c>
      <c r="F168" s="3" t="s">
        <v>29</v>
      </c>
      <c r="G168" s="4" t="s">
        <v>1496</v>
      </c>
      <c r="H168" s="4" t="s">
        <v>1851</v>
      </c>
    </row>
    <row r="169" spans="1:8" ht="46.8" x14ac:dyDescent="0.3">
      <c r="A169" s="5" t="s">
        <v>869</v>
      </c>
      <c r="B169" s="3" t="s">
        <v>1493</v>
      </c>
      <c r="C169" s="3" t="s">
        <v>1498</v>
      </c>
      <c r="D169" s="3" t="s">
        <v>0</v>
      </c>
      <c r="E169" s="3" t="s">
        <v>566</v>
      </c>
      <c r="F169" s="3" t="s">
        <v>29</v>
      </c>
      <c r="G169" s="4" t="s">
        <v>1499</v>
      </c>
      <c r="H169" s="4" t="s">
        <v>1843</v>
      </c>
    </row>
    <row r="170" spans="1:8" ht="31.2" x14ac:dyDescent="0.3">
      <c r="A170" s="5" t="s">
        <v>872</v>
      </c>
      <c r="B170" s="3" t="s">
        <v>1493</v>
      </c>
      <c r="C170" s="3" t="s">
        <v>1501</v>
      </c>
      <c r="D170" s="3" t="s">
        <v>0</v>
      </c>
      <c r="E170" s="3" t="s">
        <v>566</v>
      </c>
      <c r="F170" s="3" t="s">
        <v>29</v>
      </c>
      <c r="G170" s="4" t="s">
        <v>1502</v>
      </c>
      <c r="H170" s="4" t="s">
        <v>1649</v>
      </c>
    </row>
    <row r="171" spans="1:8" ht="46.8" x14ac:dyDescent="0.3">
      <c r="A171" s="5" t="s">
        <v>857</v>
      </c>
      <c r="B171" s="3" t="s">
        <v>1493</v>
      </c>
      <c r="C171" s="3" t="s">
        <v>1203</v>
      </c>
      <c r="D171" s="3" t="s">
        <v>0</v>
      </c>
      <c r="E171" s="3" t="s">
        <v>566</v>
      </c>
      <c r="F171" s="3" t="s">
        <v>87</v>
      </c>
      <c r="G171" s="4" t="s">
        <v>1500</v>
      </c>
      <c r="H171" s="4" t="s">
        <v>415</v>
      </c>
    </row>
    <row r="172" spans="1:8" ht="46.8" x14ac:dyDescent="0.3">
      <c r="A172" s="5" t="s">
        <v>867</v>
      </c>
      <c r="B172" s="3" t="s">
        <v>1493</v>
      </c>
      <c r="C172" s="3" t="s">
        <v>1504</v>
      </c>
      <c r="D172" s="3" t="s">
        <v>0</v>
      </c>
      <c r="E172" s="3" t="s">
        <v>566</v>
      </c>
      <c r="F172" s="3" t="s">
        <v>87</v>
      </c>
      <c r="G172" s="4" t="s">
        <v>1505</v>
      </c>
      <c r="H172" s="4" t="s">
        <v>419</v>
      </c>
    </row>
    <row r="173" spans="1:8" ht="31.2" x14ac:dyDescent="0.3">
      <c r="A173" s="5" t="s">
        <v>860</v>
      </c>
      <c r="B173" s="3" t="s">
        <v>1493</v>
      </c>
      <c r="C173" s="3" t="s">
        <v>1511</v>
      </c>
      <c r="D173" s="3" t="s">
        <v>0</v>
      </c>
      <c r="E173" s="3" t="s">
        <v>1188</v>
      </c>
      <c r="F173" s="3" t="s">
        <v>87</v>
      </c>
      <c r="G173" s="4" t="s">
        <v>1512</v>
      </c>
      <c r="H173" s="4" t="s">
        <v>416</v>
      </c>
    </row>
    <row r="174" spans="1:8" ht="31.2" x14ac:dyDescent="0.3">
      <c r="A174" s="5" t="s">
        <v>861</v>
      </c>
      <c r="B174" s="3" t="s">
        <v>1493</v>
      </c>
      <c r="C174" s="3" t="s">
        <v>1513</v>
      </c>
      <c r="D174" s="3" t="s">
        <v>0</v>
      </c>
      <c r="E174" s="3" t="s">
        <v>1191</v>
      </c>
      <c r="F174" s="3" t="s">
        <v>29</v>
      </c>
      <c r="G174" s="4" t="s">
        <v>1514</v>
      </c>
      <c r="H174" s="4" t="s">
        <v>416</v>
      </c>
    </row>
    <row r="175" spans="1:8" ht="31.2" x14ac:dyDescent="0.3">
      <c r="A175" s="5" t="s">
        <v>863</v>
      </c>
      <c r="B175" s="3" t="s">
        <v>1493</v>
      </c>
      <c r="C175" s="3" t="s">
        <v>1506</v>
      </c>
      <c r="D175" s="3" t="s">
        <v>0</v>
      </c>
      <c r="E175" s="3" t="s">
        <v>1188</v>
      </c>
      <c r="F175" s="3" t="s">
        <v>87</v>
      </c>
      <c r="G175" s="4" t="s">
        <v>1507</v>
      </c>
      <c r="H175" s="4" t="s">
        <v>417</v>
      </c>
    </row>
    <row r="176" spans="1:8" ht="31.2" x14ac:dyDescent="0.3">
      <c r="A176" s="5" t="s">
        <v>864</v>
      </c>
      <c r="B176" s="3" t="s">
        <v>1493</v>
      </c>
      <c r="C176" s="3" t="s">
        <v>1508</v>
      </c>
      <c r="D176" s="3" t="s">
        <v>0</v>
      </c>
      <c r="E176" s="3" t="s">
        <v>1191</v>
      </c>
      <c r="F176" s="3" t="s">
        <v>29</v>
      </c>
      <c r="G176" s="4" t="s">
        <v>1509</v>
      </c>
      <c r="H176" s="4" t="s">
        <v>417</v>
      </c>
    </row>
    <row r="177" spans="1:8" ht="46.8" x14ac:dyDescent="0.3">
      <c r="A177" s="5" t="s">
        <v>871</v>
      </c>
      <c r="B177" s="3" t="s">
        <v>1493</v>
      </c>
      <c r="C177" s="3" t="s">
        <v>1515</v>
      </c>
      <c r="D177" s="3" t="s">
        <v>0</v>
      </c>
      <c r="E177" s="3" t="s">
        <v>566</v>
      </c>
      <c r="F177" s="3" t="s">
        <v>87</v>
      </c>
      <c r="G177" s="4" t="s">
        <v>1516</v>
      </c>
      <c r="H177" s="4" t="s">
        <v>1854</v>
      </c>
    </row>
    <row r="178" spans="1:8" ht="62.4" x14ac:dyDescent="0.3">
      <c r="A178" s="5" t="s">
        <v>865</v>
      </c>
      <c r="B178" s="3" t="s">
        <v>1493</v>
      </c>
      <c r="C178" s="3" t="s">
        <v>1205</v>
      </c>
      <c r="D178" s="3" t="s">
        <v>0</v>
      </c>
      <c r="E178" s="3" t="s">
        <v>566</v>
      </c>
      <c r="F178" s="3" t="s">
        <v>29</v>
      </c>
      <c r="G178" s="4" t="s">
        <v>1503</v>
      </c>
      <c r="H178" s="4" t="s">
        <v>2015</v>
      </c>
    </row>
  </sheetData>
  <sortState xmlns:xlrd2="http://schemas.microsoft.com/office/spreadsheetml/2017/richdata2" ref="A2:H178">
    <sortCondition ref="A2:A178"/>
  </sortState>
  <dataValidations count="1">
    <dataValidation type="list" allowBlank="1" showInputMessage="1" showErrorMessage="1" sqref="D2:D178" xr:uid="{00000000-0002-0000-0700-000000000000}">
      <formula1>Mapped_Specification_Element_Type</formula1>
    </dataValidation>
  </dataValidation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activeCell="A66" sqref="A66"/>
    </sheetView>
  </sheetViews>
  <sheetFormatPr defaultColWidth="11" defaultRowHeight="15.6" x14ac:dyDescent="0.3"/>
  <sheetData/>
  <pageMargins left="0.7" right="0.7" top="0.75" bottom="0.75" header="0.3" footer="0.3"/>
  <pageSetup orientation="portrait" horizontalDpi="90" verticalDpi="9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Release Notes</vt:lpstr>
      <vt:lpstr>Mapping</vt:lpstr>
      <vt:lpstr>CDMH</vt:lpstr>
      <vt:lpstr>Sentinel</vt:lpstr>
      <vt:lpstr>PCORNet</vt:lpstr>
      <vt:lpstr>PCORNet v4</vt:lpstr>
      <vt:lpstr>i2b2</vt:lpstr>
      <vt:lpstr>OMOP</vt:lpstr>
      <vt:lpstr>Conceptual View</vt:lpstr>
      <vt:lpstr>Logical Query View</vt:lpstr>
      <vt:lpstr>Logical View (with assoc)</vt:lpstr>
      <vt:lpstr>Logical View Abstract</vt:lpstr>
      <vt:lpstr>Physical 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2020-02-18T14:06:23Z</dcterms:created>
  <dcterms:modified xsi:type="dcterms:W3CDTF">2020-02-18T14:14:32Z</dcterms:modified>
</cp:coreProperties>
</file>