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8800" windowHeight="12210"/>
  </bookViews>
  <sheets>
    <sheet name="Tables" sheetId="1" r:id="rId1"/>
    <sheet name="Data Model (Simple)" sheetId="2" r:id="rId2"/>
    <sheet name="Scrip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9" i="3" l="1"/>
  <c r="I300" i="3"/>
  <c r="I291" i="3"/>
  <c r="I282" i="3"/>
  <c r="I273" i="3"/>
  <c r="I264" i="3"/>
  <c r="I255" i="3"/>
  <c r="I246" i="3"/>
  <c r="I237" i="3"/>
  <c r="I228" i="3"/>
  <c r="I219" i="3"/>
  <c r="I195" i="3"/>
  <c r="I177" i="3"/>
  <c r="I157" i="3"/>
  <c r="I142" i="3"/>
  <c r="I126" i="3"/>
  <c r="I112" i="3"/>
  <c r="I103" i="3"/>
  <c r="I88" i="3"/>
  <c r="I54" i="3"/>
  <c r="I42" i="3"/>
  <c r="I28" i="3"/>
  <c r="I19" i="3"/>
  <c r="I11" i="3"/>
  <c r="I3" i="3"/>
  <c r="D310" i="3"/>
  <c r="D301" i="3"/>
  <c r="D292" i="3"/>
  <c r="D283" i="3"/>
  <c r="D274" i="3"/>
  <c r="D265" i="3"/>
  <c r="D256" i="3"/>
  <c r="D247" i="3"/>
  <c r="D238" i="3"/>
  <c r="D229" i="3"/>
  <c r="D220" i="3"/>
  <c r="D196" i="3"/>
  <c r="D178" i="3"/>
  <c r="D158" i="3"/>
  <c r="D143" i="3"/>
  <c r="D127" i="3"/>
  <c r="D113" i="3"/>
  <c r="D104" i="3"/>
  <c r="D89" i="3"/>
  <c r="D55" i="3"/>
  <c r="D43" i="3"/>
  <c r="D29" i="3"/>
  <c r="D20" i="3"/>
  <c r="D14" i="3"/>
  <c r="D6" i="3"/>
  <c r="D16" i="3"/>
  <c r="D8" i="3"/>
  <c r="D5" i="3"/>
  <c r="D4" i="3"/>
  <c r="D3" i="3"/>
  <c r="D13" i="3"/>
  <c r="D12" i="3"/>
  <c r="D11" i="3"/>
  <c r="D216" i="3"/>
  <c r="D215" i="3"/>
  <c r="D191" i="3"/>
  <c r="D190" i="3"/>
  <c r="D173" i="3"/>
  <c r="D172" i="3"/>
  <c r="D153" i="3"/>
  <c r="D152" i="3"/>
  <c r="D138" i="3"/>
  <c r="D137" i="3"/>
  <c r="D123" i="3"/>
  <c r="D122" i="3"/>
  <c r="D108" i="3"/>
  <c r="D107" i="3"/>
  <c r="D99" i="3"/>
  <c r="D98" i="3"/>
  <c r="D84" i="3"/>
  <c r="D83" i="3"/>
  <c r="D50" i="3"/>
  <c r="D49" i="3"/>
  <c r="D38" i="3"/>
  <c r="D37" i="3"/>
  <c r="D25" i="3"/>
  <c r="D24" i="3"/>
  <c r="D223" i="3"/>
  <c r="D232" i="3"/>
  <c r="D241" i="3"/>
  <c r="D250" i="3"/>
  <c r="D259" i="3"/>
  <c r="D268" i="3"/>
  <c r="D277" i="3"/>
  <c r="D286" i="3"/>
  <c r="D295" i="3"/>
  <c r="D304" i="3"/>
  <c r="D313" i="3"/>
  <c r="D314" i="3"/>
  <c r="D312" i="3"/>
  <c r="D311" i="3"/>
  <c r="D309" i="3"/>
  <c r="D305" i="3"/>
  <c r="D303" i="3"/>
  <c r="D302" i="3"/>
  <c r="D300" i="3"/>
  <c r="D296" i="3"/>
  <c r="D294" i="3"/>
  <c r="D293" i="3"/>
  <c r="D291" i="3"/>
  <c r="D287" i="3"/>
  <c r="D285" i="3"/>
  <c r="D284" i="3"/>
  <c r="D282" i="3"/>
  <c r="D278" i="3"/>
  <c r="D276" i="3"/>
  <c r="D275" i="3"/>
  <c r="D273" i="3"/>
  <c r="D269" i="3"/>
  <c r="D267" i="3"/>
  <c r="D266" i="3"/>
  <c r="D264" i="3"/>
  <c r="D260" i="3"/>
  <c r="D258" i="3"/>
  <c r="D257" i="3"/>
  <c r="D255" i="3"/>
  <c r="D251" i="3"/>
  <c r="D249" i="3"/>
  <c r="D248" i="3"/>
  <c r="D246" i="3"/>
  <c r="D242" i="3"/>
  <c r="D240" i="3"/>
  <c r="D239" i="3"/>
  <c r="D237" i="3"/>
  <c r="D233" i="3"/>
  <c r="D231" i="3"/>
  <c r="D230" i="3"/>
  <c r="D228" i="3"/>
  <c r="D224" i="3"/>
  <c r="D219" i="3"/>
  <c r="D195" i="3"/>
  <c r="D177" i="3"/>
  <c r="D157" i="3"/>
  <c r="D142" i="3"/>
  <c r="D126" i="3"/>
  <c r="D112" i="3"/>
  <c r="D103" i="3"/>
  <c r="D88" i="3"/>
  <c r="D54" i="3"/>
  <c r="D42" i="3"/>
  <c r="D28" i="3"/>
  <c r="D19" i="3"/>
  <c r="D221" i="3"/>
  <c r="D222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79" i="3"/>
  <c r="D180" i="3"/>
  <c r="D181" i="3"/>
  <c r="D182" i="3"/>
  <c r="D183" i="3"/>
  <c r="D184" i="3"/>
  <c r="D185" i="3"/>
  <c r="D186" i="3"/>
  <c r="D187" i="3"/>
  <c r="D188" i="3"/>
  <c r="D189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44" i="3"/>
  <c r="D145" i="3"/>
  <c r="D146" i="3"/>
  <c r="D147" i="3"/>
  <c r="D148" i="3"/>
  <c r="D149" i="3"/>
  <c r="D150" i="3"/>
  <c r="D151" i="3"/>
  <c r="D128" i="3"/>
  <c r="D129" i="3"/>
  <c r="D130" i="3"/>
  <c r="D131" i="3"/>
  <c r="D132" i="3"/>
  <c r="D133" i="3"/>
  <c r="D134" i="3"/>
  <c r="D135" i="3"/>
  <c r="D136" i="3"/>
  <c r="D114" i="3"/>
  <c r="D115" i="3"/>
  <c r="D116" i="3"/>
  <c r="D117" i="3"/>
  <c r="D118" i="3"/>
  <c r="D119" i="3"/>
  <c r="D120" i="3"/>
  <c r="D121" i="3"/>
  <c r="D105" i="3"/>
  <c r="D106" i="3"/>
  <c r="D90" i="3"/>
  <c r="D91" i="3"/>
  <c r="D92" i="3"/>
  <c r="D93" i="3"/>
  <c r="D94" i="3"/>
  <c r="D95" i="3"/>
  <c r="D96" i="3"/>
  <c r="D97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44" i="3"/>
  <c r="D45" i="3"/>
  <c r="D46" i="3"/>
  <c r="D47" i="3"/>
  <c r="D48" i="3"/>
  <c r="D30" i="3"/>
  <c r="D31" i="3"/>
  <c r="D32" i="3"/>
  <c r="D33" i="3"/>
  <c r="D34" i="3"/>
  <c r="D35" i="3"/>
  <c r="D36" i="3"/>
  <c r="D23" i="3"/>
  <c r="D22" i="3"/>
  <c r="D21" i="3"/>
</calcChain>
</file>

<file path=xl/sharedStrings.xml><?xml version="1.0" encoding="utf-8"?>
<sst xmlns="http://schemas.openxmlformats.org/spreadsheetml/2006/main" count="1232" uniqueCount="300">
  <si>
    <t>user_id</t>
  </si>
  <si>
    <t>Column</t>
  </si>
  <si>
    <t>Data Type</t>
  </si>
  <si>
    <t>Description</t>
  </si>
  <si>
    <t>AUTHORIZATION</t>
  </si>
  <si>
    <t>Maps users to recipes</t>
  </si>
  <si>
    <t>recipe_id</t>
  </si>
  <si>
    <t>System-generated ID of user</t>
  </si>
  <si>
    <t>System-generated ID of recipe</t>
  </si>
  <si>
    <t>RECIPE</t>
  </si>
  <si>
    <t>Main table, holds links to ingredients and equipment</t>
  </si>
  <si>
    <t>recipe_name</t>
  </si>
  <si>
    <t>brewer_name</t>
  </si>
  <si>
    <t>batch_size</t>
  </si>
  <si>
    <t>equipment_profile_id</t>
  </si>
  <si>
    <t>datetime</t>
  </si>
  <si>
    <t>free-text name of recipe</t>
  </si>
  <si>
    <t>free-text name of brewer</t>
  </si>
  <si>
    <t>record update date</t>
  </si>
  <si>
    <t>volume of recipe</t>
  </si>
  <si>
    <t>FK to equipment_profiles</t>
  </si>
  <si>
    <t>RECIPE_TYPE</t>
  </si>
  <si>
    <t>category, FK recipe_type</t>
  </si>
  <si>
    <t>Category table for recipe types</t>
  </si>
  <si>
    <t>recipe_type_id</t>
  </si>
  <si>
    <t>System-generated ID of type</t>
  </si>
  <si>
    <t>Description of type</t>
  </si>
  <si>
    <t>create_date</t>
  </si>
  <si>
    <t>record create date</t>
  </si>
  <si>
    <t>update_date</t>
  </si>
  <si>
    <t>Category table for units of measure</t>
  </si>
  <si>
    <t>uom_id</t>
  </si>
  <si>
    <t>UOM_TYPE</t>
  </si>
  <si>
    <t>System-generated ID of UOM</t>
  </si>
  <si>
    <t>Description of UOM</t>
  </si>
  <si>
    <t>batch_size_uom_id</t>
  </si>
  <si>
    <t>Connects recipes to ingredients</t>
  </si>
  <si>
    <t>Shared attributes of recipe components</t>
  </si>
  <si>
    <t>component_id</t>
  </si>
  <si>
    <t>component_type_id</t>
  </si>
  <si>
    <t>comp_grain_id</t>
  </si>
  <si>
    <t>comp_yeast_id</t>
  </si>
  <si>
    <t>comp_hop_id</t>
  </si>
  <si>
    <t>comp_other_id</t>
  </si>
  <si>
    <t>System-generated ID of component</t>
  </si>
  <si>
    <t>Description of component</t>
  </si>
  <si>
    <t>Category, FK component_type</t>
  </si>
  <si>
    <t>FK, component_other</t>
  </si>
  <si>
    <t>FK, component_hop</t>
  </si>
  <si>
    <t>FK, component_yeast</t>
  </si>
  <si>
    <t>FK, component_grain</t>
  </si>
  <si>
    <t>COMPONENT_TYPE</t>
  </si>
  <si>
    <t>name</t>
  </si>
  <si>
    <t>Category table for component types</t>
  </si>
  <si>
    <t>amount</t>
  </si>
  <si>
    <t>amount_uom_id</t>
  </si>
  <si>
    <t>amount of component</t>
  </si>
  <si>
    <t>COMPONENT_HOP</t>
  </si>
  <si>
    <t>Additional attributes for hops</t>
  </si>
  <si>
    <t>System-generated ID of hop</t>
  </si>
  <si>
    <t>Description of hop</t>
  </si>
  <si>
    <t>origin_id</t>
  </si>
  <si>
    <t>alpha_pct</t>
  </si>
  <si>
    <t>hop_type_id</t>
  </si>
  <si>
    <t>beta_pct</t>
  </si>
  <si>
    <t>notes</t>
  </si>
  <si>
    <t>FK, origin</t>
  </si>
  <si>
    <t>FK, hop_type</t>
  </si>
  <si>
    <t>Alpha acid percentage</t>
  </si>
  <si>
    <t>Beta acid percentage</t>
  </si>
  <si>
    <t>Notes about the hop</t>
  </si>
  <si>
    <t>ORIGIN</t>
  </si>
  <si>
    <t>Country of origin for components</t>
  </si>
  <si>
    <t>System-generated ID of origin</t>
  </si>
  <si>
    <t>Description of origin</t>
  </si>
  <si>
    <t>HOP_TYPE</t>
  </si>
  <si>
    <t>System-generated ID of hop type</t>
  </si>
  <si>
    <t>Description of hop type</t>
  </si>
  <si>
    <t>COMPONENT_GRAIN</t>
  </si>
  <si>
    <t>Additional attributes for grains</t>
  </si>
  <si>
    <t>grain_type_id</t>
  </si>
  <si>
    <t>color</t>
  </si>
  <si>
    <t>supplier_id</t>
  </si>
  <si>
    <t>potential</t>
  </si>
  <si>
    <t>Notes about the grain</t>
  </si>
  <si>
    <t>specific gravity of the grain</t>
  </si>
  <si>
    <t>color of grain in SRM</t>
  </si>
  <si>
    <t>FK, grain_type</t>
  </si>
  <si>
    <t>FK, supplier</t>
  </si>
  <si>
    <t>SUPPLIER</t>
  </si>
  <si>
    <t>Information about component suppliers</t>
  </si>
  <si>
    <t>System-generated ID of supplier</t>
  </si>
  <si>
    <t>Description of supplier</t>
  </si>
  <si>
    <t>url</t>
  </si>
  <si>
    <t>email</t>
  </si>
  <si>
    <t>phone</t>
  </si>
  <si>
    <t>website of supplier</t>
  </si>
  <si>
    <t>email address of supplier</t>
  </si>
  <si>
    <t>phone number of supplier</t>
  </si>
  <si>
    <t>contact_name</t>
  </si>
  <si>
    <t>contact name of supplier</t>
  </si>
  <si>
    <t>notes about the supplier</t>
  </si>
  <si>
    <t>GRAIN_TYPE</t>
  </si>
  <si>
    <t>Category table for grain types (grain, extract, dry extract, sugar, adjunct)</t>
  </si>
  <si>
    <t>Category table for hop types (bittering, aroma, both)</t>
  </si>
  <si>
    <t>hop_form_id</t>
  </si>
  <si>
    <t>Category table for hop forms (pellet, leaf, plug)</t>
  </si>
  <si>
    <t>System-generated ID of hop form</t>
  </si>
  <si>
    <t>Description of hop form</t>
  </si>
  <si>
    <t>COMPONENT_YEAST</t>
  </si>
  <si>
    <t>Additional attributes for yeast</t>
  </si>
  <si>
    <t>System-generated ID of yeast</t>
  </si>
  <si>
    <t>Description of yeast</t>
  </si>
  <si>
    <t>lab_id</t>
  </si>
  <si>
    <t>yeast_type_id</t>
  </si>
  <si>
    <t>yeast_form_id</t>
  </si>
  <si>
    <t>yeast_floc_type_id</t>
  </si>
  <si>
    <t>attenuation_min</t>
  </si>
  <si>
    <t>attenuation_max</t>
  </si>
  <si>
    <t>temperature_min</t>
  </si>
  <si>
    <t>temperature_max</t>
  </si>
  <si>
    <t>cells_per_pack</t>
  </si>
  <si>
    <t>minimum attenuation percentage</t>
  </si>
  <si>
    <t>maximum attenuation percentage</t>
  </si>
  <si>
    <t>minimum temperature (F)</t>
  </si>
  <si>
    <t>maximum temperature (F)</t>
  </si>
  <si>
    <t>FK, yeast_type</t>
  </si>
  <si>
    <t>FK, yeast_form</t>
  </si>
  <si>
    <t>FK, yeast_floc_type</t>
  </si>
  <si>
    <t>number of cells per pack (billions)</t>
  </si>
  <si>
    <t>supplier_type_id</t>
  </si>
  <si>
    <t>FK, supplier_type</t>
  </si>
  <si>
    <t>SUPPLIER_TYPE</t>
  </si>
  <si>
    <t>Category table for supplier type (vendor, lab)</t>
  </si>
  <si>
    <t>System-generated ID of supplier type</t>
  </si>
  <si>
    <t>Description of supplier type</t>
  </si>
  <si>
    <t>YEAST_TYPE</t>
  </si>
  <si>
    <t>Category table for yeast types (ale, lager, wine, champagne, wheat)</t>
  </si>
  <si>
    <t>YEAST_FORM</t>
  </si>
  <si>
    <t>Category table for yeast form (liquid, dry, slant, culture)</t>
  </si>
  <si>
    <t>System-generated ID of yeast type</t>
  </si>
  <si>
    <t>System-generated ID of form type</t>
  </si>
  <si>
    <t>Description of yeast form</t>
  </si>
  <si>
    <t>Description of yeast type</t>
  </si>
  <si>
    <t>YEAST_FLOC_TYPE</t>
  </si>
  <si>
    <t>Category table for yeast flocculation (low, med, high, very high)</t>
  </si>
  <si>
    <t>System-generated ID of flocculation type</t>
  </si>
  <si>
    <t>Description of yeast flocculation</t>
  </si>
  <si>
    <t>COMPONENT_OTHER</t>
  </si>
  <si>
    <t>Additional attributes for other component types</t>
  </si>
  <si>
    <t>System-generated ID of other component</t>
  </si>
  <si>
    <t>Description of other component</t>
  </si>
  <si>
    <t>use_for</t>
  </si>
  <si>
    <t>Description of use of component</t>
  </si>
  <si>
    <t>use_type_id</t>
  </si>
  <si>
    <t>FK, use_type</t>
  </si>
  <si>
    <t>time</t>
  </si>
  <si>
    <t>time_uom_id</t>
  </si>
  <si>
    <t>FK, uom_type</t>
  </si>
  <si>
    <t>time at which component should be used</t>
  </si>
  <si>
    <t>recommended amount of component</t>
  </si>
  <si>
    <t>recommended batch size for amount</t>
  </si>
  <si>
    <t>USE_TYPE</t>
  </si>
  <si>
    <t>Category table for use types (boil, mash, primary, secondary, bottling)</t>
  </si>
  <si>
    <t>System-generated ID of use type</t>
  </si>
  <si>
    <t>Description of use</t>
  </si>
  <si>
    <t>RECIPE_COMPONENT</t>
  </si>
  <si>
    <t>FK, component</t>
  </si>
  <si>
    <t>COMPONENT</t>
  </si>
  <si>
    <t>comp_water_id</t>
  </si>
  <si>
    <t>FK, component_water</t>
  </si>
  <si>
    <t>COMPONENT_WATER</t>
  </si>
  <si>
    <t>Additional attributes for water</t>
  </si>
  <si>
    <t>ph</t>
  </si>
  <si>
    <t>ca_ppm</t>
  </si>
  <si>
    <t>mg_ppm</t>
  </si>
  <si>
    <t>na_ppm</t>
  </si>
  <si>
    <t>so4_ppm</t>
  </si>
  <si>
    <t>cl_ppm</t>
  </si>
  <si>
    <t>hco3_ppm</t>
  </si>
  <si>
    <t>caso4_g</t>
  </si>
  <si>
    <t>nacl_g</t>
  </si>
  <si>
    <t>mgso4_g</t>
  </si>
  <si>
    <t>cacl_g</t>
  </si>
  <si>
    <t>nahco3_g</t>
  </si>
  <si>
    <t>caco3_g</t>
  </si>
  <si>
    <t>pH of water</t>
  </si>
  <si>
    <t>Calcium (ppm)</t>
  </si>
  <si>
    <t>Magnesium (ppm)</t>
  </si>
  <si>
    <t>Sodium (ppm)</t>
  </si>
  <si>
    <t>Sulfate (ppm)</t>
  </si>
  <si>
    <t>Chloride (ppm)</t>
  </si>
  <si>
    <t>Bicarbonate (ppm)</t>
  </si>
  <si>
    <t>Gypsum (g), weight to achieve this water</t>
  </si>
  <si>
    <t>Table salt (g), weight to achieve this water</t>
  </si>
  <si>
    <t>Epsom salt (g), weight to achieve this water</t>
  </si>
  <si>
    <t>Calcium Chloride (g), weight to achieve this water</t>
  </si>
  <si>
    <t>Baking soda (g), weight to achieve this water</t>
  </si>
  <si>
    <t>Chak (g), weight to achieve this water</t>
  </si>
  <si>
    <t>recommended batch size for amounts</t>
  </si>
  <si>
    <t>Notes about the water</t>
  </si>
  <si>
    <t>Notes about the other component</t>
  </si>
  <si>
    <t>Notes about the yeast</t>
  </si>
  <si>
    <t>PROFILE_EQUIPMENT</t>
  </si>
  <si>
    <t>Brewing equipment profile</t>
  </si>
  <si>
    <t>System-generated ID of profile</t>
  </si>
  <si>
    <t>notes about the profile</t>
  </si>
  <si>
    <t>name of the profile</t>
  </si>
  <si>
    <t>efficiency</t>
  </si>
  <si>
    <t>boil_time</t>
  </si>
  <si>
    <t>boil_off_per_hr_vol</t>
  </si>
  <si>
    <t>mash_tun_vol</t>
  </si>
  <si>
    <t>boil_vol</t>
  </si>
  <si>
    <t>boil_shrinkage</t>
  </si>
  <si>
    <t>mash_tun_uom_id</t>
  </si>
  <si>
    <t>boil_vol_uom_id</t>
  </si>
  <si>
    <t>boil_time_uom_id</t>
  </si>
  <si>
    <t>boil_off_per_hr_uom_id</t>
  </si>
  <si>
    <t>batch_vol_uom_id</t>
  </si>
  <si>
    <t>calculated batch volume</t>
  </si>
  <si>
    <t>mash tun volume</t>
  </si>
  <si>
    <t>batch volume</t>
  </si>
  <si>
    <t>brewhouse efficiency</t>
  </si>
  <si>
    <t>boil time</t>
  </si>
  <si>
    <t>boil off rate per hour</t>
  </si>
  <si>
    <t>FK, uom_type (gal)</t>
  </si>
  <si>
    <t>FK, uom_type (min)</t>
  </si>
  <si>
    <t>shrinkage percentage</t>
  </si>
  <si>
    <t>ferm_loss</t>
  </si>
  <si>
    <t>ferm_loss_uom_id</t>
  </si>
  <si>
    <t>loss to trub and chiller</t>
  </si>
  <si>
    <t>ferm_top_up</t>
  </si>
  <si>
    <t>ferm_top_up_uom_id</t>
  </si>
  <si>
    <t>top up water</t>
  </si>
  <si>
    <t>ferm_batch_vol</t>
  </si>
  <si>
    <t>fermenter loss</t>
  </si>
  <si>
    <t>ferm_loss_trub_chill</t>
  </si>
  <si>
    <t>ferm_loss_trub_chill_uom_id</t>
  </si>
  <si>
    <t>bottling_vol</t>
  </si>
  <si>
    <t>bottling_vol_uom_id</t>
  </si>
  <si>
    <t>calculated bottling volume</t>
  </si>
  <si>
    <t>boil_total_boil_off</t>
  </si>
  <si>
    <t>boil_total_boil_off_uom_id</t>
  </si>
  <si>
    <t>boil_post_boil_vol</t>
  </si>
  <si>
    <t>boil_post_boil_vol_uom_id</t>
  </si>
  <si>
    <t>calculated total boil off</t>
  </si>
  <si>
    <t>calculated post-boil volume</t>
  </si>
  <si>
    <t>CORE TABLES</t>
  </si>
  <si>
    <t>ATTRIBUTE TABLES</t>
  </si>
  <si>
    <t>CATEGORY TABLES</t>
  </si>
  <si>
    <t>HOP_FORM_TYPE</t>
  </si>
  <si>
    <t>FK, hop_form_type</t>
  </si>
  <si>
    <t>authorization_id</t>
  </si>
  <si>
    <t>System-generated ID of authorization</t>
  </si>
  <si>
    <t>authorization_id (PK)</t>
  </si>
  <si>
    <t>recipe_id (FK)</t>
  </si>
  <si>
    <t>recipe_id (PK)</t>
  </si>
  <si>
    <t>component_id (FK)</t>
  </si>
  <si>
    <t>equipment_profile_id (FK)</t>
  </si>
  <si>
    <t>component_id (PK)</t>
  </si>
  <si>
    <t>recipe_component_id</t>
  </si>
  <si>
    <t>System-generated ID of record</t>
  </si>
  <si>
    <t>FK, recipe</t>
  </si>
  <si>
    <t>recipe_component_id (PK)</t>
  </si>
  <si>
    <t>profile_equipment_id (PK)</t>
  </si>
  <si>
    <t>comp_hop_id (FK)</t>
  </si>
  <si>
    <t>comp_grain_id (FK)</t>
  </si>
  <si>
    <t>comp_other_id (FK)</t>
  </si>
  <si>
    <t>comp_water_id (FK)</t>
  </si>
  <si>
    <t>comp_yeast_id (FK)</t>
  </si>
  <si>
    <t>comp_hop_id (PK)</t>
  </si>
  <si>
    <t>comp_yeast_id (PK)</t>
  </si>
  <si>
    <t>comp_water_id (PK)</t>
  </si>
  <si>
    <t>comp_other_id (PK)</t>
  </si>
  <si>
    <t>comp_grain_id (PK)</t>
  </si>
  <si>
    <t>int</t>
  </si>
  <si>
    <t>numeric(18,2)</t>
  </si>
  <si>
    <t>profile_equipment_id</t>
  </si>
  <si>
    <t>varchar(255)</t>
  </si>
  <si>
    <t>mediumtext</t>
  </si>
  <si>
    <t>USER</t>
  </si>
  <si>
    <t>Table of users and passwords</t>
  </si>
  <si>
    <t>user_name</t>
  </si>
  <si>
    <t>password</t>
  </si>
  <si>
    <t>user_pass</t>
  </si>
  <si>
    <t>USER_ROLES</t>
  </si>
  <si>
    <t>Defines user/role relationships</t>
  </si>
  <si>
    <t>role_name</t>
  </si>
  <si>
    <t>user_role_id</t>
  </si>
  <si>
    <t>user name</t>
  </si>
  <si>
    <t>System-generated ID of user/role</t>
  </si>
  <si>
    <t>role name</t>
  </si>
  <si>
    <t>USER_ROLE</t>
  </si>
  <si>
    <t>user_id (PK)</t>
  </si>
  <si>
    <t>user_name (PK)</t>
  </si>
  <si>
    <t>user_role_id (PK)</t>
  </si>
  <si>
    <t>role_name (PK)</t>
  </si>
  <si>
    <t>user_id (FK)</t>
  </si>
  <si>
    <t>primary key (user_id, user_name)</t>
  </si>
  <si>
    <t>primary key (user_role_id, user_name, role_name)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</si>
</sst>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 applyBorder="1"/>
    <xf numFmtId="0" fontId="0" fillId="0" borderId="3" xfId="0" applyFont="1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104775</xdr:rowOff>
    </xdr:from>
    <xdr:to>
      <xdr:col>6</xdr:col>
      <xdr:colOff>9525</xdr:colOff>
      <xdr:row>4</xdr:row>
      <xdr:rowOff>104775</xdr:rowOff>
    </xdr:to>
    <xdr:cxnSp macro="">
      <xdr:nvCxnSpPr>
        <xdr:cNvPr id="3" name="Straight Connector 2"/>
        <xdr:cNvCxnSpPr/>
      </xdr:nvCxnSpPr>
      <xdr:spPr>
        <a:xfrm flipV="1">
          <a:off x="2438400" y="676275"/>
          <a:ext cx="1228725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4</xdr:row>
      <xdr:rowOff>95250</xdr:rowOff>
    </xdr:from>
    <xdr:to>
      <xdr:col>6</xdr:col>
      <xdr:colOff>0</xdr:colOff>
      <xdr:row>11</xdr:row>
      <xdr:rowOff>85725</xdr:rowOff>
    </xdr:to>
    <xdr:sp macro="" textlink="">
      <xdr:nvSpPr>
        <xdr:cNvPr id="4" name="Left Bracket 3"/>
        <xdr:cNvSpPr/>
      </xdr:nvSpPr>
      <xdr:spPr>
        <a:xfrm>
          <a:off x="3371850" y="857250"/>
          <a:ext cx="285750" cy="13239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</xdr:row>
      <xdr:rowOff>95250</xdr:rowOff>
    </xdr:from>
    <xdr:to>
      <xdr:col>11</xdr:col>
      <xdr:colOff>9525</xdr:colOff>
      <xdr:row>7</xdr:row>
      <xdr:rowOff>95250</xdr:rowOff>
    </xdr:to>
    <xdr:cxnSp macro="">
      <xdr:nvCxnSpPr>
        <xdr:cNvPr id="6" name="Elbow Connector 5"/>
        <xdr:cNvCxnSpPr/>
      </xdr:nvCxnSpPr>
      <xdr:spPr>
        <a:xfrm>
          <a:off x="5486400" y="666750"/>
          <a:ext cx="1228725" cy="7620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</xdr:row>
      <xdr:rowOff>95250</xdr:rowOff>
    </xdr:from>
    <xdr:to>
      <xdr:col>16</xdr:col>
      <xdr:colOff>9525</xdr:colOff>
      <xdr:row>8</xdr:row>
      <xdr:rowOff>95250</xdr:rowOff>
    </xdr:to>
    <xdr:cxnSp macro="">
      <xdr:nvCxnSpPr>
        <xdr:cNvPr id="8" name="Elbow Connector 7"/>
        <xdr:cNvCxnSpPr/>
      </xdr:nvCxnSpPr>
      <xdr:spPr>
        <a:xfrm flipV="1">
          <a:off x="8543925" y="666750"/>
          <a:ext cx="1219200" cy="9525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</xdr:row>
      <xdr:rowOff>95250</xdr:rowOff>
    </xdr:from>
    <xdr:to>
      <xdr:col>21</xdr:col>
      <xdr:colOff>9525</xdr:colOff>
      <xdr:row>4</xdr:row>
      <xdr:rowOff>95250</xdr:rowOff>
    </xdr:to>
    <xdr:cxnSp macro="">
      <xdr:nvCxnSpPr>
        <xdr:cNvPr id="10" name="Elbow Connector 9"/>
        <xdr:cNvCxnSpPr/>
      </xdr:nvCxnSpPr>
      <xdr:spPr>
        <a:xfrm flipV="1">
          <a:off x="11582400" y="666750"/>
          <a:ext cx="1228725" cy="1905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</xdr:row>
      <xdr:rowOff>104775</xdr:rowOff>
    </xdr:from>
    <xdr:to>
      <xdr:col>21</xdr:col>
      <xdr:colOff>9525</xdr:colOff>
      <xdr:row>6</xdr:row>
      <xdr:rowOff>95250</xdr:rowOff>
    </xdr:to>
    <xdr:cxnSp macro="">
      <xdr:nvCxnSpPr>
        <xdr:cNvPr id="12" name="Elbow Connector 11"/>
        <xdr:cNvCxnSpPr/>
      </xdr:nvCxnSpPr>
      <xdr:spPr>
        <a:xfrm>
          <a:off x="11582400" y="1057275"/>
          <a:ext cx="1228725" cy="180975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</xdr:row>
      <xdr:rowOff>95250</xdr:rowOff>
    </xdr:from>
    <xdr:to>
      <xdr:col>21</xdr:col>
      <xdr:colOff>9525</xdr:colOff>
      <xdr:row>9</xdr:row>
      <xdr:rowOff>95250</xdr:rowOff>
    </xdr:to>
    <xdr:cxnSp macro="">
      <xdr:nvCxnSpPr>
        <xdr:cNvPr id="14" name="Elbow Connector 13"/>
        <xdr:cNvCxnSpPr/>
      </xdr:nvCxnSpPr>
      <xdr:spPr>
        <a:xfrm>
          <a:off x="11582400" y="1238250"/>
          <a:ext cx="1228725" cy="571500"/>
        </a:xfrm>
        <a:prstGeom prst="bentConnector3">
          <a:avLst>
            <a:gd name="adj1" fmla="val 4457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7</xdr:row>
      <xdr:rowOff>114300</xdr:rowOff>
    </xdr:from>
    <xdr:to>
      <xdr:col>21</xdr:col>
      <xdr:colOff>9525</xdr:colOff>
      <xdr:row>12</xdr:row>
      <xdr:rowOff>114300</xdr:rowOff>
    </xdr:to>
    <xdr:cxnSp macro="">
      <xdr:nvCxnSpPr>
        <xdr:cNvPr id="17" name="Elbow Connector 16"/>
        <xdr:cNvCxnSpPr/>
      </xdr:nvCxnSpPr>
      <xdr:spPr>
        <a:xfrm>
          <a:off x="11582400" y="1447800"/>
          <a:ext cx="1228725" cy="952500"/>
        </a:xfrm>
        <a:prstGeom prst="bentConnector3">
          <a:avLst>
            <a:gd name="adj1" fmla="val 37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9</xdr:row>
      <xdr:rowOff>0</xdr:rowOff>
    </xdr:from>
    <xdr:to>
      <xdr:col>21</xdr:col>
      <xdr:colOff>9526</xdr:colOff>
      <xdr:row>15</xdr:row>
      <xdr:rowOff>76199</xdr:rowOff>
    </xdr:to>
    <xdr:cxnSp macro="">
      <xdr:nvCxnSpPr>
        <xdr:cNvPr id="27" name="Elbow Connector 26"/>
        <xdr:cNvCxnSpPr/>
      </xdr:nvCxnSpPr>
      <xdr:spPr>
        <a:xfrm>
          <a:off x="10744200" y="1714500"/>
          <a:ext cx="2066926" cy="1219199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304801</xdr:colOff>
      <xdr:row>5</xdr:row>
      <xdr:rowOff>95250</xdr:rowOff>
    </xdr:from>
    <xdr:to>
      <xdr:col>0</xdr:col>
      <xdr:colOff>607695</xdr:colOff>
      <xdr:row>8</xdr:row>
      <xdr:rowOff>123825</xdr:rowOff>
    </xdr:to>
    <xdr:sp macro="" textlink="">
      <xdr:nvSpPr>
        <xdr:cNvPr id="2" name="Left Bracket 1"/>
        <xdr:cNvSpPr/>
      </xdr:nvSpPr>
      <xdr:spPr>
        <a:xfrm>
          <a:off x="304801" y="1047750"/>
          <a:ext cx="302894" cy="6000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304801</xdr:colOff>
      <xdr:row>9</xdr:row>
      <xdr:rowOff>104775</xdr:rowOff>
    </xdr:from>
    <xdr:to>
      <xdr:col>0</xdr:col>
      <xdr:colOff>607695</xdr:colOff>
      <xdr:row>13</xdr:row>
      <xdr:rowOff>85725</xdr:rowOff>
    </xdr:to>
    <xdr:sp macro="" textlink="">
      <xdr:nvSpPr>
        <xdr:cNvPr id="13" name="Left Bracket 12"/>
        <xdr:cNvSpPr/>
      </xdr:nvSpPr>
      <xdr:spPr>
        <a:xfrm>
          <a:off x="304801" y="1819275"/>
          <a:ext cx="302894" cy="7429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94" zoomScaleNormal="100" workbookViewId="0">
      <selection activeCell="C124" sqref="C124"/>
    </sheetView>
  </sheetViews>
  <sheetFormatPr defaultRowHeight="15" x14ac:dyDescent="0.25"/>
  <cols>
    <col min="1" max="1" width="27.42578125" bestFit="1" customWidth="1"/>
    <col min="2" max="2" width="13.42578125" bestFit="1" customWidth="1"/>
    <col min="3" max="3" width="35" bestFit="1" customWidth="1"/>
    <col min="6" max="6" width="18.28515625" bestFit="1" customWidth="1"/>
    <col min="7" max="7" width="13.42578125" bestFit="1" customWidth="1"/>
    <col min="8" max="8" width="46" bestFit="1" customWidth="1"/>
    <col min="11" max="11" width="19.140625" bestFit="1" customWidth="1"/>
    <col min="12" max="12" width="11.85546875" bestFit="1" customWidth="1"/>
    <col min="13" max="13" width="38.140625" bestFit="1" customWidth="1"/>
  </cols>
  <sheetData>
    <row r="1" spans="1:13" x14ac:dyDescent="0.25">
      <c r="A1" s="9" t="s">
        <v>247</v>
      </c>
      <c r="B1" s="9"/>
      <c r="C1" s="9"/>
      <c r="F1" s="9" t="s">
        <v>248</v>
      </c>
      <c r="G1" s="9"/>
      <c r="H1" s="9"/>
      <c r="K1" s="9" t="s">
        <v>249</v>
      </c>
      <c r="L1" s="9"/>
      <c r="M1" s="9"/>
    </row>
    <row r="3" spans="1:13" x14ac:dyDescent="0.25">
      <c r="A3" s="17" t="s">
        <v>4</v>
      </c>
      <c r="B3" s="17"/>
      <c r="C3" s="17"/>
      <c r="F3" s="13" t="s">
        <v>57</v>
      </c>
      <c r="G3" s="14"/>
      <c r="H3" s="15"/>
      <c r="K3" s="17" t="s">
        <v>21</v>
      </c>
      <c r="L3" s="17"/>
      <c r="M3" s="17"/>
    </row>
    <row r="4" spans="1:13" x14ac:dyDescent="0.25">
      <c r="A4" s="16" t="s">
        <v>5</v>
      </c>
      <c r="B4" s="16"/>
      <c r="C4" s="16"/>
      <c r="F4" s="10" t="s">
        <v>58</v>
      </c>
      <c r="G4" s="11"/>
      <c r="H4" s="12"/>
      <c r="K4" s="16" t="s">
        <v>23</v>
      </c>
      <c r="L4" s="16"/>
      <c r="M4" s="16"/>
    </row>
    <row r="5" spans="1:13" x14ac:dyDescent="0.25">
      <c r="A5" s="2" t="s">
        <v>1</v>
      </c>
      <c r="B5" s="2" t="s">
        <v>2</v>
      </c>
      <c r="C5" s="2" t="s">
        <v>3</v>
      </c>
      <c r="F5" s="2" t="s">
        <v>1</v>
      </c>
      <c r="G5" s="2" t="s">
        <v>2</v>
      </c>
      <c r="H5" s="2" t="s">
        <v>3</v>
      </c>
      <c r="K5" s="2" t="s">
        <v>1</v>
      </c>
      <c r="L5" s="2" t="s">
        <v>2</v>
      </c>
      <c r="M5" s="2" t="s">
        <v>3</v>
      </c>
    </row>
    <row r="6" spans="1:13" x14ac:dyDescent="0.25">
      <c r="A6" s="1" t="s">
        <v>252</v>
      </c>
      <c r="B6" s="1" t="s">
        <v>275</v>
      </c>
      <c r="C6" s="1" t="s">
        <v>253</v>
      </c>
      <c r="F6" s="1" t="s">
        <v>42</v>
      </c>
      <c r="G6" s="1" t="s">
        <v>275</v>
      </c>
      <c r="H6" s="1" t="s">
        <v>59</v>
      </c>
      <c r="K6" s="1" t="s">
        <v>24</v>
      </c>
      <c r="L6" s="1" t="s">
        <v>275</v>
      </c>
      <c r="M6" s="1" t="s">
        <v>25</v>
      </c>
    </row>
    <row r="7" spans="1:13" x14ac:dyDescent="0.25">
      <c r="A7" s="1" t="s">
        <v>0</v>
      </c>
      <c r="B7" s="1" t="s">
        <v>275</v>
      </c>
      <c r="C7" s="1" t="s">
        <v>7</v>
      </c>
      <c r="F7" s="1" t="s">
        <v>52</v>
      </c>
      <c r="G7" s="1" t="s">
        <v>278</v>
      </c>
      <c r="H7" s="1" t="s">
        <v>60</v>
      </c>
      <c r="K7" s="1" t="s">
        <v>52</v>
      </c>
      <c r="L7" s="1" t="s">
        <v>278</v>
      </c>
      <c r="M7" s="1" t="s">
        <v>26</v>
      </c>
    </row>
    <row r="8" spans="1:13" x14ac:dyDescent="0.25">
      <c r="A8" s="1" t="s">
        <v>6</v>
      </c>
      <c r="B8" s="1" t="s">
        <v>275</v>
      </c>
      <c r="C8" s="1" t="s">
        <v>8</v>
      </c>
      <c r="F8" s="1" t="s">
        <v>61</v>
      </c>
      <c r="G8" s="1" t="s">
        <v>275</v>
      </c>
      <c r="H8" s="1" t="s">
        <v>66</v>
      </c>
      <c r="K8" s="5" t="s">
        <v>29</v>
      </c>
      <c r="L8" s="5" t="s">
        <v>15</v>
      </c>
      <c r="M8" s="5" t="s">
        <v>18</v>
      </c>
    </row>
    <row r="9" spans="1:13" x14ac:dyDescent="0.25">
      <c r="A9" s="1" t="s">
        <v>29</v>
      </c>
      <c r="B9" s="1" t="s">
        <v>15</v>
      </c>
      <c r="C9" s="1" t="s">
        <v>18</v>
      </c>
      <c r="F9" s="1" t="s">
        <v>82</v>
      </c>
      <c r="G9" s="1" t="s">
        <v>275</v>
      </c>
      <c r="H9" s="1" t="s">
        <v>88</v>
      </c>
      <c r="K9" s="6" t="s">
        <v>27</v>
      </c>
      <c r="L9" s="5" t="s">
        <v>15</v>
      </c>
      <c r="M9" s="5" t="s">
        <v>28</v>
      </c>
    </row>
    <row r="10" spans="1:13" x14ac:dyDescent="0.25">
      <c r="A10" s="4" t="s">
        <v>27</v>
      </c>
      <c r="B10" s="1" t="s">
        <v>15</v>
      </c>
      <c r="C10" s="1" t="s">
        <v>28</v>
      </c>
      <c r="F10" s="1" t="s">
        <v>62</v>
      </c>
      <c r="G10" s="5" t="s">
        <v>276</v>
      </c>
      <c r="H10" s="1" t="s">
        <v>68</v>
      </c>
    </row>
    <row r="11" spans="1:13" x14ac:dyDescent="0.25">
      <c r="F11" s="1" t="s">
        <v>64</v>
      </c>
      <c r="G11" s="5" t="s">
        <v>276</v>
      </c>
      <c r="H11" s="1" t="s">
        <v>69</v>
      </c>
    </row>
    <row r="12" spans="1:13" x14ac:dyDescent="0.25">
      <c r="A12" s="17" t="s">
        <v>9</v>
      </c>
      <c r="B12" s="17"/>
      <c r="C12" s="17"/>
      <c r="F12" s="1" t="s">
        <v>63</v>
      </c>
      <c r="G12" s="1" t="s">
        <v>275</v>
      </c>
      <c r="H12" s="1" t="s">
        <v>67</v>
      </c>
      <c r="K12" s="17" t="s">
        <v>32</v>
      </c>
      <c r="L12" s="17"/>
      <c r="M12" s="17"/>
    </row>
    <row r="13" spans="1:13" x14ac:dyDescent="0.25">
      <c r="A13" s="18" t="s">
        <v>10</v>
      </c>
      <c r="B13" s="18"/>
      <c r="C13" s="18"/>
      <c r="F13" s="1" t="s">
        <v>105</v>
      </c>
      <c r="G13" s="1" t="s">
        <v>275</v>
      </c>
      <c r="H13" s="1" t="s">
        <v>251</v>
      </c>
      <c r="K13" s="16" t="s">
        <v>30</v>
      </c>
      <c r="L13" s="16"/>
      <c r="M13" s="16"/>
    </row>
    <row r="14" spans="1:13" x14ac:dyDescent="0.25">
      <c r="A14" s="2" t="s">
        <v>1</v>
      </c>
      <c r="B14" s="2" t="s">
        <v>2</v>
      </c>
      <c r="C14" s="2" t="s">
        <v>3</v>
      </c>
      <c r="F14" s="1" t="s">
        <v>65</v>
      </c>
      <c r="G14" s="5" t="s">
        <v>279</v>
      </c>
      <c r="H14" s="1" t="s">
        <v>70</v>
      </c>
      <c r="K14" s="2" t="s">
        <v>1</v>
      </c>
      <c r="L14" s="2" t="s">
        <v>2</v>
      </c>
      <c r="M14" s="2" t="s">
        <v>3</v>
      </c>
    </row>
    <row r="15" spans="1:13" x14ac:dyDescent="0.25">
      <c r="A15" s="5" t="s">
        <v>6</v>
      </c>
      <c r="B15" s="5" t="s">
        <v>275</v>
      </c>
      <c r="C15" s="5" t="s">
        <v>8</v>
      </c>
      <c r="F15" s="5" t="s">
        <v>29</v>
      </c>
      <c r="G15" s="5" t="s">
        <v>15</v>
      </c>
      <c r="H15" s="5" t="s">
        <v>18</v>
      </c>
      <c r="K15" s="1" t="s">
        <v>31</v>
      </c>
      <c r="L15" s="1" t="s">
        <v>275</v>
      </c>
      <c r="M15" s="1" t="s">
        <v>33</v>
      </c>
    </row>
    <row r="16" spans="1:13" x14ac:dyDescent="0.25">
      <c r="A16" s="5" t="s">
        <v>11</v>
      </c>
      <c r="B16" s="5" t="s">
        <v>278</v>
      </c>
      <c r="C16" s="5" t="s">
        <v>16</v>
      </c>
      <c r="F16" s="6" t="s">
        <v>27</v>
      </c>
      <c r="G16" s="5" t="s">
        <v>15</v>
      </c>
      <c r="H16" s="5" t="s">
        <v>28</v>
      </c>
      <c r="K16" s="1" t="s">
        <v>52</v>
      </c>
      <c r="L16" s="1" t="s">
        <v>278</v>
      </c>
      <c r="M16" s="1" t="s">
        <v>34</v>
      </c>
    </row>
    <row r="17" spans="1:13" x14ac:dyDescent="0.25">
      <c r="A17" s="5" t="s">
        <v>12</v>
      </c>
      <c r="B17" s="5" t="s">
        <v>278</v>
      </c>
      <c r="C17" s="5" t="s">
        <v>17</v>
      </c>
      <c r="K17" s="5" t="s">
        <v>29</v>
      </c>
      <c r="L17" s="5" t="s">
        <v>15</v>
      </c>
      <c r="M17" s="5" t="s">
        <v>18</v>
      </c>
    </row>
    <row r="18" spans="1:13" x14ac:dyDescent="0.25">
      <c r="A18" s="5" t="s">
        <v>24</v>
      </c>
      <c r="B18" s="5" t="s">
        <v>275</v>
      </c>
      <c r="C18" s="5" t="s">
        <v>22</v>
      </c>
      <c r="K18" s="6" t="s">
        <v>27</v>
      </c>
      <c r="L18" s="5" t="s">
        <v>15</v>
      </c>
      <c r="M18" s="5" t="s">
        <v>28</v>
      </c>
    </row>
    <row r="19" spans="1:13" x14ac:dyDescent="0.25">
      <c r="A19" s="5" t="s">
        <v>13</v>
      </c>
      <c r="B19" s="5" t="s">
        <v>276</v>
      </c>
      <c r="C19" s="5" t="s">
        <v>19</v>
      </c>
      <c r="F19" s="13" t="s">
        <v>78</v>
      </c>
      <c r="G19" s="14"/>
      <c r="H19" s="15"/>
    </row>
    <row r="20" spans="1:13" x14ac:dyDescent="0.25">
      <c r="A20" s="5" t="s">
        <v>35</v>
      </c>
      <c r="B20" s="5" t="s">
        <v>275</v>
      </c>
      <c r="C20" s="1" t="s">
        <v>225</v>
      </c>
      <c r="F20" s="10" t="s">
        <v>79</v>
      </c>
      <c r="G20" s="11"/>
      <c r="H20" s="12"/>
    </row>
    <row r="21" spans="1:13" x14ac:dyDescent="0.25">
      <c r="A21" s="5" t="s">
        <v>14</v>
      </c>
      <c r="B21" s="5" t="s">
        <v>275</v>
      </c>
      <c r="C21" s="5" t="s">
        <v>20</v>
      </c>
      <c r="F21" s="2" t="s">
        <v>1</v>
      </c>
      <c r="G21" s="2" t="s">
        <v>2</v>
      </c>
      <c r="H21" s="2" t="s">
        <v>3</v>
      </c>
      <c r="K21" s="17" t="s">
        <v>51</v>
      </c>
      <c r="L21" s="17"/>
      <c r="M21" s="17"/>
    </row>
    <row r="22" spans="1:13" x14ac:dyDescent="0.25">
      <c r="A22" s="5" t="s">
        <v>29</v>
      </c>
      <c r="B22" s="5" t="s">
        <v>15</v>
      </c>
      <c r="C22" s="5" t="s">
        <v>18</v>
      </c>
      <c r="F22" s="1" t="s">
        <v>40</v>
      </c>
      <c r="G22" s="1" t="s">
        <v>275</v>
      </c>
      <c r="H22" s="1" t="s">
        <v>59</v>
      </c>
      <c r="K22" s="16" t="s">
        <v>53</v>
      </c>
      <c r="L22" s="16"/>
      <c r="M22" s="16"/>
    </row>
    <row r="23" spans="1:13" x14ac:dyDescent="0.25">
      <c r="A23" s="6" t="s">
        <v>27</v>
      </c>
      <c r="B23" s="5" t="s">
        <v>15</v>
      </c>
      <c r="C23" s="5" t="s">
        <v>28</v>
      </c>
      <c r="F23" s="1" t="s">
        <v>52</v>
      </c>
      <c r="G23" s="1" t="s">
        <v>278</v>
      </c>
      <c r="H23" s="1" t="s">
        <v>60</v>
      </c>
      <c r="K23" s="2" t="s">
        <v>1</v>
      </c>
      <c r="L23" s="2" t="s">
        <v>2</v>
      </c>
      <c r="M23" s="2" t="s">
        <v>3</v>
      </c>
    </row>
    <row r="24" spans="1:13" x14ac:dyDescent="0.25">
      <c r="F24" s="1" t="s">
        <v>61</v>
      </c>
      <c r="G24" s="1" t="s">
        <v>275</v>
      </c>
      <c r="H24" s="1" t="s">
        <v>66</v>
      </c>
      <c r="K24" s="1" t="s">
        <v>39</v>
      </c>
      <c r="L24" s="1" t="s">
        <v>275</v>
      </c>
      <c r="M24" s="1" t="s">
        <v>33</v>
      </c>
    </row>
    <row r="25" spans="1:13" x14ac:dyDescent="0.25">
      <c r="F25" s="3" t="s">
        <v>82</v>
      </c>
      <c r="G25" s="1" t="s">
        <v>275</v>
      </c>
      <c r="H25" s="1" t="s">
        <v>88</v>
      </c>
      <c r="K25" s="1" t="s">
        <v>52</v>
      </c>
      <c r="L25" s="1" t="s">
        <v>278</v>
      </c>
      <c r="M25" s="1" t="s">
        <v>34</v>
      </c>
    </row>
    <row r="26" spans="1:13" x14ac:dyDescent="0.25">
      <c r="A26" s="17" t="s">
        <v>166</v>
      </c>
      <c r="B26" s="17"/>
      <c r="C26" s="17"/>
      <c r="F26" s="1" t="s">
        <v>80</v>
      </c>
      <c r="G26" s="1" t="s">
        <v>275</v>
      </c>
      <c r="H26" s="1" t="s">
        <v>87</v>
      </c>
      <c r="K26" s="5" t="s">
        <v>29</v>
      </c>
      <c r="L26" s="5" t="s">
        <v>15</v>
      </c>
      <c r="M26" s="5" t="s">
        <v>18</v>
      </c>
    </row>
    <row r="27" spans="1:13" x14ac:dyDescent="0.25">
      <c r="A27" s="18" t="s">
        <v>36</v>
      </c>
      <c r="B27" s="18"/>
      <c r="C27" s="18"/>
      <c r="F27" s="1" t="s">
        <v>81</v>
      </c>
      <c r="G27" s="5" t="s">
        <v>276</v>
      </c>
      <c r="H27" s="1" t="s">
        <v>86</v>
      </c>
      <c r="K27" s="6" t="s">
        <v>27</v>
      </c>
      <c r="L27" s="5" t="s">
        <v>15</v>
      </c>
      <c r="M27" s="5" t="s">
        <v>28</v>
      </c>
    </row>
    <row r="28" spans="1:13" x14ac:dyDescent="0.25">
      <c r="A28" s="2" t="s">
        <v>1</v>
      </c>
      <c r="B28" s="2" t="s">
        <v>2</v>
      </c>
      <c r="C28" s="2" t="s">
        <v>3</v>
      </c>
      <c r="F28" s="4" t="s">
        <v>83</v>
      </c>
      <c r="G28" s="5" t="s">
        <v>276</v>
      </c>
      <c r="H28" s="1" t="s">
        <v>85</v>
      </c>
    </row>
    <row r="29" spans="1:13" x14ac:dyDescent="0.25">
      <c r="A29" s="5" t="s">
        <v>260</v>
      </c>
      <c r="B29" s="5" t="s">
        <v>275</v>
      </c>
      <c r="C29" s="5" t="s">
        <v>261</v>
      </c>
      <c r="F29" s="1" t="s">
        <v>65</v>
      </c>
      <c r="G29" s="5" t="s">
        <v>279</v>
      </c>
      <c r="H29" s="1" t="s">
        <v>84</v>
      </c>
    </row>
    <row r="30" spans="1:13" x14ac:dyDescent="0.25">
      <c r="A30" s="5" t="s">
        <v>6</v>
      </c>
      <c r="B30" s="5" t="s">
        <v>275</v>
      </c>
      <c r="C30" s="5" t="s">
        <v>262</v>
      </c>
      <c r="F30" s="5" t="s">
        <v>29</v>
      </c>
      <c r="G30" s="5" t="s">
        <v>279</v>
      </c>
      <c r="H30" s="5" t="s">
        <v>18</v>
      </c>
      <c r="K30" s="17" t="s">
        <v>75</v>
      </c>
      <c r="L30" s="17"/>
      <c r="M30" s="17"/>
    </row>
    <row r="31" spans="1:13" x14ac:dyDescent="0.25">
      <c r="A31" s="5" t="s">
        <v>38</v>
      </c>
      <c r="B31" s="5" t="s">
        <v>275</v>
      </c>
      <c r="C31" s="5" t="s">
        <v>167</v>
      </c>
      <c r="F31" s="6" t="s">
        <v>27</v>
      </c>
      <c r="G31" s="5" t="s">
        <v>15</v>
      </c>
      <c r="H31" s="5" t="s">
        <v>28</v>
      </c>
      <c r="K31" s="16" t="s">
        <v>104</v>
      </c>
      <c r="L31" s="16"/>
      <c r="M31" s="16"/>
    </row>
    <row r="32" spans="1:13" x14ac:dyDescent="0.25">
      <c r="A32" s="5" t="s">
        <v>54</v>
      </c>
      <c r="B32" s="5" t="s">
        <v>276</v>
      </c>
      <c r="C32" s="5" t="s">
        <v>56</v>
      </c>
      <c r="K32" s="2" t="s">
        <v>1</v>
      </c>
      <c r="L32" s="2" t="s">
        <v>2</v>
      </c>
      <c r="M32" s="2" t="s">
        <v>3</v>
      </c>
    </row>
    <row r="33" spans="1:13" x14ac:dyDescent="0.25">
      <c r="A33" s="5" t="s">
        <v>55</v>
      </c>
      <c r="B33" s="5" t="s">
        <v>275</v>
      </c>
      <c r="C33" s="5" t="s">
        <v>158</v>
      </c>
      <c r="K33" s="1" t="s">
        <v>63</v>
      </c>
      <c r="L33" s="1" t="s">
        <v>275</v>
      </c>
      <c r="M33" s="1" t="s">
        <v>76</v>
      </c>
    </row>
    <row r="34" spans="1:13" x14ac:dyDescent="0.25">
      <c r="A34" s="8" t="s">
        <v>29</v>
      </c>
      <c r="B34" s="8" t="s">
        <v>15</v>
      </c>
      <c r="C34" s="8" t="s">
        <v>18</v>
      </c>
      <c r="F34" s="13" t="s">
        <v>109</v>
      </c>
      <c r="G34" s="14"/>
      <c r="H34" s="15"/>
      <c r="K34" s="1" t="s">
        <v>52</v>
      </c>
      <c r="L34" s="1" t="s">
        <v>278</v>
      </c>
      <c r="M34" s="1" t="s">
        <v>77</v>
      </c>
    </row>
    <row r="35" spans="1:13" x14ac:dyDescent="0.25">
      <c r="A35" s="6" t="s">
        <v>27</v>
      </c>
      <c r="B35" s="5" t="s">
        <v>15</v>
      </c>
      <c r="C35" s="5" t="s">
        <v>28</v>
      </c>
      <c r="F35" s="10" t="s">
        <v>110</v>
      </c>
      <c r="G35" s="11"/>
      <c r="H35" s="12"/>
      <c r="K35" s="5" t="s">
        <v>29</v>
      </c>
      <c r="L35" s="5" t="s">
        <v>15</v>
      </c>
      <c r="M35" s="5" t="s">
        <v>18</v>
      </c>
    </row>
    <row r="36" spans="1:13" x14ac:dyDescent="0.25">
      <c r="A36" s="7"/>
      <c r="B36" s="7"/>
      <c r="C36" s="7"/>
      <c r="F36" s="2" t="s">
        <v>1</v>
      </c>
      <c r="G36" s="2" t="s">
        <v>2</v>
      </c>
      <c r="H36" s="2" t="s">
        <v>3</v>
      </c>
      <c r="K36" s="6" t="s">
        <v>27</v>
      </c>
      <c r="L36" s="5" t="s">
        <v>15</v>
      </c>
      <c r="M36" s="5" t="s">
        <v>28</v>
      </c>
    </row>
    <row r="37" spans="1:13" x14ac:dyDescent="0.25">
      <c r="A37" s="7"/>
      <c r="B37" s="7"/>
      <c r="C37" s="7"/>
      <c r="F37" s="1" t="s">
        <v>41</v>
      </c>
      <c r="G37" s="1" t="s">
        <v>275</v>
      </c>
      <c r="H37" s="1" t="s">
        <v>111</v>
      </c>
    </row>
    <row r="38" spans="1:13" x14ac:dyDescent="0.25">
      <c r="A38" s="17" t="s">
        <v>203</v>
      </c>
      <c r="B38" s="17"/>
      <c r="C38" s="17"/>
      <c r="F38" s="1" t="s">
        <v>52</v>
      </c>
      <c r="G38" s="1" t="s">
        <v>278</v>
      </c>
      <c r="H38" s="1" t="s">
        <v>112</v>
      </c>
    </row>
    <row r="39" spans="1:13" x14ac:dyDescent="0.25">
      <c r="A39" s="18" t="s">
        <v>204</v>
      </c>
      <c r="B39" s="18"/>
      <c r="C39" s="18"/>
      <c r="F39" s="1" t="s">
        <v>113</v>
      </c>
      <c r="G39" s="1" t="s">
        <v>275</v>
      </c>
      <c r="H39" s="1" t="s">
        <v>88</v>
      </c>
      <c r="K39" s="17" t="s">
        <v>250</v>
      </c>
      <c r="L39" s="17"/>
      <c r="M39" s="17"/>
    </row>
    <row r="40" spans="1:13" x14ac:dyDescent="0.25">
      <c r="A40" s="2" t="s">
        <v>1</v>
      </c>
      <c r="B40" s="2" t="s">
        <v>2</v>
      </c>
      <c r="C40" s="2" t="s">
        <v>3</v>
      </c>
      <c r="F40" s="3" t="s">
        <v>82</v>
      </c>
      <c r="G40" s="1" t="s">
        <v>275</v>
      </c>
      <c r="H40" s="1" t="s">
        <v>88</v>
      </c>
      <c r="K40" s="16" t="s">
        <v>106</v>
      </c>
      <c r="L40" s="16"/>
      <c r="M40" s="16"/>
    </row>
    <row r="41" spans="1:13" x14ac:dyDescent="0.25">
      <c r="A41" s="5" t="s">
        <v>277</v>
      </c>
      <c r="B41" s="5" t="s">
        <v>275</v>
      </c>
      <c r="C41" s="5" t="s">
        <v>205</v>
      </c>
      <c r="F41" s="1" t="s">
        <v>114</v>
      </c>
      <c r="G41" s="1" t="s">
        <v>275</v>
      </c>
      <c r="H41" s="1" t="s">
        <v>126</v>
      </c>
      <c r="K41" s="2" t="s">
        <v>1</v>
      </c>
      <c r="L41" s="2" t="s">
        <v>2</v>
      </c>
      <c r="M41" s="2" t="s">
        <v>3</v>
      </c>
    </row>
    <row r="42" spans="1:13" x14ac:dyDescent="0.25">
      <c r="A42" s="5" t="s">
        <v>52</v>
      </c>
      <c r="B42" s="5" t="s">
        <v>278</v>
      </c>
      <c r="C42" s="5" t="s">
        <v>207</v>
      </c>
      <c r="F42" s="1" t="s">
        <v>115</v>
      </c>
      <c r="G42" s="1" t="s">
        <v>275</v>
      </c>
      <c r="H42" s="1" t="s">
        <v>127</v>
      </c>
      <c r="K42" s="1" t="s">
        <v>105</v>
      </c>
      <c r="L42" s="1" t="s">
        <v>275</v>
      </c>
      <c r="M42" s="1" t="s">
        <v>107</v>
      </c>
    </row>
    <row r="43" spans="1:13" x14ac:dyDescent="0.25">
      <c r="A43" s="5" t="s">
        <v>208</v>
      </c>
      <c r="B43" s="5" t="s">
        <v>276</v>
      </c>
      <c r="C43" s="5" t="s">
        <v>222</v>
      </c>
      <c r="F43" s="4" t="s">
        <v>116</v>
      </c>
      <c r="G43" s="1" t="s">
        <v>275</v>
      </c>
      <c r="H43" s="1" t="s">
        <v>128</v>
      </c>
      <c r="K43" s="1" t="s">
        <v>52</v>
      </c>
      <c r="L43" s="1" t="s">
        <v>278</v>
      </c>
      <c r="M43" s="1" t="s">
        <v>108</v>
      </c>
    </row>
    <row r="44" spans="1:13" x14ac:dyDescent="0.25">
      <c r="A44" s="6" t="s">
        <v>234</v>
      </c>
      <c r="B44" s="5" t="s">
        <v>276</v>
      </c>
      <c r="C44" s="6" t="s">
        <v>221</v>
      </c>
      <c r="F44" s="4" t="s">
        <v>117</v>
      </c>
      <c r="G44" s="5" t="s">
        <v>276</v>
      </c>
      <c r="H44" s="1" t="s">
        <v>122</v>
      </c>
      <c r="K44" s="5" t="s">
        <v>29</v>
      </c>
      <c r="L44" s="5" t="s">
        <v>15</v>
      </c>
      <c r="M44" s="5" t="s">
        <v>18</v>
      </c>
    </row>
    <row r="45" spans="1:13" x14ac:dyDescent="0.25">
      <c r="A45" s="6" t="s">
        <v>218</v>
      </c>
      <c r="B45" s="5" t="s">
        <v>275</v>
      </c>
      <c r="C45" s="1" t="s">
        <v>225</v>
      </c>
      <c r="F45" s="4" t="s">
        <v>118</v>
      </c>
      <c r="G45" s="5" t="s">
        <v>276</v>
      </c>
      <c r="H45" s="1" t="s">
        <v>123</v>
      </c>
      <c r="K45" s="6" t="s">
        <v>27</v>
      </c>
      <c r="L45" s="5" t="s">
        <v>15</v>
      </c>
      <c r="M45" s="5" t="s">
        <v>28</v>
      </c>
    </row>
    <row r="46" spans="1:13" x14ac:dyDescent="0.25">
      <c r="A46" s="6" t="s">
        <v>211</v>
      </c>
      <c r="B46" s="5" t="s">
        <v>276</v>
      </c>
      <c r="C46" s="1" t="s">
        <v>220</v>
      </c>
      <c r="F46" s="4" t="s">
        <v>119</v>
      </c>
      <c r="G46" s="5" t="s">
        <v>276</v>
      </c>
      <c r="H46" s="1" t="s">
        <v>124</v>
      </c>
    </row>
    <row r="47" spans="1:13" x14ac:dyDescent="0.25">
      <c r="A47" s="6" t="s">
        <v>214</v>
      </c>
      <c r="B47" s="5" t="s">
        <v>275</v>
      </c>
      <c r="C47" s="1" t="s">
        <v>225</v>
      </c>
      <c r="F47" s="4" t="s">
        <v>120</v>
      </c>
      <c r="G47" s="5" t="s">
        <v>276</v>
      </c>
      <c r="H47" s="1" t="s">
        <v>125</v>
      </c>
    </row>
    <row r="48" spans="1:13" x14ac:dyDescent="0.25">
      <c r="A48" s="6" t="s">
        <v>212</v>
      </c>
      <c r="B48" s="5" t="s">
        <v>276</v>
      </c>
      <c r="C48" s="1" t="s">
        <v>219</v>
      </c>
      <c r="F48" s="4" t="s">
        <v>121</v>
      </c>
      <c r="G48" s="5" t="s">
        <v>276</v>
      </c>
      <c r="H48" s="1" t="s">
        <v>129</v>
      </c>
      <c r="K48" s="17" t="s">
        <v>102</v>
      </c>
      <c r="L48" s="17"/>
      <c r="M48" s="17"/>
    </row>
    <row r="49" spans="1:13" x14ac:dyDescent="0.25">
      <c r="A49" s="6" t="s">
        <v>215</v>
      </c>
      <c r="B49" s="5" t="s">
        <v>275</v>
      </c>
      <c r="C49" s="1" t="s">
        <v>225</v>
      </c>
      <c r="F49" s="1" t="s">
        <v>65</v>
      </c>
      <c r="G49" s="5" t="s">
        <v>279</v>
      </c>
      <c r="H49" s="1" t="s">
        <v>202</v>
      </c>
      <c r="K49" s="16" t="s">
        <v>103</v>
      </c>
      <c r="L49" s="16"/>
      <c r="M49" s="16"/>
    </row>
    <row r="50" spans="1:13" x14ac:dyDescent="0.25">
      <c r="A50" s="6" t="s">
        <v>209</v>
      </c>
      <c r="B50" s="5" t="s">
        <v>276</v>
      </c>
      <c r="C50" s="1" t="s">
        <v>223</v>
      </c>
      <c r="F50" s="5" t="s">
        <v>29</v>
      </c>
      <c r="G50" s="5" t="s">
        <v>15</v>
      </c>
      <c r="H50" s="5" t="s">
        <v>18</v>
      </c>
      <c r="K50" s="2" t="s">
        <v>1</v>
      </c>
      <c r="L50" s="2" t="s">
        <v>2</v>
      </c>
      <c r="M50" s="2" t="s">
        <v>3</v>
      </c>
    </row>
    <row r="51" spans="1:13" x14ac:dyDescent="0.25">
      <c r="A51" s="6" t="s">
        <v>216</v>
      </c>
      <c r="B51" s="5" t="s">
        <v>275</v>
      </c>
      <c r="C51" s="1" t="s">
        <v>226</v>
      </c>
      <c r="F51" s="6" t="s">
        <v>27</v>
      </c>
      <c r="G51" s="5" t="s">
        <v>15</v>
      </c>
      <c r="H51" s="5" t="s">
        <v>28</v>
      </c>
      <c r="K51" s="1" t="s">
        <v>63</v>
      </c>
      <c r="L51" s="1" t="s">
        <v>275</v>
      </c>
      <c r="M51" s="1" t="s">
        <v>76</v>
      </c>
    </row>
    <row r="52" spans="1:13" x14ac:dyDescent="0.25">
      <c r="A52" s="6" t="s">
        <v>210</v>
      </c>
      <c r="B52" s="5" t="s">
        <v>276</v>
      </c>
      <c r="C52" s="1" t="s">
        <v>224</v>
      </c>
      <c r="K52" s="1" t="s">
        <v>52</v>
      </c>
      <c r="L52" s="1" t="s">
        <v>278</v>
      </c>
      <c r="M52" s="1" t="s">
        <v>77</v>
      </c>
    </row>
    <row r="53" spans="1:13" x14ac:dyDescent="0.25">
      <c r="A53" s="6" t="s">
        <v>217</v>
      </c>
      <c r="B53" s="5" t="s">
        <v>275</v>
      </c>
      <c r="C53" s="1" t="s">
        <v>225</v>
      </c>
      <c r="K53" s="5" t="s">
        <v>29</v>
      </c>
      <c r="L53" s="5" t="s">
        <v>15</v>
      </c>
      <c r="M53" s="5" t="s">
        <v>18</v>
      </c>
    </row>
    <row r="54" spans="1:13" x14ac:dyDescent="0.25">
      <c r="A54" s="6" t="s">
        <v>213</v>
      </c>
      <c r="B54" s="5" t="s">
        <v>276</v>
      </c>
      <c r="C54" s="1" t="s">
        <v>227</v>
      </c>
      <c r="F54" s="13" t="s">
        <v>148</v>
      </c>
      <c r="G54" s="14"/>
      <c r="H54" s="15"/>
      <c r="K54" s="6" t="s">
        <v>27</v>
      </c>
      <c r="L54" s="5" t="s">
        <v>15</v>
      </c>
      <c r="M54" s="5" t="s">
        <v>28</v>
      </c>
    </row>
    <row r="55" spans="1:13" x14ac:dyDescent="0.25">
      <c r="A55" s="6" t="s">
        <v>241</v>
      </c>
      <c r="B55" s="5" t="s">
        <v>276</v>
      </c>
      <c r="C55" s="4" t="s">
        <v>245</v>
      </c>
      <c r="F55" s="10" t="s">
        <v>149</v>
      </c>
      <c r="G55" s="11"/>
      <c r="H55" s="12"/>
    </row>
    <row r="56" spans="1:13" x14ac:dyDescent="0.25">
      <c r="A56" s="6" t="s">
        <v>242</v>
      </c>
      <c r="B56" s="5" t="s">
        <v>275</v>
      </c>
      <c r="C56" s="1" t="s">
        <v>225</v>
      </c>
      <c r="F56" s="2" t="s">
        <v>1</v>
      </c>
      <c r="G56" s="2" t="s">
        <v>2</v>
      </c>
      <c r="H56" s="2" t="s">
        <v>3</v>
      </c>
    </row>
    <row r="57" spans="1:13" x14ac:dyDescent="0.25">
      <c r="A57" s="6" t="s">
        <v>243</v>
      </c>
      <c r="B57" s="5" t="s">
        <v>276</v>
      </c>
      <c r="C57" s="4" t="s">
        <v>246</v>
      </c>
      <c r="F57" s="1" t="s">
        <v>43</v>
      </c>
      <c r="G57" s="1" t="s">
        <v>275</v>
      </c>
      <c r="H57" s="1" t="s">
        <v>150</v>
      </c>
      <c r="K57" s="17" t="s">
        <v>132</v>
      </c>
      <c r="L57" s="17"/>
      <c r="M57" s="17"/>
    </row>
    <row r="58" spans="1:13" x14ac:dyDescent="0.25">
      <c r="A58" s="6" t="s">
        <v>244</v>
      </c>
      <c r="B58" s="5" t="s">
        <v>275</v>
      </c>
      <c r="C58" s="1" t="s">
        <v>225</v>
      </c>
      <c r="F58" s="1" t="s">
        <v>52</v>
      </c>
      <c r="G58" s="1" t="s">
        <v>278</v>
      </c>
      <c r="H58" s="1" t="s">
        <v>151</v>
      </c>
      <c r="K58" s="16" t="s">
        <v>133</v>
      </c>
      <c r="L58" s="16"/>
      <c r="M58" s="16"/>
    </row>
    <row r="59" spans="1:13" x14ac:dyDescent="0.25">
      <c r="A59" s="6" t="s">
        <v>228</v>
      </c>
      <c r="B59" s="5" t="s">
        <v>276</v>
      </c>
      <c r="C59" s="1" t="s">
        <v>235</v>
      </c>
      <c r="F59" s="1" t="s">
        <v>152</v>
      </c>
      <c r="G59" s="1" t="s">
        <v>278</v>
      </c>
      <c r="H59" s="1" t="s">
        <v>153</v>
      </c>
      <c r="K59" s="2" t="s">
        <v>1</v>
      </c>
      <c r="L59" s="2" t="s">
        <v>2</v>
      </c>
      <c r="M59" s="2" t="s">
        <v>3</v>
      </c>
    </row>
    <row r="60" spans="1:13" x14ac:dyDescent="0.25">
      <c r="A60" s="6" t="s">
        <v>229</v>
      </c>
      <c r="B60" s="5" t="s">
        <v>275</v>
      </c>
      <c r="C60" s="1" t="s">
        <v>225</v>
      </c>
      <c r="F60" s="3" t="s">
        <v>154</v>
      </c>
      <c r="G60" s="1" t="s">
        <v>275</v>
      </c>
      <c r="H60" s="1" t="s">
        <v>155</v>
      </c>
      <c r="K60" s="1" t="s">
        <v>130</v>
      </c>
      <c r="L60" s="1" t="s">
        <v>275</v>
      </c>
      <c r="M60" s="1" t="s">
        <v>134</v>
      </c>
    </row>
    <row r="61" spans="1:13" x14ac:dyDescent="0.25">
      <c r="A61" s="6" t="s">
        <v>231</v>
      </c>
      <c r="B61" s="5" t="s">
        <v>276</v>
      </c>
      <c r="C61" s="1" t="s">
        <v>233</v>
      </c>
      <c r="F61" s="1" t="s">
        <v>156</v>
      </c>
      <c r="G61" s="5" t="s">
        <v>276</v>
      </c>
      <c r="H61" s="1" t="s">
        <v>159</v>
      </c>
      <c r="K61" s="1" t="s">
        <v>52</v>
      </c>
      <c r="L61" s="1" t="s">
        <v>278</v>
      </c>
      <c r="M61" s="1" t="s">
        <v>135</v>
      </c>
    </row>
    <row r="62" spans="1:13" x14ac:dyDescent="0.25">
      <c r="A62" s="6" t="s">
        <v>232</v>
      </c>
      <c r="B62" s="5" t="s">
        <v>275</v>
      </c>
      <c r="C62" s="1" t="s">
        <v>225</v>
      </c>
      <c r="F62" s="1" t="s">
        <v>157</v>
      </c>
      <c r="G62" s="1" t="s">
        <v>275</v>
      </c>
      <c r="H62" s="1" t="s">
        <v>158</v>
      </c>
      <c r="K62" s="5" t="s">
        <v>29</v>
      </c>
      <c r="L62" s="5" t="s">
        <v>15</v>
      </c>
      <c r="M62" s="5" t="s">
        <v>18</v>
      </c>
    </row>
    <row r="63" spans="1:13" x14ac:dyDescent="0.25">
      <c r="A63" s="6" t="s">
        <v>236</v>
      </c>
      <c r="B63" s="5" t="s">
        <v>276</v>
      </c>
      <c r="C63" s="1" t="s">
        <v>230</v>
      </c>
      <c r="F63" s="5" t="s">
        <v>54</v>
      </c>
      <c r="G63" s="5" t="s">
        <v>276</v>
      </c>
      <c r="H63" s="5" t="s">
        <v>160</v>
      </c>
      <c r="K63" s="6" t="s">
        <v>27</v>
      </c>
      <c r="L63" s="5" t="s">
        <v>15</v>
      </c>
      <c r="M63" s="5" t="s">
        <v>28</v>
      </c>
    </row>
    <row r="64" spans="1:13" x14ac:dyDescent="0.25">
      <c r="A64" s="6" t="s">
        <v>237</v>
      </c>
      <c r="B64" s="5" t="s">
        <v>275</v>
      </c>
      <c r="C64" s="1" t="s">
        <v>225</v>
      </c>
      <c r="F64" s="5" t="s">
        <v>55</v>
      </c>
      <c r="G64" s="5" t="s">
        <v>275</v>
      </c>
      <c r="H64" s="5" t="s">
        <v>158</v>
      </c>
    </row>
    <row r="65" spans="1:13" x14ac:dyDescent="0.25">
      <c r="A65" s="6" t="s">
        <v>238</v>
      </c>
      <c r="B65" s="5" t="s">
        <v>276</v>
      </c>
      <c r="C65" s="1" t="s">
        <v>240</v>
      </c>
      <c r="F65" s="5" t="s">
        <v>13</v>
      </c>
      <c r="G65" s="5" t="s">
        <v>276</v>
      </c>
      <c r="H65" s="5" t="s">
        <v>161</v>
      </c>
    </row>
    <row r="66" spans="1:13" x14ac:dyDescent="0.25">
      <c r="A66" s="6" t="s">
        <v>239</v>
      </c>
      <c r="B66" s="5" t="s">
        <v>275</v>
      </c>
      <c r="C66" s="1" t="s">
        <v>225</v>
      </c>
      <c r="F66" s="5" t="s">
        <v>35</v>
      </c>
      <c r="G66" s="5" t="s">
        <v>275</v>
      </c>
      <c r="H66" t="s">
        <v>225</v>
      </c>
      <c r="K66" s="17" t="s">
        <v>136</v>
      </c>
      <c r="L66" s="17"/>
      <c r="M66" s="17"/>
    </row>
    <row r="67" spans="1:13" x14ac:dyDescent="0.25">
      <c r="A67" s="5" t="s">
        <v>65</v>
      </c>
      <c r="B67" s="5" t="s">
        <v>279</v>
      </c>
      <c r="C67" s="5" t="s">
        <v>206</v>
      </c>
      <c r="F67" s="1" t="s">
        <v>65</v>
      </c>
      <c r="G67" s="5" t="s">
        <v>279</v>
      </c>
      <c r="H67" s="1" t="s">
        <v>201</v>
      </c>
      <c r="K67" s="16" t="s">
        <v>137</v>
      </c>
      <c r="L67" s="16"/>
      <c r="M67" s="16"/>
    </row>
    <row r="68" spans="1:13" x14ac:dyDescent="0.25">
      <c r="A68" s="5" t="s">
        <v>29</v>
      </c>
      <c r="B68" s="5" t="s">
        <v>15</v>
      </c>
      <c r="C68" s="5" t="s">
        <v>18</v>
      </c>
      <c r="F68" s="5" t="s">
        <v>29</v>
      </c>
      <c r="G68" s="5" t="s">
        <v>15</v>
      </c>
      <c r="H68" s="5" t="s">
        <v>18</v>
      </c>
      <c r="K68" s="2" t="s">
        <v>1</v>
      </c>
      <c r="L68" s="2" t="s">
        <v>2</v>
      </c>
      <c r="M68" s="2" t="s">
        <v>3</v>
      </c>
    </row>
    <row r="69" spans="1:13" x14ac:dyDescent="0.25">
      <c r="A69" s="6" t="s">
        <v>27</v>
      </c>
      <c r="B69" s="5" t="s">
        <v>15</v>
      </c>
      <c r="C69" s="5" t="s">
        <v>28</v>
      </c>
      <c r="F69" s="6" t="s">
        <v>27</v>
      </c>
      <c r="G69" s="5" t="s">
        <v>15</v>
      </c>
      <c r="H69" s="5" t="s">
        <v>28</v>
      </c>
      <c r="K69" s="1" t="s">
        <v>114</v>
      </c>
      <c r="L69" s="1" t="s">
        <v>275</v>
      </c>
      <c r="M69" s="1" t="s">
        <v>140</v>
      </c>
    </row>
    <row r="70" spans="1:13" x14ac:dyDescent="0.25">
      <c r="K70" s="1" t="s">
        <v>52</v>
      </c>
      <c r="L70" s="1" t="s">
        <v>278</v>
      </c>
      <c r="M70" s="1" t="s">
        <v>143</v>
      </c>
    </row>
    <row r="71" spans="1:13" x14ac:dyDescent="0.25">
      <c r="K71" s="5" t="s">
        <v>29</v>
      </c>
      <c r="L71" s="5" t="s">
        <v>15</v>
      </c>
      <c r="M71" s="5" t="s">
        <v>18</v>
      </c>
    </row>
    <row r="72" spans="1:13" x14ac:dyDescent="0.25">
      <c r="A72" s="17" t="s">
        <v>168</v>
      </c>
      <c r="B72" s="17"/>
      <c r="C72" s="17"/>
      <c r="F72" s="13" t="s">
        <v>171</v>
      </c>
      <c r="G72" s="14"/>
      <c r="H72" s="15"/>
      <c r="K72" s="6" t="s">
        <v>27</v>
      </c>
      <c r="L72" s="5" t="s">
        <v>15</v>
      </c>
      <c r="M72" s="5" t="s">
        <v>28</v>
      </c>
    </row>
    <row r="73" spans="1:13" x14ac:dyDescent="0.25">
      <c r="A73" s="16" t="s">
        <v>37</v>
      </c>
      <c r="B73" s="16"/>
      <c r="C73" s="16"/>
      <c r="F73" s="10" t="s">
        <v>172</v>
      </c>
      <c r="G73" s="11"/>
      <c r="H73" s="12"/>
    </row>
    <row r="74" spans="1:13" x14ac:dyDescent="0.25">
      <c r="A74" s="2" t="s">
        <v>1</v>
      </c>
      <c r="B74" s="2" t="s">
        <v>2</v>
      </c>
      <c r="C74" s="2" t="s">
        <v>3</v>
      </c>
      <c r="F74" s="2" t="s">
        <v>1</v>
      </c>
      <c r="G74" s="2" t="s">
        <v>2</v>
      </c>
      <c r="H74" s="2" t="s">
        <v>3</v>
      </c>
    </row>
    <row r="75" spans="1:13" x14ac:dyDescent="0.25">
      <c r="A75" s="1" t="s">
        <v>38</v>
      </c>
      <c r="B75" s="1" t="s">
        <v>275</v>
      </c>
      <c r="C75" s="1" t="s">
        <v>44</v>
      </c>
      <c r="F75" s="1" t="s">
        <v>169</v>
      </c>
      <c r="G75" s="1" t="s">
        <v>275</v>
      </c>
      <c r="H75" s="1" t="s">
        <v>59</v>
      </c>
      <c r="K75" s="17" t="s">
        <v>138</v>
      </c>
      <c r="L75" s="17"/>
      <c r="M75" s="17"/>
    </row>
    <row r="76" spans="1:13" x14ac:dyDescent="0.25">
      <c r="A76" s="1" t="s">
        <v>52</v>
      </c>
      <c r="B76" s="1" t="s">
        <v>278</v>
      </c>
      <c r="C76" s="1" t="s">
        <v>45</v>
      </c>
      <c r="F76" s="1" t="s">
        <v>52</v>
      </c>
      <c r="G76" s="1" t="s">
        <v>278</v>
      </c>
      <c r="H76" s="1" t="s">
        <v>60</v>
      </c>
      <c r="K76" s="16" t="s">
        <v>139</v>
      </c>
      <c r="L76" s="16"/>
      <c r="M76" s="16"/>
    </row>
    <row r="77" spans="1:13" x14ac:dyDescent="0.25">
      <c r="A77" s="1" t="s">
        <v>39</v>
      </c>
      <c r="B77" s="1" t="s">
        <v>275</v>
      </c>
      <c r="C77" s="1" t="s">
        <v>46</v>
      </c>
      <c r="F77" s="1" t="s">
        <v>173</v>
      </c>
      <c r="G77" s="5" t="s">
        <v>276</v>
      </c>
      <c r="H77" s="1" t="s">
        <v>186</v>
      </c>
      <c r="K77" s="2" t="s">
        <v>1</v>
      </c>
      <c r="L77" s="2" t="s">
        <v>2</v>
      </c>
      <c r="M77" s="2" t="s">
        <v>3</v>
      </c>
    </row>
    <row r="78" spans="1:13" x14ac:dyDescent="0.25">
      <c r="A78" s="1" t="s">
        <v>42</v>
      </c>
      <c r="B78" s="1" t="s">
        <v>275</v>
      </c>
      <c r="C78" s="1" t="s">
        <v>48</v>
      </c>
      <c r="F78" s="1" t="s">
        <v>174</v>
      </c>
      <c r="G78" s="5" t="s">
        <v>276</v>
      </c>
      <c r="H78" s="1" t="s">
        <v>187</v>
      </c>
      <c r="K78" s="1" t="s">
        <v>115</v>
      </c>
      <c r="L78" s="1" t="s">
        <v>275</v>
      </c>
      <c r="M78" s="1" t="s">
        <v>141</v>
      </c>
    </row>
    <row r="79" spans="1:13" x14ac:dyDescent="0.25">
      <c r="A79" s="6" t="s">
        <v>40</v>
      </c>
      <c r="B79" s="1" t="s">
        <v>275</v>
      </c>
      <c r="C79" s="1" t="s">
        <v>50</v>
      </c>
      <c r="F79" s="1" t="s">
        <v>175</v>
      </c>
      <c r="G79" s="5" t="s">
        <v>276</v>
      </c>
      <c r="H79" s="1" t="s">
        <v>188</v>
      </c>
      <c r="K79" s="1" t="s">
        <v>52</v>
      </c>
      <c r="L79" s="1" t="s">
        <v>278</v>
      </c>
      <c r="M79" s="1" t="s">
        <v>142</v>
      </c>
    </row>
    <row r="80" spans="1:13" x14ac:dyDescent="0.25">
      <c r="A80" s="1" t="s">
        <v>41</v>
      </c>
      <c r="B80" s="1" t="s">
        <v>275</v>
      </c>
      <c r="C80" s="1" t="s">
        <v>49</v>
      </c>
      <c r="F80" s="1" t="s">
        <v>176</v>
      </c>
      <c r="G80" s="5" t="s">
        <v>276</v>
      </c>
      <c r="H80" s="1" t="s">
        <v>189</v>
      </c>
      <c r="K80" s="5" t="s">
        <v>29</v>
      </c>
      <c r="L80" s="5" t="s">
        <v>15</v>
      </c>
      <c r="M80" s="5" t="s">
        <v>18</v>
      </c>
    </row>
    <row r="81" spans="1:13" x14ac:dyDescent="0.25">
      <c r="A81" s="1" t="s">
        <v>169</v>
      </c>
      <c r="B81" s="1" t="s">
        <v>275</v>
      </c>
      <c r="C81" s="1" t="s">
        <v>170</v>
      </c>
      <c r="F81" s="1" t="s">
        <v>177</v>
      </c>
      <c r="G81" s="5" t="s">
        <v>276</v>
      </c>
      <c r="H81" s="1" t="s">
        <v>190</v>
      </c>
      <c r="K81" s="6" t="s">
        <v>27</v>
      </c>
      <c r="L81" s="5" t="s">
        <v>15</v>
      </c>
      <c r="M81" s="5" t="s">
        <v>28</v>
      </c>
    </row>
    <row r="82" spans="1:13" x14ac:dyDescent="0.25">
      <c r="A82" s="1" t="s">
        <v>43</v>
      </c>
      <c r="B82" s="1" t="s">
        <v>275</v>
      </c>
      <c r="C82" s="1" t="s">
        <v>47</v>
      </c>
      <c r="F82" s="1" t="s">
        <v>178</v>
      </c>
      <c r="G82" s="5" t="s">
        <v>276</v>
      </c>
      <c r="H82" s="1" t="s">
        <v>191</v>
      </c>
    </row>
    <row r="83" spans="1:13" x14ac:dyDescent="0.25">
      <c r="A83" s="5" t="s">
        <v>29</v>
      </c>
      <c r="B83" s="5" t="s">
        <v>15</v>
      </c>
      <c r="C83" s="5" t="s">
        <v>18</v>
      </c>
      <c r="F83" s="1" t="s">
        <v>179</v>
      </c>
      <c r="G83" s="5" t="s">
        <v>276</v>
      </c>
      <c r="H83" s="1" t="s">
        <v>192</v>
      </c>
    </row>
    <row r="84" spans="1:13" x14ac:dyDescent="0.25">
      <c r="A84" s="6" t="s">
        <v>27</v>
      </c>
      <c r="B84" s="5" t="s">
        <v>15</v>
      </c>
      <c r="C84" s="5" t="s">
        <v>28</v>
      </c>
      <c r="F84" s="4" t="s">
        <v>180</v>
      </c>
      <c r="G84" s="5" t="s">
        <v>276</v>
      </c>
      <c r="H84" s="1" t="s">
        <v>193</v>
      </c>
      <c r="K84" s="17" t="s">
        <v>144</v>
      </c>
      <c r="L84" s="17"/>
      <c r="M84" s="17"/>
    </row>
    <row r="85" spans="1:13" x14ac:dyDescent="0.25">
      <c r="F85" s="4" t="s">
        <v>181</v>
      </c>
      <c r="G85" s="5" t="s">
        <v>276</v>
      </c>
      <c r="H85" s="1" t="s">
        <v>194</v>
      </c>
      <c r="K85" s="16" t="s">
        <v>145</v>
      </c>
      <c r="L85" s="16"/>
      <c r="M85" s="16"/>
    </row>
    <row r="86" spans="1:13" x14ac:dyDescent="0.25">
      <c r="F86" s="4" t="s">
        <v>182</v>
      </c>
      <c r="G86" s="5" t="s">
        <v>276</v>
      </c>
      <c r="H86" s="1" t="s">
        <v>195</v>
      </c>
      <c r="K86" s="2" t="s">
        <v>1</v>
      </c>
      <c r="L86" s="2" t="s">
        <v>2</v>
      </c>
      <c r="M86" s="2" t="s">
        <v>3</v>
      </c>
    </row>
    <row r="87" spans="1:13" x14ac:dyDescent="0.25">
      <c r="A87" s="17" t="s">
        <v>71</v>
      </c>
      <c r="B87" s="17"/>
      <c r="C87" s="17"/>
      <c r="F87" s="4" t="s">
        <v>183</v>
      </c>
      <c r="G87" s="5" t="s">
        <v>276</v>
      </c>
      <c r="H87" s="1" t="s">
        <v>196</v>
      </c>
      <c r="K87" s="4" t="s">
        <v>116</v>
      </c>
      <c r="L87" s="1" t="s">
        <v>275</v>
      </c>
      <c r="M87" s="1" t="s">
        <v>146</v>
      </c>
    </row>
    <row r="88" spans="1:13" x14ac:dyDescent="0.25">
      <c r="A88" s="16" t="s">
        <v>72</v>
      </c>
      <c r="B88" s="16"/>
      <c r="C88" s="16"/>
      <c r="F88" s="4" t="s">
        <v>184</v>
      </c>
      <c r="G88" s="5" t="s">
        <v>276</v>
      </c>
      <c r="H88" s="1" t="s">
        <v>197</v>
      </c>
      <c r="K88" s="1" t="s">
        <v>52</v>
      </c>
      <c r="L88" s="1" t="s">
        <v>278</v>
      </c>
      <c r="M88" s="1" t="s">
        <v>147</v>
      </c>
    </row>
    <row r="89" spans="1:13" x14ac:dyDescent="0.25">
      <c r="A89" s="2" t="s">
        <v>1</v>
      </c>
      <c r="B89" s="2" t="s">
        <v>2</v>
      </c>
      <c r="C89" s="2" t="s">
        <v>3</v>
      </c>
      <c r="F89" s="4" t="s">
        <v>185</v>
      </c>
      <c r="G89" s="5" t="s">
        <v>276</v>
      </c>
      <c r="H89" s="3" t="s">
        <v>198</v>
      </c>
      <c r="K89" s="5" t="s">
        <v>29</v>
      </c>
      <c r="L89" s="5" t="s">
        <v>15</v>
      </c>
      <c r="M89" s="5" t="s">
        <v>18</v>
      </c>
    </row>
    <row r="90" spans="1:13" x14ac:dyDescent="0.25">
      <c r="A90" s="1" t="s">
        <v>61</v>
      </c>
      <c r="B90" s="1" t="s">
        <v>275</v>
      </c>
      <c r="C90" s="1" t="s">
        <v>73</v>
      </c>
      <c r="F90" s="5" t="s">
        <v>13</v>
      </c>
      <c r="G90" s="5" t="s">
        <v>276</v>
      </c>
      <c r="H90" s="5" t="s">
        <v>199</v>
      </c>
      <c r="K90" s="6" t="s">
        <v>27</v>
      </c>
      <c r="L90" s="5" t="s">
        <v>15</v>
      </c>
      <c r="M90" s="5" t="s">
        <v>28</v>
      </c>
    </row>
    <row r="91" spans="1:13" x14ac:dyDescent="0.25">
      <c r="A91" s="1" t="s">
        <v>52</v>
      </c>
      <c r="B91" s="1" t="s">
        <v>278</v>
      </c>
      <c r="C91" s="1" t="s">
        <v>74</v>
      </c>
      <c r="F91" s="5" t="s">
        <v>35</v>
      </c>
      <c r="G91" s="5" t="s">
        <v>275</v>
      </c>
      <c r="H91" t="s">
        <v>225</v>
      </c>
    </row>
    <row r="92" spans="1:13" x14ac:dyDescent="0.25">
      <c r="A92" s="5" t="s">
        <v>29</v>
      </c>
      <c r="B92" s="5" t="s">
        <v>15</v>
      </c>
      <c r="C92" s="5" t="s">
        <v>18</v>
      </c>
      <c r="F92" s="1" t="s">
        <v>65</v>
      </c>
      <c r="G92" s="5" t="s">
        <v>279</v>
      </c>
      <c r="H92" s="1" t="s">
        <v>200</v>
      </c>
    </row>
    <row r="93" spans="1:13" x14ac:dyDescent="0.25">
      <c r="A93" s="6" t="s">
        <v>27</v>
      </c>
      <c r="B93" s="5" t="s">
        <v>15</v>
      </c>
      <c r="C93" s="5" t="s">
        <v>28</v>
      </c>
      <c r="F93" s="5" t="s">
        <v>29</v>
      </c>
      <c r="G93" s="5" t="s">
        <v>15</v>
      </c>
      <c r="H93" s="5" t="s">
        <v>18</v>
      </c>
      <c r="K93" s="17" t="s">
        <v>162</v>
      </c>
      <c r="L93" s="17"/>
      <c r="M93" s="17"/>
    </row>
    <row r="94" spans="1:13" x14ac:dyDescent="0.25">
      <c r="F94" s="6" t="s">
        <v>27</v>
      </c>
      <c r="G94" s="5" t="s">
        <v>15</v>
      </c>
      <c r="H94" s="5" t="s">
        <v>28</v>
      </c>
      <c r="K94" s="16" t="s">
        <v>163</v>
      </c>
      <c r="L94" s="16"/>
      <c r="M94" s="16"/>
    </row>
    <row r="95" spans="1:13" x14ac:dyDescent="0.25">
      <c r="K95" s="2" t="s">
        <v>1</v>
      </c>
      <c r="L95" s="2" t="s">
        <v>2</v>
      </c>
      <c r="M95" s="2" t="s">
        <v>3</v>
      </c>
    </row>
    <row r="96" spans="1:13" x14ac:dyDescent="0.25">
      <c r="A96" s="17" t="s">
        <v>89</v>
      </c>
      <c r="B96" s="17"/>
      <c r="C96" s="17"/>
      <c r="K96" s="3" t="s">
        <v>154</v>
      </c>
      <c r="L96" s="1" t="s">
        <v>275</v>
      </c>
      <c r="M96" s="1" t="s">
        <v>164</v>
      </c>
    </row>
    <row r="97" spans="1:13" x14ac:dyDescent="0.25">
      <c r="A97" s="16" t="s">
        <v>90</v>
      </c>
      <c r="B97" s="16"/>
      <c r="C97" s="16"/>
      <c r="K97" s="1" t="s">
        <v>52</v>
      </c>
      <c r="L97" s="1" t="s">
        <v>278</v>
      </c>
      <c r="M97" s="1" t="s">
        <v>165</v>
      </c>
    </row>
    <row r="98" spans="1:13" x14ac:dyDescent="0.25">
      <c r="A98" s="2" t="s">
        <v>1</v>
      </c>
      <c r="B98" s="2" t="s">
        <v>2</v>
      </c>
      <c r="C98" s="2" t="s">
        <v>3</v>
      </c>
      <c r="K98" s="5" t="s">
        <v>29</v>
      </c>
      <c r="L98" s="5" t="s">
        <v>15</v>
      </c>
      <c r="M98" s="5" t="s">
        <v>18</v>
      </c>
    </row>
    <row r="99" spans="1:13" x14ac:dyDescent="0.25">
      <c r="A99" s="1" t="s">
        <v>82</v>
      </c>
      <c r="B99" s="1" t="s">
        <v>275</v>
      </c>
      <c r="C99" s="1" t="s">
        <v>91</v>
      </c>
      <c r="K99" s="6" t="s">
        <v>27</v>
      </c>
      <c r="L99" s="5" t="s">
        <v>15</v>
      </c>
      <c r="M99" s="5" t="s">
        <v>28</v>
      </c>
    </row>
    <row r="100" spans="1:13" x14ac:dyDescent="0.25">
      <c r="A100" s="1" t="s">
        <v>130</v>
      </c>
      <c r="B100" s="1" t="s">
        <v>275</v>
      </c>
      <c r="C100" s="1" t="s">
        <v>131</v>
      </c>
    </row>
    <row r="101" spans="1:13" x14ac:dyDescent="0.25">
      <c r="A101" s="1" t="s">
        <v>52</v>
      </c>
      <c r="B101" s="1" t="s">
        <v>278</v>
      </c>
      <c r="C101" s="1" t="s">
        <v>92</v>
      </c>
    </row>
    <row r="102" spans="1:13" x14ac:dyDescent="0.25">
      <c r="A102" s="1" t="s">
        <v>93</v>
      </c>
      <c r="B102" s="1" t="s">
        <v>278</v>
      </c>
      <c r="C102" s="1" t="s">
        <v>96</v>
      </c>
    </row>
    <row r="103" spans="1:13" x14ac:dyDescent="0.25">
      <c r="A103" s="1" t="s">
        <v>94</v>
      </c>
      <c r="B103" s="1" t="s">
        <v>278</v>
      </c>
      <c r="C103" s="1" t="s">
        <v>97</v>
      </c>
    </row>
    <row r="104" spans="1:13" x14ac:dyDescent="0.25">
      <c r="A104" s="1" t="s">
        <v>95</v>
      </c>
      <c r="B104" s="1" t="s">
        <v>278</v>
      </c>
      <c r="C104" s="1" t="s">
        <v>98</v>
      </c>
    </row>
    <row r="105" spans="1:13" x14ac:dyDescent="0.25">
      <c r="A105" s="4" t="s">
        <v>99</v>
      </c>
      <c r="B105" s="1" t="s">
        <v>278</v>
      </c>
      <c r="C105" s="4" t="s">
        <v>100</v>
      </c>
    </row>
    <row r="106" spans="1:13" x14ac:dyDescent="0.25">
      <c r="A106" s="4" t="s">
        <v>65</v>
      </c>
      <c r="B106" s="5" t="s">
        <v>279</v>
      </c>
      <c r="C106" s="4" t="s">
        <v>101</v>
      </c>
    </row>
    <row r="107" spans="1:13" x14ac:dyDescent="0.25">
      <c r="A107" s="5" t="s">
        <v>29</v>
      </c>
      <c r="B107" s="5" t="s">
        <v>15</v>
      </c>
      <c r="C107" s="5" t="s">
        <v>18</v>
      </c>
    </row>
    <row r="108" spans="1:13" x14ac:dyDescent="0.25">
      <c r="A108" s="6" t="s">
        <v>27</v>
      </c>
      <c r="B108" s="5" t="s">
        <v>15</v>
      </c>
      <c r="C108" s="5" t="s">
        <v>28</v>
      </c>
    </row>
    <row r="110" spans="1:13" x14ac:dyDescent="0.25">
      <c r="A110" s="17" t="s">
        <v>280</v>
      </c>
      <c r="B110" s="17"/>
      <c r="C110" s="17"/>
    </row>
    <row r="111" spans="1:13" x14ac:dyDescent="0.25">
      <c r="A111" s="16" t="s">
        <v>281</v>
      </c>
      <c r="B111" s="16"/>
      <c r="C111" s="16"/>
    </row>
    <row r="112" spans="1:13" x14ac:dyDescent="0.25">
      <c r="A112" s="2" t="s">
        <v>1</v>
      </c>
      <c r="B112" s="2" t="s">
        <v>2</v>
      </c>
      <c r="C112" s="2" t="s">
        <v>3</v>
      </c>
    </row>
    <row r="113" spans="1:3" x14ac:dyDescent="0.25">
      <c r="A113" s="5" t="s">
        <v>0</v>
      </c>
      <c r="B113" s="5" t="s">
        <v>275</v>
      </c>
      <c r="C113" s="1" t="s">
        <v>7</v>
      </c>
    </row>
    <row r="114" spans="1:3" x14ac:dyDescent="0.25">
      <c r="A114" s="1" t="s">
        <v>282</v>
      </c>
      <c r="B114" s="1" t="s">
        <v>278</v>
      </c>
      <c r="C114" s="1" t="s">
        <v>289</v>
      </c>
    </row>
    <row r="115" spans="1:3" x14ac:dyDescent="0.25">
      <c r="A115" s="1" t="s">
        <v>284</v>
      </c>
      <c r="B115" s="1" t="s">
        <v>278</v>
      </c>
      <c r="C115" s="1" t="s">
        <v>283</v>
      </c>
    </row>
    <row r="117" spans="1:3" x14ac:dyDescent="0.25">
      <c r="A117" s="17" t="s">
        <v>285</v>
      </c>
      <c r="B117" s="17"/>
      <c r="C117" s="17"/>
    </row>
    <row r="118" spans="1:3" x14ac:dyDescent="0.25">
      <c r="A118" s="16" t="s">
        <v>286</v>
      </c>
      <c r="B118" s="16"/>
      <c r="C118" s="16"/>
    </row>
    <row r="119" spans="1:3" x14ac:dyDescent="0.25">
      <c r="A119" s="2" t="s">
        <v>1</v>
      </c>
      <c r="B119" s="2" t="s">
        <v>2</v>
      </c>
      <c r="C119" s="2" t="s">
        <v>3</v>
      </c>
    </row>
    <row r="120" spans="1:3" x14ac:dyDescent="0.25">
      <c r="A120" s="1" t="s">
        <v>288</v>
      </c>
      <c r="B120" s="1" t="s">
        <v>275</v>
      </c>
      <c r="C120" s="1" t="s">
        <v>290</v>
      </c>
    </row>
    <row r="121" spans="1:3" x14ac:dyDescent="0.25">
      <c r="A121" s="1" t="s">
        <v>282</v>
      </c>
      <c r="B121" s="1" t="s">
        <v>278</v>
      </c>
      <c r="C121" s="1" t="s">
        <v>289</v>
      </c>
    </row>
    <row r="122" spans="1:3" x14ac:dyDescent="0.25">
      <c r="A122" s="1" t="s">
        <v>287</v>
      </c>
      <c r="B122" s="1" t="s">
        <v>278</v>
      </c>
      <c r="C122" s="1" t="s">
        <v>291</v>
      </c>
    </row>
  </sheetData>
  <mergeCells count="53">
    <mergeCell ref="A110:C110"/>
    <mergeCell ref="A111:C111"/>
    <mergeCell ref="A117:C117"/>
    <mergeCell ref="A118:C118"/>
    <mergeCell ref="K22:M22"/>
    <mergeCell ref="A87:C87"/>
    <mergeCell ref="A88:C88"/>
    <mergeCell ref="K30:M30"/>
    <mergeCell ref="K13:M13"/>
    <mergeCell ref="A26:C26"/>
    <mergeCell ref="A27:C27"/>
    <mergeCell ref="A72:C72"/>
    <mergeCell ref="A73:C73"/>
    <mergeCell ref="K21:M21"/>
    <mergeCell ref="A13:C13"/>
    <mergeCell ref="K40:M40"/>
    <mergeCell ref="K31:M31"/>
    <mergeCell ref="A96:C96"/>
    <mergeCell ref="A97:C97"/>
    <mergeCell ref="K48:M48"/>
    <mergeCell ref="A38:C38"/>
    <mergeCell ref="A39:C39"/>
    <mergeCell ref="F55:H55"/>
    <mergeCell ref="F72:H72"/>
    <mergeCell ref="F73:H73"/>
    <mergeCell ref="F20:H20"/>
    <mergeCell ref="F34:H34"/>
    <mergeCell ref="F35:H35"/>
    <mergeCell ref="F54:H54"/>
    <mergeCell ref="K94:M94"/>
    <mergeCell ref="K76:M76"/>
    <mergeCell ref="K84:M84"/>
    <mergeCell ref="K85:M85"/>
    <mergeCell ref="K93:M93"/>
    <mergeCell ref="K58:M58"/>
    <mergeCell ref="K57:M57"/>
    <mergeCell ref="K66:M66"/>
    <mergeCell ref="K67:M67"/>
    <mergeCell ref="K75:M75"/>
    <mergeCell ref="K49:M49"/>
    <mergeCell ref="K39:M39"/>
    <mergeCell ref="A1:C1"/>
    <mergeCell ref="F1:H1"/>
    <mergeCell ref="K1:M1"/>
    <mergeCell ref="F4:H4"/>
    <mergeCell ref="F19:H19"/>
    <mergeCell ref="A3:C3"/>
    <mergeCell ref="A4:C4"/>
    <mergeCell ref="A12:C12"/>
    <mergeCell ref="K3:M3"/>
    <mergeCell ref="K4:M4"/>
    <mergeCell ref="K12:M12"/>
    <mergeCell ref="F3:H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X16"/>
  <sheetViews>
    <sheetView workbookViewId="0">
      <selection activeCell="D21" sqref="D21"/>
    </sheetView>
  </sheetViews>
  <sheetFormatPr defaultRowHeight="15" x14ac:dyDescent="0.25"/>
  <sheetData>
    <row r="3" spans="2:24" x14ac:dyDescent="0.25">
      <c r="B3" s="19" t="s">
        <v>4</v>
      </c>
      <c r="C3" s="19"/>
      <c r="D3" s="19"/>
      <c r="G3" s="19" t="s">
        <v>9</v>
      </c>
      <c r="H3" s="19"/>
      <c r="I3" s="19"/>
      <c r="Q3" s="19" t="s">
        <v>168</v>
      </c>
      <c r="R3" s="19"/>
      <c r="S3" s="19"/>
      <c r="V3" s="19" t="s">
        <v>57</v>
      </c>
      <c r="W3" s="19"/>
      <c r="X3" s="19"/>
    </row>
    <row r="4" spans="2:24" x14ac:dyDescent="0.25">
      <c r="B4" s="16" t="s">
        <v>254</v>
      </c>
      <c r="C4" s="16"/>
      <c r="D4" s="16"/>
      <c r="G4" s="16" t="s">
        <v>256</v>
      </c>
      <c r="H4" s="16"/>
      <c r="I4" s="16"/>
      <c r="Q4" s="16" t="s">
        <v>259</v>
      </c>
      <c r="R4" s="16"/>
      <c r="S4" s="16"/>
      <c r="V4" s="16" t="s">
        <v>270</v>
      </c>
      <c r="W4" s="16"/>
      <c r="X4" s="16"/>
    </row>
    <row r="5" spans="2:24" x14ac:dyDescent="0.25">
      <c r="B5" s="16" t="s">
        <v>255</v>
      </c>
      <c r="C5" s="16"/>
      <c r="D5" s="16"/>
      <c r="G5" s="16" t="s">
        <v>258</v>
      </c>
      <c r="H5" s="16"/>
      <c r="I5" s="16"/>
      <c r="Q5" s="16" t="s">
        <v>265</v>
      </c>
      <c r="R5" s="16"/>
      <c r="S5" s="16"/>
    </row>
    <row r="6" spans="2:24" x14ac:dyDescent="0.25">
      <c r="B6" s="16" t="s">
        <v>297</v>
      </c>
      <c r="C6" s="16"/>
      <c r="D6" s="16"/>
      <c r="L6" s="19" t="s">
        <v>166</v>
      </c>
      <c r="M6" s="19"/>
      <c r="N6" s="19"/>
      <c r="Q6" s="16" t="s">
        <v>266</v>
      </c>
      <c r="R6" s="16"/>
      <c r="S6" s="16"/>
      <c r="V6" s="19" t="s">
        <v>78</v>
      </c>
      <c r="W6" s="19"/>
      <c r="X6" s="19"/>
    </row>
    <row r="7" spans="2:24" x14ac:dyDescent="0.25">
      <c r="L7" s="16" t="s">
        <v>263</v>
      </c>
      <c r="M7" s="16"/>
      <c r="N7" s="16"/>
      <c r="Q7" s="16" t="s">
        <v>267</v>
      </c>
      <c r="R7" s="16"/>
      <c r="S7" s="16"/>
      <c r="V7" s="16" t="s">
        <v>274</v>
      </c>
      <c r="W7" s="16"/>
      <c r="X7" s="16"/>
    </row>
    <row r="8" spans="2:24" x14ac:dyDescent="0.25">
      <c r="B8" s="19" t="s">
        <v>280</v>
      </c>
      <c r="C8" s="19"/>
      <c r="D8" s="19"/>
      <c r="L8" s="16" t="s">
        <v>255</v>
      </c>
      <c r="M8" s="16"/>
      <c r="N8" s="16"/>
      <c r="Q8" s="16" t="s">
        <v>268</v>
      </c>
      <c r="R8" s="16"/>
      <c r="S8" s="16"/>
    </row>
    <row r="9" spans="2:24" x14ac:dyDescent="0.25">
      <c r="B9" s="16" t="s">
        <v>293</v>
      </c>
      <c r="C9" s="16"/>
      <c r="D9" s="16"/>
      <c r="L9" s="16" t="s">
        <v>257</v>
      </c>
      <c r="M9" s="16"/>
      <c r="N9" s="16"/>
      <c r="Q9" s="16" t="s">
        <v>269</v>
      </c>
      <c r="R9" s="16"/>
      <c r="S9" s="16"/>
      <c r="V9" s="19" t="s">
        <v>148</v>
      </c>
      <c r="W9" s="19"/>
      <c r="X9" s="19"/>
    </row>
    <row r="10" spans="2:24" x14ac:dyDescent="0.25">
      <c r="B10" s="16" t="s">
        <v>294</v>
      </c>
      <c r="C10" s="16"/>
      <c r="D10" s="16"/>
      <c r="V10" s="16" t="s">
        <v>273</v>
      </c>
      <c r="W10" s="16"/>
      <c r="X10" s="16"/>
    </row>
    <row r="11" spans="2:24" x14ac:dyDescent="0.25">
      <c r="G11" s="19" t="s">
        <v>203</v>
      </c>
      <c r="H11" s="19"/>
      <c r="I11" s="19"/>
    </row>
    <row r="12" spans="2:24" x14ac:dyDescent="0.25">
      <c r="B12" s="19" t="s">
        <v>292</v>
      </c>
      <c r="C12" s="19"/>
      <c r="D12" s="19"/>
      <c r="G12" s="16" t="s">
        <v>264</v>
      </c>
      <c r="H12" s="16"/>
      <c r="I12" s="16"/>
      <c r="V12" s="19" t="s">
        <v>171</v>
      </c>
      <c r="W12" s="19"/>
      <c r="X12" s="19"/>
    </row>
    <row r="13" spans="2:24" x14ac:dyDescent="0.25">
      <c r="B13" s="16" t="s">
        <v>295</v>
      </c>
      <c r="C13" s="16"/>
      <c r="D13" s="16"/>
      <c r="V13" s="16" t="s">
        <v>272</v>
      </c>
      <c r="W13" s="16"/>
      <c r="X13" s="16"/>
    </row>
    <row r="14" spans="2:24" x14ac:dyDescent="0.25">
      <c r="B14" s="16" t="s">
        <v>294</v>
      </c>
      <c r="C14" s="16"/>
      <c r="D14" s="16"/>
    </row>
    <row r="15" spans="2:24" x14ac:dyDescent="0.25">
      <c r="B15" s="16" t="s">
        <v>296</v>
      </c>
      <c r="C15" s="16"/>
      <c r="D15" s="16"/>
      <c r="V15" s="19" t="s">
        <v>109</v>
      </c>
      <c r="W15" s="19"/>
      <c r="X15" s="19"/>
    </row>
    <row r="16" spans="2:24" x14ac:dyDescent="0.25">
      <c r="V16" s="16" t="s">
        <v>271</v>
      </c>
      <c r="W16" s="16"/>
      <c r="X16" s="16"/>
    </row>
  </sheetData>
  <mergeCells count="37">
    <mergeCell ref="B14:D14"/>
    <mergeCell ref="B15:D15"/>
    <mergeCell ref="B6:D6"/>
    <mergeCell ref="B8:D8"/>
    <mergeCell ref="B9:D9"/>
    <mergeCell ref="B10:D10"/>
    <mergeCell ref="B12:D12"/>
    <mergeCell ref="B13:D13"/>
    <mergeCell ref="B3:D3"/>
    <mergeCell ref="B4:D4"/>
    <mergeCell ref="B5:D5"/>
    <mergeCell ref="G3:I3"/>
    <mergeCell ref="G4:I4"/>
    <mergeCell ref="G12:I12"/>
    <mergeCell ref="Q3:S3"/>
    <mergeCell ref="Q4:S4"/>
    <mergeCell ref="Q5:S5"/>
    <mergeCell ref="Q6:S6"/>
    <mergeCell ref="Q7:S7"/>
    <mergeCell ref="Q8:S8"/>
    <mergeCell ref="Q9:S9"/>
    <mergeCell ref="G5:I5"/>
    <mergeCell ref="L6:N6"/>
    <mergeCell ref="L7:N7"/>
    <mergeCell ref="L8:N8"/>
    <mergeCell ref="L9:N9"/>
    <mergeCell ref="G11:I11"/>
    <mergeCell ref="V12:X12"/>
    <mergeCell ref="V13:X13"/>
    <mergeCell ref="V15:X15"/>
    <mergeCell ref="V16:X16"/>
    <mergeCell ref="V3:X3"/>
    <mergeCell ref="V4:X4"/>
    <mergeCell ref="V6:X6"/>
    <mergeCell ref="V7:X7"/>
    <mergeCell ref="V9:X9"/>
    <mergeCell ref="V10:X10"/>
  </mergeCells>
  <pageMargins left="0.25" right="0.25" top="0.75" bottom="0.75" header="0.3" footer="0.3"/>
  <pageSetup scale="6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zoomScaleNormal="100" workbookViewId="0">
      <selection activeCell="O33" sqref="O33"/>
    </sheetView>
  </sheetViews>
  <sheetFormatPr defaultRowHeight="15" x14ac:dyDescent="0.25"/>
  <cols>
    <col min="1" max="1" width="27.42578125" bestFit="1" customWidth="1"/>
    <col min="2" max="2" width="13.42578125" bestFit="1" customWidth="1"/>
  </cols>
  <sheetData>
    <row r="1" spans="1:9" x14ac:dyDescent="0.25">
      <c r="A1" s="17" t="s">
        <v>280</v>
      </c>
      <c r="B1" s="17"/>
    </row>
    <row r="2" spans="1:9" x14ac:dyDescent="0.25">
      <c r="A2" s="16" t="s">
        <v>281</v>
      </c>
      <c r="B2" s="16"/>
    </row>
    <row r="3" spans="1:9" x14ac:dyDescent="0.25">
      <c r="A3" s="2" t="s">
        <v>1</v>
      </c>
      <c r="B3" s="2" t="s">
        <v>2</v>
      </c>
      <c r="D3" t="str">
        <f>"CREATE TABLE " &amp; UPPER(A1) &amp; " ("</f>
        <v>CREATE TABLE USER (</v>
      </c>
      <c r="I3" t="str">
        <f>"DROP TABLE IF EXISTS " &amp;A1&amp;";"</f>
        <v>DROP TABLE IF EXISTS USER;</v>
      </c>
    </row>
    <row r="4" spans="1:9" x14ac:dyDescent="0.25">
      <c r="A4" s="5" t="s">
        <v>0</v>
      </c>
      <c r="B4" s="5" t="s">
        <v>275</v>
      </c>
      <c r="D4" t="str">
        <f>CONCATENATE(A4, " ", UPPER(B4), " NOT NULL AUTO_INCREMENT,")</f>
        <v>user_id INT NOT NULL AUTO_INCREMENT,</v>
      </c>
    </row>
    <row r="5" spans="1:9" x14ac:dyDescent="0.25">
      <c r="A5" s="1" t="s">
        <v>282</v>
      </c>
      <c r="B5" s="1" t="s">
        <v>278</v>
      </c>
      <c r="D5" t="str">
        <f>CONCATENATE(A5, " ", UPPER(B5), ",")</f>
        <v>user_name VARCHAR(255),</v>
      </c>
    </row>
    <row r="6" spans="1:9" x14ac:dyDescent="0.25">
      <c r="A6" s="1" t="s">
        <v>284</v>
      </c>
      <c r="B6" s="1" t="s">
        <v>278</v>
      </c>
      <c r="D6" t="str">
        <f>CONCATENATE(A6, " ", UPPER(B6), ",")</f>
        <v>user_pass VARCHAR(255),</v>
      </c>
    </row>
    <row r="7" spans="1:9" x14ac:dyDescent="0.25">
      <c r="A7" s="20"/>
      <c r="B7" s="20"/>
      <c r="D7" t="s">
        <v>298</v>
      </c>
    </row>
    <row r="8" spans="1:9" x14ac:dyDescent="0.25">
      <c r="D8" t="str">
        <f>");"</f>
        <v>);</v>
      </c>
    </row>
    <row r="9" spans="1:9" x14ac:dyDescent="0.25">
      <c r="A9" s="17" t="s">
        <v>285</v>
      </c>
      <c r="B9" s="17"/>
    </row>
    <row r="10" spans="1:9" x14ac:dyDescent="0.25">
      <c r="A10" s="16" t="s">
        <v>286</v>
      </c>
      <c r="B10" s="16"/>
    </row>
    <row r="11" spans="1:9" x14ac:dyDescent="0.25">
      <c r="A11" s="2" t="s">
        <v>1</v>
      </c>
      <c r="B11" s="2" t="s">
        <v>2</v>
      </c>
      <c r="D11" t="str">
        <f>"CREATE TABLE " &amp; UPPER(A9) &amp; " ("</f>
        <v>CREATE TABLE USER_ROLES (</v>
      </c>
      <c r="I11" t="str">
        <f>"DROP TABLE IF EXISTS " &amp;A9&amp;";"</f>
        <v>DROP TABLE IF EXISTS USER_ROLES;</v>
      </c>
    </row>
    <row r="12" spans="1:9" x14ac:dyDescent="0.25">
      <c r="A12" s="5" t="s">
        <v>288</v>
      </c>
      <c r="B12" s="5" t="s">
        <v>275</v>
      </c>
      <c r="D12" t="str">
        <f>CONCATENATE(A12, " ", UPPER(B12), " NOT NULL AUTO_INCREMENT,")</f>
        <v>user_role_id INT NOT NULL AUTO_INCREMENT,</v>
      </c>
    </row>
    <row r="13" spans="1:9" x14ac:dyDescent="0.25">
      <c r="A13" s="1" t="s">
        <v>282</v>
      </c>
      <c r="B13" s="1" t="s">
        <v>278</v>
      </c>
      <c r="D13" t="str">
        <f>CONCATENATE(A13, " ", UPPER(B13), ",")</f>
        <v>user_name VARCHAR(255),</v>
      </c>
    </row>
    <row r="14" spans="1:9" x14ac:dyDescent="0.25">
      <c r="A14" s="1" t="s">
        <v>287</v>
      </c>
      <c r="B14" s="1" t="s">
        <v>278</v>
      </c>
      <c r="D14" t="str">
        <f>CONCATENATE(A14, " ", UPPER(B14), ",")</f>
        <v>role_name VARCHAR(255),</v>
      </c>
    </row>
    <row r="15" spans="1:9" x14ac:dyDescent="0.25">
      <c r="A15" s="20"/>
      <c r="B15" s="20"/>
      <c r="D15" t="s">
        <v>299</v>
      </c>
    </row>
    <row r="16" spans="1:9" x14ac:dyDescent="0.25">
      <c r="D16" t="str">
        <f>");"</f>
        <v>);</v>
      </c>
    </row>
    <row r="17" spans="1:9" x14ac:dyDescent="0.25">
      <c r="A17" s="17" t="s">
        <v>4</v>
      </c>
      <c r="B17" s="17"/>
    </row>
    <row r="18" spans="1:9" x14ac:dyDescent="0.25">
      <c r="A18" s="16" t="s">
        <v>5</v>
      </c>
      <c r="B18" s="16"/>
    </row>
    <row r="19" spans="1:9" x14ac:dyDescent="0.25">
      <c r="A19" s="2" t="s">
        <v>1</v>
      </c>
      <c r="B19" s="2" t="s">
        <v>2</v>
      </c>
      <c r="D19" t="str">
        <f>"CREATE TABLE " &amp; UPPER(A17) &amp; " ("</f>
        <v>CREATE TABLE AUTHORIZATION (</v>
      </c>
      <c r="I19" t="str">
        <f>"DROP TABLE IF EXISTS " &amp;A17&amp;";"</f>
        <v>DROP TABLE IF EXISTS AUTHORIZATION;</v>
      </c>
    </row>
    <row r="20" spans="1:9" x14ac:dyDescent="0.25">
      <c r="A20" s="1" t="s">
        <v>252</v>
      </c>
      <c r="B20" s="1" t="s">
        <v>275</v>
      </c>
      <c r="D20" t="str">
        <f>CONCATENATE(A20, " ", UPPER(B20), " NOT NULL AUTO_INCREMENT PRIMARY KEY,")</f>
        <v>authorization_id INT NOT NULL AUTO_INCREMENT PRIMARY KEY,</v>
      </c>
    </row>
    <row r="21" spans="1:9" x14ac:dyDescent="0.25">
      <c r="A21" s="1" t="s">
        <v>0</v>
      </c>
      <c r="B21" s="1" t="s">
        <v>275</v>
      </c>
      <c r="D21" t="str">
        <f>CONCATENATE(A21, " ", UPPER(B21), ",")</f>
        <v>user_id INT,</v>
      </c>
    </row>
    <row r="22" spans="1:9" x14ac:dyDescent="0.25">
      <c r="A22" s="1" t="s">
        <v>6</v>
      </c>
      <c r="B22" s="1" t="s">
        <v>275</v>
      </c>
      <c r="D22" t="str">
        <f>CONCATENATE(A22, " ", UPPER(B22), ",")</f>
        <v>recipe_id INT,</v>
      </c>
    </row>
    <row r="23" spans="1:9" x14ac:dyDescent="0.25">
      <c r="A23" s="1" t="s">
        <v>29</v>
      </c>
      <c r="B23" s="1" t="s">
        <v>15</v>
      </c>
      <c r="D23" t="str">
        <f>CONCATENATE(A23, " ", UPPER(B23), ",")</f>
        <v>update_date DATETIME,</v>
      </c>
    </row>
    <row r="24" spans="1:9" x14ac:dyDescent="0.25">
      <c r="A24" s="4" t="s">
        <v>27</v>
      </c>
      <c r="B24" s="1" t="s">
        <v>15</v>
      </c>
      <c r="D24" t="str">
        <f>CONCATENATE(A24, " ", UPPER(B24))</f>
        <v>create_date DATETIME</v>
      </c>
    </row>
    <row r="25" spans="1:9" x14ac:dyDescent="0.25">
      <c r="D25" t="str">
        <f>");"</f>
        <v>);</v>
      </c>
    </row>
    <row r="26" spans="1:9" x14ac:dyDescent="0.25">
      <c r="A26" s="17" t="s">
        <v>9</v>
      </c>
      <c r="B26" s="17"/>
    </row>
    <row r="27" spans="1:9" x14ac:dyDescent="0.25">
      <c r="A27" s="18" t="s">
        <v>10</v>
      </c>
      <c r="B27" s="18"/>
    </row>
    <row r="28" spans="1:9" x14ac:dyDescent="0.25">
      <c r="A28" s="2" t="s">
        <v>1</v>
      </c>
      <c r="B28" s="2" t="s">
        <v>2</v>
      </c>
      <c r="D28" t="str">
        <f>"CREATE TABLE " &amp; UPPER(A26) &amp; " ("</f>
        <v>CREATE TABLE RECIPE (</v>
      </c>
      <c r="I28" t="str">
        <f>"DROP TABLE IF EXISTS " &amp;A26&amp;";"</f>
        <v>DROP TABLE IF EXISTS RECIPE;</v>
      </c>
    </row>
    <row r="29" spans="1:9" x14ac:dyDescent="0.25">
      <c r="A29" s="5" t="s">
        <v>6</v>
      </c>
      <c r="B29" s="1" t="s">
        <v>275</v>
      </c>
      <c r="D29" t="str">
        <f>CONCATENATE(A29, " ", UPPER(B29), " NOT NULL AUTO_INCREMENT PRIMARY KEY,")</f>
        <v>recipe_id INT NOT NULL AUTO_INCREMENT PRIMARY KEY,</v>
      </c>
    </row>
    <row r="30" spans="1:9" x14ac:dyDescent="0.25">
      <c r="A30" s="5" t="s">
        <v>11</v>
      </c>
      <c r="B30" s="5" t="s">
        <v>278</v>
      </c>
      <c r="D30" t="str">
        <f t="shared" ref="D30:D36" si="0">CONCATENATE(A30, " ", UPPER(B30), ",")</f>
        <v>recipe_name VARCHAR(255),</v>
      </c>
    </row>
    <row r="31" spans="1:9" x14ac:dyDescent="0.25">
      <c r="A31" s="5" t="s">
        <v>12</v>
      </c>
      <c r="B31" s="5" t="s">
        <v>278</v>
      </c>
      <c r="D31" t="str">
        <f t="shared" si="0"/>
        <v>brewer_name VARCHAR(255),</v>
      </c>
    </row>
    <row r="32" spans="1:9" x14ac:dyDescent="0.25">
      <c r="A32" s="5" t="s">
        <v>24</v>
      </c>
      <c r="B32" s="1" t="s">
        <v>275</v>
      </c>
      <c r="D32" t="str">
        <f t="shared" si="0"/>
        <v>recipe_type_id INT,</v>
      </c>
    </row>
    <row r="33" spans="1:9" x14ac:dyDescent="0.25">
      <c r="A33" s="5" t="s">
        <v>13</v>
      </c>
      <c r="B33" s="5" t="s">
        <v>276</v>
      </c>
      <c r="D33" t="str">
        <f t="shared" si="0"/>
        <v>batch_size NUMERIC(18,2),</v>
      </c>
    </row>
    <row r="34" spans="1:9" x14ac:dyDescent="0.25">
      <c r="A34" s="5" t="s">
        <v>35</v>
      </c>
      <c r="B34" s="1" t="s">
        <v>275</v>
      </c>
      <c r="D34" t="str">
        <f t="shared" si="0"/>
        <v>batch_size_uom_id INT,</v>
      </c>
    </row>
    <row r="35" spans="1:9" x14ac:dyDescent="0.25">
      <c r="A35" s="5" t="s">
        <v>14</v>
      </c>
      <c r="B35" s="1" t="s">
        <v>275</v>
      </c>
      <c r="D35" t="str">
        <f t="shared" si="0"/>
        <v>equipment_profile_id INT,</v>
      </c>
    </row>
    <row r="36" spans="1:9" x14ac:dyDescent="0.25">
      <c r="A36" s="5" t="s">
        <v>29</v>
      </c>
      <c r="B36" s="5" t="s">
        <v>15</v>
      </c>
      <c r="D36" t="str">
        <f t="shared" si="0"/>
        <v>update_date DATETIME,</v>
      </c>
    </row>
    <row r="37" spans="1:9" x14ac:dyDescent="0.25">
      <c r="A37" s="6" t="s">
        <v>27</v>
      </c>
      <c r="B37" s="5" t="s">
        <v>15</v>
      </c>
      <c r="D37" t="str">
        <f>CONCATENATE(A37, " ", UPPER(B37))</f>
        <v>create_date DATETIME</v>
      </c>
    </row>
    <row r="38" spans="1:9" x14ac:dyDescent="0.25">
      <c r="D38" t="str">
        <f>");"</f>
        <v>);</v>
      </c>
    </row>
    <row r="40" spans="1:9" x14ac:dyDescent="0.25">
      <c r="A40" s="17" t="s">
        <v>166</v>
      </c>
      <c r="B40" s="17"/>
    </row>
    <row r="41" spans="1:9" x14ac:dyDescent="0.25">
      <c r="A41" s="18" t="s">
        <v>36</v>
      </c>
      <c r="B41" s="18"/>
    </row>
    <row r="42" spans="1:9" x14ac:dyDescent="0.25">
      <c r="A42" s="2" t="s">
        <v>1</v>
      </c>
      <c r="B42" s="2" t="s">
        <v>2</v>
      </c>
      <c r="D42" t="str">
        <f>"CREATE TABLE " &amp; UPPER(A40) &amp; " ("</f>
        <v>CREATE TABLE RECIPE_COMPONENT (</v>
      </c>
      <c r="I42" t="str">
        <f>"DROP TABLE IF EXISTS " &amp;A40&amp;";"</f>
        <v>DROP TABLE IF EXISTS RECIPE_COMPONENT;</v>
      </c>
    </row>
    <row r="43" spans="1:9" x14ac:dyDescent="0.25">
      <c r="A43" s="5" t="s">
        <v>260</v>
      </c>
      <c r="B43" s="1" t="s">
        <v>275</v>
      </c>
      <c r="D43" t="str">
        <f>CONCATENATE(A43, " ", UPPER(B43), " NOT NULL AUTO_INCREMENT PRIMARY KEY,")</f>
        <v>recipe_component_id INT NOT NULL AUTO_INCREMENT PRIMARY KEY,</v>
      </c>
    </row>
    <row r="44" spans="1:9" x14ac:dyDescent="0.25">
      <c r="A44" s="5" t="s">
        <v>6</v>
      </c>
      <c r="B44" s="1" t="s">
        <v>275</v>
      </c>
      <c r="D44" t="str">
        <f t="shared" ref="D44:D48" si="1">CONCATENATE(A44, " ", UPPER(B44), ",")</f>
        <v>recipe_id INT,</v>
      </c>
    </row>
    <row r="45" spans="1:9" x14ac:dyDescent="0.25">
      <c r="A45" s="5" t="s">
        <v>38</v>
      </c>
      <c r="B45" s="1" t="s">
        <v>275</v>
      </c>
      <c r="D45" t="str">
        <f t="shared" si="1"/>
        <v>component_id INT,</v>
      </c>
    </row>
    <row r="46" spans="1:9" x14ac:dyDescent="0.25">
      <c r="A46" s="5" t="s">
        <v>54</v>
      </c>
      <c r="B46" s="5" t="s">
        <v>276</v>
      </c>
      <c r="D46" t="str">
        <f t="shared" si="1"/>
        <v>amount NUMERIC(18,2),</v>
      </c>
    </row>
    <row r="47" spans="1:9" x14ac:dyDescent="0.25">
      <c r="A47" s="5" t="s">
        <v>55</v>
      </c>
      <c r="B47" s="1" t="s">
        <v>275</v>
      </c>
      <c r="D47" t="str">
        <f t="shared" si="1"/>
        <v>amount_uom_id INT,</v>
      </c>
    </row>
    <row r="48" spans="1:9" x14ac:dyDescent="0.25">
      <c r="A48" s="8" t="s">
        <v>29</v>
      </c>
      <c r="B48" s="8" t="s">
        <v>15</v>
      </c>
      <c r="D48" t="str">
        <f t="shared" si="1"/>
        <v>update_date DATETIME,</v>
      </c>
    </row>
    <row r="49" spans="1:9" x14ac:dyDescent="0.25">
      <c r="A49" s="6" t="s">
        <v>27</v>
      </c>
      <c r="B49" s="5" t="s">
        <v>15</v>
      </c>
      <c r="D49" t="str">
        <f>CONCATENATE(A49, " ", UPPER(B49))</f>
        <v>create_date DATETIME</v>
      </c>
    </row>
    <row r="50" spans="1:9" x14ac:dyDescent="0.25">
      <c r="A50" s="7"/>
      <c r="B50" s="7"/>
      <c r="D50" t="str">
        <f>");"</f>
        <v>);</v>
      </c>
    </row>
    <row r="51" spans="1:9" x14ac:dyDescent="0.25">
      <c r="A51" s="7"/>
      <c r="B51" s="7"/>
    </row>
    <row r="52" spans="1:9" x14ac:dyDescent="0.25">
      <c r="A52" s="17" t="s">
        <v>203</v>
      </c>
      <c r="B52" s="17"/>
    </row>
    <row r="53" spans="1:9" x14ac:dyDescent="0.25">
      <c r="A53" s="18" t="s">
        <v>204</v>
      </c>
      <c r="B53" s="18"/>
    </row>
    <row r="54" spans="1:9" x14ac:dyDescent="0.25">
      <c r="A54" s="2" t="s">
        <v>1</v>
      </c>
      <c r="B54" s="2" t="s">
        <v>2</v>
      </c>
      <c r="D54" t="str">
        <f>"CREATE TABLE " &amp; UPPER(A52) &amp; " ("</f>
        <v>CREATE TABLE PROFILE_EQUIPMENT (</v>
      </c>
      <c r="I54" t="str">
        <f>"DROP TABLE IF EXISTS " &amp;A52&amp;";"</f>
        <v>DROP TABLE IF EXISTS PROFILE_EQUIPMENT;</v>
      </c>
    </row>
    <row r="55" spans="1:9" x14ac:dyDescent="0.25">
      <c r="A55" s="5" t="s">
        <v>277</v>
      </c>
      <c r="B55" s="1" t="s">
        <v>275</v>
      </c>
      <c r="D55" t="str">
        <f>CONCATENATE(A55, " ", UPPER(B55), " NOT NULL AUTO_INCREMENT PRIMARY KEY,")</f>
        <v>profile_equipment_id INT NOT NULL AUTO_INCREMENT PRIMARY KEY,</v>
      </c>
    </row>
    <row r="56" spans="1:9" x14ac:dyDescent="0.25">
      <c r="A56" s="5" t="s">
        <v>52</v>
      </c>
      <c r="B56" s="5" t="s">
        <v>278</v>
      </c>
      <c r="D56" t="str">
        <f t="shared" ref="D56:D82" si="2">CONCATENATE(A56, " ", UPPER(B56), ",")</f>
        <v>name VARCHAR(255),</v>
      </c>
    </row>
    <row r="57" spans="1:9" x14ac:dyDescent="0.25">
      <c r="A57" s="5" t="s">
        <v>208</v>
      </c>
      <c r="B57" s="5" t="s">
        <v>276</v>
      </c>
      <c r="D57" t="str">
        <f t="shared" si="2"/>
        <v>efficiency NUMERIC(18,2),</v>
      </c>
    </row>
    <row r="58" spans="1:9" x14ac:dyDescent="0.25">
      <c r="A58" s="6" t="s">
        <v>234</v>
      </c>
      <c r="B58" s="5" t="s">
        <v>276</v>
      </c>
      <c r="D58" t="str">
        <f t="shared" si="2"/>
        <v>ferm_batch_vol NUMERIC(18,2),</v>
      </c>
    </row>
    <row r="59" spans="1:9" x14ac:dyDescent="0.25">
      <c r="A59" s="6" t="s">
        <v>218</v>
      </c>
      <c r="B59" s="1" t="s">
        <v>275</v>
      </c>
      <c r="D59" t="str">
        <f t="shared" si="2"/>
        <v>batch_vol_uom_id INT,</v>
      </c>
    </row>
    <row r="60" spans="1:9" x14ac:dyDescent="0.25">
      <c r="A60" s="6" t="s">
        <v>211</v>
      </c>
      <c r="B60" s="5" t="s">
        <v>276</v>
      </c>
      <c r="D60" t="str">
        <f t="shared" si="2"/>
        <v>mash_tun_vol NUMERIC(18,2),</v>
      </c>
    </row>
    <row r="61" spans="1:9" x14ac:dyDescent="0.25">
      <c r="A61" s="6" t="s">
        <v>214</v>
      </c>
      <c r="B61" s="1" t="s">
        <v>275</v>
      </c>
      <c r="D61" t="str">
        <f t="shared" si="2"/>
        <v>mash_tun_uom_id INT,</v>
      </c>
    </row>
    <row r="62" spans="1:9" x14ac:dyDescent="0.25">
      <c r="A62" s="6" t="s">
        <v>212</v>
      </c>
      <c r="B62" s="5" t="s">
        <v>276</v>
      </c>
      <c r="D62" t="str">
        <f t="shared" si="2"/>
        <v>boil_vol NUMERIC(18,2),</v>
      </c>
    </row>
    <row r="63" spans="1:9" x14ac:dyDescent="0.25">
      <c r="A63" s="6" t="s">
        <v>215</v>
      </c>
      <c r="B63" s="1" t="s">
        <v>275</v>
      </c>
      <c r="D63" t="str">
        <f t="shared" si="2"/>
        <v>boil_vol_uom_id INT,</v>
      </c>
    </row>
    <row r="64" spans="1:9" x14ac:dyDescent="0.25">
      <c r="A64" s="6" t="s">
        <v>209</v>
      </c>
      <c r="B64" s="5" t="s">
        <v>276</v>
      </c>
      <c r="D64" t="str">
        <f t="shared" si="2"/>
        <v>boil_time NUMERIC(18,2),</v>
      </c>
    </row>
    <row r="65" spans="1:4" x14ac:dyDescent="0.25">
      <c r="A65" s="6" t="s">
        <v>216</v>
      </c>
      <c r="B65" s="1" t="s">
        <v>275</v>
      </c>
      <c r="D65" t="str">
        <f t="shared" si="2"/>
        <v>boil_time_uom_id INT,</v>
      </c>
    </row>
    <row r="66" spans="1:4" x14ac:dyDescent="0.25">
      <c r="A66" s="6" t="s">
        <v>210</v>
      </c>
      <c r="B66" s="5" t="s">
        <v>276</v>
      </c>
      <c r="D66" t="str">
        <f t="shared" si="2"/>
        <v>boil_off_per_hr_vol NUMERIC(18,2),</v>
      </c>
    </row>
    <row r="67" spans="1:4" x14ac:dyDescent="0.25">
      <c r="A67" s="6" t="s">
        <v>217</v>
      </c>
      <c r="B67" s="1" t="s">
        <v>275</v>
      </c>
      <c r="D67" t="str">
        <f t="shared" si="2"/>
        <v>boil_off_per_hr_uom_id INT,</v>
      </c>
    </row>
    <row r="68" spans="1:4" x14ac:dyDescent="0.25">
      <c r="A68" s="6" t="s">
        <v>213</v>
      </c>
      <c r="B68" s="5" t="s">
        <v>276</v>
      </c>
      <c r="D68" t="str">
        <f t="shared" si="2"/>
        <v>boil_shrinkage NUMERIC(18,2),</v>
      </c>
    </row>
    <row r="69" spans="1:4" x14ac:dyDescent="0.25">
      <c r="A69" s="6" t="s">
        <v>241</v>
      </c>
      <c r="B69" s="5" t="s">
        <v>276</v>
      </c>
      <c r="D69" t="str">
        <f t="shared" si="2"/>
        <v>boil_total_boil_off NUMERIC(18,2),</v>
      </c>
    </row>
    <row r="70" spans="1:4" x14ac:dyDescent="0.25">
      <c r="A70" s="6" t="s">
        <v>242</v>
      </c>
      <c r="B70" s="1" t="s">
        <v>275</v>
      </c>
      <c r="D70" t="str">
        <f t="shared" si="2"/>
        <v>boil_total_boil_off_uom_id INT,</v>
      </c>
    </row>
    <row r="71" spans="1:4" x14ac:dyDescent="0.25">
      <c r="A71" s="6" t="s">
        <v>243</v>
      </c>
      <c r="B71" s="5" t="s">
        <v>276</v>
      </c>
      <c r="D71" t="str">
        <f t="shared" si="2"/>
        <v>boil_post_boil_vol NUMERIC(18,2),</v>
      </c>
    </row>
    <row r="72" spans="1:4" x14ac:dyDescent="0.25">
      <c r="A72" s="6" t="s">
        <v>244</v>
      </c>
      <c r="B72" s="1" t="s">
        <v>275</v>
      </c>
      <c r="D72" t="str">
        <f t="shared" si="2"/>
        <v>boil_post_boil_vol_uom_id INT,</v>
      </c>
    </row>
    <row r="73" spans="1:4" x14ac:dyDescent="0.25">
      <c r="A73" s="6" t="s">
        <v>228</v>
      </c>
      <c r="B73" s="5" t="s">
        <v>276</v>
      </c>
      <c r="D73" t="str">
        <f t="shared" si="2"/>
        <v>ferm_loss NUMERIC(18,2),</v>
      </c>
    </row>
    <row r="74" spans="1:4" x14ac:dyDescent="0.25">
      <c r="A74" s="6" t="s">
        <v>229</v>
      </c>
      <c r="B74" s="1" t="s">
        <v>275</v>
      </c>
      <c r="D74" t="str">
        <f t="shared" si="2"/>
        <v>ferm_loss_uom_id INT,</v>
      </c>
    </row>
    <row r="75" spans="1:4" x14ac:dyDescent="0.25">
      <c r="A75" s="6" t="s">
        <v>231</v>
      </c>
      <c r="B75" s="5" t="s">
        <v>276</v>
      </c>
      <c r="D75" t="str">
        <f t="shared" si="2"/>
        <v>ferm_top_up NUMERIC(18,2),</v>
      </c>
    </row>
    <row r="76" spans="1:4" x14ac:dyDescent="0.25">
      <c r="A76" s="6" t="s">
        <v>232</v>
      </c>
      <c r="B76" s="1" t="s">
        <v>275</v>
      </c>
      <c r="D76" t="str">
        <f t="shared" si="2"/>
        <v>ferm_top_up_uom_id INT,</v>
      </c>
    </row>
    <row r="77" spans="1:4" x14ac:dyDescent="0.25">
      <c r="A77" s="6" t="s">
        <v>236</v>
      </c>
      <c r="B77" s="5" t="s">
        <v>276</v>
      </c>
      <c r="D77" t="str">
        <f t="shared" si="2"/>
        <v>ferm_loss_trub_chill NUMERIC(18,2),</v>
      </c>
    </row>
    <row r="78" spans="1:4" x14ac:dyDescent="0.25">
      <c r="A78" s="6" t="s">
        <v>237</v>
      </c>
      <c r="B78" s="1" t="s">
        <v>275</v>
      </c>
      <c r="D78" t="str">
        <f t="shared" si="2"/>
        <v>ferm_loss_trub_chill_uom_id INT,</v>
      </c>
    </row>
    <row r="79" spans="1:4" x14ac:dyDescent="0.25">
      <c r="A79" s="6" t="s">
        <v>238</v>
      </c>
      <c r="B79" s="5" t="s">
        <v>276</v>
      </c>
      <c r="D79" t="str">
        <f t="shared" si="2"/>
        <v>bottling_vol NUMERIC(18,2),</v>
      </c>
    </row>
    <row r="80" spans="1:4" x14ac:dyDescent="0.25">
      <c r="A80" s="6" t="s">
        <v>239</v>
      </c>
      <c r="B80" s="1" t="s">
        <v>275</v>
      </c>
      <c r="D80" t="str">
        <f t="shared" si="2"/>
        <v>bottling_vol_uom_id INT,</v>
      </c>
    </row>
    <row r="81" spans="1:9" x14ac:dyDescent="0.25">
      <c r="A81" s="5" t="s">
        <v>65</v>
      </c>
      <c r="B81" s="5" t="s">
        <v>278</v>
      </c>
      <c r="D81" t="str">
        <f t="shared" si="2"/>
        <v>notes VARCHAR(255),</v>
      </c>
    </row>
    <row r="82" spans="1:9" x14ac:dyDescent="0.25">
      <c r="A82" s="5" t="s">
        <v>29</v>
      </c>
      <c r="B82" s="5" t="s">
        <v>15</v>
      </c>
      <c r="D82" t="str">
        <f t="shared" si="2"/>
        <v>update_date DATETIME,</v>
      </c>
    </row>
    <row r="83" spans="1:9" x14ac:dyDescent="0.25">
      <c r="A83" s="6" t="s">
        <v>27</v>
      </c>
      <c r="B83" s="5" t="s">
        <v>15</v>
      </c>
      <c r="D83" t="str">
        <f>CONCATENATE(A83, " ", UPPER(B83))</f>
        <v>create_date DATETIME</v>
      </c>
    </row>
    <row r="84" spans="1:9" x14ac:dyDescent="0.25">
      <c r="D84" t="str">
        <f>");"</f>
        <v>);</v>
      </c>
    </row>
    <row r="86" spans="1:9" x14ac:dyDescent="0.25">
      <c r="A86" s="17" t="s">
        <v>168</v>
      </c>
      <c r="B86" s="17"/>
    </row>
    <row r="87" spans="1:9" x14ac:dyDescent="0.25">
      <c r="A87" s="16" t="s">
        <v>37</v>
      </c>
      <c r="B87" s="16"/>
    </row>
    <row r="88" spans="1:9" x14ac:dyDescent="0.25">
      <c r="A88" s="2" t="s">
        <v>1</v>
      </c>
      <c r="B88" s="2" t="s">
        <v>2</v>
      </c>
      <c r="D88" t="str">
        <f>"CREATE TABLE " &amp; UPPER(A86) &amp; " ("</f>
        <v>CREATE TABLE COMPONENT (</v>
      </c>
      <c r="I88" t="str">
        <f>"DROP TABLE IF EXISTS " &amp;A86&amp;";"</f>
        <v>DROP TABLE IF EXISTS COMPONENT;</v>
      </c>
    </row>
    <row r="89" spans="1:9" x14ac:dyDescent="0.25">
      <c r="A89" s="1" t="s">
        <v>38</v>
      </c>
      <c r="B89" s="1" t="s">
        <v>275</v>
      </c>
      <c r="D89" t="str">
        <f>CONCATENATE(A89, " ", UPPER(B89), " NOT NULL AUTO_INCREMENT PRIMARY KEY,")</f>
        <v>component_id INT NOT NULL AUTO_INCREMENT PRIMARY KEY,</v>
      </c>
    </row>
    <row r="90" spans="1:9" x14ac:dyDescent="0.25">
      <c r="A90" s="1" t="s">
        <v>52</v>
      </c>
      <c r="B90" s="1" t="s">
        <v>278</v>
      </c>
      <c r="D90" t="str">
        <f t="shared" ref="D90:D97" si="3">CONCATENATE(A90, " ", UPPER(B90), ",")</f>
        <v>name VARCHAR(255),</v>
      </c>
    </row>
    <row r="91" spans="1:9" x14ac:dyDescent="0.25">
      <c r="A91" s="1" t="s">
        <v>39</v>
      </c>
      <c r="B91" s="1" t="s">
        <v>275</v>
      </c>
      <c r="D91" t="str">
        <f t="shared" si="3"/>
        <v>component_type_id INT,</v>
      </c>
    </row>
    <row r="92" spans="1:9" x14ac:dyDescent="0.25">
      <c r="A92" s="1" t="s">
        <v>42</v>
      </c>
      <c r="B92" s="1" t="s">
        <v>275</v>
      </c>
      <c r="D92" t="str">
        <f t="shared" si="3"/>
        <v>comp_hop_id INT,</v>
      </c>
    </row>
    <row r="93" spans="1:9" x14ac:dyDescent="0.25">
      <c r="A93" s="6" t="s">
        <v>40</v>
      </c>
      <c r="B93" s="1" t="s">
        <v>275</v>
      </c>
      <c r="D93" t="str">
        <f t="shared" si="3"/>
        <v>comp_grain_id INT,</v>
      </c>
    </row>
    <row r="94" spans="1:9" x14ac:dyDescent="0.25">
      <c r="A94" s="1" t="s">
        <v>41</v>
      </c>
      <c r="B94" s="1" t="s">
        <v>275</v>
      </c>
      <c r="D94" t="str">
        <f t="shared" si="3"/>
        <v>comp_yeast_id INT,</v>
      </c>
    </row>
    <row r="95" spans="1:9" x14ac:dyDescent="0.25">
      <c r="A95" s="1" t="s">
        <v>169</v>
      </c>
      <c r="B95" s="1" t="s">
        <v>275</v>
      </c>
      <c r="D95" t="str">
        <f t="shared" si="3"/>
        <v>comp_water_id INT,</v>
      </c>
    </row>
    <row r="96" spans="1:9" x14ac:dyDescent="0.25">
      <c r="A96" s="1" t="s">
        <v>43</v>
      </c>
      <c r="B96" s="1" t="s">
        <v>275</v>
      </c>
      <c r="D96" t="str">
        <f t="shared" si="3"/>
        <v>comp_other_id INT,</v>
      </c>
    </row>
    <row r="97" spans="1:9" x14ac:dyDescent="0.25">
      <c r="A97" s="5" t="s">
        <v>29</v>
      </c>
      <c r="B97" s="5" t="s">
        <v>15</v>
      </c>
      <c r="D97" t="str">
        <f t="shared" si="3"/>
        <v>update_date DATETIME,</v>
      </c>
    </row>
    <row r="98" spans="1:9" x14ac:dyDescent="0.25">
      <c r="A98" s="6" t="s">
        <v>27</v>
      </c>
      <c r="B98" s="5" t="s">
        <v>15</v>
      </c>
      <c r="D98" t="str">
        <f>CONCATENATE(A98, " ", UPPER(B98))</f>
        <v>create_date DATETIME</v>
      </c>
    </row>
    <row r="99" spans="1:9" x14ac:dyDescent="0.25">
      <c r="D99" t="str">
        <f>");"</f>
        <v>);</v>
      </c>
    </row>
    <row r="101" spans="1:9" x14ac:dyDescent="0.25">
      <c r="A101" s="17" t="s">
        <v>71</v>
      </c>
      <c r="B101" s="17"/>
    </row>
    <row r="102" spans="1:9" x14ac:dyDescent="0.25">
      <c r="A102" s="16" t="s">
        <v>72</v>
      </c>
      <c r="B102" s="16"/>
    </row>
    <row r="103" spans="1:9" x14ac:dyDescent="0.25">
      <c r="A103" s="2" t="s">
        <v>1</v>
      </c>
      <c r="B103" s="2" t="s">
        <v>2</v>
      </c>
      <c r="D103" t="str">
        <f>"CREATE TABLE " &amp; UPPER(A101) &amp; " ("</f>
        <v>CREATE TABLE ORIGIN (</v>
      </c>
      <c r="I103" t="str">
        <f>"DROP TABLE IF EXISTS " &amp;A101&amp;";"</f>
        <v>DROP TABLE IF EXISTS ORIGIN;</v>
      </c>
    </row>
    <row r="104" spans="1:9" x14ac:dyDescent="0.25">
      <c r="A104" s="1" t="s">
        <v>61</v>
      </c>
      <c r="B104" s="1" t="s">
        <v>275</v>
      </c>
      <c r="D104" t="str">
        <f>CONCATENATE(A104, " ", UPPER(B104), " NOT NULL AUTO_INCREMENT PRIMARY KEY,")</f>
        <v>origin_id INT NOT NULL AUTO_INCREMENT PRIMARY KEY,</v>
      </c>
    </row>
    <row r="105" spans="1:9" x14ac:dyDescent="0.25">
      <c r="A105" s="1" t="s">
        <v>52</v>
      </c>
      <c r="B105" s="1" t="s">
        <v>278</v>
      </c>
      <c r="D105" t="str">
        <f t="shared" ref="D105:D106" si="4">CONCATENATE(A105, " ", UPPER(B105), ",")</f>
        <v>name VARCHAR(255),</v>
      </c>
    </row>
    <row r="106" spans="1:9" x14ac:dyDescent="0.25">
      <c r="A106" s="5" t="s">
        <v>29</v>
      </c>
      <c r="B106" s="5" t="s">
        <v>15</v>
      </c>
      <c r="D106" t="str">
        <f t="shared" si="4"/>
        <v>update_date DATETIME,</v>
      </c>
    </row>
    <row r="107" spans="1:9" x14ac:dyDescent="0.25">
      <c r="A107" s="6" t="s">
        <v>27</v>
      </c>
      <c r="B107" s="5" t="s">
        <v>15</v>
      </c>
      <c r="D107" t="str">
        <f>CONCATENATE(A107, " ", UPPER(B107))</f>
        <v>create_date DATETIME</v>
      </c>
    </row>
    <row r="108" spans="1:9" x14ac:dyDescent="0.25">
      <c r="D108" t="str">
        <f>");"</f>
        <v>);</v>
      </c>
    </row>
    <row r="110" spans="1:9" x14ac:dyDescent="0.25">
      <c r="A110" s="17" t="s">
        <v>89</v>
      </c>
      <c r="B110" s="17"/>
    </row>
    <row r="111" spans="1:9" x14ac:dyDescent="0.25">
      <c r="A111" s="16" t="s">
        <v>90</v>
      </c>
      <c r="B111" s="16"/>
    </row>
    <row r="112" spans="1:9" x14ac:dyDescent="0.25">
      <c r="A112" s="2" t="s">
        <v>1</v>
      </c>
      <c r="B112" s="2" t="s">
        <v>2</v>
      </c>
      <c r="D112" t="str">
        <f>"CREATE TABLE " &amp; UPPER(A110) &amp; " ("</f>
        <v>CREATE TABLE SUPPLIER (</v>
      </c>
      <c r="I112" t="str">
        <f>"DROP TABLE IF EXISTS " &amp;A110&amp;";"</f>
        <v>DROP TABLE IF EXISTS SUPPLIER;</v>
      </c>
    </row>
    <row r="113" spans="1:9" x14ac:dyDescent="0.25">
      <c r="A113" s="1" t="s">
        <v>82</v>
      </c>
      <c r="B113" s="1" t="s">
        <v>275</v>
      </c>
      <c r="D113" t="str">
        <f>CONCATENATE(A113, " ", UPPER(B113), " NOT NULL AUTO_INCREMENT PRIMARY KEY,")</f>
        <v>supplier_id INT NOT NULL AUTO_INCREMENT PRIMARY KEY,</v>
      </c>
    </row>
    <row r="114" spans="1:9" x14ac:dyDescent="0.25">
      <c r="A114" s="1" t="s">
        <v>130</v>
      </c>
      <c r="B114" s="1" t="s">
        <v>275</v>
      </c>
      <c r="D114" t="str">
        <f t="shared" ref="D114:D121" si="5">CONCATENATE(A114, " ", UPPER(B114), ",")</f>
        <v>supplier_type_id INT,</v>
      </c>
    </row>
    <row r="115" spans="1:9" x14ac:dyDescent="0.25">
      <c r="A115" s="1" t="s">
        <v>52</v>
      </c>
      <c r="B115" s="1" t="s">
        <v>278</v>
      </c>
      <c r="D115" t="str">
        <f t="shared" si="5"/>
        <v>name VARCHAR(255),</v>
      </c>
    </row>
    <row r="116" spans="1:9" x14ac:dyDescent="0.25">
      <c r="A116" s="1" t="s">
        <v>93</v>
      </c>
      <c r="B116" s="1" t="s">
        <v>278</v>
      </c>
      <c r="D116" t="str">
        <f t="shared" si="5"/>
        <v>url VARCHAR(255),</v>
      </c>
    </row>
    <row r="117" spans="1:9" x14ac:dyDescent="0.25">
      <c r="A117" s="1" t="s">
        <v>94</v>
      </c>
      <c r="B117" s="1" t="s">
        <v>278</v>
      </c>
      <c r="D117" t="str">
        <f t="shared" si="5"/>
        <v>email VARCHAR(255),</v>
      </c>
    </row>
    <row r="118" spans="1:9" x14ac:dyDescent="0.25">
      <c r="A118" s="1" t="s">
        <v>95</v>
      </c>
      <c r="B118" s="1" t="s">
        <v>278</v>
      </c>
      <c r="D118" t="str">
        <f t="shared" si="5"/>
        <v>phone VARCHAR(255),</v>
      </c>
    </row>
    <row r="119" spans="1:9" x14ac:dyDescent="0.25">
      <c r="A119" s="4" t="s">
        <v>99</v>
      </c>
      <c r="B119" s="1" t="s">
        <v>278</v>
      </c>
      <c r="D119" t="str">
        <f t="shared" si="5"/>
        <v>contact_name VARCHAR(255),</v>
      </c>
    </row>
    <row r="120" spans="1:9" x14ac:dyDescent="0.25">
      <c r="A120" s="4" t="s">
        <v>65</v>
      </c>
      <c r="B120" s="1" t="s">
        <v>278</v>
      </c>
      <c r="D120" t="str">
        <f t="shared" si="5"/>
        <v>notes VARCHAR(255),</v>
      </c>
    </row>
    <row r="121" spans="1:9" x14ac:dyDescent="0.25">
      <c r="A121" s="5" t="s">
        <v>29</v>
      </c>
      <c r="B121" s="5" t="s">
        <v>15</v>
      </c>
      <c r="D121" t="str">
        <f t="shared" si="5"/>
        <v>update_date DATETIME,</v>
      </c>
    </row>
    <row r="122" spans="1:9" x14ac:dyDescent="0.25">
      <c r="A122" s="6" t="s">
        <v>27</v>
      </c>
      <c r="B122" s="5" t="s">
        <v>15</v>
      </c>
      <c r="D122" t="str">
        <f>CONCATENATE(A122, " ", UPPER(B122))</f>
        <v>create_date DATETIME</v>
      </c>
    </row>
    <row r="123" spans="1:9" x14ac:dyDescent="0.25">
      <c r="D123" t="str">
        <f>");"</f>
        <v>);</v>
      </c>
    </row>
    <row r="124" spans="1:9" x14ac:dyDescent="0.25">
      <c r="A124" s="13" t="s">
        <v>57</v>
      </c>
      <c r="B124" s="14"/>
    </row>
    <row r="125" spans="1:9" x14ac:dyDescent="0.25">
      <c r="A125" s="10" t="s">
        <v>58</v>
      </c>
      <c r="B125" s="11"/>
    </row>
    <row r="126" spans="1:9" x14ac:dyDescent="0.25">
      <c r="A126" s="2" t="s">
        <v>1</v>
      </c>
      <c r="B126" s="2" t="s">
        <v>2</v>
      </c>
      <c r="D126" t="str">
        <f>"CREATE TABLE " &amp; UPPER(A124) &amp; " ("</f>
        <v>CREATE TABLE COMPONENT_HOP (</v>
      </c>
      <c r="I126" t="str">
        <f>"DROP TABLE IF EXISTS " &amp;A124&amp;";"</f>
        <v>DROP TABLE IF EXISTS COMPONENT_HOP;</v>
      </c>
    </row>
    <row r="127" spans="1:9" x14ac:dyDescent="0.25">
      <c r="A127" s="1" t="s">
        <v>42</v>
      </c>
      <c r="B127" s="1" t="s">
        <v>275</v>
      </c>
      <c r="D127" t="str">
        <f>CONCATENATE(A127, " ", UPPER(B127), " NOT NULL AUTO_INCREMENT PRIMARY KEY,")</f>
        <v>comp_hop_id INT NOT NULL AUTO_INCREMENT PRIMARY KEY,</v>
      </c>
    </row>
    <row r="128" spans="1:9" x14ac:dyDescent="0.25">
      <c r="A128" s="1" t="s">
        <v>52</v>
      </c>
      <c r="B128" s="1" t="s">
        <v>278</v>
      </c>
      <c r="D128" t="str">
        <f t="shared" ref="D128:D136" si="6">CONCATENATE(A128, " ", UPPER(B128), ",")</f>
        <v>name VARCHAR(255),</v>
      </c>
    </row>
    <row r="129" spans="1:9" x14ac:dyDescent="0.25">
      <c r="A129" s="1" t="s">
        <v>61</v>
      </c>
      <c r="B129" s="1" t="s">
        <v>275</v>
      </c>
      <c r="D129" t="str">
        <f t="shared" si="6"/>
        <v>origin_id INT,</v>
      </c>
    </row>
    <row r="130" spans="1:9" x14ac:dyDescent="0.25">
      <c r="A130" s="1" t="s">
        <v>82</v>
      </c>
      <c r="B130" s="1" t="s">
        <v>275</v>
      </c>
      <c r="D130" t="str">
        <f t="shared" si="6"/>
        <v>supplier_id INT,</v>
      </c>
    </row>
    <row r="131" spans="1:9" x14ac:dyDescent="0.25">
      <c r="A131" s="1" t="s">
        <v>62</v>
      </c>
      <c r="B131" s="1" t="s">
        <v>276</v>
      </c>
      <c r="D131" t="str">
        <f t="shared" si="6"/>
        <v>alpha_pct NUMERIC(18,2),</v>
      </c>
    </row>
    <row r="132" spans="1:9" x14ac:dyDescent="0.25">
      <c r="A132" s="1" t="s">
        <v>64</v>
      </c>
      <c r="B132" s="1" t="s">
        <v>276</v>
      </c>
      <c r="D132" t="str">
        <f t="shared" si="6"/>
        <v>beta_pct NUMERIC(18,2),</v>
      </c>
    </row>
    <row r="133" spans="1:9" x14ac:dyDescent="0.25">
      <c r="A133" s="1" t="s">
        <v>63</v>
      </c>
      <c r="B133" s="1" t="s">
        <v>275</v>
      </c>
      <c r="D133" t="str">
        <f t="shared" si="6"/>
        <v>hop_type_id INT,</v>
      </c>
    </row>
    <row r="134" spans="1:9" x14ac:dyDescent="0.25">
      <c r="A134" s="1" t="s">
        <v>105</v>
      </c>
      <c r="B134" s="1" t="s">
        <v>275</v>
      </c>
      <c r="D134" t="str">
        <f t="shared" si="6"/>
        <v>hop_form_id INT,</v>
      </c>
    </row>
    <row r="135" spans="1:9" x14ac:dyDescent="0.25">
      <c r="A135" s="1" t="s">
        <v>65</v>
      </c>
      <c r="B135" s="1" t="s">
        <v>278</v>
      </c>
      <c r="D135" t="str">
        <f t="shared" si="6"/>
        <v>notes VARCHAR(255),</v>
      </c>
    </row>
    <row r="136" spans="1:9" x14ac:dyDescent="0.25">
      <c r="A136" s="5" t="s">
        <v>29</v>
      </c>
      <c r="B136" s="5" t="s">
        <v>15</v>
      </c>
      <c r="D136" t="str">
        <f t="shared" si="6"/>
        <v>update_date DATETIME,</v>
      </c>
    </row>
    <row r="137" spans="1:9" x14ac:dyDescent="0.25">
      <c r="A137" s="6" t="s">
        <v>27</v>
      </c>
      <c r="B137" s="5" t="s">
        <v>15</v>
      </c>
      <c r="D137" t="str">
        <f>CONCATENATE(A137, " ", UPPER(B137))</f>
        <v>create_date DATETIME</v>
      </c>
    </row>
    <row r="138" spans="1:9" x14ac:dyDescent="0.25">
      <c r="D138" t="str">
        <f>");"</f>
        <v>);</v>
      </c>
    </row>
    <row r="140" spans="1:9" x14ac:dyDescent="0.25">
      <c r="A140" s="13" t="s">
        <v>78</v>
      </c>
      <c r="B140" s="14"/>
    </row>
    <row r="141" spans="1:9" x14ac:dyDescent="0.25">
      <c r="A141" s="10" t="s">
        <v>79</v>
      </c>
      <c r="B141" s="11"/>
    </row>
    <row r="142" spans="1:9" x14ac:dyDescent="0.25">
      <c r="A142" s="2" t="s">
        <v>1</v>
      </c>
      <c r="B142" s="2" t="s">
        <v>2</v>
      </c>
      <c r="D142" t="str">
        <f>"CREATE TABLE " &amp; UPPER(A140) &amp; " ("</f>
        <v>CREATE TABLE COMPONENT_GRAIN (</v>
      </c>
      <c r="I142" t="str">
        <f>"DROP TABLE IF EXISTS " &amp;A140&amp;";"</f>
        <v>DROP TABLE IF EXISTS COMPONENT_GRAIN;</v>
      </c>
    </row>
    <row r="143" spans="1:9" x14ac:dyDescent="0.25">
      <c r="A143" s="1" t="s">
        <v>40</v>
      </c>
      <c r="B143" s="1" t="s">
        <v>275</v>
      </c>
      <c r="D143" t="str">
        <f>CONCATENATE(A143, " ", UPPER(B143), " NOT NULL AUTO_INCREMENT PRIMARY KEY,")</f>
        <v>comp_grain_id INT NOT NULL AUTO_INCREMENT PRIMARY KEY,</v>
      </c>
    </row>
    <row r="144" spans="1:9" x14ac:dyDescent="0.25">
      <c r="A144" s="1" t="s">
        <v>52</v>
      </c>
      <c r="B144" s="1" t="s">
        <v>278</v>
      </c>
      <c r="D144" t="str">
        <f t="shared" ref="D144:D151" si="7">CONCATENATE(A144, " ", UPPER(B144), ",")</f>
        <v>name VARCHAR(255),</v>
      </c>
    </row>
    <row r="145" spans="1:9" x14ac:dyDescent="0.25">
      <c r="A145" s="1" t="s">
        <v>61</v>
      </c>
      <c r="B145" s="1" t="s">
        <v>275</v>
      </c>
      <c r="D145" t="str">
        <f t="shared" si="7"/>
        <v>origin_id INT,</v>
      </c>
    </row>
    <row r="146" spans="1:9" x14ac:dyDescent="0.25">
      <c r="A146" s="3" t="s">
        <v>82</v>
      </c>
      <c r="B146" s="1" t="s">
        <v>275</v>
      </c>
      <c r="D146" t="str">
        <f t="shared" si="7"/>
        <v>supplier_id INT,</v>
      </c>
    </row>
    <row r="147" spans="1:9" x14ac:dyDescent="0.25">
      <c r="A147" s="1" t="s">
        <v>80</v>
      </c>
      <c r="B147" s="1" t="s">
        <v>275</v>
      </c>
      <c r="D147" t="str">
        <f t="shared" si="7"/>
        <v>grain_type_id INT,</v>
      </c>
    </row>
    <row r="148" spans="1:9" x14ac:dyDescent="0.25">
      <c r="A148" s="1" t="s">
        <v>81</v>
      </c>
      <c r="B148" s="1" t="s">
        <v>276</v>
      </c>
      <c r="D148" t="str">
        <f t="shared" si="7"/>
        <v>color NUMERIC(18,2),</v>
      </c>
    </row>
    <row r="149" spans="1:9" x14ac:dyDescent="0.25">
      <c r="A149" s="4" t="s">
        <v>83</v>
      </c>
      <c r="B149" s="1" t="s">
        <v>276</v>
      </c>
      <c r="D149" t="str">
        <f t="shared" si="7"/>
        <v>potential NUMERIC(18,2),</v>
      </c>
    </row>
    <row r="150" spans="1:9" x14ac:dyDescent="0.25">
      <c r="A150" s="1" t="s">
        <v>65</v>
      </c>
      <c r="B150" s="1" t="s">
        <v>278</v>
      </c>
      <c r="D150" t="str">
        <f t="shared" si="7"/>
        <v>notes VARCHAR(255),</v>
      </c>
    </row>
    <row r="151" spans="1:9" x14ac:dyDescent="0.25">
      <c r="A151" s="5" t="s">
        <v>29</v>
      </c>
      <c r="B151" s="5" t="s">
        <v>15</v>
      </c>
      <c r="D151" t="str">
        <f t="shared" si="7"/>
        <v>update_date DATETIME,</v>
      </c>
    </row>
    <row r="152" spans="1:9" x14ac:dyDescent="0.25">
      <c r="A152" s="6" t="s">
        <v>27</v>
      </c>
      <c r="B152" s="5" t="s">
        <v>15</v>
      </c>
      <c r="D152" t="str">
        <f>CONCATENATE(A152, " ", UPPER(B152))</f>
        <v>create_date DATETIME</v>
      </c>
    </row>
    <row r="153" spans="1:9" x14ac:dyDescent="0.25">
      <c r="D153" t="str">
        <f>");"</f>
        <v>);</v>
      </c>
    </row>
    <row r="155" spans="1:9" x14ac:dyDescent="0.25">
      <c r="A155" s="13" t="s">
        <v>109</v>
      </c>
      <c r="B155" s="14"/>
    </row>
    <row r="156" spans="1:9" x14ac:dyDescent="0.25">
      <c r="A156" s="10" t="s">
        <v>110</v>
      </c>
      <c r="B156" s="11"/>
    </row>
    <row r="157" spans="1:9" x14ac:dyDescent="0.25">
      <c r="A157" s="2" t="s">
        <v>1</v>
      </c>
      <c r="B157" s="2" t="s">
        <v>2</v>
      </c>
      <c r="D157" t="str">
        <f>"CREATE TABLE " &amp; UPPER(A155) &amp; " ("</f>
        <v>CREATE TABLE COMPONENT_YEAST (</v>
      </c>
      <c r="I157" t="str">
        <f>"DROP TABLE IF EXISTS " &amp;A155&amp;";"</f>
        <v>DROP TABLE IF EXISTS COMPONENT_YEAST;</v>
      </c>
    </row>
    <row r="158" spans="1:9" x14ac:dyDescent="0.25">
      <c r="A158" s="1" t="s">
        <v>41</v>
      </c>
      <c r="B158" s="1" t="s">
        <v>275</v>
      </c>
      <c r="D158" t="str">
        <f>CONCATENATE(A158, " ", UPPER(B158), " NOT NULL AUTO_INCREMENT PRIMARY KEY,")</f>
        <v>comp_yeast_id INT NOT NULL AUTO_INCREMENT PRIMARY KEY,</v>
      </c>
    </row>
    <row r="159" spans="1:9" x14ac:dyDescent="0.25">
      <c r="A159" s="1" t="s">
        <v>52</v>
      </c>
      <c r="B159" s="1" t="s">
        <v>278</v>
      </c>
      <c r="D159" t="str">
        <f t="shared" ref="D159:D171" si="8">CONCATENATE(A159, " ", UPPER(B159), ",")</f>
        <v>name VARCHAR(255),</v>
      </c>
    </row>
    <row r="160" spans="1:9" x14ac:dyDescent="0.25">
      <c r="A160" s="1" t="s">
        <v>113</v>
      </c>
      <c r="B160" s="1" t="s">
        <v>275</v>
      </c>
      <c r="D160" t="str">
        <f t="shared" si="8"/>
        <v>lab_id INT,</v>
      </c>
    </row>
    <row r="161" spans="1:4" x14ac:dyDescent="0.25">
      <c r="A161" s="3" t="s">
        <v>82</v>
      </c>
      <c r="B161" s="1" t="s">
        <v>275</v>
      </c>
      <c r="D161" t="str">
        <f t="shared" si="8"/>
        <v>supplier_id INT,</v>
      </c>
    </row>
    <row r="162" spans="1:4" x14ac:dyDescent="0.25">
      <c r="A162" s="1" t="s">
        <v>114</v>
      </c>
      <c r="B162" s="1" t="s">
        <v>275</v>
      </c>
      <c r="D162" t="str">
        <f t="shared" si="8"/>
        <v>yeast_type_id INT,</v>
      </c>
    </row>
    <row r="163" spans="1:4" x14ac:dyDescent="0.25">
      <c r="A163" s="1" t="s">
        <v>115</v>
      </c>
      <c r="B163" s="1" t="s">
        <v>275</v>
      </c>
      <c r="D163" t="str">
        <f t="shared" si="8"/>
        <v>yeast_form_id INT,</v>
      </c>
    </row>
    <row r="164" spans="1:4" x14ac:dyDescent="0.25">
      <c r="A164" s="4" t="s">
        <v>116</v>
      </c>
      <c r="B164" s="1" t="s">
        <v>275</v>
      </c>
      <c r="D164" t="str">
        <f t="shared" si="8"/>
        <v>yeast_floc_type_id INT,</v>
      </c>
    </row>
    <row r="165" spans="1:4" x14ac:dyDescent="0.25">
      <c r="A165" s="4" t="s">
        <v>117</v>
      </c>
      <c r="B165" s="1" t="s">
        <v>276</v>
      </c>
      <c r="D165" t="str">
        <f t="shared" si="8"/>
        <v>attenuation_min NUMERIC(18,2),</v>
      </c>
    </row>
    <row r="166" spans="1:4" x14ac:dyDescent="0.25">
      <c r="A166" s="4" t="s">
        <v>118</v>
      </c>
      <c r="B166" s="1" t="s">
        <v>276</v>
      </c>
      <c r="D166" t="str">
        <f t="shared" si="8"/>
        <v>attenuation_max NUMERIC(18,2),</v>
      </c>
    </row>
    <row r="167" spans="1:4" x14ac:dyDescent="0.25">
      <c r="A167" s="4" t="s">
        <v>119</v>
      </c>
      <c r="B167" s="1" t="s">
        <v>276</v>
      </c>
      <c r="D167" t="str">
        <f t="shared" si="8"/>
        <v>temperature_min NUMERIC(18,2),</v>
      </c>
    </row>
    <row r="168" spans="1:4" x14ac:dyDescent="0.25">
      <c r="A168" s="4" t="s">
        <v>120</v>
      </c>
      <c r="B168" s="1" t="s">
        <v>276</v>
      </c>
      <c r="D168" t="str">
        <f t="shared" si="8"/>
        <v>temperature_max NUMERIC(18,2),</v>
      </c>
    </row>
    <row r="169" spans="1:4" x14ac:dyDescent="0.25">
      <c r="A169" s="4" t="s">
        <v>121</v>
      </c>
      <c r="B169" s="1" t="s">
        <v>276</v>
      </c>
      <c r="D169" t="str">
        <f t="shared" si="8"/>
        <v>cells_per_pack NUMERIC(18,2),</v>
      </c>
    </row>
    <row r="170" spans="1:4" x14ac:dyDescent="0.25">
      <c r="A170" s="1" t="s">
        <v>65</v>
      </c>
      <c r="B170" s="1" t="s">
        <v>278</v>
      </c>
      <c r="D170" t="str">
        <f t="shared" si="8"/>
        <v>notes VARCHAR(255),</v>
      </c>
    </row>
    <row r="171" spans="1:4" x14ac:dyDescent="0.25">
      <c r="A171" s="5" t="s">
        <v>29</v>
      </c>
      <c r="B171" s="5" t="s">
        <v>15</v>
      </c>
      <c r="D171" t="str">
        <f t="shared" si="8"/>
        <v>update_date DATETIME,</v>
      </c>
    </row>
    <row r="172" spans="1:4" x14ac:dyDescent="0.25">
      <c r="A172" s="6" t="s">
        <v>27</v>
      </c>
      <c r="B172" s="5" t="s">
        <v>15</v>
      </c>
      <c r="D172" t="str">
        <f>CONCATENATE(A172, " ", UPPER(B172))</f>
        <v>create_date DATETIME</v>
      </c>
    </row>
    <row r="173" spans="1:4" x14ac:dyDescent="0.25">
      <c r="D173" t="str">
        <f>");"</f>
        <v>);</v>
      </c>
    </row>
    <row r="175" spans="1:4" x14ac:dyDescent="0.25">
      <c r="A175" s="13" t="s">
        <v>148</v>
      </c>
      <c r="B175" s="14"/>
    </row>
    <row r="176" spans="1:4" x14ac:dyDescent="0.25">
      <c r="A176" s="10" t="s">
        <v>149</v>
      </c>
      <c r="B176" s="11"/>
    </row>
    <row r="177" spans="1:9" x14ac:dyDescent="0.25">
      <c r="A177" s="2" t="s">
        <v>1</v>
      </c>
      <c r="B177" s="2" t="s">
        <v>2</v>
      </c>
      <c r="D177" t="str">
        <f>"CREATE TABLE " &amp; UPPER(A175) &amp; " ("</f>
        <v>CREATE TABLE COMPONENT_OTHER (</v>
      </c>
      <c r="I177" t="str">
        <f>"DROP TABLE IF EXISTS " &amp;A175&amp;";"</f>
        <v>DROP TABLE IF EXISTS COMPONENT_OTHER;</v>
      </c>
    </row>
    <row r="178" spans="1:9" x14ac:dyDescent="0.25">
      <c r="A178" s="1" t="s">
        <v>43</v>
      </c>
      <c r="B178" s="1" t="s">
        <v>275</v>
      </c>
      <c r="D178" t="str">
        <f>CONCATENATE(A178, " ", UPPER(B178), " NOT NULL AUTO_INCREMENT PRIMARY KEY,")</f>
        <v>comp_other_id INT NOT NULL AUTO_INCREMENT PRIMARY KEY,</v>
      </c>
    </row>
    <row r="179" spans="1:9" x14ac:dyDescent="0.25">
      <c r="A179" s="1" t="s">
        <v>52</v>
      </c>
      <c r="B179" s="1" t="s">
        <v>278</v>
      </c>
      <c r="D179" t="str">
        <f t="shared" ref="D179:D189" si="9">CONCATENATE(A179, " ", UPPER(B179), ",")</f>
        <v>name VARCHAR(255),</v>
      </c>
    </row>
    <row r="180" spans="1:9" x14ac:dyDescent="0.25">
      <c r="A180" s="1" t="s">
        <v>152</v>
      </c>
      <c r="B180" s="1" t="s">
        <v>278</v>
      </c>
      <c r="D180" t="str">
        <f t="shared" si="9"/>
        <v>use_for VARCHAR(255),</v>
      </c>
    </row>
    <row r="181" spans="1:9" x14ac:dyDescent="0.25">
      <c r="A181" s="3" t="s">
        <v>154</v>
      </c>
      <c r="B181" s="1" t="s">
        <v>275</v>
      </c>
      <c r="D181" t="str">
        <f t="shared" si="9"/>
        <v>use_type_id INT,</v>
      </c>
    </row>
    <row r="182" spans="1:9" x14ac:dyDescent="0.25">
      <c r="A182" s="1" t="s">
        <v>156</v>
      </c>
      <c r="B182" s="1" t="s">
        <v>276</v>
      </c>
      <c r="D182" t="str">
        <f t="shared" si="9"/>
        <v>time NUMERIC(18,2),</v>
      </c>
    </row>
    <row r="183" spans="1:9" x14ac:dyDescent="0.25">
      <c r="A183" s="1" t="s">
        <v>157</v>
      </c>
      <c r="B183" s="1" t="s">
        <v>275</v>
      </c>
      <c r="D183" t="str">
        <f t="shared" si="9"/>
        <v>time_uom_id INT,</v>
      </c>
    </row>
    <row r="184" spans="1:9" x14ac:dyDescent="0.25">
      <c r="A184" s="5" t="s">
        <v>54</v>
      </c>
      <c r="B184" s="5" t="s">
        <v>276</v>
      </c>
      <c r="D184" t="str">
        <f t="shared" si="9"/>
        <v>amount NUMERIC(18,2),</v>
      </c>
    </row>
    <row r="185" spans="1:9" x14ac:dyDescent="0.25">
      <c r="A185" s="5" t="s">
        <v>55</v>
      </c>
      <c r="B185" s="1" t="s">
        <v>275</v>
      </c>
      <c r="D185" t="str">
        <f t="shared" si="9"/>
        <v>amount_uom_id INT,</v>
      </c>
    </row>
    <row r="186" spans="1:9" x14ac:dyDescent="0.25">
      <c r="A186" s="5" t="s">
        <v>13</v>
      </c>
      <c r="B186" s="5" t="s">
        <v>276</v>
      </c>
      <c r="D186" t="str">
        <f t="shared" si="9"/>
        <v>batch_size NUMERIC(18,2),</v>
      </c>
    </row>
    <row r="187" spans="1:9" x14ac:dyDescent="0.25">
      <c r="A187" s="5" t="s">
        <v>35</v>
      </c>
      <c r="B187" s="1" t="s">
        <v>275</v>
      </c>
      <c r="D187" t="str">
        <f t="shared" si="9"/>
        <v>batch_size_uom_id INT,</v>
      </c>
    </row>
    <row r="188" spans="1:9" x14ac:dyDescent="0.25">
      <c r="A188" s="1" t="s">
        <v>65</v>
      </c>
      <c r="B188" s="1" t="s">
        <v>278</v>
      </c>
      <c r="D188" t="str">
        <f t="shared" si="9"/>
        <v>notes VARCHAR(255),</v>
      </c>
    </row>
    <row r="189" spans="1:9" x14ac:dyDescent="0.25">
      <c r="A189" s="5" t="s">
        <v>29</v>
      </c>
      <c r="B189" s="5" t="s">
        <v>15</v>
      </c>
      <c r="D189" t="str">
        <f t="shared" si="9"/>
        <v>update_date DATETIME,</v>
      </c>
    </row>
    <row r="190" spans="1:9" x14ac:dyDescent="0.25">
      <c r="A190" s="6" t="s">
        <v>27</v>
      </c>
      <c r="B190" s="5" t="s">
        <v>15</v>
      </c>
      <c r="D190" t="str">
        <f>CONCATENATE(A190, " ", UPPER(B190))</f>
        <v>create_date DATETIME</v>
      </c>
    </row>
    <row r="191" spans="1:9" x14ac:dyDescent="0.25">
      <c r="D191" t="str">
        <f>");"</f>
        <v>);</v>
      </c>
    </row>
    <row r="193" spans="1:9" x14ac:dyDescent="0.25">
      <c r="A193" s="13" t="s">
        <v>171</v>
      </c>
      <c r="B193" s="14"/>
    </row>
    <row r="194" spans="1:9" x14ac:dyDescent="0.25">
      <c r="A194" s="10" t="s">
        <v>172</v>
      </c>
      <c r="B194" s="11"/>
    </row>
    <row r="195" spans="1:9" x14ac:dyDescent="0.25">
      <c r="A195" s="2" t="s">
        <v>1</v>
      </c>
      <c r="B195" s="2" t="s">
        <v>2</v>
      </c>
      <c r="D195" t="str">
        <f>"CREATE TABLE " &amp; UPPER(A193) &amp; " ("</f>
        <v>CREATE TABLE COMPONENT_WATER (</v>
      </c>
      <c r="I195" t="str">
        <f>"DROP TABLE IF EXISTS " &amp;A193&amp;";"</f>
        <v>DROP TABLE IF EXISTS COMPONENT_WATER;</v>
      </c>
    </row>
    <row r="196" spans="1:9" x14ac:dyDescent="0.25">
      <c r="A196" s="1" t="s">
        <v>169</v>
      </c>
      <c r="B196" s="1" t="s">
        <v>275</v>
      </c>
      <c r="D196" t="str">
        <f>CONCATENATE(A196, " ", UPPER(B196), " NOT NULL AUTO_INCREMENT PRIMARY KEY,")</f>
        <v>comp_water_id INT NOT NULL AUTO_INCREMENT PRIMARY KEY,</v>
      </c>
    </row>
    <row r="197" spans="1:9" x14ac:dyDescent="0.25">
      <c r="A197" s="1" t="s">
        <v>52</v>
      </c>
      <c r="B197" s="1" t="s">
        <v>278</v>
      </c>
      <c r="D197" t="str">
        <f t="shared" ref="D197:D214" si="10">CONCATENATE(A197, " ", UPPER(B197), ",")</f>
        <v>name VARCHAR(255),</v>
      </c>
    </row>
    <row r="198" spans="1:9" x14ac:dyDescent="0.25">
      <c r="A198" s="1" t="s">
        <v>173</v>
      </c>
      <c r="B198" s="1" t="s">
        <v>276</v>
      </c>
      <c r="D198" t="str">
        <f t="shared" si="10"/>
        <v>ph NUMERIC(18,2),</v>
      </c>
    </row>
    <row r="199" spans="1:9" x14ac:dyDescent="0.25">
      <c r="A199" s="1" t="s">
        <v>174</v>
      </c>
      <c r="B199" s="1" t="s">
        <v>276</v>
      </c>
      <c r="D199" t="str">
        <f t="shared" si="10"/>
        <v>ca_ppm NUMERIC(18,2),</v>
      </c>
    </row>
    <row r="200" spans="1:9" x14ac:dyDescent="0.25">
      <c r="A200" s="1" t="s">
        <v>175</v>
      </c>
      <c r="B200" s="1" t="s">
        <v>276</v>
      </c>
      <c r="D200" t="str">
        <f t="shared" si="10"/>
        <v>mg_ppm NUMERIC(18,2),</v>
      </c>
    </row>
    <row r="201" spans="1:9" x14ac:dyDescent="0.25">
      <c r="A201" s="1" t="s">
        <v>176</v>
      </c>
      <c r="B201" s="1" t="s">
        <v>276</v>
      </c>
      <c r="D201" t="str">
        <f t="shared" si="10"/>
        <v>na_ppm NUMERIC(18,2),</v>
      </c>
    </row>
    <row r="202" spans="1:9" x14ac:dyDescent="0.25">
      <c r="A202" s="1" t="s">
        <v>177</v>
      </c>
      <c r="B202" s="1" t="s">
        <v>276</v>
      </c>
      <c r="D202" t="str">
        <f t="shared" si="10"/>
        <v>so4_ppm NUMERIC(18,2),</v>
      </c>
    </row>
    <row r="203" spans="1:9" x14ac:dyDescent="0.25">
      <c r="A203" s="1" t="s">
        <v>178</v>
      </c>
      <c r="B203" s="1" t="s">
        <v>276</v>
      </c>
      <c r="D203" t="str">
        <f t="shared" si="10"/>
        <v>cl_ppm NUMERIC(18,2),</v>
      </c>
    </row>
    <row r="204" spans="1:9" x14ac:dyDescent="0.25">
      <c r="A204" s="1" t="s">
        <v>179</v>
      </c>
      <c r="B204" s="1" t="s">
        <v>276</v>
      </c>
      <c r="D204" t="str">
        <f t="shared" si="10"/>
        <v>hco3_ppm NUMERIC(18,2),</v>
      </c>
    </row>
    <row r="205" spans="1:9" x14ac:dyDescent="0.25">
      <c r="A205" s="4" t="s">
        <v>180</v>
      </c>
      <c r="B205" s="1" t="s">
        <v>276</v>
      </c>
      <c r="D205" t="str">
        <f t="shared" si="10"/>
        <v>caso4_g NUMERIC(18,2),</v>
      </c>
    </row>
    <row r="206" spans="1:9" x14ac:dyDescent="0.25">
      <c r="A206" s="4" t="s">
        <v>181</v>
      </c>
      <c r="B206" s="1" t="s">
        <v>276</v>
      </c>
      <c r="D206" t="str">
        <f t="shared" si="10"/>
        <v>nacl_g NUMERIC(18,2),</v>
      </c>
    </row>
    <row r="207" spans="1:9" x14ac:dyDescent="0.25">
      <c r="A207" s="4" t="s">
        <v>182</v>
      </c>
      <c r="B207" s="1" t="s">
        <v>276</v>
      </c>
      <c r="D207" t="str">
        <f t="shared" si="10"/>
        <v>mgso4_g NUMERIC(18,2),</v>
      </c>
    </row>
    <row r="208" spans="1:9" x14ac:dyDescent="0.25">
      <c r="A208" s="4" t="s">
        <v>183</v>
      </c>
      <c r="B208" s="1" t="s">
        <v>276</v>
      </c>
      <c r="D208" t="str">
        <f t="shared" si="10"/>
        <v>cacl_g NUMERIC(18,2),</v>
      </c>
    </row>
    <row r="209" spans="1:9" x14ac:dyDescent="0.25">
      <c r="A209" s="4" t="s">
        <v>184</v>
      </c>
      <c r="B209" s="1" t="s">
        <v>276</v>
      </c>
      <c r="D209" t="str">
        <f t="shared" si="10"/>
        <v>nahco3_g NUMERIC(18,2),</v>
      </c>
    </row>
    <row r="210" spans="1:9" x14ac:dyDescent="0.25">
      <c r="A210" s="4" t="s">
        <v>185</v>
      </c>
      <c r="B210" s="1" t="s">
        <v>276</v>
      </c>
      <c r="D210" t="str">
        <f t="shared" si="10"/>
        <v>caco3_g NUMERIC(18,2),</v>
      </c>
    </row>
    <row r="211" spans="1:9" x14ac:dyDescent="0.25">
      <c r="A211" s="5" t="s">
        <v>13</v>
      </c>
      <c r="B211" s="5" t="s">
        <v>276</v>
      </c>
      <c r="D211" t="str">
        <f t="shared" si="10"/>
        <v>batch_size NUMERIC(18,2),</v>
      </c>
    </row>
    <row r="212" spans="1:9" x14ac:dyDescent="0.25">
      <c r="A212" s="5" t="s">
        <v>35</v>
      </c>
      <c r="B212" s="1" t="s">
        <v>275</v>
      </c>
      <c r="D212" t="str">
        <f t="shared" si="10"/>
        <v>batch_size_uom_id INT,</v>
      </c>
    </row>
    <row r="213" spans="1:9" x14ac:dyDescent="0.25">
      <c r="A213" s="1" t="s">
        <v>65</v>
      </c>
      <c r="B213" s="1" t="s">
        <v>278</v>
      </c>
      <c r="D213" t="str">
        <f t="shared" si="10"/>
        <v>notes VARCHAR(255),</v>
      </c>
    </row>
    <row r="214" spans="1:9" x14ac:dyDescent="0.25">
      <c r="A214" s="5" t="s">
        <v>29</v>
      </c>
      <c r="B214" s="5" t="s">
        <v>15</v>
      </c>
      <c r="D214" t="str">
        <f t="shared" si="10"/>
        <v>update_date DATETIME,</v>
      </c>
    </row>
    <row r="215" spans="1:9" x14ac:dyDescent="0.25">
      <c r="A215" s="6" t="s">
        <v>27</v>
      </c>
      <c r="B215" s="5" t="s">
        <v>15</v>
      </c>
      <c r="D215" t="str">
        <f>CONCATENATE(A215, " ", UPPER(B215))</f>
        <v>create_date DATETIME</v>
      </c>
    </row>
    <row r="216" spans="1:9" x14ac:dyDescent="0.25">
      <c r="D216" t="str">
        <f>");"</f>
        <v>);</v>
      </c>
    </row>
    <row r="217" spans="1:9" x14ac:dyDescent="0.25">
      <c r="A217" s="17" t="s">
        <v>21</v>
      </c>
      <c r="B217" s="17"/>
    </row>
    <row r="218" spans="1:9" x14ac:dyDescent="0.25">
      <c r="A218" s="16" t="s">
        <v>23</v>
      </c>
      <c r="B218" s="16"/>
    </row>
    <row r="219" spans="1:9" x14ac:dyDescent="0.25">
      <c r="A219" s="2" t="s">
        <v>1</v>
      </c>
      <c r="B219" s="2" t="s">
        <v>2</v>
      </c>
      <c r="D219" t="str">
        <f>"CREATE TABLE " &amp; UPPER(A217) &amp; " ("</f>
        <v>CREATE TABLE RECIPE_TYPE (</v>
      </c>
      <c r="I219" t="str">
        <f>"DROP TABLE IF EXISTS " &amp;A217&amp;";"</f>
        <v>DROP TABLE IF EXISTS RECIPE_TYPE;</v>
      </c>
    </row>
    <row r="220" spans="1:9" x14ac:dyDescent="0.25">
      <c r="A220" s="1" t="s">
        <v>24</v>
      </c>
      <c r="B220" s="1" t="s">
        <v>275</v>
      </c>
      <c r="D220" t="str">
        <f>CONCATENATE(A220, " ", UPPER(B220), " NOT NULL AUTO_INCREMENT PRIMARY KEY,")</f>
        <v>recipe_type_id INT NOT NULL AUTO_INCREMENT PRIMARY KEY,</v>
      </c>
    </row>
    <row r="221" spans="1:9" x14ac:dyDescent="0.25">
      <c r="A221" s="1" t="s">
        <v>52</v>
      </c>
      <c r="B221" s="1" t="s">
        <v>278</v>
      </c>
      <c r="D221" t="str">
        <f t="shared" ref="D221:D222" si="11">CONCATENATE(A221, " ", UPPER(B221), ",")</f>
        <v>name VARCHAR(255),</v>
      </c>
    </row>
    <row r="222" spans="1:9" x14ac:dyDescent="0.25">
      <c r="A222" s="5" t="s">
        <v>29</v>
      </c>
      <c r="B222" s="5" t="s">
        <v>15</v>
      </c>
      <c r="D222" t="str">
        <f t="shared" si="11"/>
        <v>update_date DATETIME,</v>
      </c>
    </row>
    <row r="223" spans="1:9" x14ac:dyDescent="0.25">
      <c r="A223" s="6" t="s">
        <v>27</v>
      </c>
      <c r="B223" s="5" t="s">
        <v>15</v>
      </c>
      <c r="D223" t="str">
        <f>CONCATENATE(A223, " ", UPPER(B223))</f>
        <v>create_date DATETIME</v>
      </c>
    </row>
    <row r="224" spans="1:9" x14ac:dyDescent="0.25">
      <c r="D224" t="str">
        <f>");"</f>
        <v>);</v>
      </c>
    </row>
    <row r="226" spans="1:9" x14ac:dyDescent="0.25">
      <c r="A226" s="17" t="s">
        <v>32</v>
      </c>
      <c r="B226" s="17"/>
    </row>
    <row r="227" spans="1:9" x14ac:dyDescent="0.25">
      <c r="A227" s="16" t="s">
        <v>30</v>
      </c>
      <c r="B227" s="16"/>
    </row>
    <row r="228" spans="1:9" x14ac:dyDescent="0.25">
      <c r="A228" s="2" t="s">
        <v>1</v>
      </c>
      <c r="B228" s="2" t="s">
        <v>2</v>
      </c>
      <c r="D228" t="str">
        <f>"CREATE TABLE " &amp; UPPER(A226) &amp; " ("</f>
        <v>CREATE TABLE UOM_TYPE (</v>
      </c>
      <c r="I228" t="str">
        <f>"DROP TABLE IF EXISTS " &amp;A226&amp;";"</f>
        <v>DROP TABLE IF EXISTS UOM_TYPE;</v>
      </c>
    </row>
    <row r="229" spans="1:9" x14ac:dyDescent="0.25">
      <c r="A229" s="1" t="s">
        <v>31</v>
      </c>
      <c r="B229" s="1" t="s">
        <v>275</v>
      </c>
      <c r="D229" t="str">
        <f>CONCATENATE(A229, " ", UPPER(B229), " NOT NULL AUTO_INCREMENT PRIMARY KEY,")</f>
        <v>uom_id INT NOT NULL AUTO_INCREMENT PRIMARY KEY,</v>
      </c>
    </row>
    <row r="230" spans="1:9" x14ac:dyDescent="0.25">
      <c r="A230" s="1" t="s">
        <v>52</v>
      </c>
      <c r="B230" s="1" t="s">
        <v>278</v>
      </c>
      <c r="D230" t="str">
        <f t="shared" ref="D230:D231" si="12">CONCATENATE(A230, " ", UPPER(B230), ",")</f>
        <v>name VARCHAR(255),</v>
      </c>
    </row>
    <row r="231" spans="1:9" x14ac:dyDescent="0.25">
      <c r="A231" s="5" t="s">
        <v>29</v>
      </c>
      <c r="B231" s="5" t="s">
        <v>15</v>
      </c>
      <c r="D231" t="str">
        <f t="shared" si="12"/>
        <v>update_date DATETIME,</v>
      </c>
    </row>
    <row r="232" spans="1:9" x14ac:dyDescent="0.25">
      <c r="A232" s="6" t="s">
        <v>27</v>
      </c>
      <c r="B232" s="5" t="s">
        <v>15</v>
      </c>
      <c r="D232" t="str">
        <f>CONCATENATE(A232, " ", UPPER(B232))</f>
        <v>create_date DATETIME</v>
      </c>
    </row>
    <row r="233" spans="1:9" x14ac:dyDescent="0.25">
      <c r="D233" t="str">
        <f>");"</f>
        <v>);</v>
      </c>
    </row>
    <row r="235" spans="1:9" x14ac:dyDescent="0.25">
      <c r="A235" s="17" t="s">
        <v>51</v>
      </c>
      <c r="B235" s="17"/>
    </row>
    <row r="236" spans="1:9" x14ac:dyDescent="0.25">
      <c r="A236" s="16" t="s">
        <v>53</v>
      </c>
      <c r="B236" s="16"/>
    </row>
    <row r="237" spans="1:9" x14ac:dyDescent="0.25">
      <c r="A237" s="2" t="s">
        <v>1</v>
      </c>
      <c r="B237" s="2" t="s">
        <v>2</v>
      </c>
      <c r="D237" t="str">
        <f>"CREATE TABLE " &amp; UPPER(A235) &amp; " ("</f>
        <v>CREATE TABLE COMPONENT_TYPE (</v>
      </c>
      <c r="I237" t="str">
        <f>"DROP TABLE IF EXISTS " &amp;A235&amp;";"</f>
        <v>DROP TABLE IF EXISTS COMPONENT_TYPE;</v>
      </c>
    </row>
    <row r="238" spans="1:9" x14ac:dyDescent="0.25">
      <c r="A238" s="1" t="s">
        <v>39</v>
      </c>
      <c r="B238" s="1" t="s">
        <v>275</v>
      </c>
      <c r="D238" t="str">
        <f>CONCATENATE(A238, " ", UPPER(B238), " NOT NULL AUTO_INCREMENT PRIMARY KEY,")</f>
        <v>component_type_id INT NOT NULL AUTO_INCREMENT PRIMARY KEY,</v>
      </c>
    </row>
    <row r="239" spans="1:9" x14ac:dyDescent="0.25">
      <c r="A239" s="1" t="s">
        <v>52</v>
      </c>
      <c r="B239" s="1" t="s">
        <v>278</v>
      </c>
      <c r="D239" t="str">
        <f t="shared" ref="D239:D240" si="13">CONCATENATE(A239, " ", UPPER(B239), ",")</f>
        <v>name VARCHAR(255),</v>
      </c>
    </row>
    <row r="240" spans="1:9" x14ac:dyDescent="0.25">
      <c r="A240" s="5" t="s">
        <v>29</v>
      </c>
      <c r="B240" s="5" t="s">
        <v>15</v>
      </c>
      <c r="D240" t="str">
        <f t="shared" si="13"/>
        <v>update_date DATETIME,</v>
      </c>
    </row>
    <row r="241" spans="1:9" x14ac:dyDescent="0.25">
      <c r="A241" s="6" t="s">
        <v>27</v>
      </c>
      <c r="B241" s="5" t="s">
        <v>15</v>
      </c>
      <c r="D241" t="str">
        <f>CONCATENATE(A241, " ", UPPER(B241))</f>
        <v>create_date DATETIME</v>
      </c>
    </row>
    <row r="242" spans="1:9" x14ac:dyDescent="0.25">
      <c r="D242" t="str">
        <f>");"</f>
        <v>);</v>
      </c>
    </row>
    <row r="244" spans="1:9" x14ac:dyDescent="0.25">
      <c r="A244" s="17" t="s">
        <v>75</v>
      </c>
      <c r="B244" s="17"/>
    </row>
    <row r="245" spans="1:9" x14ac:dyDescent="0.25">
      <c r="A245" s="16" t="s">
        <v>104</v>
      </c>
      <c r="B245" s="16"/>
    </row>
    <row r="246" spans="1:9" x14ac:dyDescent="0.25">
      <c r="A246" s="2" t="s">
        <v>1</v>
      </c>
      <c r="B246" s="2" t="s">
        <v>2</v>
      </c>
      <c r="D246" t="str">
        <f>"CREATE TABLE " &amp; UPPER(A244) &amp; " ("</f>
        <v>CREATE TABLE HOP_TYPE (</v>
      </c>
      <c r="I246" t="str">
        <f>"DROP TABLE IF EXISTS " &amp;A244&amp;";"</f>
        <v>DROP TABLE IF EXISTS HOP_TYPE;</v>
      </c>
    </row>
    <row r="247" spans="1:9" x14ac:dyDescent="0.25">
      <c r="A247" s="1" t="s">
        <v>63</v>
      </c>
      <c r="B247" s="1" t="s">
        <v>275</v>
      </c>
      <c r="D247" t="str">
        <f>CONCATENATE(A247, " ", UPPER(B247), " NOT NULL AUTO_INCREMENT PRIMARY KEY,")</f>
        <v>hop_type_id INT NOT NULL AUTO_INCREMENT PRIMARY KEY,</v>
      </c>
    </row>
    <row r="248" spans="1:9" x14ac:dyDescent="0.25">
      <c r="A248" s="1" t="s">
        <v>52</v>
      </c>
      <c r="B248" s="1" t="s">
        <v>278</v>
      </c>
      <c r="D248" t="str">
        <f t="shared" ref="D248:D249" si="14">CONCATENATE(A248, " ", UPPER(B248), ",")</f>
        <v>name VARCHAR(255),</v>
      </c>
    </row>
    <row r="249" spans="1:9" x14ac:dyDescent="0.25">
      <c r="A249" s="5" t="s">
        <v>29</v>
      </c>
      <c r="B249" s="5" t="s">
        <v>15</v>
      </c>
      <c r="D249" t="str">
        <f t="shared" si="14"/>
        <v>update_date DATETIME,</v>
      </c>
    </row>
    <row r="250" spans="1:9" x14ac:dyDescent="0.25">
      <c r="A250" s="6" t="s">
        <v>27</v>
      </c>
      <c r="B250" s="5" t="s">
        <v>15</v>
      </c>
      <c r="D250" t="str">
        <f>CONCATENATE(A250, " ", UPPER(B250))</f>
        <v>create_date DATETIME</v>
      </c>
    </row>
    <row r="251" spans="1:9" x14ac:dyDescent="0.25">
      <c r="D251" t="str">
        <f>");"</f>
        <v>);</v>
      </c>
    </row>
    <row r="253" spans="1:9" x14ac:dyDescent="0.25">
      <c r="A253" s="17" t="s">
        <v>250</v>
      </c>
      <c r="B253" s="17"/>
    </row>
    <row r="254" spans="1:9" x14ac:dyDescent="0.25">
      <c r="A254" s="16" t="s">
        <v>106</v>
      </c>
      <c r="B254" s="16"/>
    </row>
    <row r="255" spans="1:9" x14ac:dyDescent="0.25">
      <c r="A255" s="2" t="s">
        <v>1</v>
      </c>
      <c r="B255" s="2" t="s">
        <v>2</v>
      </c>
      <c r="D255" t="str">
        <f>"CREATE TABLE " &amp; UPPER(A253) &amp; " ("</f>
        <v>CREATE TABLE HOP_FORM_TYPE (</v>
      </c>
      <c r="I255" t="str">
        <f>"DROP TABLE IF EXISTS " &amp;A253&amp;";"</f>
        <v>DROP TABLE IF EXISTS HOP_FORM_TYPE;</v>
      </c>
    </row>
    <row r="256" spans="1:9" x14ac:dyDescent="0.25">
      <c r="A256" s="1" t="s">
        <v>105</v>
      </c>
      <c r="B256" s="1" t="s">
        <v>275</v>
      </c>
      <c r="D256" t="str">
        <f>CONCATENATE(A256, " ", UPPER(B256), " NOT NULL AUTO_INCREMENT PRIMARY KEY,")</f>
        <v>hop_form_id INT NOT NULL AUTO_INCREMENT PRIMARY KEY,</v>
      </c>
    </row>
    <row r="257" spans="1:9" x14ac:dyDescent="0.25">
      <c r="A257" s="1" t="s">
        <v>52</v>
      </c>
      <c r="B257" s="1" t="s">
        <v>278</v>
      </c>
      <c r="D257" t="str">
        <f t="shared" ref="D257:D258" si="15">CONCATENATE(A257, " ", UPPER(B257), ",")</f>
        <v>name VARCHAR(255),</v>
      </c>
    </row>
    <row r="258" spans="1:9" x14ac:dyDescent="0.25">
      <c r="A258" s="5" t="s">
        <v>29</v>
      </c>
      <c r="B258" s="5" t="s">
        <v>15</v>
      </c>
      <c r="D258" t="str">
        <f t="shared" si="15"/>
        <v>update_date DATETIME,</v>
      </c>
    </row>
    <row r="259" spans="1:9" x14ac:dyDescent="0.25">
      <c r="A259" s="6" t="s">
        <v>27</v>
      </c>
      <c r="B259" s="5" t="s">
        <v>15</v>
      </c>
      <c r="D259" t="str">
        <f>CONCATENATE(A259, " ", UPPER(B259))</f>
        <v>create_date DATETIME</v>
      </c>
    </row>
    <row r="260" spans="1:9" x14ac:dyDescent="0.25">
      <c r="D260" t="str">
        <f>");"</f>
        <v>);</v>
      </c>
    </row>
    <row r="262" spans="1:9" x14ac:dyDescent="0.25">
      <c r="A262" s="17" t="s">
        <v>102</v>
      </c>
      <c r="B262" s="17"/>
    </row>
    <row r="263" spans="1:9" x14ac:dyDescent="0.25">
      <c r="A263" s="16" t="s">
        <v>103</v>
      </c>
      <c r="B263" s="16"/>
    </row>
    <row r="264" spans="1:9" x14ac:dyDescent="0.25">
      <c r="A264" s="2" t="s">
        <v>1</v>
      </c>
      <c r="B264" s="2" t="s">
        <v>2</v>
      </c>
      <c r="D264" t="str">
        <f>"CREATE TABLE " &amp; UPPER(A262) &amp; " ("</f>
        <v>CREATE TABLE GRAIN_TYPE (</v>
      </c>
      <c r="I264" t="str">
        <f>"DROP TABLE IF EXISTS " &amp;A262&amp;";"</f>
        <v>DROP TABLE IF EXISTS GRAIN_TYPE;</v>
      </c>
    </row>
    <row r="265" spans="1:9" x14ac:dyDescent="0.25">
      <c r="A265" s="1" t="s">
        <v>63</v>
      </c>
      <c r="B265" s="1" t="s">
        <v>275</v>
      </c>
      <c r="D265" t="str">
        <f>CONCATENATE(A265, " ", UPPER(B265), " NOT NULL AUTO_INCREMENT PRIMARY KEY,")</f>
        <v>hop_type_id INT NOT NULL AUTO_INCREMENT PRIMARY KEY,</v>
      </c>
    </row>
    <row r="266" spans="1:9" x14ac:dyDescent="0.25">
      <c r="A266" s="1" t="s">
        <v>52</v>
      </c>
      <c r="B266" s="1" t="s">
        <v>278</v>
      </c>
      <c r="D266" t="str">
        <f t="shared" ref="D266:D267" si="16">CONCATENATE(A266, " ", UPPER(B266), ",")</f>
        <v>name VARCHAR(255),</v>
      </c>
    </row>
    <row r="267" spans="1:9" x14ac:dyDescent="0.25">
      <c r="A267" s="5" t="s">
        <v>29</v>
      </c>
      <c r="B267" s="5" t="s">
        <v>15</v>
      </c>
      <c r="D267" t="str">
        <f t="shared" si="16"/>
        <v>update_date DATETIME,</v>
      </c>
    </row>
    <row r="268" spans="1:9" x14ac:dyDescent="0.25">
      <c r="A268" s="6" t="s">
        <v>27</v>
      </c>
      <c r="B268" s="5" t="s">
        <v>15</v>
      </c>
      <c r="D268" t="str">
        <f>CONCATENATE(A268, " ", UPPER(B268))</f>
        <v>create_date DATETIME</v>
      </c>
    </row>
    <row r="269" spans="1:9" x14ac:dyDescent="0.25">
      <c r="D269" t="str">
        <f>");"</f>
        <v>);</v>
      </c>
    </row>
    <row r="271" spans="1:9" x14ac:dyDescent="0.25">
      <c r="A271" s="17" t="s">
        <v>132</v>
      </c>
      <c r="B271" s="17"/>
    </row>
    <row r="272" spans="1:9" x14ac:dyDescent="0.25">
      <c r="A272" s="16" t="s">
        <v>133</v>
      </c>
      <c r="B272" s="16"/>
    </row>
    <row r="273" spans="1:9" x14ac:dyDescent="0.25">
      <c r="A273" s="2" t="s">
        <v>1</v>
      </c>
      <c r="B273" s="2" t="s">
        <v>2</v>
      </c>
      <c r="D273" t="str">
        <f>"CREATE TABLE " &amp; UPPER(A271) &amp; " ("</f>
        <v>CREATE TABLE SUPPLIER_TYPE (</v>
      </c>
      <c r="I273" t="str">
        <f>"DROP TABLE IF EXISTS " &amp;A271&amp;";"</f>
        <v>DROP TABLE IF EXISTS SUPPLIER_TYPE;</v>
      </c>
    </row>
    <row r="274" spans="1:9" x14ac:dyDescent="0.25">
      <c r="A274" s="1" t="s">
        <v>130</v>
      </c>
      <c r="B274" s="1" t="s">
        <v>275</v>
      </c>
      <c r="D274" t="str">
        <f>CONCATENATE(A274, " ", UPPER(B274), " NOT NULL AUTO_INCREMENT PRIMARY KEY,")</f>
        <v>supplier_type_id INT NOT NULL AUTO_INCREMENT PRIMARY KEY,</v>
      </c>
    </row>
    <row r="275" spans="1:9" x14ac:dyDescent="0.25">
      <c r="A275" s="1" t="s">
        <v>52</v>
      </c>
      <c r="B275" s="1" t="s">
        <v>278</v>
      </c>
      <c r="D275" t="str">
        <f t="shared" ref="D275:D276" si="17">CONCATENATE(A275, " ", UPPER(B275), ",")</f>
        <v>name VARCHAR(255),</v>
      </c>
    </row>
    <row r="276" spans="1:9" x14ac:dyDescent="0.25">
      <c r="A276" s="5" t="s">
        <v>29</v>
      </c>
      <c r="B276" s="5" t="s">
        <v>15</v>
      </c>
      <c r="D276" t="str">
        <f t="shared" si="17"/>
        <v>update_date DATETIME,</v>
      </c>
    </row>
    <row r="277" spans="1:9" x14ac:dyDescent="0.25">
      <c r="A277" s="6" t="s">
        <v>27</v>
      </c>
      <c r="B277" s="5" t="s">
        <v>15</v>
      </c>
      <c r="D277" t="str">
        <f>CONCATENATE(A277, " ", UPPER(B277))</f>
        <v>create_date DATETIME</v>
      </c>
    </row>
    <row r="278" spans="1:9" x14ac:dyDescent="0.25">
      <c r="D278" t="str">
        <f>");"</f>
        <v>);</v>
      </c>
    </row>
    <row r="280" spans="1:9" x14ac:dyDescent="0.25">
      <c r="A280" s="17" t="s">
        <v>136</v>
      </c>
      <c r="B280" s="17"/>
    </row>
    <row r="281" spans="1:9" x14ac:dyDescent="0.25">
      <c r="A281" s="16" t="s">
        <v>137</v>
      </c>
      <c r="B281" s="16"/>
    </row>
    <row r="282" spans="1:9" x14ac:dyDescent="0.25">
      <c r="A282" s="2" t="s">
        <v>1</v>
      </c>
      <c r="B282" s="2" t="s">
        <v>2</v>
      </c>
      <c r="D282" t="str">
        <f>"CREATE TABLE " &amp; UPPER(A280) &amp; " ("</f>
        <v>CREATE TABLE YEAST_TYPE (</v>
      </c>
      <c r="I282" t="str">
        <f>"DROP TABLE IF EXISTS " &amp;A280&amp;";"</f>
        <v>DROP TABLE IF EXISTS YEAST_TYPE;</v>
      </c>
    </row>
    <row r="283" spans="1:9" x14ac:dyDescent="0.25">
      <c r="A283" s="1" t="s">
        <v>114</v>
      </c>
      <c r="B283" s="1" t="s">
        <v>275</v>
      </c>
      <c r="D283" t="str">
        <f>CONCATENATE(A283, " ", UPPER(B283), " NOT NULL AUTO_INCREMENT PRIMARY KEY,")</f>
        <v>yeast_type_id INT NOT NULL AUTO_INCREMENT PRIMARY KEY,</v>
      </c>
    </row>
    <row r="284" spans="1:9" x14ac:dyDescent="0.25">
      <c r="A284" s="1" t="s">
        <v>52</v>
      </c>
      <c r="B284" s="1" t="s">
        <v>278</v>
      </c>
      <c r="D284" t="str">
        <f t="shared" ref="D284:D285" si="18">CONCATENATE(A284, " ", UPPER(B284), ",")</f>
        <v>name VARCHAR(255),</v>
      </c>
    </row>
    <row r="285" spans="1:9" x14ac:dyDescent="0.25">
      <c r="A285" s="5" t="s">
        <v>29</v>
      </c>
      <c r="B285" s="5" t="s">
        <v>15</v>
      </c>
      <c r="D285" t="str">
        <f t="shared" si="18"/>
        <v>update_date DATETIME,</v>
      </c>
    </row>
    <row r="286" spans="1:9" x14ac:dyDescent="0.25">
      <c r="A286" s="6" t="s">
        <v>27</v>
      </c>
      <c r="B286" s="5" t="s">
        <v>15</v>
      </c>
      <c r="D286" t="str">
        <f>CONCATENATE(A286, " ", UPPER(B286))</f>
        <v>create_date DATETIME</v>
      </c>
    </row>
    <row r="287" spans="1:9" x14ac:dyDescent="0.25">
      <c r="D287" t="str">
        <f>");"</f>
        <v>);</v>
      </c>
    </row>
    <row r="289" spans="1:9" x14ac:dyDescent="0.25">
      <c r="A289" s="17" t="s">
        <v>138</v>
      </c>
      <c r="B289" s="17"/>
    </row>
    <row r="290" spans="1:9" x14ac:dyDescent="0.25">
      <c r="A290" s="16" t="s">
        <v>139</v>
      </c>
      <c r="B290" s="16"/>
    </row>
    <row r="291" spans="1:9" x14ac:dyDescent="0.25">
      <c r="A291" s="2" t="s">
        <v>1</v>
      </c>
      <c r="B291" s="2" t="s">
        <v>2</v>
      </c>
      <c r="D291" t="str">
        <f>"CREATE TABLE " &amp; UPPER(A289) &amp; " ("</f>
        <v>CREATE TABLE YEAST_FORM (</v>
      </c>
      <c r="I291" t="str">
        <f>"DROP TABLE IF EXISTS " &amp;A289&amp;";"</f>
        <v>DROP TABLE IF EXISTS YEAST_FORM;</v>
      </c>
    </row>
    <row r="292" spans="1:9" x14ac:dyDescent="0.25">
      <c r="A292" s="1" t="s">
        <v>115</v>
      </c>
      <c r="B292" s="1" t="s">
        <v>275</v>
      </c>
      <c r="D292" t="str">
        <f>CONCATENATE(A292, " ", UPPER(B292), " NOT NULL AUTO_INCREMENT PRIMARY KEY,")</f>
        <v>yeast_form_id INT NOT NULL AUTO_INCREMENT PRIMARY KEY,</v>
      </c>
    </row>
    <row r="293" spans="1:9" x14ac:dyDescent="0.25">
      <c r="A293" s="1" t="s">
        <v>52</v>
      </c>
      <c r="B293" s="1" t="s">
        <v>278</v>
      </c>
      <c r="D293" t="str">
        <f t="shared" ref="D293:D294" si="19">CONCATENATE(A293, " ", UPPER(B293), ",")</f>
        <v>name VARCHAR(255),</v>
      </c>
    </row>
    <row r="294" spans="1:9" x14ac:dyDescent="0.25">
      <c r="A294" s="5" t="s">
        <v>29</v>
      </c>
      <c r="B294" s="5" t="s">
        <v>15</v>
      </c>
      <c r="D294" t="str">
        <f t="shared" si="19"/>
        <v>update_date DATETIME,</v>
      </c>
    </row>
    <row r="295" spans="1:9" x14ac:dyDescent="0.25">
      <c r="A295" s="6" t="s">
        <v>27</v>
      </c>
      <c r="B295" s="5" t="s">
        <v>15</v>
      </c>
      <c r="D295" t="str">
        <f>CONCATENATE(A295, " ", UPPER(B295))</f>
        <v>create_date DATETIME</v>
      </c>
    </row>
    <row r="296" spans="1:9" x14ac:dyDescent="0.25">
      <c r="D296" t="str">
        <f>");"</f>
        <v>);</v>
      </c>
    </row>
    <row r="298" spans="1:9" x14ac:dyDescent="0.25">
      <c r="A298" s="17" t="s">
        <v>144</v>
      </c>
      <c r="B298" s="17"/>
    </row>
    <row r="299" spans="1:9" x14ac:dyDescent="0.25">
      <c r="A299" s="16" t="s">
        <v>145</v>
      </c>
      <c r="B299" s="16"/>
    </row>
    <row r="300" spans="1:9" x14ac:dyDescent="0.25">
      <c r="A300" s="2" t="s">
        <v>1</v>
      </c>
      <c r="B300" s="2" t="s">
        <v>2</v>
      </c>
      <c r="D300" t="str">
        <f>"CREATE TABLE " &amp; UPPER(A298) &amp; " ("</f>
        <v>CREATE TABLE YEAST_FLOC_TYPE (</v>
      </c>
      <c r="I300" t="str">
        <f>"DROP TABLE IF EXISTS " &amp;A298&amp;";"</f>
        <v>DROP TABLE IF EXISTS YEAST_FLOC_TYPE;</v>
      </c>
    </row>
    <row r="301" spans="1:9" x14ac:dyDescent="0.25">
      <c r="A301" s="4" t="s">
        <v>116</v>
      </c>
      <c r="B301" s="1" t="s">
        <v>275</v>
      </c>
      <c r="D301" t="str">
        <f>CONCATENATE(A301, " ", UPPER(B301), " NOT NULL AUTO_INCREMENT PRIMARY KEY,")</f>
        <v>yeast_floc_type_id INT NOT NULL AUTO_INCREMENT PRIMARY KEY,</v>
      </c>
    </row>
    <row r="302" spans="1:9" x14ac:dyDescent="0.25">
      <c r="A302" s="1" t="s">
        <v>52</v>
      </c>
      <c r="B302" s="1" t="s">
        <v>278</v>
      </c>
      <c r="D302" t="str">
        <f t="shared" ref="D302:D303" si="20">CONCATENATE(A302, " ", UPPER(B302), ",")</f>
        <v>name VARCHAR(255),</v>
      </c>
    </row>
    <row r="303" spans="1:9" x14ac:dyDescent="0.25">
      <c r="A303" s="5" t="s">
        <v>29</v>
      </c>
      <c r="B303" s="5" t="s">
        <v>15</v>
      </c>
      <c r="D303" t="str">
        <f t="shared" si="20"/>
        <v>update_date DATETIME,</v>
      </c>
    </row>
    <row r="304" spans="1:9" x14ac:dyDescent="0.25">
      <c r="A304" s="6" t="s">
        <v>27</v>
      </c>
      <c r="B304" s="5" t="s">
        <v>15</v>
      </c>
      <c r="D304" t="str">
        <f>CONCATENATE(A304, " ", UPPER(B304))</f>
        <v>create_date DATETIME</v>
      </c>
    </row>
    <row r="305" spans="1:9" x14ac:dyDescent="0.25">
      <c r="D305" t="str">
        <f>");"</f>
        <v>);</v>
      </c>
    </row>
    <row r="307" spans="1:9" x14ac:dyDescent="0.25">
      <c r="A307" s="17" t="s">
        <v>162</v>
      </c>
      <c r="B307" s="17"/>
    </row>
    <row r="308" spans="1:9" x14ac:dyDescent="0.25">
      <c r="A308" s="16" t="s">
        <v>163</v>
      </c>
      <c r="B308" s="16"/>
    </row>
    <row r="309" spans="1:9" x14ac:dyDescent="0.25">
      <c r="A309" s="2" t="s">
        <v>1</v>
      </c>
      <c r="B309" s="2" t="s">
        <v>2</v>
      </c>
      <c r="D309" t="str">
        <f>"CREATE TABLE " &amp; UPPER(A307) &amp; " ("</f>
        <v>CREATE TABLE USE_TYPE (</v>
      </c>
      <c r="I309" t="str">
        <f>"DROP TABLE IF EXISTS " &amp;A307&amp;";"</f>
        <v>DROP TABLE IF EXISTS USE_TYPE;</v>
      </c>
    </row>
    <row r="310" spans="1:9" x14ac:dyDescent="0.25">
      <c r="A310" s="3" t="s">
        <v>154</v>
      </c>
      <c r="B310" s="1" t="s">
        <v>275</v>
      </c>
      <c r="D310" t="str">
        <f>CONCATENATE(A310, " ", UPPER(B310), " NOT NULL AUTO_INCREMENT PRIMARY KEY,")</f>
        <v>use_type_id INT NOT NULL AUTO_INCREMENT PRIMARY KEY,</v>
      </c>
    </row>
    <row r="311" spans="1:9" x14ac:dyDescent="0.25">
      <c r="A311" s="1" t="s">
        <v>52</v>
      </c>
      <c r="B311" s="1" t="s">
        <v>278</v>
      </c>
      <c r="D311" t="str">
        <f t="shared" ref="D311:D312" si="21">CONCATENATE(A311, " ", UPPER(B311), ",")</f>
        <v>name VARCHAR(255),</v>
      </c>
    </row>
    <row r="312" spans="1:9" x14ac:dyDescent="0.25">
      <c r="A312" s="5" t="s">
        <v>29</v>
      </c>
      <c r="B312" s="5" t="s">
        <v>15</v>
      </c>
      <c r="D312" t="str">
        <f t="shared" si="21"/>
        <v>update_date DATETIME,</v>
      </c>
    </row>
    <row r="313" spans="1:9" x14ac:dyDescent="0.25">
      <c r="A313" s="6" t="s">
        <v>27</v>
      </c>
      <c r="B313" s="5" t="s">
        <v>15</v>
      </c>
      <c r="D313" t="str">
        <f>CONCATENATE(A313, " ", UPPER(B313))</f>
        <v>create_date DATETIME</v>
      </c>
    </row>
    <row r="314" spans="1:9" x14ac:dyDescent="0.25">
      <c r="D314" t="str">
        <f>");"</f>
        <v>);</v>
      </c>
    </row>
  </sheetData>
  <mergeCells count="50">
    <mergeCell ref="A298:B298"/>
    <mergeCell ref="A299:B299"/>
    <mergeCell ref="A307:B307"/>
    <mergeCell ref="A308:B308"/>
    <mergeCell ref="A1:B1"/>
    <mergeCell ref="A2:B2"/>
    <mergeCell ref="A9:B9"/>
    <mergeCell ref="A10:B10"/>
    <mergeCell ref="A271:B271"/>
    <mergeCell ref="A272:B272"/>
    <mergeCell ref="A280:B280"/>
    <mergeCell ref="A281:B281"/>
    <mergeCell ref="A289:B289"/>
    <mergeCell ref="A290:B290"/>
    <mergeCell ref="A244:B244"/>
    <mergeCell ref="A245:B245"/>
    <mergeCell ref="A253:B253"/>
    <mergeCell ref="A254:B254"/>
    <mergeCell ref="A262:B262"/>
    <mergeCell ref="A263:B263"/>
    <mergeCell ref="A217:B217"/>
    <mergeCell ref="A218:B218"/>
    <mergeCell ref="A226:B226"/>
    <mergeCell ref="A227:B227"/>
    <mergeCell ref="A235:B235"/>
    <mergeCell ref="A236:B236"/>
    <mergeCell ref="A155:B155"/>
    <mergeCell ref="A156:B156"/>
    <mergeCell ref="A175:B175"/>
    <mergeCell ref="A176:B176"/>
    <mergeCell ref="A193:B193"/>
    <mergeCell ref="A194:B194"/>
    <mergeCell ref="A110:B110"/>
    <mergeCell ref="A111:B111"/>
    <mergeCell ref="A124:B124"/>
    <mergeCell ref="A125:B125"/>
    <mergeCell ref="A140:B140"/>
    <mergeCell ref="A141:B141"/>
    <mergeCell ref="A52:B52"/>
    <mergeCell ref="A53:B53"/>
    <mergeCell ref="A86:B86"/>
    <mergeCell ref="A87:B87"/>
    <mergeCell ref="A101:B101"/>
    <mergeCell ref="A102:B102"/>
    <mergeCell ref="A17:B17"/>
    <mergeCell ref="A18:B18"/>
    <mergeCell ref="A26:B26"/>
    <mergeCell ref="A27:B27"/>
    <mergeCell ref="A40:B40"/>
    <mergeCell ref="A41:B4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Data Model (Simple)</vt:lpstr>
      <vt:lpstr>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Perry</dc:creator>
  <cp:lastModifiedBy>Chris Perry</cp:lastModifiedBy>
  <cp:lastPrinted>2016-03-06T19:52:03Z</cp:lastPrinted>
  <dcterms:created xsi:type="dcterms:W3CDTF">2016-03-06T17:00:51Z</dcterms:created>
  <dcterms:modified xsi:type="dcterms:W3CDTF">2016-03-06T19:58:52Z</dcterms:modified>
</cp:coreProperties>
</file>