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Rat\SynergyControl\Data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R9" i="1" s="1"/>
  <c r="S9" i="1" s="1"/>
  <c r="F10" i="1"/>
  <c r="G13" i="1" s="1"/>
  <c r="F3" i="1"/>
  <c r="F4" i="1"/>
  <c r="F5" i="1"/>
  <c r="F6" i="1"/>
  <c r="F7" i="1"/>
  <c r="F8" i="1"/>
  <c r="F9" i="1"/>
  <c r="F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<sst xmlns="http://schemas.openxmlformats.org/spreadsheetml/2006/main" count="18" uniqueCount="15">
  <si>
    <t>tau</t>
  </si>
  <si>
    <t>Vo</t>
  </si>
  <si>
    <t>Iapp</t>
  </si>
  <si>
    <t>Vopred</t>
  </si>
  <si>
    <t>Voreal</t>
  </si>
  <si>
    <t>Iapp @(tau=1ms)</t>
  </si>
  <si>
    <t>Iapp @(tau=5ms)</t>
  </si>
  <si>
    <t>a</t>
  </si>
  <si>
    <t>MemPot</t>
  </si>
  <si>
    <t>Er</t>
  </si>
  <si>
    <t>Ia</t>
  </si>
  <si>
    <t>Gtot</t>
  </si>
  <si>
    <t>dt</t>
  </si>
  <si>
    <t>DCE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</si>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</sst>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Sheet1!$D$2:$D$9</c:f>
              <c:numCache>
                <c:formatCode>General</c:formatCode>
                <c:ptCount val="8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Sheet1!$F$2:$F$9</c:f>
              <c:numCache>
                <c:formatCode>0.00000</c:formatCode>
                <c:ptCount val="8"/>
                <c:pt idx="0">
                  <c:v>-59.11076283729308</c:v>
                </c:pt>
                <c:pt idx="1">
                  <c:v>-58.593684353950181</c:v>
                </c:pt>
                <c:pt idx="2">
                  <c:v>-58.331949186954681</c:v>
                </c:pt>
                <c:pt idx="3">
                  <c:v>-57.835916155076887</c:v>
                </c:pt>
                <c:pt idx="4">
                  <c:v>-58.853079456034969</c:v>
                </c:pt>
                <c:pt idx="5">
                  <c:v>-59.556779960606221</c:v>
                </c:pt>
                <c:pt idx="6">
                  <c:v>-59.949166183132228</c:v>
                </c:pt>
                <c:pt idx="7">
                  <c:v>-59.99984048907794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Sheet1!$D$2:$D$9</c:f>
              <c:numCache>
                <c:formatCode>General</c:formatCode>
                <c:ptCount val="8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-59.135339999999999</c:v>
                </c:pt>
                <c:pt idx="1">
                  <c:v>-59.026829999999997</c:v>
                </c:pt>
                <c:pt idx="2">
                  <c:v>-59.010959999999997</c:v>
                </c:pt>
                <c:pt idx="3">
                  <c:v>-58.731119999999997</c:v>
                </c:pt>
                <c:pt idx="4">
                  <c:v>-58.858049999999999</c:v>
                </c:pt>
                <c:pt idx="5">
                  <c:v>-59.032600000000002</c:v>
                </c:pt>
                <c:pt idx="6">
                  <c:v>-59.29421</c:v>
                </c:pt>
                <c:pt idx="7">
                  <c:v>-59.603969999999997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49496"/>
        <c:axId val="420744008"/>
      </c:scatterChart>
      <c:valAx>
        <c:axId val="42074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44008"/>
        <c:crosses val="autoZero"/>
        <c:crossBetween val="midCat"/>
      </c:valAx>
      <c:valAx>
        <c:axId val="42074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4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195262</xdr:colOff>
      <xdr:row>16</xdr:row>
      <xdr:rowOff>152400</xdr:rowOff>
    </xdr:from>
    <xdr:to>
      <xdr:col>14</xdr:col>
      <xdr:colOff>500062</xdr:colOff>
      <xdr:row>31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G22" sqref="G22"/>
    </sheetView>
  </sheetViews>
  <sheetFormatPr defaultRowHeight="15" x14ac:dyDescent="0.25"/>
  <cols>
    <col min="1" max="1" width="18.42578125" customWidth="1"/>
    <col min="3" max="3" width="11.7109375" customWidth="1"/>
    <col min="6" max="6" width="11.28515625" bestFit="1" customWidth="1"/>
  </cols>
  <sheetData>
    <row r="1" spans="1:19" x14ac:dyDescent="0.25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  <c r="I1" t="s">
        <v>7</v>
      </c>
    </row>
    <row r="2" spans="1:19" x14ac:dyDescent="0.25">
      <c r="A2">
        <v>0.1</v>
      </c>
      <c r="B2">
        <v>-51.353349999999999</v>
      </c>
      <c r="D2">
        <v>0.1</v>
      </c>
      <c r="E2">
        <v>1</v>
      </c>
      <c r="F2" s="1">
        <f>EXP(-0.54*D2/(1-0.54))*E2-60</f>
        <v>-59.11076283729308</v>
      </c>
      <c r="G2">
        <v>-59.135339999999999</v>
      </c>
      <c r="I2">
        <f>(B2+60)/10</f>
        <v>0.86466500000000013</v>
      </c>
      <c r="J2">
        <f>LN(I2)</f>
        <v>-0.14541313030077291</v>
      </c>
      <c r="Q2" t="s">
        <v>8</v>
      </c>
      <c r="R2">
        <v>-5.751477E-2</v>
      </c>
    </row>
    <row r="3" spans="1:19" x14ac:dyDescent="0.25">
      <c r="A3">
        <v>0.3</v>
      </c>
      <c r="B3">
        <v>-55.134169999999997</v>
      </c>
      <c r="D3">
        <v>0.3</v>
      </c>
      <c r="E3">
        <v>2</v>
      </c>
      <c r="F3" s="1">
        <f t="shared" ref="F3:F10" si="0">EXP(-0.54*D3/(1-0.54))*E3-60</f>
        <v>-58.593684353950181</v>
      </c>
      <c r="G3">
        <v>-59.026829999999997</v>
      </c>
      <c r="I3">
        <f t="shared" ref="I3:I9" si="1">(B3+60)/10</f>
        <v>0.48658300000000027</v>
      </c>
      <c r="J3">
        <f t="shared" ref="J3:J9" si="2">LN(I3)</f>
        <v>-0.7203477855356436</v>
      </c>
      <c r="Q3" t="s">
        <v>9</v>
      </c>
      <c r="R3">
        <v>-0.06</v>
      </c>
    </row>
    <row r="4" spans="1:19" x14ac:dyDescent="0.25">
      <c r="A4">
        <v>0.5</v>
      </c>
      <c r="B4">
        <v>-56.703200000000002</v>
      </c>
      <c r="D4">
        <v>0.5</v>
      </c>
      <c r="E4">
        <v>3</v>
      </c>
      <c r="F4" s="1">
        <f t="shared" si="0"/>
        <v>-58.331949186954681</v>
      </c>
      <c r="G4">
        <v>-59.010959999999997</v>
      </c>
      <c r="I4">
        <f t="shared" si="1"/>
        <v>0.32967999999999975</v>
      </c>
      <c r="J4">
        <f t="shared" si="2"/>
        <v>-1.1096327919515758</v>
      </c>
      <c r="Q4" t="s">
        <v>10</v>
      </c>
      <c r="R4">
        <v>10</v>
      </c>
    </row>
    <row r="5" spans="1:19" x14ac:dyDescent="0.25">
      <c r="A5">
        <v>1</v>
      </c>
      <c r="B5">
        <v>-58.187309999999997</v>
      </c>
      <c r="D5">
        <v>1</v>
      </c>
      <c r="E5">
        <v>7</v>
      </c>
      <c r="F5" s="1">
        <f t="shared" si="0"/>
        <v>-57.835916155076887</v>
      </c>
      <c r="G5">
        <v>-58.731119999999997</v>
      </c>
      <c r="I5">
        <f t="shared" si="1"/>
        <v>0.18126900000000035</v>
      </c>
      <c r="J5">
        <f t="shared" si="2"/>
        <v>-1.7077731631551716</v>
      </c>
      <c r="Q5" t="s">
        <v>11</v>
      </c>
      <c r="R5">
        <v>1</v>
      </c>
    </row>
    <row r="6" spans="1:19" x14ac:dyDescent="0.25">
      <c r="A6">
        <v>2</v>
      </c>
      <c r="B6">
        <v>-59.048369999999998</v>
      </c>
      <c r="D6">
        <v>2</v>
      </c>
      <c r="E6">
        <v>12</v>
      </c>
      <c r="F6" s="1">
        <f t="shared" si="0"/>
        <v>-58.853079456034969</v>
      </c>
      <c r="G6">
        <v>-58.858049999999999</v>
      </c>
      <c r="I6">
        <f t="shared" si="1"/>
        <v>9.516300000000015E-2</v>
      </c>
      <c r="J6">
        <f t="shared" si="2"/>
        <v>-2.35216406819311</v>
      </c>
      <c r="Q6" t="s">
        <v>12</v>
      </c>
      <c r="R6" s="2">
        <v>0.6</v>
      </c>
    </row>
    <row r="7" spans="1:19" x14ac:dyDescent="0.25">
      <c r="A7">
        <v>3</v>
      </c>
      <c r="B7">
        <v>-59.355069999999998</v>
      </c>
      <c r="D7">
        <v>3</v>
      </c>
      <c r="E7">
        <v>15</v>
      </c>
      <c r="F7" s="1">
        <f t="shared" si="0"/>
        <v>-59.556779960606221</v>
      </c>
      <c r="G7">
        <v>-59.032600000000002</v>
      </c>
      <c r="I7">
        <f t="shared" si="1"/>
        <v>6.4493000000000217E-2</v>
      </c>
      <c r="J7">
        <f t="shared" si="2"/>
        <v>-2.7411985882016849</v>
      </c>
      <c r="Q7" t="s">
        <v>0</v>
      </c>
      <c r="R7" s="2">
        <v>0.7</v>
      </c>
    </row>
    <row r="8" spans="1:19" x14ac:dyDescent="0.25">
      <c r="A8">
        <v>5</v>
      </c>
      <c r="B8">
        <v>-59.607889999999998</v>
      </c>
      <c r="D8">
        <v>5</v>
      </c>
      <c r="E8">
        <v>18</v>
      </c>
      <c r="F8" s="1">
        <f t="shared" si="0"/>
        <v>-59.949166183132228</v>
      </c>
      <c r="G8">
        <v>-59.29421</v>
      </c>
      <c r="I8">
        <f t="shared" si="1"/>
        <v>3.9211000000000239E-2</v>
      </c>
      <c r="J8">
        <f t="shared" si="2"/>
        <v>-3.2387979593050682</v>
      </c>
      <c r="Q8" t="s">
        <v>13</v>
      </c>
      <c r="R8">
        <f>EXP(-R5*R6/R7)</f>
        <v>0.42437284567694994</v>
      </c>
    </row>
    <row r="9" spans="1:19" x14ac:dyDescent="0.25">
      <c r="A9">
        <v>10</v>
      </c>
      <c r="B9">
        <v>-59.801990000000004</v>
      </c>
      <c r="D9">
        <v>10</v>
      </c>
      <c r="E9">
        <v>20</v>
      </c>
      <c r="F9" s="1">
        <f t="shared" si="0"/>
        <v>-59.99984048907794</v>
      </c>
      <c r="G9">
        <v>-59.603969999999997</v>
      </c>
      <c r="I9">
        <f t="shared" si="1"/>
        <v>1.9800999999999645E-2</v>
      </c>
      <c r="J9">
        <f t="shared" si="2"/>
        <v>-3.9220228375064976</v>
      </c>
      <c r="Q9" t="s">
        <v>14</v>
      </c>
      <c r="R9">
        <f>(R2-R3)*R8+(R4*(1-R8)/R5)</f>
        <v>5.757326207357762</v>
      </c>
      <c r="S9">
        <f>R9*10</f>
        <v>57.573262073577624</v>
      </c>
    </row>
    <row r="10" spans="1:19" x14ac:dyDescent="0.25">
      <c r="D10">
        <v>0.7</v>
      </c>
      <c r="E10">
        <v>10</v>
      </c>
      <c r="F10" s="1">
        <f>EXP(-0.6*D10/(1-0.6))*E10-60</f>
        <v>-56.500622508888448</v>
      </c>
    </row>
    <row r="11" spans="1:19" x14ac:dyDescent="0.25">
      <c r="A11" t="s">
        <v>5</v>
      </c>
      <c r="B11" t="s">
        <v>1</v>
      </c>
    </row>
    <row r="12" spans="1:19" x14ac:dyDescent="0.25">
      <c r="A12">
        <v>1</v>
      </c>
      <c r="B12">
        <v>-59.818730000000002</v>
      </c>
    </row>
    <row r="13" spans="1:19" x14ac:dyDescent="0.25">
      <c r="A13">
        <v>2</v>
      </c>
      <c r="B13">
        <v>-59.637459999999997</v>
      </c>
      <c r="G13" s="1">
        <f>F10+60</f>
        <v>3.4993774911115523</v>
      </c>
    </row>
    <row r="14" spans="1:19" x14ac:dyDescent="0.25">
      <c r="A14">
        <v>3</v>
      </c>
      <c r="B14">
        <v>-59.456189999999999</v>
      </c>
    </row>
    <row r="15" spans="1:19" x14ac:dyDescent="0.25">
      <c r="A15">
        <v>7</v>
      </c>
      <c r="B15">
        <v>-58.731119999999997</v>
      </c>
    </row>
    <row r="16" spans="1:19" x14ac:dyDescent="0.25">
      <c r="A16">
        <v>12</v>
      </c>
      <c r="B16">
        <v>-57.824770000000001</v>
      </c>
    </row>
    <row r="17" spans="1:2" x14ac:dyDescent="0.25">
      <c r="A17">
        <v>15</v>
      </c>
      <c r="B17">
        <v>-57.28096</v>
      </c>
    </row>
    <row r="18" spans="1:2" x14ac:dyDescent="0.25">
      <c r="A18">
        <v>18</v>
      </c>
      <c r="B18">
        <v>-56.73715</v>
      </c>
    </row>
    <row r="19" spans="1:2" ht="13.5" customHeight="1" x14ac:dyDescent="0.25">
      <c r="A19">
        <v>20</v>
      </c>
      <c r="B19">
        <v>-56.37462</v>
      </c>
    </row>
    <row r="21" spans="1:2" x14ac:dyDescent="0.25">
      <c r="A21" t="s">
        <v>6</v>
      </c>
    </row>
    <row r="22" spans="1:2" x14ac:dyDescent="0.25">
      <c r="A22">
        <v>1</v>
      </c>
      <c r="B22">
        <v>-59.960790000000003</v>
      </c>
    </row>
    <row r="23" spans="1:2" x14ac:dyDescent="0.25">
      <c r="A23">
        <v>2</v>
      </c>
      <c r="B23">
        <v>-59.921579999999999</v>
      </c>
    </row>
    <row r="24" spans="1:2" x14ac:dyDescent="0.25">
      <c r="A24">
        <v>3</v>
      </c>
      <c r="B24">
        <v>-59.882370000000002</v>
      </c>
    </row>
    <row r="25" spans="1:2" x14ac:dyDescent="0.25">
      <c r="A25">
        <v>7</v>
      </c>
      <c r="B25">
        <v>-59.725529999999999</v>
      </c>
    </row>
    <row r="26" spans="1:2" x14ac:dyDescent="0.25">
      <c r="A26">
        <v>12</v>
      </c>
      <c r="B26">
        <v>-59.529470000000003</v>
      </c>
    </row>
    <row r="27" spans="1:2" x14ac:dyDescent="0.25">
      <c r="A27">
        <v>15</v>
      </c>
      <c r="B27">
        <v>-59.411839999999998</v>
      </c>
    </row>
    <row r="28" spans="1:2" x14ac:dyDescent="0.25">
      <c r="A28">
        <v>18</v>
      </c>
      <c r="B28">
        <v>-59.29421</v>
      </c>
    </row>
    <row r="29" spans="1:2" x14ac:dyDescent="0.25">
      <c r="A29">
        <v>20</v>
      </c>
      <c r="B29">
        <v>-59.215789999999998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Fletcher</dc:creator>
  <cp:lastModifiedBy>Fletcher</cp:lastModifiedBy>
  <dcterms:created xsi:type="dcterms:W3CDTF">2020-03-11T20:40:46Z</dcterms:created>
  <dcterms:modified xsi:type="dcterms:W3CDTF">2020-03-12T18:46:13Z</dcterms:modified>
</cp:coreProperties>
</file>