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84C8BED1-A2BC-4540-A834-23981B9E9F1A}" xr6:coauthVersionLast="45" xr6:coauthVersionMax="45" xr10:uidLastSave="{00000000-0000-0000-0000-000000000000}"/>
  <bookViews>
    <workbookView xWindow="1920" yWindow="792" windowWidth="11652" windowHeight="11076" xr2:uid="{94AB8B09-19E3-4D1A-9000-C59D9A990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K11" i="1"/>
  <c r="K12" i="1"/>
  <c r="K13" i="1"/>
  <c r="K14" i="1"/>
  <c r="K15" i="1"/>
  <c r="K16" i="1"/>
  <c r="I11" i="1"/>
  <c r="I12" i="1"/>
  <c r="I13" i="1"/>
  <c r="I14" i="1"/>
  <c r="I15" i="1"/>
  <c r="I16" i="1"/>
  <c r="G11" i="1"/>
  <c r="G12" i="1"/>
  <c r="G13" i="1"/>
  <c r="L13" i="1" s="1"/>
  <c r="G14" i="1"/>
  <c r="G15" i="1"/>
  <c r="G16" i="1"/>
  <c r="E11" i="1"/>
  <c r="E12" i="1"/>
  <c r="E13" i="1"/>
  <c r="E14" i="1"/>
  <c r="E15" i="1"/>
  <c r="E16" i="1"/>
  <c r="C11" i="1"/>
  <c r="C12" i="1"/>
  <c r="C13" i="1"/>
  <c r="C14" i="1"/>
  <c r="C15" i="1"/>
  <c r="C16" i="1"/>
  <c r="K10" i="1"/>
  <c r="I10" i="1"/>
  <c r="G10" i="1"/>
  <c r="E10" i="1"/>
  <c r="C10" i="1"/>
  <c r="K9" i="1"/>
  <c r="I9" i="1"/>
  <c r="G9" i="1"/>
  <c r="E9" i="1"/>
  <c r="C9" i="1"/>
  <c r="L10" i="1"/>
  <c r="N3" i="1" s="1"/>
  <c r="K8" i="1"/>
  <c r="K7" i="1"/>
  <c r="K6" i="1"/>
  <c r="K5" i="1"/>
  <c r="K4" i="1"/>
  <c r="K3" i="1"/>
  <c r="I8" i="1"/>
  <c r="I7" i="1"/>
  <c r="I6" i="1"/>
  <c r="I5" i="1"/>
  <c r="I4" i="1"/>
  <c r="I3" i="1"/>
  <c r="G8" i="1"/>
  <c r="G7" i="1"/>
  <c r="G6" i="1"/>
  <c r="G5" i="1"/>
  <c r="G4" i="1"/>
  <c r="G3" i="1"/>
  <c r="E8" i="1"/>
  <c r="E7" i="1"/>
  <c r="E6" i="1"/>
  <c r="E5" i="1"/>
  <c r="E4" i="1"/>
  <c r="E3" i="1"/>
  <c r="C4" i="1"/>
  <c r="C5" i="1"/>
  <c r="C6" i="1"/>
  <c r="C7" i="1"/>
  <c r="C8" i="1"/>
  <c r="C3" i="1"/>
  <c r="L14" i="1" l="1"/>
  <c r="L12" i="1"/>
  <c r="L11" i="1"/>
  <c r="L15" i="1"/>
  <c r="L16" i="1"/>
</calcChain>
</file>

<file path=xl/sharedStrings.xml><?xml version="1.0" encoding="utf-8"?>
<sst xmlns="http://schemas.openxmlformats.org/spreadsheetml/2006/main" count="46" uniqueCount="32">
  <si>
    <t>2. I know we can ignore our differences, even if things get hard sometimes.</t>
  </si>
  <si>
    <t>6. We don't have time at home as partners.</t>
  </si>
  <si>
    <t>18. My spouse and I have similar ideas about how marriage should be</t>
  </si>
  <si>
    <t>26. I know my spouse's basic anxieties.</t>
  </si>
  <si>
    <t>QUESTIONS</t>
  </si>
  <si>
    <t>11. I believe that in the future, I will look back and see my marriage was harmonious</t>
  </si>
  <si>
    <t>positive</t>
  </si>
  <si>
    <t>negative</t>
  </si>
  <si>
    <t>40. We just start to talk before I know what's going on (sudden argument)</t>
  </si>
  <si>
    <t>category (hide/remove)</t>
  </si>
  <si>
    <t>Category</t>
  </si>
  <si>
    <t xml:space="preserve">repair attempt </t>
  </si>
  <si>
    <t>fondness</t>
  </si>
  <si>
    <t>shared values</t>
  </si>
  <si>
    <t>repair attempt</t>
  </si>
  <si>
    <t>Average Answer</t>
  </si>
  <si>
    <t>Q2</t>
  </si>
  <si>
    <t>Q6</t>
  </si>
  <si>
    <t>Test Question</t>
  </si>
  <si>
    <t>20 - Strongly Disagree</t>
  </si>
  <si>
    <t>40 - Disagree</t>
  </si>
  <si>
    <t>60 - Neutral</t>
  </si>
  <si>
    <t>80 - Agree</t>
  </si>
  <si>
    <t>100 - Strongly Agree</t>
  </si>
  <si>
    <t>Q11</t>
  </si>
  <si>
    <t>Q18</t>
  </si>
  <si>
    <t>Q26</t>
  </si>
  <si>
    <t>Q40</t>
  </si>
  <si>
    <t>Weighted Avg</t>
  </si>
  <si>
    <t>AnswerCat</t>
  </si>
  <si>
    <t>positive(neg)</t>
  </si>
  <si>
    <t>negative(pos)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</si>
</sst>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b/>
      <sz val="11"/>
      <color theme="1"/>
      <name val="Arial Black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1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1"/>
      </left>
      <right style="thin">
        <color theme="3" tint="0.59999389629810485"/>
      </right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thin">
        <color theme="3" tint="0.59999389629810485"/>
      </left>
      <right style="medium">
        <color theme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 wrapText="1"/>
    </xf>
    <xf numFmtId="0" fontId="0" fillId="5" borderId="9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/>
    </xf>
    <xf numFmtId="9" fontId="0" fillId="5" borderId="13" xfId="1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theme="7" tint="0.79998168889431442"/>
        </patternFill>
      </fill>
    </dxf>
  </dxfs>
  <tableStyles count="1" defaultTableStyle="TableStyleMedium2" defaultPivotStyle="PivotStyleLight16">
    <tableStyle name="Table Style 1" pivot="0" count="1" xr9:uid="{A0E45D44-AB91-44A7-8467-22C3A8590483}">
      <tableStyleElement type="totalRow" dxfId="0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5FED-D9B5-4A46-B40D-0FF6B2C644A1}">
  <dimension ref="A1:O16"/>
  <sheetViews>
    <sheetView tabSelected="1" topLeftCell="J1" workbookViewId="0">
      <pane ySplit="1" topLeftCell="A6" activePane="bottomLeft" state="frozen"/>
      <selection pane="bottomLeft" activeCell="M18" sqref="M18"/>
    </sheetView>
  </sheetViews>
  <sheetFormatPr defaultRowHeight="14.4" x14ac:dyDescent="0.3"/>
  <cols>
    <col min="1" max="1" width="32.33203125" bestFit="1" customWidth="1"/>
    <col min="2" max="2" width="17.6640625" bestFit="1" customWidth="1"/>
    <col min="3" max="3" width="17.6640625" customWidth="1"/>
    <col min="4" max="4" width="17.6640625" bestFit="1" customWidth="1"/>
    <col min="5" max="5" width="17.6640625" customWidth="1"/>
    <col min="6" max="6" width="17.6640625" bestFit="1" customWidth="1"/>
    <col min="7" max="7" width="17.6640625" customWidth="1"/>
    <col min="8" max="8" width="17.6640625" bestFit="1" customWidth="1"/>
    <col min="9" max="9" width="17.6640625" customWidth="1"/>
    <col min="10" max="10" width="17.6640625" bestFit="1" customWidth="1"/>
    <col min="11" max="11" width="17.6640625" customWidth="1"/>
    <col min="12" max="12" width="23.88671875" customWidth="1"/>
    <col min="13" max="14" width="18.44140625" customWidth="1"/>
  </cols>
  <sheetData>
    <row r="1" spans="1:15" ht="14.4" customHeight="1" x14ac:dyDescent="0.3">
      <c r="A1" s="8" t="s">
        <v>4</v>
      </c>
      <c r="B1" s="4" t="s">
        <v>19</v>
      </c>
      <c r="C1" s="4" t="s">
        <v>28</v>
      </c>
      <c r="D1" s="4" t="s">
        <v>20</v>
      </c>
      <c r="E1" s="4" t="s">
        <v>28</v>
      </c>
      <c r="F1" s="4" t="s">
        <v>21</v>
      </c>
      <c r="G1" s="4" t="s">
        <v>28</v>
      </c>
      <c r="H1" s="4" t="s">
        <v>22</v>
      </c>
      <c r="I1" s="11" t="s">
        <v>28</v>
      </c>
      <c r="J1" s="6" t="s">
        <v>23</v>
      </c>
      <c r="K1" s="13" t="s">
        <v>28</v>
      </c>
      <c r="L1" t="s">
        <v>9</v>
      </c>
      <c r="M1" t="s">
        <v>10</v>
      </c>
      <c r="N1" t="s">
        <v>15</v>
      </c>
      <c r="O1" t="s">
        <v>29</v>
      </c>
    </row>
    <row r="2" spans="1:15" ht="15" customHeight="1" thickBot="1" x14ac:dyDescent="0.35">
      <c r="A2" s="9"/>
      <c r="B2" s="5"/>
      <c r="C2" s="5"/>
      <c r="D2" s="5"/>
      <c r="E2" s="5"/>
      <c r="F2" s="5"/>
      <c r="G2" s="5"/>
      <c r="H2" s="5"/>
      <c r="I2" s="12"/>
      <c r="J2" s="7"/>
      <c r="K2" s="13"/>
    </row>
    <row r="3" spans="1:15" ht="39.6" x14ac:dyDescent="0.3">
      <c r="A3" s="2" t="s">
        <v>0</v>
      </c>
      <c r="B3" s="1">
        <v>75</v>
      </c>
      <c r="C3" s="15">
        <f>B3/187</f>
        <v>0.40106951871657753</v>
      </c>
      <c r="D3" s="1">
        <v>16</v>
      </c>
      <c r="E3" s="15">
        <f>D3/187</f>
        <v>8.5561497326203204E-2</v>
      </c>
      <c r="F3" s="1">
        <v>34</v>
      </c>
      <c r="G3" s="15">
        <f>F3/187</f>
        <v>0.18181818181818182</v>
      </c>
      <c r="H3" s="1">
        <v>37</v>
      </c>
      <c r="I3" s="15">
        <f>H3/187</f>
        <v>0.19786096256684493</v>
      </c>
      <c r="J3" s="3">
        <v>25</v>
      </c>
      <c r="K3" s="15">
        <f>J3/187</f>
        <v>0.13368983957219252</v>
      </c>
      <c r="L3" t="s">
        <v>6</v>
      </c>
      <c r="M3" t="s">
        <v>11</v>
      </c>
      <c r="N3">
        <f>L10</f>
        <v>51.55080213903743</v>
      </c>
      <c r="O3" t="s">
        <v>6</v>
      </c>
    </row>
    <row r="4" spans="1:15" ht="26.4" x14ac:dyDescent="0.3">
      <c r="A4" s="2" t="s">
        <v>1</v>
      </c>
      <c r="B4" s="1">
        <v>81</v>
      </c>
      <c r="C4" s="15">
        <f t="shared" ref="C4:E9" si="0">B4/187</f>
        <v>0.43315508021390375</v>
      </c>
      <c r="D4" s="1">
        <v>11</v>
      </c>
      <c r="E4" s="15">
        <f t="shared" ref="E4:G4" si="1">D4/187</f>
        <v>5.8823529411764705E-2</v>
      </c>
      <c r="F4" s="1">
        <v>22</v>
      </c>
      <c r="G4" s="15">
        <f t="shared" ref="G4:I4" si="2">F4/187</f>
        <v>0.11764705882352941</v>
      </c>
      <c r="H4" s="1">
        <v>41</v>
      </c>
      <c r="I4" s="15">
        <f t="shared" ref="I4:K4" si="3">H4/187</f>
        <v>0.21925133689839571</v>
      </c>
      <c r="J4" s="3">
        <v>32</v>
      </c>
      <c r="K4" s="15">
        <f t="shared" ref="K4" si="4">J4/187</f>
        <v>0.17112299465240641</v>
      </c>
      <c r="L4" t="s">
        <v>7</v>
      </c>
      <c r="M4" t="s">
        <v>12</v>
      </c>
      <c r="N4">
        <f t="shared" ref="N4:N9" si="5">L11</f>
        <v>52.727272727272727</v>
      </c>
      <c r="O4" t="s">
        <v>30</v>
      </c>
    </row>
    <row r="5" spans="1:15" ht="39.6" x14ac:dyDescent="0.3">
      <c r="A5" s="2" t="s">
        <v>5</v>
      </c>
      <c r="B5" s="1">
        <v>48</v>
      </c>
      <c r="C5" s="15">
        <f t="shared" si="0"/>
        <v>0.25668449197860965</v>
      </c>
      <c r="D5" s="1">
        <v>34</v>
      </c>
      <c r="E5" s="15">
        <f t="shared" ref="E5:G5" si="6">D5/187</f>
        <v>0.18181818181818182</v>
      </c>
      <c r="F5" s="1">
        <v>23</v>
      </c>
      <c r="G5" s="15">
        <f t="shared" ref="G5:I5" si="7">F5/187</f>
        <v>0.12299465240641712</v>
      </c>
      <c r="H5" s="1">
        <v>52</v>
      </c>
      <c r="I5" s="15">
        <f t="shared" ref="I5:K5" si="8">H5/187</f>
        <v>0.27807486631016043</v>
      </c>
      <c r="J5" s="3">
        <v>30</v>
      </c>
      <c r="K5" s="15">
        <f t="shared" ref="K5" si="9">J5/187</f>
        <v>0.16042780748663102</v>
      </c>
      <c r="L5" t="s">
        <v>6</v>
      </c>
      <c r="M5" t="s">
        <v>13</v>
      </c>
      <c r="N5">
        <f t="shared" si="5"/>
        <v>58.074866310160431</v>
      </c>
      <c r="O5" t="s">
        <v>6</v>
      </c>
    </row>
    <row r="6" spans="1:15" ht="26.4" x14ac:dyDescent="0.3">
      <c r="A6" s="2" t="s">
        <v>2</v>
      </c>
      <c r="B6" s="1">
        <v>81</v>
      </c>
      <c r="C6" s="15">
        <f t="shared" si="0"/>
        <v>0.43315508021390375</v>
      </c>
      <c r="D6" s="1">
        <v>13</v>
      </c>
      <c r="E6" s="15">
        <f t="shared" ref="E6:G6" si="10">D6/187</f>
        <v>6.9518716577540107E-2</v>
      </c>
      <c r="F6" s="1">
        <v>21</v>
      </c>
      <c r="G6" s="15">
        <f t="shared" ref="G6:I6" si="11">F6/187</f>
        <v>0.11229946524064172</v>
      </c>
      <c r="H6" s="1">
        <v>37</v>
      </c>
      <c r="I6" s="15">
        <f t="shared" ref="I6:K6" si="12">H6/187</f>
        <v>0.19786096256684493</v>
      </c>
      <c r="J6" s="3">
        <v>35</v>
      </c>
      <c r="K6" s="15">
        <f t="shared" ref="K6" si="13">J6/187</f>
        <v>0.18716577540106952</v>
      </c>
      <c r="L6" t="s">
        <v>6</v>
      </c>
      <c r="M6" t="s">
        <v>13</v>
      </c>
      <c r="N6">
        <f t="shared" si="5"/>
        <v>52.727272727272734</v>
      </c>
      <c r="O6" t="s">
        <v>6</v>
      </c>
    </row>
    <row r="7" spans="1:15" ht="26.4" x14ac:dyDescent="0.3">
      <c r="A7" s="2" t="s">
        <v>3</v>
      </c>
      <c r="B7" s="1">
        <v>85</v>
      </c>
      <c r="C7" s="15">
        <f t="shared" si="0"/>
        <v>0.45454545454545453</v>
      </c>
      <c r="D7" s="1">
        <v>12</v>
      </c>
      <c r="E7" s="15">
        <f t="shared" ref="E7:G7" si="14">D7/187</f>
        <v>6.4171122994652413E-2</v>
      </c>
      <c r="F7" s="1">
        <v>31</v>
      </c>
      <c r="G7" s="15">
        <f t="shared" ref="G7:I7" si="15">F7/187</f>
        <v>0.16577540106951871</v>
      </c>
      <c r="H7" s="1">
        <v>34</v>
      </c>
      <c r="I7" s="15">
        <f t="shared" ref="I7:K7" si="16">H7/187</f>
        <v>0.18181818181818182</v>
      </c>
      <c r="J7" s="3">
        <v>25</v>
      </c>
      <c r="K7" s="15">
        <f t="shared" ref="K7" si="17">J7/187</f>
        <v>0.13368983957219252</v>
      </c>
      <c r="L7" t="s">
        <v>6</v>
      </c>
      <c r="M7" t="s">
        <v>12</v>
      </c>
      <c r="N7">
        <f t="shared" si="5"/>
        <v>49.518716577540104</v>
      </c>
      <c r="O7" t="s">
        <v>7</v>
      </c>
    </row>
    <row r="8" spans="1:15" ht="26.4" x14ac:dyDescent="0.3">
      <c r="A8" s="2" t="s">
        <v>8</v>
      </c>
      <c r="B8" s="1">
        <v>54</v>
      </c>
      <c r="C8" s="15">
        <f t="shared" si="0"/>
        <v>0.28877005347593582</v>
      </c>
      <c r="D8" s="1">
        <v>21</v>
      </c>
      <c r="E8" s="15">
        <f t="shared" ref="E8:G9" si="18">D8/187</f>
        <v>0.11229946524064172</v>
      </c>
      <c r="F8" s="1">
        <v>27</v>
      </c>
      <c r="G8" s="15">
        <f t="shared" ref="G8:I9" si="19">F8/187</f>
        <v>0.14438502673796791</v>
      </c>
      <c r="H8" s="1">
        <v>36</v>
      </c>
      <c r="I8" s="15">
        <f t="shared" ref="I8:K9" si="20">H8/187</f>
        <v>0.19251336898395721</v>
      </c>
      <c r="J8" s="3">
        <v>49</v>
      </c>
      <c r="K8" s="15">
        <f t="shared" ref="K8:K9" si="21">J8/187</f>
        <v>0.26203208556149732</v>
      </c>
      <c r="L8" t="s">
        <v>7</v>
      </c>
      <c r="M8" t="s">
        <v>14</v>
      </c>
      <c r="N8">
        <f t="shared" si="5"/>
        <v>60.534759358288767</v>
      </c>
      <c r="O8" t="s">
        <v>31</v>
      </c>
    </row>
    <row r="9" spans="1:15" x14ac:dyDescent="0.3">
      <c r="A9" s="10" t="s">
        <v>18</v>
      </c>
      <c r="B9" s="17">
        <v>0</v>
      </c>
      <c r="C9" s="18">
        <f t="shared" si="0"/>
        <v>0</v>
      </c>
      <c r="D9" s="17">
        <v>0</v>
      </c>
      <c r="E9" s="18">
        <f t="shared" si="18"/>
        <v>0</v>
      </c>
      <c r="F9" s="17">
        <v>187</v>
      </c>
      <c r="G9" s="18">
        <f t="shared" si="19"/>
        <v>1</v>
      </c>
      <c r="H9" s="17">
        <v>0</v>
      </c>
      <c r="I9" s="18">
        <f t="shared" si="20"/>
        <v>0</v>
      </c>
      <c r="J9" s="19">
        <v>0</v>
      </c>
      <c r="K9" s="18">
        <f t="shared" si="21"/>
        <v>0</v>
      </c>
      <c r="N9">
        <f t="shared" si="5"/>
        <v>60</v>
      </c>
    </row>
    <row r="10" spans="1:15" x14ac:dyDescent="0.3">
      <c r="A10" s="16" t="s">
        <v>16</v>
      </c>
      <c r="C10" s="14">
        <f>20*C3</f>
        <v>8.0213903743315509</v>
      </c>
      <c r="E10" s="14">
        <f>E3*40</f>
        <v>3.4224598930481283</v>
      </c>
      <c r="G10" s="14">
        <f>G3*60</f>
        <v>10.90909090909091</v>
      </c>
      <c r="I10" s="14">
        <f>I3*80</f>
        <v>15.828877005347595</v>
      </c>
      <c r="K10" s="14">
        <f>K3*100</f>
        <v>13.368983957219251</v>
      </c>
      <c r="L10">
        <f>SUM(C10:K10)</f>
        <v>51.55080213903743</v>
      </c>
    </row>
    <row r="11" spans="1:15" x14ac:dyDescent="0.3">
      <c r="A11" s="16" t="s">
        <v>17</v>
      </c>
      <c r="C11" s="14">
        <f t="shared" ref="C11:C16" si="22">20*C4</f>
        <v>8.6631016042780757</v>
      </c>
      <c r="E11" s="14">
        <f t="shared" ref="E11:E16" si="23">E4*40</f>
        <v>2.3529411764705883</v>
      </c>
      <c r="G11" s="14">
        <f t="shared" ref="G11:G16" si="24">G4*60</f>
        <v>7.0588235294117645</v>
      </c>
      <c r="I11" s="14">
        <f t="shared" ref="I11:I16" si="25">I4*80</f>
        <v>17.540106951871657</v>
      </c>
      <c r="K11" s="14">
        <f t="shared" ref="K11:K16" si="26">K4*100</f>
        <v>17.112299465240639</v>
      </c>
      <c r="L11">
        <f>SUM(C11:K11)</f>
        <v>52.727272727272727</v>
      </c>
    </row>
    <row r="12" spans="1:15" x14ac:dyDescent="0.3">
      <c r="A12" s="16" t="s">
        <v>24</v>
      </c>
      <c r="C12" s="14">
        <f t="shared" si="22"/>
        <v>5.1336898395721935</v>
      </c>
      <c r="E12" s="14">
        <f t="shared" si="23"/>
        <v>7.2727272727272734</v>
      </c>
      <c r="G12" s="14">
        <f t="shared" si="24"/>
        <v>7.3796791443850269</v>
      </c>
      <c r="I12" s="14">
        <f t="shared" si="25"/>
        <v>22.245989304812834</v>
      </c>
      <c r="K12" s="14">
        <f t="shared" si="26"/>
        <v>16.042780748663102</v>
      </c>
      <c r="L12">
        <f>SUM(C12:K12)</f>
        <v>58.074866310160431</v>
      </c>
    </row>
    <row r="13" spans="1:15" x14ac:dyDescent="0.3">
      <c r="A13" s="16" t="s">
        <v>25</v>
      </c>
      <c r="C13" s="14">
        <f t="shared" si="22"/>
        <v>8.6631016042780757</v>
      </c>
      <c r="E13" s="14">
        <f t="shared" si="23"/>
        <v>2.7807486631016043</v>
      </c>
      <c r="G13" s="14">
        <f t="shared" si="24"/>
        <v>6.737967914438503</v>
      </c>
      <c r="I13" s="14">
        <f t="shared" si="25"/>
        <v>15.828877005347595</v>
      </c>
      <c r="K13" s="14">
        <f t="shared" si="26"/>
        <v>18.71657754010695</v>
      </c>
      <c r="L13">
        <f t="shared" ref="L13:L16" si="27">SUM(C13:K13)</f>
        <v>52.727272727272734</v>
      </c>
    </row>
    <row r="14" spans="1:15" x14ac:dyDescent="0.3">
      <c r="A14" s="16" t="s">
        <v>26</v>
      </c>
      <c r="C14" s="14">
        <f t="shared" si="22"/>
        <v>9.0909090909090899</v>
      </c>
      <c r="E14" s="14">
        <f t="shared" si="23"/>
        <v>2.5668449197860967</v>
      </c>
      <c r="G14" s="14">
        <f t="shared" si="24"/>
        <v>9.9465240641711219</v>
      </c>
      <c r="I14" s="14">
        <f t="shared" si="25"/>
        <v>14.545454545454547</v>
      </c>
      <c r="K14" s="14">
        <f t="shared" si="26"/>
        <v>13.368983957219251</v>
      </c>
      <c r="L14">
        <f t="shared" si="27"/>
        <v>49.518716577540104</v>
      </c>
    </row>
    <row r="15" spans="1:15" x14ac:dyDescent="0.3">
      <c r="A15" s="16" t="s">
        <v>27</v>
      </c>
      <c r="C15" s="14">
        <f t="shared" si="22"/>
        <v>5.7754010695187166</v>
      </c>
      <c r="E15" s="14">
        <f t="shared" si="23"/>
        <v>4.4919786096256686</v>
      </c>
      <c r="G15" s="14">
        <f t="shared" si="24"/>
        <v>8.663101604278074</v>
      </c>
      <c r="I15" s="14">
        <f t="shared" si="25"/>
        <v>15.401069518716577</v>
      </c>
      <c r="K15" s="14">
        <f t="shared" si="26"/>
        <v>26.203208556149733</v>
      </c>
      <c r="L15">
        <f t="shared" si="27"/>
        <v>60.534759358288767</v>
      </c>
    </row>
    <row r="16" spans="1:15" x14ac:dyDescent="0.3">
      <c r="C16" s="14">
        <f t="shared" si="22"/>
        <v>0</v>
      </c>
      <c r="E16" s="14">
        <f t="shared" si="23"/>
        <v>0</v>
      </c>
      <c r="G16" s="14">
        <f t="shared" si="24"/>
        <v>60</v>
      </c>
      <c r="I16" s="14">
        <f t="shared" si="25"/>
        <v>0</v>
      </c>
      <c r="K16" s="14">
        <f t="shared" si="26"/>
        <v>0</v>
      </c>
      <c r="L16">
        <f t="shared" si="27"/>
        <v>60</v>
      </c>
    </row>
  </sheetData>
  <conditionalFormatting sqref="B1:C1">
    <cfRule type="colorScale" priority="5">
      <colorScale>
        <cfvo type="min"/>
        <cfvo type="percentile" val="50"/>
        <cfvo type="max"/>
        <color rgb="FFF8696B"/>
        <color theme="0" tint="-4.9989318521683403E-2"/>
        <color theme="8" tint="0.39997558519241921"/>
      </colorScale>
    </cfRule>
  </conditionalFormatting>
  <conditionalFormatting sqref="D1:E1">
    <cfRule type="colorScale" priority="4">
      <colorScale>
        <cfvo type="min"/>
        <cfvo type="percentile" val="50"/>
        <cfvo type="max"/>
        <color rgb="FFF8696B"/>
        <color theme="0" tint="-4.9989318521683403E-2"/>
        <color theme="8" tint="0.39997558519241921"/>
      </colorScale>
    </cfRule>
  </conditionalFormatting>
  <conditionalFormatting sqref="F1:G1">
    <cfRule type="colorScale" priority="3">
      <colorScale>
        <cfvo type="min"/>
        <cfvo type="percentile" val="50"/>
        <cfvo type="max"/>
        <color rgb="FFF8696B"/>
        <color theme="0" tint="-4.9989318521683403E-2"/>
        <color theme="8" tint="0.39997558519241921"/>
      </colorScale>
    </cfRule>
  </conditionalFormatting>
  <conditionalFormatting sqref="H1:I1">
    <cfRule type="colorScale" priority="2">
      <colorScale>
        <cfvo type="min"/>
        <cfvo type="percentile" val="50"/>
        <cfvo type="max"/>
        <color rgb="FFF8696B"/>
        <color theme="0" tint="-4.9989318521683403E-2"/>
        <color theme="8" tint="0.39997558519241921"/>
      </colorScale>
    </cfRule>
  </conditionalFormatting>
  <conditionalFormatting sqref="J1:K1">
    <cfRule type="colorScale" priority="1">
      <colorScale>
        <cfvo type="min"/>
        <cfvo type="percentile" val="50"/>
        <cfvo type="max"/>
        <color rgb="FFF8696B"/>
        <color theme="0" tint="-4.9989318521683403E-2"/>
        <color theme="8" tint="0.39997558519241921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Kryeziu</dc:creator>
  <cp:lastModifiedBy>Cristina Kryeziu</cp:lastModifiedBy>
  <dcterms:created xsi:type="dcterms:W3CDTF">2020-03-13T02:57:04Z</dcterms:created>
  <dcterms:modified xsi:type="dcterms:W3CDTF">2020-03-21T18:40:47Z</dcterms:modified>
</cp:coreProperties>
</file>