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1800" yWindow="4820" windowWidth="1678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2" i="1"/>
  <c r="J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<sst xmlns="http://schemas.openxmlformats.org/spreadsheetml/2006/main" count="13" uniqueCount="13">
  <si>
    <t xml:space="preserve">Mean: </t>
  </si>
  <si>
    <t>StDev (Pop)</t>
  </si>
  <si>
    <t>StDev (Samp)</t>
  </si>
  <si>
    <t>Variance (Pop)</t>
  </si>
  <si>
    <t>Min</t>
  </si>
  <si>
    <t>Max</t>
  </si>
  <si>
    <t>Range</t>
  </si>
  <si>
    <t>Count</t>
  </si>
  <si>
    <t>Skewness</t>
  </si>
  <si>
    <t>Kurtosis</t>
  </si>
  <si>
    <t>Slope:</t>
  </si>
  <si>
    <t>Intercept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</si>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</sst>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A12" workbookViewId="0">
      <selection activeCell="J4" sqref="J4"/>
    </sheetView>
  </sheetViews>
  <sheetFormatPr baseColWidth="10" defaultRowHeight="15" x14ac:dyDescent="0"/>
  <cols>
    <col min="3" max="3" width="18.6640625" style="1" customWidth="1"/>
    <col min="4" max="4" width="12.1640625" bestFit="1" customWidth="1"/>
  </cols>
  <sheetData>
    <row r="1" spans="1:10">
      <c r="A1">
        <v>3096951</v>
      </c>
      <c r="C1" s="1" t="s">
        <v>0</v>
      </c>
      <c r="D1">
        <f>AVERAGE(A:A)</f>
        <v>2053751.8333333333</v>
      </c>
      <c r="F1">
        <v>0</v>
      </c>
      <c r="G1">
        <v>0</v>
      </c>
      <c r="I1" t="s">
        <v>10</v>
      </c>
      <c r="J1">
        <f>SLOPE(G:G,F:F)</f>
        <v>1.1486486486486487</v>
      </c>
    </row>
    <row r="2" spans="1:10">
      <c r="A2">
        <v>1123560</v>
      </c>
      <c r="C2" s="1" t="s">
        <v>1</v>
      </c>
      <c r="D2">
        <f>_xlfn.STDEV.P(A:A)</f>
        <v>1840895.0931444932</v>
      </c>
      <c r="F2">
        <v>2</v>
      </c>
      <c r="G2">
        <v>2</v>
      </c>
      <c r="I2" t="s">
        <v>11</v>
      </c>
      <c r="J2">
        <f>INTERCEPT(G:G,F:F)</f>
        <v>-0.21621621621621623</v>
      </c>
    </row>
    <row r="3" spans="1:10">
      <c r="A3">
        <v>5725983</v>
      </c>
      <c r="C3" s="1" t="s">
        <v>2</v>
      </c>
      <c r="D3">
        <f>_xlfn.STDEV.S(A:A)</f>
        <v>2016599.5370316256</v>
      </c>
      <c r="F3">
        <v>3</v>
      </c>
      <c r="G3">
        <v>3</v>
      </c>
      <c r="I3" t="s">
        <v>12</v>
      </c>
      <c r="J3">
        <f>CORREL(F:F,G:G)</f>
        <v>0.98810492932246385</v>
      </c>
    </row>
    <row r="4" spans="1:10">
      <c r="A4">
        <v>918959</v>
      </c>
      <c r="C4" s="1" t="s">
        <v>3</v>
      </c>
      <c r="D4">
        <f>_xlfn.VAR.P(A:A)</f>
        <v>3388894743963.4722</v>
      </c>
      <c r="F4">
        <v>4</v>
      </c>
      <c r="G4">
        <v>4</v>
      </c>
    </row>
    <row r="5" spans="1:10">
      <c r="A5">
        <v>945761</v>
      </c>
      <c r="C5" s="1" t="s">
        <v>4</v>
      </c>
      <c r="D5">
        <f>MIN(A:A)</f>
        <v>511297</v>
      </c>
      <c r="F5">
        <v>5</v>
      </c>
      <c r="G5">
        <v>6</v>
      </c>
    </row>
    <row r="6" spans="1:10">
      <c r="A6">
        <v>511297</v>
      </c>
      <c r="C6" s="1" t="s">
        <v>5</v>
      </c>
      <c r="D6">
        <f>MAX(A:A)</f>
        <v>5725983</v>
      </c>
    </row>
    <row r="7" spans="1:10">
      <c r="C7" s="1" t="s">
        <v>6</v>
      </c>
      <c r="D7">
        <f>D6-D5</f>
        <v>5214686</v>
      </c>
    </row>
    <row r="8" spans="1:10">
      <c r="C8" s="1" t="s">
        <v>7</v>
      </c>
      <c r="D8">
        <f>COUNT(A:A)</f>
        <v>6</v>
      </c>
    </row>
    <row r="9" spans="1:10">
      <c r="C9" s="1" t="s">
        <v>8</v>
      </c>
      <c r="D9">
        <f>SKEW(A:A)</f>
        <v>1.5861833067973581</v>
      </c>
    </row>
    <row r="10" spans="1:10">
      <c r="C10" s="1" t="s">
        <v>9</v>
      </c>
      <c r="D10">
        <f>KURT(A:A)</f>
        <v>1.9027097778139002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2015-01-19T18:09:22Z</dcterms:created>
  <dcterms:modified xsi:type="dcterms:W3CDTF">2015-01-19T18:48:11Z</dcterms:modified>
</cp:coreProperties>
</file>