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GION\Desktop\ESTUDIOS\SIMULACION\Magistral\Proyecto\proyecto-homie\"/>
    </mc:Choice>
  </mc:AlternateContent>
  <xr:revisionPtr revIDLastSave="0" documentId="13_ncr:1_{6BB3A159-281F-4ED1-B9ED-19EE1BB9E949}" xr6:coauthVersionLast="47" xr6:coauthVersionMax="47" xr10:uidLastSave="{00000000-0000-0000-0000-000000000000}"/>
  <bookViews>
    <workbookView xWindow="1092" yWindow="612" windowWidth="21624" windowHeight="11304" xr2:uid="{DEE9E9D3-54C9-8C47-8FFF-3B6AE3BB1DA5}"/>
  </bookViews>
  <sheets>
    <sheet name="Dat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C18" i="1"/>
  <c r="D18" i="1"/>
  <c r="E18" i="1" s="1"/>
  <c r="B15" i="1"/>
  <c r="D17" i="1"/>
  <c r="C17" i="1"/>
  <c r="B4" i="1"/>
  <c r="D16" i="1"/>
  <c r="C16" i="1"/>
  <c r="B16" i="1"/>
  <c r="E15" i="1"/>
  <c r="D15" i="1"/>
  <c r="C15" i="1"/>
  <c r="E14" i="1"/>
  <c r="D14" i="1"/>
  <c r="C14" i="1"/>
  <c r="B14" i="1"/>
  <c r="D13" i="1"/>
  <c r="C13" i="1"/>
  <c r="B13" i="1"/>
  <c r="D12" i="1"/>
  <c r="E11" i="1"/>
  <c r="D10" i="1"/>
  <c r="D9" i="1"/>
  <c r="E8" i="1"/>
  <c r="D7" i="1"/>
  <c r="C12" i="1"/>
  <c r="C11" i="1"/>
  <c r="B12" i="1"/>
  <c r="B11" i="1"/>
  <c r="B10" i="1"/>
  <c r="B9" i="1"/>
  <c r="B8" i="1"/>
  <c r="B7" i="1"/>
  <c r="B3" i="1"/>
  <c r="D3" i="1"/>
  <c r="B6" i="1"/>
  <c r="B5" i="1"/>
  <c r="C3" i="1"/>
  <c r="E2" i="1"/>
  <c r="C2" i="1"/>
</calcChain>
</file>

<file path=xl/sharedStrings.xml><?xml version="1.0" encoding="utf-8"?>
<sst xmlns="http://schemas.openxmlformats.org/spreadsheetml/2006/main" count="6" uniqueCount="6">
  <si>
    <t>entidad</t>
  </si>
  <si>
    <t>TEA</t>
  </si>
  <si>
    <t>TS_caja</t>
  </si>
  <si>
    <t>TS_Burger</t>
  </si>
  <si>
    <t>TS_Nugget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</si>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</sst>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2" fontId="0" fillId="0" borderId="3" xfId="0" applyNumberFormat="1" applyBorder="1"/>
    <xf numFmtId="2" fontId="0" fillId="0" borderId="2" xfId="0" applyNumberFormat="1" applyBorder="1"/>
    <xf numFmtId="0" fontId="1" fillId="0" borderId="4" xfId="0" applyFon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63EA-B5EB-C745-91AD-2B65C9FFC22D}">
  <dimension ref="A1:F20"/>
  <sheetViews>
    <sheetView tabSelected="1" topLeftCell="A14" zoomScale="105" workbookViewId="0">
      <selection activeCell="D9" sqref="D9"/>
    </sheetView>
  </sheetViews>
  <sheetFormatPr defaultColWidth="11" defaultRowHeight="15.6" x14ac:dyDescent="0.3"/>
  <cols>
    <col min="2" max="2" width="18.09765625" customWidth="1"/>
    <col min="3" max="3" width="19.09765625" customWidth="1"/>
    <col min="4" max="4" width="25.19921875" customWidth="1"/>
    <col min="5" max="5" width="20.699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4" t="s">
        <v>5</v>
      </c>
    </row>
    <row r="2" spans="1:6" x14ac:dyDescent="0.3">
      <c r="A2" s="2">
        <v>1</v>
      </c>
      <c r="B2" s="2">
        <v>0</v>
      </c>
      <c r="C2" s="2">
        <f>27/60</f>
        <v>0.45</v>
      </c>
      <c r="D2" s="3">
        <v>0</v>
      </c>
      <c r="E2" s="10">
        <f>4 + 32/60 + 14 + 55/60</f>
        <v>19.45</v>
      </c>
      <c r="F2" s="13">
        <v>1</v>
      </c>
    </row>
    <row r="3" spans="1:6" x14ac:dyDescent="0.3">
      <c r="A3" s="2">
        <v>2</v>
      </c>
      <c r="B3" s="2">
        <f>4 + 32/60 + 1 + 27/60 + 27/60</f>
        <v>6.4333333333333336</v>
      </c>
      <c r="C3" s="2">
        <f>42/60</f>
        <v>0.7</v>
      </c>
      <c r="D3" s="3">
        <f>14 + 55/60 + 5 + 17/60</f>
        <v>20.2</v>
      </c>
      <c r="E3" s="10">
        <v>0</v>
      </c>
      <c r="F3" s="13">
        <v>1</v>
      </c>
    </row>
    <row r="4" spans="1:6" x14ac:dyDescent="0.3">
      <c r="A4" s="2">
        <v>3</v>
      </c>
      <c r="B4" s="2">
        <f>14 + 55/60 + 5 + 17/60 + 4 + 2/60</f>
        <v>24.233333333333334</v>
      </c>
      <c r="C4" s="2">
        <v>1</v>
      </c>
      <c r="D4" s="3">
        <v>15.67</v>
      </c>
      <c r="E4" s="10">
        <v>0</v>
      </c>
      <c r="F4" s="13">
        <v>1</v>
      </c>
    </row>
    <row r="5" spans="1:6" x14ac:dyDescent="0.3">
      <c r="A5" s="2">
        <v>4</v>
      </c>
      <c r="B5" s="2">
        <f>1 + 14 + 15/60 + 2 + 41/60 + 5 + 47/60</f>
        <v>23.716666666666669</v>
      </c>
      <c r="C5" s="2">
        <v>2.58</v>
      </c>
      <c r="D5" s="3">
        <v>0</v>
      </c>
      <c r="E5" s="10">
        <v>26.43</v>
      </c>
      <c r="F5" s="13">
        <v>1</v>
      </c>
    </row>
    <row r="6" spans="1:6" x14ac:dyDescent="0.3">
      <c r="A6" s="2">
        <v>5</v>
      </c>
      <c r="B6" s="2">
        <f>15 +18/60</f>
        <v>15.3</v>
      </c>
      <c r="C6" s="2">
        <v>1.97</v>
      </c>
      <c r="D6" s="3">
        <v>17.47</v>
      </c>
      <c r="E6" s="10">
        <v>0</v>
      </c>
      <c r="F6" s="13">
        <v>1</v>
      </c>
    </row>
    <row r="7" spans="1:6" x14ac:dyDescent="0.3">
      <c r="A7" s="4">
        <v>6</v>
      </c>
      <c r="B7" s="2">
        <f>38+38/60</f>
        <v>38.633333333333333</v>
      </c>
      <c r="C7" s="3">
        <v>1.3332999999999999</v>
      </c>
      <c r="D7" s="3">
        <f>21+38/60</f>
        <v>21.633333333333333</v>
      </c>
      <c r="E7" s="10">
        <v>0</v>
      </c>
      <c r="F7" s="13">
        <v>2</v>
      </c>
    </row>
    <row r="8" spans="1:6" x14ac:dyDescent="0.3">
      <c r="A8" s="4">
        <v>7</v>
      </c>
      <c r="B8" s="2">
        <f>16+46/60</f>
        <v>16.766666666666666</v>
      </c>
      <c r="C8" s="3">
        <v>0.45</v>
      </c>
      <c r="D8" s="3">
        <v>0</v>
      </c>
      <c r="E8" s="10">
        <f>26+18/60</f>
        <v>26.3</v>
      </c>
      <c r="F8" s="13">
        <v>2</v>
      </c>
    </row>
    <row r="9" spans="1:6" x14ac:dyDescent="0.3">
      <c r="A9" s="4">
        <v>8</v>
      </c>
      <c r="B9" s="2">
        <f>7+13/60</f>
        <v>7.2166666666666668</v>
      </c>
      <c r="C9" s="3">
        <v>0.52</v>
      </c>
      <c r="D9" s="3">
        <f>18+24/60</f>
        <v>18.399999999999999</v>
      </c>
      <c r="E9" s="10">
        <v>0</v>
      </c>
      <c r="F9" s="13">
        <v>2</v>
      </c>
    </row>
    <row r="10" spans="1:6" x14ac:dyDescent="0.3">
      <c r="A10" s="4">
        <v>9</v>
      </c>
      <c r="B10" s="2">
        <f>2+33/60</f>
        <v>2.5499999999999998</v>
      </c>
      <c r="C10" s="3">
        <v>0.78</v>
      </c>
      <c r="D10" s="3">
        <f>21+58/60</f>
        <v>21.966666666666665</v>
      </c>
      <c r="E10" s="10">
        <v>0</v>
      </c>
      <c r="F10" s="13">
        <v>2</v>
      </c>
    </row>
    <row r="11" spans="1:6" x14ac:dyDescent="0.3">
      <c r="A11" s="4">
        <v>10</v>
      </c>
      <c r="B11" s="2">
        <f>7+4/60</f>
        <v>7.0666666666666664</v>
      </c>
      <c r="C11" s="3">
        <f>50/60</f>
        <v>0.83333333333333337</v>
      </c>
      <c r="D11" s="3">
        <v>0</v>
      </c>
      <c r="E11" s="10">
        <f>25+11/60</f>
        <v>25.183333333333334</v>
      </c>
      <c r="F11" s="13">
        <v>2</v>
      </c>
    </row>
    <row r="12" spans="1:6" x14ac:dyDescent="0.3">
      <c r="A12" s="2">
        <v>11</v>
      </c>
      <c r="B12" s="2">
        <f>11+29/60</f>
        <v>11.483333333333333</v>
      </c>
      <c r="C12" s="2">
        <f>63/60</f>
        <v>1.05</v>
      </c>
      <c r="D12" s="3">
        <f>20+14/60</f>
        <v>20.233333333333334</v>
      </c>
      <c r="E12" s="10">
        <v>0</v>
      </c>
      <c r="F12" s="13">
        <v>3</v>
      </c>
    </row>
    <row r="13" spans="1:6" x14ac:dyDescent="0.3">
      <c r="A13" s="2">
        <v>12</v>
      </c>
      <c r="B13" s="2">
        <f>6 + 35/60</f>
        <v>6.583333333333333</v>
      </c>
      <c r="C13" s="2">
        <f>1+23/60</f>
        <v>1.3833333333333333</v>
      </c>
      <c r="D13" s="3">
        <f>13+14/60</f>
        <v>13.233333333333333</v>
      </c>
      <c r="E13" s="10">
        <v>0</v>
      </c>
      <c r="F13" s="13">
        <v>3</v>
      </c>
    </row>
    <row r="14" spans="1:6" x14ac:dyDescent="0.3">
      <c r="A14" s="2">
        <v>13</v>
      </c>
      <c r="B14" s="2">
        <f>3 + 47/60</f>
        <v>3.7833333333333332</v>
      </c>
      <c r="C14" s="2">
        <f>1+12/60</f>
        <v>1.2</v>
      </c>
      <c r="D14" s="3">
        <f>17 + 51/60</f>
        <v>17.850000000000001</v>
      </c>
      <c r="E14" s="10">
        <f>17 + 51/60</f>
        <v>17.850000000000001</v>
      </c>
      <c r="F14" s="13">
        <v>3</v>
      </c>
    </row>
    <row r="15" spans="1:6" x14ac:dyDescent="0.3">
      <c r="A15" s="2">
        <v>14</v>
      </c>
      <c r="B15" s="2">
        <f xml:space="preserve"> 13 + 2/60</f>
        <v>13.033333333333333</v>
      </c>
      <c r="C15" s="2">
        <f>2 + 24/60</f>
        <v>2.4</v>
      </c>
      <c r="D15" s="3">
        <f>22  + 13/60</f>
        <v>22.216666666666665</v>
      </c>
      <c r="E15" s="10">
        <f>22  + 13/60</f>
        <v>22.216666666666665</v>
      </c>
      <c r="F15" s="13">
        <v>3</v>
      </c>
    </row>
    <row r="16" spans="1:6" x14ac:dyDescent="0.3">
      <c r="A16" s="5">
        <v>15</v>
      </c>
      <c r="B16" s="5">
        <f>8+35/60</f>
        <v>8.5833333333333339</v>
      </c>
      <c r="C16" s="5">
        <f>49/60</f>
        <v>0.81666666666666665</v>
      </c>
      <c r="D16" s="7">
        <f>16+12/60</f>
        <v>16.2</v>
      </c>
      <c r="E16" s="11">
        <v>0</v>
      </c>
      <c r="F16" s="13">
        <v>4</v>
      </c>
    </row>
    <row r="17" spans="1:6" x14ac:dyDescent="0.3">
      <c r="A17" s="6">
        <v>16</v>
      </c>
      <c r="B17" s="6">
        <v>5.66</v>
      </c>
      <c r="C17" s="6">
        <f>41.07/60</f>
        <v>0.6845</v>
      </c>
      <c r="D17" s="8">
        <f>21.39</f>
        <v>21.39</v>
      </c>
      <c r="E17" s="12">
        <v>0</v>
      </c>
      <c r="F17" s="13">
        <v>4</v>
      </c>
    </row>
    <row r="18" spans="1:6" x14ac:dyDescent="0.3">
      <c r="A18" s="6">
        <v>17</v>
      </c>
      <c r="B18" s="6">
        <v>9.08</v>
      </c>
      <c r="C18" s="6">
        <f>37.49/60</f>
        <v>0.62483333333333335</v>
      </c>
      <c r="D18" s="8">
        <f>18.45</f>
        <v>18.45</v>
      </c>
      <c r="E18" s="12">
        <f>D18</f>
        <v>18.45</v>
      </c>
      <c r="F18" s="13">
        <v>4</v>
      </c>
    </row>
    <row r="19" spans="1:6" x14ac:dyDescent="0.3">
      <c r="A19" s="6">
        <v>18</v>
      </c>
      <c r="B19" s="6">
        <v>15.84</v>
      </c>
      <c r="C19" s="6">
        <v>2.8450000000000002</v>
      </c>
      <c r="D19" s="8">
        <v>0</v>
      </c>
      <c r="E19" s="12">
        <v>27.53</v>
      </c>
      <c r="F19" s="13">
        <v>4</v>
      </c>
    </row>
    <row r="20" spans="1:6" x14ac:dyDescent="0.3">
      <c r="A20" s="6">
        <v>19</v>
      </c>
      <c r="B20" s="6">
        <v>1.25</v>
      </c>
      <c r="C20" s="6">
        <f>3.695</f>
        <v>3.6949999999999998</v>
      </c>
      <c r="D20" s="8">
        <f>27.55</f>
        <v>27.55</v>
      </c>
      <c r="E20" s="12">
        <f>33+(38/60)</f>
        <v>33.633333333333333</v>
      </c>
      <c r="F20" s="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Andrea Garay Rubio</dc:creator>
  <cp:keywords/>
  <dc:description/>
  <cp:lastModifiedBy>Camilo Sebastian Duque Cardenas</cp:lastModifiedBy>
  <cp:revision/>
  <dcterms:created xsi:type="dcterms:W3CDTF">2024-04-28T16:47:22Z</dcterms:created>
  <dcterms:modified xsi:type="dcterms:W3CDTF">2024-05-10T18:28:18Z</dcterms:modified>
  <cp:category/>
  <cp:contentStatus/>
</cp:coreProperties>
</file>