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ive\beltran.pro\Latina\2020\III - Cuatrimestre\Programacion III\"/>
    </mc:Choice>
  </mc:AlternateContent>
  <xr:revisionPtr revIDLastSave="0" documentId="13_ncr:1_{D6ED3330-E52E-476A-BBE9-0B3703866734}" xr6:coauthVersionLast="45" xr6:coauthVersionMax="45" xr10:uidLastSave="{00000000-0000-0000-0000-000000000000}"/>
  <bookViews>
    <workbookView xWindow="-20610" yWindow="-1845" windowWidth="20730" windowHeight="11760" activeTab="1" xr2:uid="{1AE41E41-88A8-4205-83FD-F784EB61FA74}"/>
  </bookViews>
  <sheets>
    <sheet name="Hoja1" sheetId="1" r:id="rId1"/>
    <sheet name="Hoja2" sheetId="2" r:id="rId2"/>
  </sheets>
  <definedNames>
    <definedName name="_xlnm._FilterDatabase" localSheetId="1" hidden="1">Hoja2!$B$7:$G$29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I41" i="1"/>
  <c r="I40" i="1"/>
  <c r="I39" i="1"/>
  <c r="I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O29" i="2" l="1"/>
  <c r="N28" i="2"/>
  <c r="O28" i="2"/>
  <c r="N24" i="2"/>
  <c r="O24" i="2"/>
  <c r="N25" i="2"/>
  <c r="O25" i="2"/>
  <c r="N26" i="2"/>
  <c r="O26" i="2"/>
  <c r="N27" i="2"/>
  <c r="O27" i="2"/>
  <c r="O23" i="2"/>
  <c r="N23" i="2"/>
  <c r="O22" i="2"/>
  <c r="N22" i="2"/>
  <c r="P22" i="2" s="1"/>
  <c r="O9" i="2"/>
  <c r="O21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O8" i="2"/>
  <c r="N8" i="2"/>
  <c r="B20" i="2"/>
  <c r="O20" i="2" s="1"/>
  <c r="B19" i="2"/>
  <c r="O19" i="2" s="1"/>
  <c r="P19" i="2" s="1"/>
  <c r="B18" i="2"/>
  <c r="O18" i="2" s="1"/>
  <c r="P18" i="2" s="1"/>
  <c r="B11" i="2"/>
  <c r="O11" i="2" s="1"/>
  <c r="P11" i="2" s="1"/>
  <c r="B12" i="2"/>
  <c r="O12" i="2" s="1"/>
  <c r="B13" i="2"/>
  <c r="O13" i="2" s="1"/>
  <c r="P13" i="2" s="1"/>
  <c r="B14" i="2"/>
  <c r="O14" i="2" s="1"/>
  <c r="P14" i="2" s="1"/>
  <c r="B15" i="2"/>
  <c r="O15" i="2" s="1"/>
  <c r="P15" i="2" s="1"/>
  <c r="B16" i="2"/>
  <c r="O16" i="2" s="1"/>
  <c r="B17" i="2"/>
  <c r="O17" i="2" s="1"/>
  <c r="P17" i="2" s="1"/>
  <c r="B10" i="2"/>
  <c r="O10" i="2" s="1"/>
  <c r="P10" i="2" s="1"/>
  <c r="P26" i="2" l="1"/>
  <c r="P8" i="2"/>
  <c r="P21" i="2"/>
  <c r="P27" i="2"/>
  <c r="P28" i="2"/>
  <c r="P25" i="2"/>
  <c r="P16" i="2"/>
  <c r="P12" i="2"/>
  <c r="P20" i="2"/>
  <c r="P23" i="2"/>
  <c r="P24" i="2"/>
  <c r="P9" i="2"/>
</calcChain>
</file>

<file path=xl/sharedStrings.xml><?xml version="1.0" encoding="utf-8"?>
<sst xmlns="http://schemas.openxmlformats.org/spreadsheetml/2006/main" count="228" uniqueCount="108">
  <si>
    <t>CP</t>
  </si>
  <si>
    <t>Autoridad de canal</t>
  </si>
  <si>
    <t>Seis numeros vehiculo del estado</t>
  </si>
  <si>
    <t>CH</t>
  </si>
  <si>
    <t>MI</t>
  </si>
  <si>
    <t>CD</t>
  </si>
  <si>
    <t>RCD</t>
  </si>
  <si>
    <t>MCD</t>
  </si>
  <si>
    <t>MADM</t>
  </si>
  <si>
    <t>ADM</t>
  </si>
  <si>
    <t>PH</t>
  </si>
  <si>
    <t>PE</t>
  </si>
  <si>
    <t>MMI</t>
  </si>
  <si>
    <t>RMI</t>
  </si>
  <si>
    <t>Placa diplomatica</t>
  </si>
  <si>
    <t>HP</t>
  </si>
  <si>
    <t>Radioaficionados</t>
  </si>
  <si>
    <t>PR</t>
  </si>
  <si>
    <t>Periodista</t>
  </si>
  <si>
    <t>D</t>
  </si>
  <si>
    <t>Demostracion</t>
  </si>
  <si>
    <t>E</t>
  </si>
  <si>
    <t>Placa especial</t>
  </si>
  <si>
    <t>MB</t>
  </si>
  <si>
    <t>MetroBus</t>
  </si>
  <si>
    <t>CC</t>
  </si>
  <si>
    <t>cuerpo consular</t>
  </si>
  <si>
    <t>Cuerpo Honorario</t>
  </si>
  <si>
    <t>Mision internacional</t>
  </si>
  <si>
    <t>Cuerpo diplomatico</t>
  </si>
  <si>
    <t>funcionarios jurisdiccionales como los fiscales y jueces</t>
  </si>
  <si>
    <t>Placa de administracion</t>
  </si>
  <si>
    <t>La Autoridad del Tránsito y Transporte Terrestre</t>
  </si>
  <si>
    <t>G</t>
  </si>
  <si>
    <t>Gobierno</t>
  </si>
  <si>
    <t>AA0001</t>
  </si>
  <si>
    <t>AG9999 </t>
  </si>
  <si>
    <t>MA0001</t>
  </si>
  <si>
    <t>Motos</t>
  </si>
  <si>
    <t>6 Digitos</t>
  </si>
  <si>
    <t>2 letras</t>
  </si>
  <si>
    <t>4 numeros</t>
  </si>
  <si>
    <t>Autoridad del Canal</t>
  </si>
  <si>
    <t>MINISTERIO DE LA PRESIDENCIA
Decreto Ejecutivo Nº 92
(De martes 7 de febrero de 2012)</t>
  </si>
  <si>
    <t>Fiscales y Jueces</t>
  </si>
  <si>
    <t>Metrobus</t>
  </si>
  <si>
    <t>MA</t>
  </si>
  <si>
    <t>Particular de AA -&gt; AG</t>
  </si>
  <si>
    <t>Taxis</t>
  </si>
  <si>
    <t>Buses</t>
  </si>
  <si>
    <t>Bus escolar</t>
  </si>
  <si>
    <t>4 digitos</t>
  </si>
  <si>
    <t>3 digitos</t>
  </si>
  <si>
    <t>4 Digitos</t>
  </si>
  <si>
    <t>5 Digitos</t>
  </si>
  <si>
    <t>4 Digitos con letras iniciando desde AA hasta AG</t>
  </si>
  <si>
    <t>P= Provincia + T y cuatro digitos</t>
  </si>
  <si>
    <t>Cuerpo Diplomatico</t>
  </si>
  <si>
    <t>Digitos</t>
  </si>
  <si>
    <t>2 Digitos</t>
  </si>
  <si>
    <t>Vehiculos del estado</t>
  </si>
  <si>
    <t>Solamente numeros</t>
  </si>
  <si>
    <t>Inicia co letra</t>
  </si>
  <si>
    <t>no</t>
  </si>
  <si>
    <t>si</t>
  </si>
  <si>
    <t>Letra</t>
  </si>
  <si>
    <t>AA</t>
  </si>
  <si>
    <t>P= Provincia + B y cuatro digitos</t>
  </si>
  <si>
    <t>T</t>
  </si>
  <si>
    <t>B</t>
  </si>
  <si>
    <t>Inicia con numero</t>
  </si>
  <si>
    <t>numero es provincia</t>
  </si>
  <si>
    <t>n</t>
  </si>
  <si>
    <t>A</t>
  </si>
  <si>
    <t>C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</si>
  <si>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</si>
  <si>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</si>
  <si>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</si>
  <si>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</si>
  <si>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</si>
  <si>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</si>
  <si>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</si>
  <si>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</si>
  <si>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</si>
  <si>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</si>
  <si>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</si>
  <si>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</si>
  <si>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</si>
  <si>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</si>
  <si>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</si>
  <si>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</si>
  <si>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</si>
  <si>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</si>
  <si>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</si>
  <si>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Nombre</t>
  </si>
  <si>
    <t>RI Bus</t>
  </si>
  <si>
    <t>P= Provincia + BC y tres digitos</t>
  </si>
  <si>
    <t>BC</t>
  </si>
  <si>
    <t>RI Taxi</t>
  </si>
  <si>
    <t xml:space="preserve"> Bocas del Toro</t>
  </si>
  <si>
    <t xml:space="preserve"> Coclé</t>
  </si>
  <si>
    <t xml:space="preserve"> Colón</t>
  </si>
  <si>
    <t xml:space="preserve"> Chiriquí</t>
  </si>
  <si>
    <t xml:space="preserve"> Darién</t>
  </si>
  <si>
    <t xml:space="preserve"> Herrera</t>
  </si>
  <si>
    <t xml:space="preserve"> Los Santos</t>
  </si>
  <si>
    <t xml:space="preserve"> Panamá</t>
  </si>
  <si>
    <t xml:space="preserve"> Veraguas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</si>
</sst>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8625-7FF1-46C7-8714-EE2F1FA823CC}">
  <dimension ref="B1:J46"/>
  <sheetViews>
    <sheetView topLeftCell="A21" workbookViewId="0">
      <selection activeCell="I38" sqref="I38:I46"/>
    </sheetView>
  </sheetViews>
  <sheetFormatPr baseColWidth="10" defaultRowHeight="15" x14ac:dyDescent="0.25"/>
  <cols>
    <col min="2" max="2" width="11.7109375" bestFit="1" customWidth="1"/>
    <col min="3" max="3" width="50" bestFit="1" customWidth="1"/>
    <col min="5" max="5" width="2.28515625" bestFit="1" customWidth="1"/>
    <col min="6" max="6" width="2.85546875" bestFit="1" customWidth="1"/>
    <col min="9" max="9" width="18.5703125" bestFit="1" customWidth="1"/>
  </cols>
  <sheetData>
    <row r="1" spans="2:10" ht="56.25" customHeight="1" x14ac:dyDescent="0.25">
      <c r="B1" s="2" t="s">
        <v>43</v>
      </c>
      <c r="C1" s="2"/>
      <c r="D1" s="2"/>
      <c r="E1" s="2"/>
      <c r="F1" s="2"/>
      <c r="G1" s="2"/>
      <c r="H1" s="2"/>
      <c r="I1" s="2"/>
    </row>
    <row r="3" spans="2:10" x14ac:dyDescent="0.25">
      <c r="C3" t="s">
        <v>2</v>
      </c>
    </row>
    <row r="4" spans="2:10" x14ac:dyDescent="0.25">
      <c r="B4" t="s">
        <v>0</v>
      </c>
      <c r="C4" t="s">
        <v>1</v>
      </c>
    </row>
    <row r="5" spans="2:10" x14ac:dyDescent="0.25">
      <c r="B5" t="s">
        <v>3</v>
      </c>
      <c r="C5" t="s">
        <v>27</v>
      </c>
      <c r="J5" t="s">
        <v>32</v>
      </c>
    </row>
    <row r="6" spans="2:10" x14ac:dyDescent="0.25">
      <c r="B6" t="s">
        <v>4</v>
      </c>
      <c r="C6" t="s">
        <v>28</v>
      </c>
    </row>
    <row r="7" spans="2:10" x14ac:dyDescent="0.25">
      <c r="B7" t="s">
        <v>5</v>
      </c>
      <c r="C7" t="s">
        <v>29</v>
      </c>
    </row>
    <row r="8" spans="2:10" x14ac:dyDescent="0.25">
      <c r="B8" t="s">
        <v>6</v>
      </c>
      <c r="C8" t="s">
        <v>14</v>
      </c>
    </row>
    <row r="9" spans="2:10" x14ac:dyDescent="0.25">
      <c r="B9" t="s">
        <v>7</v>
      </c>
      <c r="C9" t="s">
        <v>14</v>
      </c>
    </row>
    <row r="10" spans="2:10" x14ac:dyDescent="0.25">
      <c r="B10" t="s">
        <v>8</v>
      </c>
      <c r="C10" t="s">
        <v>14</v>
      </c>
    </row>
    <row r="11" spans="2:10" x14ac:dyDescent="0.25">
      <c r="B11" t="s">
        <v>9</v>
      </c>
      <c r="C11" t="s">
        <v>31</v>
      </c>
    </row>
    <row r="12" spans="2:10" x14ac:dyDescent="0.25">
      <c r="B12" t="s">
        <v>10</v>
      </c>
      <c r="C12" t="s">
        <v>14</v>
      </c>
      <c r="E12" t="s">
        <v>73</v>
      </c>
      <c r="F12" t="s">
        <v>73</v>
      </c>
      <c r="G12">
        <v>10000</v>
      </c>
      <c r="I12" t="str">
        <f>CONCATENATE("'",F12,"'",": ['Valido'],")</f>
        <v>'A': ['Valido'],</v>
      </c>
      <c r="J12" t="str">
        <f>CONCATENATE("'",E12,F12,"'",": ['Automovil Particular'],")</f>
        <v>'AA': ['Automovil Particular'],</v>
      </c>
    </row>
    <row r="13" spans="2:10" x14ac:dyDescent="0.25">
      <c r="B13" t="s">
        <v>11</v>
      </c>
      <c r="C13" t="s">
        <v>14</v>
      </c>
      <c r="E13" t="s">
        <v>73</v>
      </c>
      <c r="F13" t="s">
        <v>69</v>
      </c>
      <c r="G13">
        <v>10000</v>
      </c>
      <c r="I13" t="str">
        <f t="shared" ref="I13:I46" si="0">CONCATENATE("'",F13,"'",": ['Valido'],")</f>
        <v>'B': ['Valido'],</v>
      </c>
      <c r="J13" t="str">
        <f t="shared" ref="J13:J37" si="1">CONCATENATE("'",E13,F13,"'",": ['Automovil Particular'],")</f>
        <v>'AB': ['Automovil Particular'],</v>
      </c>
    </row>
    <row r="14" spans="2:10" x14ac:dyDescent="0.25">
      <c r="B14" t="s">
        <v>12</v>
      </c>
      <c r="C14" t="s">
        <v>14</v>
      </c>
      <c r="E14" t="s">
        <v>73</v>
      </c>
      <c r="F14" t="s">
        <v>74</v>
      </c>
      <c r="G14">
        <v>10000</v>
      </c>
      <c r="I14" t="str">
        <f t="shared" si="0"/>
        <v>'C': ['Valido'],</v>
      </c>
      <c r="J14" t="str">
        <f t="shared" si="1"/>
        <v>'AC': ['Automovil Particular'],</v>
      </c>
    </row>
    <row r="15" spans="2:10" x14ac:dyDescent="0.25">
      <c r="B15" t="s">
        <v>13</v>
      </c>
      <c r="C15" t="s">
        <v>14</v>
      </c>
      <c r="E15" t="s">
        <v>73</v>
      </c>
      <c r="F15" t="s">
        <v>19</v>
      </c>
      <c r="G15">
        <v>10000</v>
      </c>
      <c r="I15" t="str">
        <f t="shared" si="0"/>
        <v>'D': ['Valido'],</v>
      </c>
      <c r="J15" t="str">
        <f t="shared" si="1"/>
        <v>'AD': ['Automovil Particular'],</v>
      </c>
    </row>
    <row r="16" spans="2:10" x14ac:dyDescent="0.25">
      <c r="B16" t="s">
        <v>15</v>
      </c>
      <c r="C16" t="s">
        <v>16</v>
      </c>
      <c r="E16" t="s">
        <v>73</v>
      </c>
      <c r="F16" t="s">
        <v>21</v>
      </c>
      <c r="G16">
        <v>10000</v>
      </c>
      <c r="I16" t="str">
        <f t="shared" si="0"/>
        <v>'E': ['Valido'],</v>
      </c>
      <c r="J16" t="str">
        <f t="shared" si="1"/>
        <v>'AE': ['Automovil Particular'],</v>
      </c>
    </row>
    <row r="17" spans="2:10" x14ac:dyDescent="0.25">
      <c r="B17" t="s">
        <v>17</v>
      </c>
      <c r="C17" t="s">
        <v>18</v>
      </c>
      <c r="E17" t="s">
        <v>73</v>
      </c>
      <c r="F17" t="s">
        <v>75</v>
      </c>
      <c r="G17">
        <v>10000</v>
      </c>
      <c r="I17" t="str">
        <f t="shared" si="0"/>
        <v>'F': ['Valido'],</v>
      </c>
      <c r="J17" t="str">
        <f t="shared" si="1"/>
        <v>'AF': ['Automovil Particular'],</v>
      </c>
    </row>
    <row r="18" spans="2:10" x14ac:dyDescent="0.25">
      <c r="B18" t="s">
        <v>19</v>
      </c>
      <c r="C18" t="s">
        <v>20</v>
      </c>
      <c r="E18" t="s">
        <v>73</v>
      </c>
      <c r="F18" t="s">
        <v>33</v>
      </c>
      <c r="G18">
        <v>10000</v>
      </c>
      <c r="I18" t="str">
        <f t="shared" si="0"/>
        <v>'G': ['Valido'],</v>
      </c>
      <c r="J18" t="str">
        <f t="shared" si="1"/>
        <v>'AG': ['Automovil Particular'],</v>
      </c>
    </row>
    <row r="19" spans="2:10" x14ac:dyDescent="0.25">
      <c r="B19" t="s">
        <v>21</v>
      </c>
      <c r="C19" t="s">
        <v>22</v>
      </c>
      <c r="E19" t="s">
        <v>73</v>
      </c>
      <c r="F19" t="s">
        <v>76</v>
      </c>
      <c r="G19">
        <v>10000</v>
      </c>
      <c r="I19" t="str">
        <f t="shared" si="0"/>
        <v>'H': ['Valido'],</v>
      </c>
      <c r="J19" t="str">
        <f t="shared" si="1"/>
        <v>'AH': ['Automovil Particular'],</v>
      </c>
    </row>
    <row r="20" spans="2:10" x14ac:dyDescent="0.25">
      <c r="B20" t="s">
        <v>23</v>
      </c>
      <c r="C20" t="s">
        <v>24</v>
      </c>
      <c r="E20" t="s">
        <v>73</v>
      </c>
      <c r="F20" t="s">
        <v>77</v>
      </c>
      <c r="G20">
        <v>10000</v>
      </c>
      <c r="I20" t="str">
        <f t="shared" si="0"/>
        <v>'I': ['Valido'],</v>
      </c>
      <c r="J20" t="str">
        <f t="shared" si="1"/>
        <v>'AI': ['Automovil Particular'],</v>
      </c>
    </row>
    <row r="21" spans="2:10" x14ac:dyDescent="0.25">
      <c r="B21" t="s">
        <v>25</v>
      </c>
      <c r="C21" t="s">
        <v>26</v>
      </c>
      <c r="E21" t="s">
        <v>73</v>
      </c>
      <c r="F21" t="s">
        <v>78</v>
      </c>
      <c r="G21">
        <v>10000</v>
      </c>
      <c r="I21" t="str">
        <f t="shared" si="0"/>
        <v>'J': ['Valido'],</v>
      </c>
      <c r="J21" t="str">
        <f t="shared" si="1"/>
        <v>'AJ': ['Automovil Particular'],</v>
      </c>
    </row>
    <row r="22" spans="2:10" x14ac:dyDescent="0.25">
      <c r="B22" t="s">
        <v>21</v>
      </c>
      <c r="C22" t="s">
        <v>30</v>
      </c>
      <c r="E22" t="s">
        <v>73</v>
      </c>
      <c r="F22" t="s">
        <v>79</v>
      </c>
      <c r="G22">
        <v>10000</v>
      </c>
      <c r="I22" t="str">
        <f t="shared" si="0"/>
        <v>'K': ['Valido'],</v>
      </c>
      <c r="J22" t="str">
        <f t="shared" si="1"/>
        <v>'AK': ['Automovil Particular'],</v>
      </c>
    </row>
    <row r="23" spans="2:10" x14ac:dyDescent="0.25">
      <c r="B23" t="s">
        <v>33</v>
      </c>
      <c r="C23" t="s">
        <v>34</v>
      </c>
      <c r="E23" t="s">
        <v>73</v>
      </c>
      <c r="F23" t="s">
        <v>80</v>
      </c>
      <c r="G23">
        <v>10000</v>
      </c>
      <c r="I23" t="str">
        <f t="shared" si="0"/>
        <v>'L': ['Valido'],</v>
      </c>
      <c r="J23" t="str">
        <f t="shared" si="1"/>
        <v>'AL': ['Automovil Particular'],</v>
      </c>
    </row>
    <row r="24" spans="2:10" x14ac:dyDescent="0.25">
      <c r="E24" t="s">
        <v>73</v>
      </c>
      <c r="F24" t="s">
        <v>81</v>
      </c>
      <c r="G24">
        <v>10000</v>
      </c>
      <c r="I24" t="str">
        <f t="shared" si="0"/>
        <v>'M': ['Valido'],</v>
      </c>
      <c r="J24" t="str">
        <f t="shared" si="1"/>
        <v>'AM': ['Automovil Particular'],</v>
      </c>
    </row>
    <row r="25" spans="2:10" ht="21" x14ac:dyDescent="0.4">
      <c r="B25" s="1" t="s">
        <v>35</v>
      </c>
      <c r="C25" s="1" t="s">
        <v>36</v>
      </c>
      <c r="E25" t="s">
        <v>73</v>
      </c>
      <c r="F25" t="s">
        <v>82</v>
      </c>
      <c r="G25">
        <v>10000</v>
      </c>
      <c r="I25" t="str">
        <f t="shared" si="0"/>
        <v>'N': ['Valido'],</v>
      </c>
      <c r="J25" t="str">
        <f t="shared" si="1"/>
        <v>'AN': ['Automovil Particular'],</v>
      </c>
    </row>
    <row r="26" spans="2:10" x14ac:dyDescent="0.25">
      <c r="E26" t="s">
        <v>73</v>
      </c>
      <c r="F26" t="s">
        <v>83</v>
      </c>
      <c r="G26">
        <v>10000</v>
      </c>
      <c r="I26" t="str">
        <f t="shared" si="0"/>
        <v>'O': ['Valido'],</v>
      </c>
      <c r="J26" t="str">
        <f t="shared" si="1"/>
        <v>'AO': ['Automovil Particular'],</v>
      </c>
    </row>
    <row r="27" spans="2:10" ht="21" x14ac:dyDescent="0.4">
      <c r="B27" s="1" t="s">
        <v>37</v>
      </c>
      <c r="C27" t="s">
        <v>38</v>
      </c>
      <c r="E27" t="s">
        <v>73</v>
      </c>
      <c r="F27" t="s">
        <v>84</v>
      </c>
      <c r="G27">
        <v>10000</v>
      </c>
      <c r="I27" t="str">
        <f t="shared" si="0"/>
        <v>'P': ['Valido'],</v>
      </c>
      <c r="J27" t="str">
        <f t="shared" si="1"/>
        <v>'AP': ['Automovil Particular'],</v>
      </c>
    </row>
    <row r="28" spans="2:10" x14ac:dyDescent="0.25">
      <c r="E28" t="s">
        <v>73</v>
      </c>
      <c r="F28" t="s">
        <v>85</v>
      </c>
      <c r="G28">
        <v>10000</v>
      </c>
      <c r="I28" t="str">
        <f t="shared" si="0"/>
        <v>'Q': ['Valido'],</v>
      </c>
      <c r="J28" t="str">
        <f t="shared" si="1"/>
        <v>'AQ': ['Automovil Particular'],</v>
      </c>
    </row>
    <row r="29" spans="2:10" x14ac:dyDescent="0.25">
      <c r="E29" t="s">
        <v>73</v>
      </c>
      <c r="F29" t="s">
        <v>86</v>
      </c>
      <c r="G29">
        <v>10000</v>
      </c>
      <c r="I29" t="str">
        <f t="shared" si="0"/>
        <v>'R': ['Valido'],</v>
      </c>
      <c r="J29" t="str">
        <f t="shared" si="1"/>
        <v>'AR': ['Automovil Particular'],</v>
      </c>
    </row>
    <row r="30" spans="2:10" x14ac:dyDescent="0.25">
      <c r="E30" t="s">
        <v>73</v>
      </c>
      <c r="F30" t="s">
        <v>87</v>
      </c>
      <c r="G30">
        <v>10000</v>
      </c>
      <c r="I30" t="str">
        <f t="shared" si="0"/>
        <v>'S': ['Valido'],</v>
      </c>
      <c r="J30" t="str">
        <f t="shared" si="1"/>
        <v>'AS': ['Automovil Particular'],</v>
      </c>
    </row>
    <row r="31" spans="2:10" x14ac:dyDescent="0.25">
      <c r="E31" t="s">
        <v>73</v>
      </c>
      <c r="F31" t="s">
        <v>68</v>
      </c>
      <c r="G31">
        <v>10000</v>
      </c>
      <c r="I31" t="str">
        <f t="shared" si="0"/>
        <v>'T': ['Valido'],</v>
      </c>
      <c r="J31" t="str">
        <f t="shared" si="1"/>
        <v>'AT': ['Automovil Particular'],</v>
      </c>
    </row>
    <row r="32" spans="2:10" x14ac:dyDescent="0.25">
      <c r="E32" t="s">
        <v>73</v>
      </c>
      <c r="F32" t="s">
        <v>88</v>
      </c>
      <c r="G32">
        <v>10000</v>
      </c>
      <c r="I32" t="str">
        <f t="shared" si="0"/>
        <v>'U': ['Valido'],</v>
      </c>
      <c r="J32" t="str">
        <f t="shared" si="1"/>
        <v>'AU': ['Automovil Particular'],</v>
      </c>
    </row>
    <row r="33" spans="5:10" x14ac:dyDescent="0.25">
      <c r="E33" t="s">
        <v>73</v>
      </c>
      <c r="F33" t="s">
        <v>89</v>
      </c>
      <c r="G33">
        <v>10000</v>
      </c>
      <c r="I33" t="str">
        <f t="shared" si="0"/>
        <v>'V': ['Valido'],</v>
      </c>
      <c r="J33" t="str">
        <f t="shared" si="1"/>
        <v>'AV': ['Automovil Particular'],</v>
      </c>
    </row>
    <row r="34" spans="5:10" x14ac:dyDescent="0.25">
      <c r="E34" t="s">
        <v>73</v>
      </c>
      <c r="F34" t="s">
        <v>90</v>
      </c>
      <c r="G34">
        <v>10000</v>
      </c>
      <c r="I34" t="str">
        <f t="shared" si="0"/>
        <v>'W': ['Valido'],</v>
      </c>
      <c r="J34" t="str">
        <f t="shared" si="1"/>
        <v>'AW': ['Automovil Particular'],</v>
      </c>
    </row>
    <row r="35" spans="5:10" x14ac:dyDescent="0.25">
      <c r="E35" t="s">
        <v>73</v>
      </c>
      <c r="F35" t="s">
        <v>91</v>
      </c>
      <c r="G35">
        <v>10000</v>
      </c>
      <c r="I35" t="str">
        <f t="shared" si="0"/>
        <v>'X': ['Valido'],</v>
      </c>
      <c r="J35" t="str">
        <f t="shared" si="1"/>
        <v>'AX': ['Automovil Particular'],</v>
      </c>
    </row>
    <row r="36" spans="5:10" x14ac:dyDescent="0.25">
      <c r="E36" t="s">
        <v>73</v>
      </c>
      <c r="F36" t="s">
        <v>92</v>
      </c>
      <c r="G36">
        <v>10000</v>
      </c>
      <c r="I36" t="str">
        <f t="shared" si="0"/>
        <v>'Y': ['Valido'],</v>
      </c>
      <c r="J36" t="str">
        <f t="shared" si="1"/>
        <v>'AY': ['Automovil Particular'],</v>
      </c>
    </row>
    <row r="37" spans="5:10" x14ac:dyDescent="0.25">
      <c r="E37" t="s">
        <v>73</v>
      </c>
      <c r="F37" t="s">
        <v>93</v>
      </c>
      <c r="G37">
        <v>10000</v>
      </c>
      <c r="I37" t="str">
        <f t="shared" si="0"/>
        <v>'Z': ['Valido'],</v>
      </c>
      <c r="J37" t="str">
        <f t="shared" si="1"/>
        <v>'AZ': ['Automovil Particular'],</v>
      </c>
    </row>
    <row r="38" spans="5:10" x14ac:dyDescent="0.25">
      <c r="F38">
        <v>1</v>
      </c>
      <c r="G38" t="s">
        <v>99</v>
      </c>
      <c r="I38" t="str">
        <f>CONCATENATE("'",F38,"'",": '",G38,"',")</f>
        <v>'1': ' Bocas del Toro',</v>
      </c>
    </row>
    <row r="39" spans="5:10" x14ac:dyDescent="0.25">
      <c r="F39">
        <v>2</v>
      </c>
      <c r="G39" t="s">
        <v>100</v>
      </c>
      <c r="I39" t="str">
        <f t="shared" ref="I39:I46" si="2">CONCATENATE("'",F39,"'",": '",G39,"',")</f>
        <v>'2': ' Coclé',</v>
      </c>
    </row>
    <row r="40" spans="5:10" x14ac:dyDescent="0.25">
      <c r="F40">
        <v>3</v>
      </c>
      <c r="G40" t="s">
        <v>101</v>
      </c>
      <c r="I40" t="str">
        <f t="shared" si="2"/>
        <v>'3': ' Colón',</v>
      </c>
    </row>
    <row r="41" spans="5:10" x14ac:dyDescent="0.25">
      <c r="F41">
        <v>4</v>
      </c>
      <c r="G41" t="s">
        <v>102</v>
      </c>
      <c r="I41" t="str">
        <f t="shared" si="2"/>
        <v>'4': ' Chiriquí',</v>
      </c>
    </row>
    <row r="42" spans="5:10" x14ac:dyDescent="0.25">
      <c r="F42">
        <v>5</v>
      </c>
      <c r="G42" t="s">
        <v>103</v>
      </c>
      <c r="I42" t="str">
        <f t="shared" si="2"/>
        <v>'5': ' Darién',</v>
      </c>
    </row>
    <row r="43" spans="5:10" x14ac:dyDescent="0.25">
      <c r="F43">
        <v>6</v>
      </c>
      <c r="G43" t="s">
        <v>104</v>
      </c>
      <c r="I43" t="str">
        <f t="shared" si="2"/>
        <v>'6': ' Herrera',</v>
      </c>
    </row>
    <row r="44" spans="5:10" x14ac:dyDescent="0.25">
      <c r="F44">
        <v>7</v>
      </c>
      <c r="G44" t="s">
        <v>105</v>
      </c>
      <c r="I44" t="str">
        <f t="shared" si="2"/>
        <v>'7': ' Los Santos',</v>
      </c>
    </row>
    <row r="45" spans="5:10" x14ac:dyDescent="0.25">
      <c r="F45">
        <v>8</v>
      </c>
      <c r="G45" t="s">
        <v>106</v>
      </c>
      <c r="I45" t="str">
        <f t="shared" si="2"/>
        <v>'8': ' Panamá',</v>
      </c>
    </row>
    <row r="46" spans="5:10" x14ac:dyDescent="0.25">
      <c r="F46">
        <v>9</v>
      </c>
      <c r="G46" t="s">
        <v>107</v>
      </c>
      <c r="I46" t="str">
        <f t="shared" si="2"/>
        <v>'9': ' Veraguas',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8A97-99F4-47FD-92C2-3796714F3458}">
  <dimension ref="A1:Q44"/>
  <sheetViews>
    <sheetView tabSelected="1" topLeftCell="A5" workbookViewId="0">
      <selection activeCell="E25" sqref="E25"/>
    </sheetView>
  </sheetViews>
  <sheetFormatPr baseColWidth="10" defaultRowHeight="15" x14ac:dyDescent="0.25"/>
  <cols>
    <col min="2" max="2" width="25.7109375" bestFit="1" customWidth="1"/>
    <col min="3" max="3" width="15.5703125" bestFit="1" customWidth="1"/>
    <col min="4" max="4" width="12.7109375" bestFit="1" customWidth="1"/>
    <col min="5" max="5" width="7" bestFit="1" customWidth="1"/>
    <col min="6" max="6" width="18" bestFit="1" customWidth="1"/>
    <col min="7" max="7" width="19.140625" bestFit="1" customWidth="1"/>
    <col min="8" max="8" width="44" bestFit="1" customWidth="1"/>
    <col min="14" max="14" width="7" bestFit="1" customWidth="1"/>
    <col min="15" max="15" width="22.140625" bestFit="1" customWidth="1"/>
    <col min="16" max="16" width="25.28515625" bestFit="1" customWidth="1"/>
  </cols>
  <sheetData>
    <row r="1" spans="1:17" ht="49.5" customHeight="1" x14ac:dyDescent="0.25"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B2" t="s">
        <v>39</v>
      </c>
    </row>
    <row r="3" spans="1:17" x14ac:dyDescent="0.25">
      <c r="B3" t="s">
        <v>40</v>
      </c>
    </row>
    <row r="4" spans="1:17" x14ac:dyDescent="0.25">
      <c r="B4" t="s">
        <v>41</v>
      </c>
    </row>
    <row r="5" spans="1:17" x14ac:dyDescent="0.25">
      <c r="B5" t="s">
        <v>39</v>
      </c>
    </row>
    <row r="7" spans="1:17" x14ac:dyDescent="0.25">
      <c r="B7" t="s">
        <v>94</v>
      </c>
      <c r="C7" t="s">
        <v>58</v>
      </c>
      <c r="D7" t="s">
        <v>62</v>
      </c>
      <c r="E7" t="s">
        <v>65</v>
      </c>
      <c r="F7" t="s">
        <v>70</v>
      </c>
      <c r="G7" t="s">
        <v>71</v>
      </c>
    </row>
    <row r="8" spans="1:17" x14ac:dyDescent="0.25">
      <c r="A8">
        <v>1</v>
      </c>
      <c r="B8" t="s">
        <v>42</v>
      </c>
      <c r="C8">
        <v>4</v>
      </c>
      <c r="D8">
        <v>2</v>
      </c>
      <c r="E8" t="s">
        <v>0</v>
      </c>
      <c r="F8" t="s">
        <v>63</v>
      </c>
      <c r="G8" t="s">
        <v>63</v>
      </c>
      <c r="H8" t="s">
        <v>51</v>
      </c>
      <c r="N8" t="str">
        <f>CONCATENATE("'",E8,"':['")</f>
        <v>'CP':['</v>
      </c>
      <c r="O8" t="str">
        <f>CONCATENATE(B8,"'],")</f>
        <v>Autoridad del Canal'],</v>
      </c>
      <c r="P8" t="str">
        <f>+CONCATENATE(N8,O8)</f>
        <v>'CP':['Autoridad del Canal'],</v>
      </c>
    </row>
    <row r="9" spans="1:17" x14ac:dyDescent="0.25">
      <c r="A9">
        <v>2</v>
      </c>
      <c r="B9" t="s">
        <v>57</v>
      </c>
      <c r="C9">
        <v>4</v>
      </c>
      <c r="D9">
        <v>2</v>
      </c>
      <c r="E9" t="s">
        <v>5</v>
      </c>
      <c r="F9" t="s">
        <v>63</v>
      </c>
      <c r="G9" t="s">
        <v>63</v>
      </c>
      <c r="H9" t="s">
        <v>51</v>
      </c>
      <c r="N9" t="str">
        <f t="shared" ref="N9:N23" si="0">CONCATENATE("'",E9,"':['")</f>
        <v>'CD':['</v>
      </c>
      <c r="O9" t="str">
        <f t="shared" ref="O9:O21" si="1">CONCATENATE(B9,"'],")</f>
        <v>Cuerpo Diplomatico'],</v>
      </c>
      <c r="P9" t="str">
        <f t="shared" ref="P9:P21" si="2">+CONCATENATE(N9,O9)</f>
        <v>'CD':['Cuerpo Diplomatico'],</v>
      </c>
    </row>
    <row r="10" spans="1:17" x14ac:dyDescent="0.25">
      <c r="A10">
        <v>3</v>
      </c>
      <c r="B10" t="str">
        <f>VLOOKUP(Hoja2!E10,Hoja1!$B$4:$C$23,2,FALSE)</f>
        <v>Placa diplomatica</v>
      </c>
      <c r="C10">
        <v>3</v>
      </c>
      <c r="D10">
        <v>3</v>
      </c>
      <c r="E10" t="s">
        <v>6</v>
      </c>
      <c r="F10" t="s">
        <v>63</v>
      </c>
      <c r="G10" t="s">
        <v>63</v>
      </c>
      <c r="H10" t="s">
        <v>52</v>
      </c>
      <c r="N10" t="str">
        <f t="shared" si="0"/>
        <v>'RCD':['</v>
      </c>
      <c r="O10" t="str">
        <f t="shared" si="1"/>
        <v>Placa diplomatica'],</v>
      </c>
      <c r="P10" t="str">
        <f t="shared" si="2"/>
        <v>'RCD':['Placa diplomatica'],</v>
      </c>
    </row>
    <row r="11" spans="1:17" x14ac:dyDescent="0.25">
      <c r="A11">
        <v>4</v>
      </c>
      <c r="B11" t="str">
        <f>VLOOKUP(Hoja2!E11,Hoja1!$B$4:$C$23,2,FALSE)</f>
        <v>Placa diplomatica</v>
      </c>
      <c r="C11">
        <v>3</v>
      </c>
      <c r="D11">
        <v>3</v>
      </c>
      <c r="E11" t="s">
        <v>7</v>
      </c>
      <c r="F11" t="s">
        <v>63</v>
      </c>
      <c r="G11" t="s">
        <v>63</v>
      </c>
      <c r="H11" t="s">
        <v>52</v>
      </c>
      <c r="N11" t="str">
        <f t="shared" si="0"/>
        <v>'MCD':['</v>
      </c>
      <c r="O11" t="str">
        <f t="shared" si="1"/>
        <v>Placa diplomatica'],</v>
      </c>
      <c r="P11" t="str">
        <f t="shared" si="2"/>
        <v>'MCD':['Placa diplomatica'],</v>
      </c>
    </row>
    <row r="12" spans="1:17" x14ac:dyDescent="0.25">
      <c r="A12">
        <v>5</v>
      </c>
      <c r="B12" t="str">
        <f>VLOOKUP(Hoja2!E12,Hoja1!$B$4:$C$23,2,FALSE)</f>
        <v>Placa diplomatica</v>
      </c>
      <c r="C12">
        <v>2</v>
      </c>
      <c r="D12">
        <v>4</v>
      </c>
      <c r="E12" t="s">
        <v>8</v>
      </c>
      <c r="F12" t="s">
        <v>63</v>
      </c>
      <c r="G12" t="s">
        <v>63</v>
      </c>
      <c r="H12" t="s">
        <v>59</v>
      </c>
      <c r="N12" t="str">
        <f t="shared" si="0"/>
        <v>'MADM':['</v>
      </c>
      <c r="O12" t="str">
        <f t="shared" si="1"/>
        <v>Placa diplomatica'],</v>
      </c>
      <c r="P12" t="str">
        <f t="shared" si="2"/>
        <v>'MADM':['Placa diplomatica'],</v>
      </c>
    </row>
    <row r="13" spans="1:17" x14ac:dyDescent="0.25">
      <c r="A13">
        <v>6</v>
      </c>
      <c r="B13" t="str">
        <f>VLOOKUP(Hoja2!E13,Hoja1!$B$4:$C$23,2,FALSE)</f>
        <v>Placa de administracion</v>
      </c>
      <c r="C13">
        <v>3</v>
      </c>
      <c r="D13">
        <v>3</v>
      </c>
      <c r="E13" t="s">
        <v>9</v>
      </c>
      <c r="F13" t="s">
        <v>63</v>
      </c>
      <c r="G13" t="s">
        <v>63</v>
      </c>
      <c r="H13" t="s">
        <v>52</v>
      </c>
      <c r="N13" t="str">
        <f t="shared" si="0"/>
        <v>'ADM':['</v>
      </c>
      <c r="O13" t="str">
        <f t="shared" si="1"/>
        <v>Placa de administracion'],</v>
      </c>
      <c r="P13" t="str">
        <f t="shared" si="2"/>
        <v>'ADM':['Placa de administracion'],</v>
      </c>
    </row>
    <row r="14" spans="1:17" x14ac:dyDescent="0.25">
      <c r="A14">
        <v>7</v>
      </c>
      <c r="B14" t="str">
        <f>VLOOKUP(Hoja2!E14,Hoja1!$B$4:$C$23,2,FALSE)</f>
        <v>Placa diplomatica</v>
      </c>
      <c r="C14">
        <v>4</v>
      </c>
      <c r="D14">
        <v>2</v>
      </c>
      <c r="E14" t="s">
        <v>10</v>
      </c>
      <c r="F14" t="s">
        <v>63</v>
      </c>
      <c r="G14" t="s">
        <v>63</v>
      </c>
      <c r="H14" t="s">
        <v>53</v>
      </c>
      <c r="N14" t="str">
        <f t="shared" si="0"/>
        <v>'PH':['</v>
      </c>
      <c r="O14" t="str">
        <f t="shared" si="1"/>
        <v>Placa diplomatica'],</v>
      </c>
      <c r="P14" t="str">
        <f t="shared" si="2"/>
        <v>'PH':['Placa diplomatica'],</v>
      </c>
    </row>
    <row r="15" spans="1:17" x14ac:dyDescent="0.25">
      <c r="A15">
        <v>8</v>
      </c>
      <c r="B15" t="str">
        <f>VLOOKUP(Hoja2!E15,Hoja1!$B$4:$C$23,2,FALSE)</f>
        <v>Placa diplomatica</v>
      </c>
      <c r="C15">
        <v>4</v>
      </c>
      <c r="D15">
        <v>2</v>
      </c>
      <c r="E15" t="s">
        <v>11</v>
      </c>
      <c r="F15" t="s">
        <v>63</v>
      </c>
      <c r="G15" t="s">
        <v>63</v>
      </c>
      <c r="H15" t="s">
        <v>53</v>
      </c>
      <c r="N15" t="str">
        <f t="shared" si="0"/>
        <v>'PE':['</v>
      </c>
      <c r="O15" t="str">
        <f t="shared" si="1"/>
        <v>Placa diplomatica'],</v>
      </c>
      <c r="P15" t="str">
        <f t="shared" si="2"/>
        <v>'PE':['Placa diplomatica'],</v>
      </c>
    </row>
    <row r="16" spans="1:17" x14ac:dyDescent="0.25">
      <c r="A16">
        <v>9</v>
      </c>
      <c r="B16" t="str">
        <f>VLOOKUP(Hoja2!E16,Hoja1!$B$4:$C$23,2,FALSE)</f>
        <v>Placa diplomatica</v>
      </c>
      <c r="C16">
        <v>3</v>
      </c>
      <c r="D16">
        <v>3</v>
      </c>
      <c r="E16" t="s">
        <v>12</v>
      </c>
      <c r="F16" t="s">
        <v>63</v>
      </c>
      <c r="G16" t="s">
        <v>63</v>
      </c>
      <c r="H16" t="s">
        <v>52</v>
      </c>
      <c r="N16" t="str">
        <f t="shared" si="0"/>
        <v>'MMI':['</v>
      </c>
      <c r="O16" t="str">
        <f t="shared" si="1"/>
        <v>Placa diplomatica'],</v>
      </c>
      <c r="P16" t="str">
        <f t="shared" si="2"/>
        <v>'MMI':['Placa diplomatica'],</v>
      </c>
    </row>
    <row r="17" spans="1:16" x14ac:dyDescent="0.25">
      <c r="A17">
        <v>10</v>
      </c>
      <c r="B17" t="str">
        <f>VLOOKUP(Hoja2!E17,Hoja1!$B$4:$C$23,2,FALSE)</f>
        <v>Placa diplomatica</v>
      </c>
      <c r="C17">
        <v>3</v>
      </c>
      <c r="D17">
        <v>3</v>
      </c>
      <c r="E17" t="s">
        <v>13</v>
      </c>
      <c r="F17" t="s">
        <v>63</v>
      </c>
      <c r="G17" t="s">
        <v>63</v>
      </c>
      <c r="H17" t="s">
        <v>52</v>
      </c>
      <c r="N17" t="str">
        <f t="shared" si="0"/>
        <v>'RMI':['</v>
      </c>
      <c r="O17" t="str">
        <f t="shared" si="1"/>
        <v>Placa diplomatica'],</v>
      </c>
      <c r="P17" t="str">
        <f t="shared" si="2"/>
        <v>'RMI':['Placa diplomatica'],</v>
      </c>
    </row>
    <row r="18" spans="1:16" x14ac:dyDescent="0.25">
      <c r="A18">
        <v>11</v>
      </c>
      <c r="B18" t="str">
        <f>VLOOKUP(Hoja2!E18,Hoja1!$B$4:$C$23,2,FALSE)</f>
        <v>Periodista</v>
      </c>
      <c r="C18">
        <v>4</v>
      </c>
      <c r="D18">
        <v>2</v>
      </c>
      <c r="E18" t="s">
        <v>17</v>
      </c>
      <c r="F18" t="s">
        <v>63</v>
      </c>
      <c r="G18" t="s">
        <v>63</v>
      </c>
      <c r="H18" t="s">
        <v>53</v>
      </c>
      <c r="N18" t="str">
        <f t="shared" si="0"/>
        <v>'PR':['</v>
      </c>
      <c r="O18" t="str">
        <f t="shared" si="1"/>
        <v>Periodista'],</v>
      </c>
      <c r="P18" t="str">
        <f t="shared" si="2"/>
        <v>'PR':['Periodista'],</v>
      </c>
    </row>
    <row r="19" spans="1:16" x14ac:dyDescent="0.25">
      <c r="A19">
        <v>12</v>
      </c>
      <c r="B19" t="str">
        <f>VLOOKUP(Hoja2!E19,Hoja1!$B$4:$C$23,2,FALSE)</f>
        <v>Radioaficionados</v>
      </c>
      <c r="C19">
        <v>4</v>
      </c>
      <c r="D19">
        <v>2</v>
      </c>
      <c r="E19" t="s">
        <v>15</v>
      </c>
      <c r="F19" t="s">
        <v>63</v>
      </c>
      <c r="G19" t="s">
        <v>63</v>
      </c>
      <c r="H19" t="s">
        <v>53</v>
      </c>
      <c r="N19" t="str">
        <f t="shared" si="0"/>
        <v>'HP':['</v>
      </c>
      <c r="O19" t="str">
        <f t="shared" si="1"/>
        <v>Radioaficionados'],</v>
      </c>
      <c r="P19" t="str">
        <f t="shared" si="2"/>
        <v>'HP':['Radioaficionados'],</v>
      </c>
    </row>
    <row r="20" spans="1:16" x14ac:dyDescent="0.25">
      <c r="A20">
        <v>13</v>
      </c>
      <c r="B20" t="str">
        <f>VLOOKUP(Hoja2!E20,Hoja1!$B$4:$C$23,2,FALSE)</f>
        <v>Demostracion</v>
      </c>
      <c r="C20">
        <v>5</v>
      </c>
      <c r="D20">
        <v>1</v>
      </c>
      <c r="E20" t="s">
        <v>19</v>
      </c>
      <c r="F20" t="s">
        <v>63</v>
      </c>
      <c r="G20" t="s">
        <v>63</v>
      </c>
      <c r="H20" t="s">
        <v>54</v>
      </c>
      <c r="N20" t="str">
        <f t="shared" si="0"/>
        <v>'D':['</v>
      </c>
      <c r="O20" t="str">
        <f t="shared" si="1"/>
        <v>Demostracion'],</v>
      </c>
      <c r="P20" t="str">
        <f t="shared" si="2"/>
        <v>'D':['Demostracion'],</v>
      </c>
    </row>
    <row r="21" spans="1:16" x14ac:dyDescent="0.25">
      <c r="A21">
        <v>14</v>
      </c>
      <c r="B21" t="s">
        <v>44</v>
      </c>
      <c r="C21">
        <v>5</v>
      </c>
      <c r="D21">
        <v>1</v>
      </c>
      <c r="E21" t="s">
        <v>21</v>
      </c>
      <c r="F21" t="s">
        <v>63</v>
      </c>
      <c r="G21" t="s">
        <v>63</v>
      </c>
      <c r="H21" t="s">
        <v>54</v>
      </c>
      <c r="N21" t="str">
        <f t="shared" si="0"/>
        <v>'E':['</v>
      </c>
      <c r="O21" t="str">
        <f t="shared" si="1"/>
        <v>Fiscales y Jueces'],</v>
      </c>
      <c r="P21" t="str">
        <f t="shared" si="2"/>
        <v>'E':['Fiscales y Jueces'],</v>
      </c>
    </row>
    <row r="22" spans="1:16" x14ac:dyDescent="0.25">
      <c r="A22">
        <v>15</v>
      </c>
      <c r="B22" t="s">
        <v>45</v>
      </c>
      <c r="C22">
        <v>4</v>
      </c>
      <c r="D22">
        <v>2</v>
      </c>
      <c r="E22" t="s">
        <v>23</v>
      </c>
      <c r="F22" t="s">
        <v>63</v>
      </c>
      <c r="G22" t="s">
        <v>63</v>
      </c>
      <c r="H22" t="s">
        <v>53</v>
      </c>
      <c r="N22" t="str">
        <f t="shared" si="0"/>
        <v>'MB':['</v>
      </c>
      <c r="O22" t="str">
        <f t="shared" ref="O22" si="3">CONCATENATE(B22,"'],")</f>
        <v>Metrobus'],</v>
      </c>
      <c r="P22" t="str">
        <f t="shared" ref="P22" si="4">+CONCATENATE(N22,O22)</f>
        <v>'MB':['Metrobus'],</v>
      </c>
    </row>
    <row r="23" spans="1:16" x14ac:dyDescent="0.25">
      <c r="A23">
        <v>16</v>
      </c>
      <c r="B23" t="s">
        <v>38</v>
      </c>
      <c r="C23">
        <v>4</v>
      </c>
      <c r="D23">
        <v>2</v>
      </c>
      <c r="E23" t="s">
        <v>46</v>
      </c>
      <c r="F23" t="s">
        <v>63</v>
      </c>
      <c r="G23" t="s">
        <v>63</v>
      </c>
      <c r="H23" t="s">
        <v>53</v>
      </c>
      <c r="N23" t="str">
        <f t="shared" si="0"/>
        <v>'MA':['</v>
      </c>
      <c r="O23" t="str">
        <f>CONCATENATE(B23,"'],")</f>
        <v>Motos'],</v>
      </c>
      <c r="P23" t="str">
        <f t="shared" ref="P23" si="5">+CONCATENATE(N23,O23)</f>
        <v>'MA':['Motos'],</v>
      </c>
    </row>
    <row r="24" spans="1:16" x14ac:dyDescent="0.25">
      <c r="A24">
        <v>17</v>
      </c>
      <c r="B24" t="s">
        <v>47</v>
      </c>
      <c r="C24">
        <v>4</v>
      </c>
      <c r="D24">
        <v>2</v>
      </c>
      <c r="E24" t="s">
        <v>66</v>
      </c>
      <c r="F24" t="s">
        <v>63</v>
      </c>
      <c r="G24" t="s">
        <v>63</v>
      </c>
      <c r="H24" t="s">
        <v>55</v>
      </c>
      <c r="N24" t="str">
        <f t="shared" ref="N24:N28" si="6">CONCATENATE("'",E24,"':['")</f>
        <v>'AA':['</v>
      </c>
      <c r="O24" t="str">
        <f t="shared" ref="O24:O29" si="7">CONCATENATE(B24,"'],")</f>
        <v>Particular de AA -&gt; AG'],</v>
      </c>
      <c r="P24" t="str">
        <f t="shared" ref="P24:P28" si="8">+CONCATENATE(N24,O24)</f>
        <v>'AA':['Particular de AA -&gt; AG'],</v>
      </c>
    </row>
    <row r="25" spans="1:16" x14ac:dyDescent="0.25">
      <c r="A25">
        <v>18</v>
      </c>
      <c r="B25" t="s">
        <v>48</v>
      </c>
      <c r="C25">
        <v>4</v>
      </c>
      <c r="D25">
        <v>0</v>
      </c>
      <c r="E25" t="s">
        <v>13</v>
      </c>
      <c r="F25" t="s">
        <v>64</v>
      </c>
      <c r="G25" t="s">
        <v>64</v>
      </c>
      <c r="H25" t="s">
        <v>56</v>
      </c>
      <c r="N25" t="str">
        <f t="shared" si="6"/>
        <v>'RMI':['</v>
      </c>
      <c r="O25" t="str">
        <f t="shared" si="7"/>
        <v>Taxis'],</v>
      </c>
      <c r="P25" t="str">
        <f t="shared" si="8"/>
        <v>'RMI':['Taxis'],</v>
      </c>
    </row>
    <row r="26" spans="1:16" x14ac:dyDescent="0.25">
      <c r="A26">
        <v>19</v>
      </c>
      <c r="B26" t="s">
        <v>49</v>
      </c>
      <c r="C26">
        <v>4</v>
      </c>
      <c r="D26">
        <v>0</v>
      </c>
      <c r="E26" t="s">
        <v>69</v>
      </c>
      <c r="F26" t="s">
        <v>64</v>
      </c>
      <c r="G26" t="s">
        <v>64</v>
      </c>
      <c r="H26" t="s">
        <v>67</v>
      </c>
      <c r="N26" t="str">
        <f t="shared" si="6"/>
        <v>'B':['</v>
      </c>
      <c r="O26" t="str">
        <f t="shared" si="7"/>
        <v>Buses'],</v>
      </c>
      <c r="P26" t="str">
        <f t="shared" si="8"/>
        <v>'B':['Buses'],</v>
      </c>
    </row>
    <row r="27" spans="1:16" x14ac:dyDescent="0.25">
      <c r="A27">
        <v>20</v>
      </c>
      <c r="B27" t="s">
        <v>50</v>
      </c>
      <c r="C27">
        <v>3</v>
      </c>
      <c r="D27">
        <v>0</v>
      </c>
      <c r="E27" t="s">
        <v>97</v>
      </c>
      <c r="F27" t="s">
        <v>64</v>
      </c>
      <c r="G27" t="s">
        <v>64</v>
      </c>
      <c r="H27" t="s">
        <v>96</v>
      </c>
      <c r="N27" t="str">
        <f t="shared" si="6"/>
        <v>'BC':['</v>
      </c>
      <c r="O27" t="str">
        <f t="shared" si="7"/>
        <v>Bus escolar'],</v>
      </c>
      <c r="P27" t="str">
        <f t="shared" si="8"/>
        <v>'BC':['Bus escolar'],</v>
      </c>
    </row>
    <row r="28" spans="1:16" x14ac:dyDescent="0.25">
      <c r="A28">
        <v>21</v>
      </c>
      <c r="B28" t="s">
        <v>60</v>
      </c>
      <c r="C28">
        <v>6</v>
      </c>
      <c r="D28">
        <v>0</v>
      </c>
      <c r="E28">
        <v>-1</v>
      </c>
      <c r="F28" t="s">
        <v>64</v>
      </c>
      <c r="G28" t="s">
        <v>63</v>
      </c>
      <c r="H28" t="s">
        <v>61</v>
      </c>
      <c r="N28" t="str">
        <f t="shared" si="6"/>
        <v>'-1':['</v>
      </c>
      <c r="O28" t="str">
        <f t="shared" si="7"/>
        <v>Vehiculos del estado'],</v>
      </c>
      <c r="P28" t="str">
        <f t="shared" si="8"/>
        <v>'-1':['Vehiculos del estado'],</v>
      </c>
    </row>
    <row r="29" spans="1:16" x14ac:dyDescent="0.25">
      <c r="A29">
        <v>22</v>
      </c>
      <c r="B29" t="s">
        <v>34</v>
      </c>
      <c r="C29">
        <v>5</v>
      </c>
      <c r="D29">
        <v>1</v>
      </c>
      <c r="E29" t="s">
        <v>33</v>
      </c>
      <c r="F29" t="s">
        <v>63</v>
      </c>
      <c r="G29" t="s">
        <v>72</v>
      </c>
      <c r="H29" t="s">
        <v>54</v>
      </c>
      <c r="O29" t="str">
        <f t="shared" si="7"/>
        <v>Gobierno'],</v>
      </c>
    </row>
    <row r="31" spans="1:16" x14ac:dyDescent="0.25">
      <c r="B31" t="s">
        <v>98</v>
      </c>
      <c r="C31">
        <v>6</v>
      </c>
      <c r="D31">
        <v>0</v>
      </c>
    </row>
    <row r="32" spans="1:16" x14ac:dyDescent="0.25">
      <c r="A32">
        <v>22</v>
      </c>
      <c r="B32" t="s">
        <v>95</v>
      </c>
      <c r="C32">
        <v>6</v>
      </c>
      <c r="D32">
        <v>0</v>
      </c>
    </row>
    <row r="36" spans="2:3" x14ac:dyDescent="0.25">
      <c r="B36">
        <v>1</v>
      </c>
      <c r="C36" t="s">
        <v>99</v>
      </c>
    </row>
    <row r="37" spans="2:3" x14ac:dyDescent="0.25">
      <c r="B37">
        <v>2</v>
      </c>
      <c r="C37" t="s">
        <v>100</v>
      </c>
    </row>
    <row r="38" spans="2:3" x14ac:dyDescent="0.25">
      <c r="B38">
        <v>3</v>
      </c>
      <c r="C38" t="s">
        <v>101</v>
      </c>
    </row>
    <row r="39" spans="2:3" x14ac:dyDescent="0.25">
      <c r="B39">
        <v>4</v>
      </c>
      <c r="C39" t="s">
        <v>102</v>
      </c>
    </row>
    <row r="40" spans="2:3" x14ac:dyDescent="0.25">
      <c r="B40">
        <v>5</v>
      </c>
      <c r="C40" t="s">
        <v>103</v>
      </c>
    </row>
    <row r="41" spans="2:3" x14ac:dyDescent="0.25">
      <c r="B41">
        <v>6</v>
      </c>
      <c r="C41" t="s">
        <v>104</v>
      </c>
    </row>
    <row r="42" spans="2:3" x14ac:dyDescent="0.25">
      <c r="B42">
        <v>7</v>
      </c>
      <c r="C42" t="s">
        <v>105</v>
      </c>
    </row>
    <row r="43" spans="2:3" x14ac:dyDescent="0.25">
      <c r="B43">
        <v>8</v>
      </c>
      <c r="C43" t="s">
        <v>106</v>
      </c>
    </row>
    <row r="44" spans="2:3" x14ac:dyDescent="0.25">
      <c r="B44">
        <v>9</v>
      </c>
      <c r="C44" t="s">
        <v>107</v>
      </c>
    </row>
  </sheetData>
  <autoFilter ref="B7:G29" xr:uid="{DEE35EBA-1E0F-4716-B220-C0D397E4221A}"/>
  <mergeCells count="1">
    <mergeCell ref="B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Enrique Beltran Chavez</dc:creator>
  <cp:lastModifiedBy>César Enrique Beltran Chavez</cp:lastModifiedBy>
  <dcterms:created xsi:type="dcterms:W3CDTF">2020-12-02T14:54:28Z</dcterms:created>
  <dcterms:modified xsi:type="dcterms:W3CDTF">2020-12-11T00:29:27Z</dcterms:modified>
</cp:coreProperties>
</file>