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60" windowWidth="20115" windowHeight="8010" firstSheet="3" activeTab="9"/>
  </bookViews>
  <sheets>
    <sheet name="Calendário" sheetId="1" r:id="rId1"/>
    <sheet name="Tipos de Dados" sheetId="2" r:id="rId2"/>
    <sheet name="Financeiro" sheetId="3" r:id="rId3"/>
    <sheet name="CartãoA" sheetId="4" r:id="rId4"/>
    <sheet name="CartãoB" sheetId="5" r:id="rId5"/>
    <sheet name="Vendas" sheetId="6" r:id="rId6"/>
    <sheet name="Vendas no Semestre" sheetId="9" r:id="rId7"/>
    <sheet name="Gráfico de Vendas 2 sem 2021" sheetId="7" r:id="rId8"/>
    <sheet name="Fornecedores" sheetId="8" r:id="rId9"/>
    <sheet name="Compras" sheetId="10" r:id="rId10"/>
  </sheets>
  <definedNames>
    <definedName name="_xlnm.Print_Area" localSheetId="0">Calendário!$A$1:$O$49</definedName>
    <definedName name="data_ed3pVEN_Dbgtu1BVpoQqM" localSheetId="8">Fornecedores!$A$3:$C$100</definedName>
  </definedNames>
  <calcPr calcId="145621"/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10" i="10" l="1"/>
  <c r="C11" i="10"/>
  <c r="C12" i="10"/>
  <c r="C13" i="10"/>
  <c r="C14" i="10"/>
  <c r="C15" i="10"/>
  <c r="C16" i="10"/>
  <c r="C17" i="10"/>
  <c r="C18" i="10"/>
  <c r="C19" i="10"/>
  <c r="C20" i="10"/>
  <c r="C21" i="10"/>
  <c r="C22" i="10"/>
  <c r="C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4" i="10"/>
  <c r="B5" i="10"/>
  <c r="B6" i="10"/>
  <c r="B7" i="10"/>
  <c r="B8" i="10"/>
  <c r="B9" i="10"/>
  <c r="G2" i="10"/>
  <c r="G10" i="6" l="1"/>
  <c r="G9" i="6"/>
  <c r="G8" i="6"/>
  <c r="G4" i="6"/>
  <c r="G5" i="6"/>
  <c r="G3" i="6"/>
  <c r="D18" i="3"/>
  <c r="B18" i="3"/>
  <c r="B4" i="5"/>
  <c r="B5" i="5" s="1"/>
  <c r="C10" i="4" l="1"/>
  <c r="B4" i="4"/>
  <c r="B17" i="3" s="1"/>
  <c r="B5" i="4" l="1"/>
  <c r="D17" i="3" s="1"/>
  <c r="B7" i="3"/>
  <c r="B1" i="3"/>
  <c r="B6" i="3" l="1"/>
  <c r="C6" i="3" s="1"/>
</calcChain>
</file>

<file path=xl/comments1.xml><?xml version="1.0" encoding="utf-8"?>
<comments xmlns="http://schemas.openxmlformats.org/spreadsheetml/2006/main">
  <authors>
    <author>Cristiano José Cecanho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da Revolução Constitucionalista de 1932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Amigo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dos Pais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Folclore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Soldado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Carnaval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Quarta-feira de Cinzas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internacional da Mulher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da Independência do Brasil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Início do Outono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da Árvore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Início da Primavera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Primeiro Turno das Eleições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Domingo de Ramos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Quinta-feira Santa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Facultativo Sexta-feira Santa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Sábado de Aleluia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da padroeira do Brasil, Nossa Senhora de Aparecida e dia das crianças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Professor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Páscoa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Índio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Tiradentes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Facultativo: Descobrimento do Brasil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profissional em TI
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Eclipse Solar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Eclipse Solar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Facultativo: Dia do Servidor Público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Segundo Turno das Eleições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das Bruxas e dia do Saci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 Trabalhador/Trabalho</t>
        </r>
      </text>
    </comment>
    <comment ref="K37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de Todos os Santos</t>
        </r>
      </text>
    </comment>
    <comment ref="L37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Finados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das Mães</t>
        </r>
      </text>
    </comment>
    <comment ref="K3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Eclipse Lunar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Eclipse Lunar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Facultativo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Proclamação da República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Nacional da Consciência Negra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Abertura da Copa do Mundo de 2022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Dia dos Namorados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Corpus Christi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Facultativo: Sexta-feira santa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Início do Inverno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São João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Final da Copa do Mundo de 2022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Início do Verão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Véspera de Natal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Natal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Cristiano José Cecanho:</t>
        </r>
        <r>
          <rPr>
            <sz val="9"/>
            <color indexed="81"/>
            <rFont val="Tahoma"/>
            <family val="2"/>
          </rPr>
          <t xml:space="preserve">
Véspera de Ano Novo</t>
        </r>
      </text>
    </comment>
  </commentList>
</comments>
</file>

<file path=xl/connections.xml><?xml version="1.0" encoding="utf-8"?>
<connections xmlns="http://schemas.openxmlformats.org/spreadsheetml/2006/main">
  <connection id="1" name="data-ed3pVEN_Dbgtu1BVpoQqM" type="6" refreshedVersion="4" background="1" saveData="1">
    <textPr codePage="850" sourceFile="C:\Users\crist\Downloads\data-ed3pVEN_Dbgtu1BVpoQqM.csv" decimal="," thousands="." tab="0" comma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<sst xmlns="http://schemas.openxmlformats.org/spreadsheetml/2006/main" count="540" uniqueCount="397">
  <si>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</si>
  <si>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</si>
  <si>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</si>
  <si>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</si>
  <si>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</si>
  <si>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</si>
  <si>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</si>
  <si>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</si>
  <si>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</si>
  <si>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</si>
  <si>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</si>
  <si>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</si>
  <si>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</t>
  </si>
  <si>
    <t>S</t>
  </si>
  <si>
    <t>T</t>
  </si>
  <si>
    <t>Q</t>
  </si>
  <si>
    <t>Tipo</t>
  </si>
  <si>
    <t>Valor</t>
  </si>
  <si>
    <t>Valor 
Inicial</t>
  </si>
  <si>
    <t>Valor 
Formatado</t>
  </si>
  <si>
    <t>Geral</t>
  </si>
  <si>
    <t>Número</t>
  </si>
  <si>
    <t>Moeda</t>
  </si>
  <si>
    <t>Contábil</t>
  </si>
  <si>
    <t>Data</t>
  </si>
  <si>
    <t>Hora</t>
  </si>
  <si>
    <t>Porcentagem</t>
  </si>
  <si>
    <t>Fração</t>
  </si>
  <si>
    <t>Científico</t>
  </si>
  <si>
    <t>Texto</t>
  </si>
  <si>
    <t>Especial</t>
  </si>
  <si>
    <t>Personalizado</t>
  </si>
  <si>
    <t>RENDA</t>
  </si>
  <si>
    <t>PRINCIPAL</t>
  </si>
  <si>
    <t>2 SAL.</t>
  </si>
  <si>
    <t>3 SAL.</t>
  </si>
  <si>
    <t>DIFERENÇA</t>
  </si>
  <si>
    <t>TOTAL DAS
CONTAS</t>
  </si>
  <si>
    <t>Conta</t>
  </si>
  <si>
    <t>Luz</t>
  </si>
  <si>
    <t>Água</t>
  </si>
  <si>
    <t>Telefone</t>
  </si>
  <si>
    <t>Internet</t>
  </si>
  <si>
    <t>Supermercado</t>
  </si>
  <si>
    <t>Farmácia</t>
  </si>
  <si>
    <t>Cartão A</t>
  </si>
  <si>
    <t>PAGTO MÍNIMO</t>
  </si>
  <si>
    <t>CARTÃO DO BANCO A</t>
  </si>
  <si>
    <t>BANDEIRA</t>
  </si>
  <si>
    <t>VALIDADE</t>
  </si>
  <si>
    <t>TOTAL A PAGAR</t>
  </si>
  <si>
    <t>Detalhamento da FATURA</t>
  </si>
  <si>
    <t>Descrição</t>
  </si>
  <si>
    <t>QTD
PARCELAS</t>
  </si>
  <si>
    <t>VALOR</t>
  </si>
  <si>
    <t>Verde</t>
  </si>
  <si>
    <t>Teclado Gamer</t>
  </si>
  <si>
    <t>1/10</t>
  </si>
  <si>
    <t>Mouse Gamer</t>
  </si>
  <si>
    <t>Action Figure</t>
  </si>
  <si>
    <t>1</t>
  </si>
  <si>
    <t>PAGTO MIN</t>
  </si>
  <si>
    <t>Contas do Mês</t>
  </si>
  <si>
    <t>1/6</t>
  </si>
  <si>
    <t>Se o valor da diferença for menor do que zero, a mensagem de atenção deve ser exibida, caso contrário escreva sobra. Para a mensagem de ATENÇÃO, o fundo da célula de ser vermelho e a fonte em negrito e amarelo.
Para a mensagem SOBRA, a cor de fundo deve ser verde e a cor da fonte branca em negrito.</t>
  </si>
  <si>
    <t>Maior</t>
  </si>
  <si>
    <t>ATENÇÃO</t>
  </si>
  <si>
    <t>SOBRA</t>
  </si>
  <si>
    <t>Menor ou igual</t>
  </si>
  <si>
    <t>&lt;</t>
  </si>
  <si>
    <t>&lt;=</t>
  </si>
  <si>
    <t>&gt;</t>
  </si>
  <si>
    <t>&gt;=</t>
  </si>
  <si>
    <t>&lt;&gt;</t>
  </si>
  <si>
    <t>=</t>
  </si>
  <si>
    <t>menor</t>
  </si>
  <si>
    <t>menor igual</t>
  </si>
  <si>
    <t>maior</t>
  </si>
  <si>
    <t>maior igual</t>
  </si>
  <si>
    <t>diferente</t>
  </si>
  <si>
    <t>igual</t>
  </si>
  <si>
    <t>Cartão B</t>
  </si>
  <si>
    <t>CARTÃO DO BANCO B</t>
  </si>
  <si>
    <t>Azul</t>
  </si>
  <si>
    <t>Supermercado X</t>
  </si>
  <si>
    <t>Vendedor</t>
  </si>
  <si>
    <t>Região</t>
  </si>
  <si>
    <t>Total</t>
  </si>
  <si>
    <t>Vendedor A</t>
  </si>
  <si>
    <t>Vendedor B</t>
  </si>
  <si>
    <t>Vendedor C</t>
  </si>
  <si>
    <t>Rio Claro</t>
  </si>
  <si>
    <t>Limeira</t>
  </si>
  <si>
    <t>Americana</t>
  </si>
  <si>
    <t>Araras</t>
  </si>
  <si>
    <t>Leme</t>
  </si>
  <si>
    <t>São Carlos</t>
  </si>
  <si>
    <t>Quanto vendeu cada vendedor no segundo semestre de 2021?</t>
  </si>
  <si>
    <t>Quantas meses um vendedor trabalhou?</t>
  </si>
  <si>
    <t>Marny Fitzgerald</t>
  </si>
  <si>
    <t>Elit Sed Incorporated</t>
  </si>
  <si>
    <t>1-942-606-4721</t>
  </si>
  <si>
    <t>Xenos Coffey</t>
  </si>
  <si>
    <t>In Magna Ltd</t>
  </si>
  <si>
    <t>(548) 447-4221</t>
  </si>
  <si>
    <t>Zia Hogan</t>
  </si>
  <si>
    <t>Non Luctus Sit Consulting</t>
  </si>
  <si>
    <t>1-945-513-9620</t>
  </si>
  <si>
    <t>Paki Kemp</t>
  </si>
  <si>
    <t>Sit Amet Metus Institute</t>
  </si>
  <si>
    <t>(245) 161-2599</t>
  </si>
  <si>
    <t>Axel Reynolds</t>
  </si>
  <si>
    <t>Sed Id PC</t>
  </si>
  <si>
    <t>(635) 446-4696</t>
  </si>
  <si>
    <t>Hanna Daniels</t>
  </si>
  <si>
    <t>Eu Placerat Foundation</t>
  </si>
  <si>
    <t>(287) 308-1278</t>
  </si>
  <si>
    <t>Jade Houston</t>
  </si>
  <si>
    <t>Per Corp.</t>
  </si>
  <si>
    <t>(846) 417-1922</t>
  </si>
  <si>
    <t>Skyler Sharp</t>
  </si>
  <si>
    <t>Ac Foundation</t>
  </si>
  <si>
    <t>(504) 623-7363</t>
  </si>
  <si>
    <t>Athena Blair</t>
  </si>
  <si>
    <t>Semper Cursus Integer Foundation</t>
  </si>
  <si>
    <t>(914) 636-8184</t>
  </si>
  <si>
    <t>Lyle Justice</t>
  </si>
  <si>
    <t>Velit Egestas PC</t>
  </si>
  <si>
    <t>(464) 643-2315</t>
  </si>
  <si>
    <t>Ulric Heath</t>
  </si>
  <si>
    <t>Nisi Mauris Inc.</t>
  </si>
  <si>
    <t>1-393-320-8371</t>
  </si>
  <si>
    <t>Yvonne Hewitt</t>
  </si>
  <si>
    <t>Habitant Morbi Corporation</t>
  </si>
  <si>
    <t>(767) 573-8852</t>
  </si>
  <si>
    <t>Alan Justice</t>
  </si>
  <si>
    <t>Ultrices Associates</t>
  </si>
  <si>
    <t>1-119-961-6535</t>
  </si>
  <si>
    <t>Priscilla Erickson</t>
  </si>
  <si>
    <t>Nisi Aenean Industries</t>
  </si>
  <si>
    <t>(336) 218-5237</t>
  </si>
  <si>
    <t>Blake Contreras</t>
  </si>
  <si>
    <t>Mauris Vel Turpis Incorporated</t>
  </si>
  <si>
    <t>1-985-764-0728</t>
  </si>
  <si>
    <t>Claire Higgins</t>
  </si>
  <si>
    <t>Ipsum Sodales Inc.</t>
  </si>
  <si>
    <t>(495) 512-3540</t>
  </si>
  <si>
    <t>Eve Walker</t>
  </si>
  <si>
    <t>Nulla Limited</t>
  </si>
  <si>
    <t>1-553-927-4815</t>
  </si>
  <si>
    <t>Rhea Cole</t>
  </si>
  <si>
    <t>Cras Lorem Lorem Consulting</t>
  </si>
  <si>
    <t>1-455-737-1661</t>
  </si>
  <si>
    <t>Jaden Jensen</t>
  </si>
  <si>
    <t>Lectus Pede Industries</t>
  </si>
  <si>
    <t>(481) 922-1612</t>
  </si>
  <si>
    <t>Hilel Mcpherson</t>
  </si>
  <si>
    <t>Molestie Pharetra Nibh Corporation</t>
  </si>
  <si>
    <t>(402) 394-1828</t>
  </si>
  <si>
    <t>Byron Joyner</t>
  </si>
  <si>
    <t>Quisque Libero Corporation</t>
  </si>
  <si>
    <t>(340) 646-2629</t>
  </si>
  <si>
    <t>Emery Grimes</t>
  </si>
  <si>
    <t>Ipsum Industries</t>
  </si>
  <si>
    <t>(280) 538-1172</t>
  </si>
  <si>
    <t>Arsenio Moody</t>
  </si>
  <si>
    <t>Morbi Tristique Company</t>
  </si>
  <si>
    <t>(624) 158-3330</t>
  </si>
  <si>
    <t>Kevyn Rhodes</t>
  </si>
  <si>
    <t>Phasellus Nulla Ltd</t>
  </si>
  <si>
    <t>(770) 281-6740</t>
  </si>
  <si>
    <t>Amethyst Riddle</t>
  </si>
  <si>
    <t>Nisi Aenean Eget Limited</t>
  </si>
  <si>
    <t>1-409-729-6312</t>
  </si>
  <si>
    <t>Addison Coleman</t>
  </si>
  <si>
    <t>Hendrerit Id Ante PC</t>
  </si>
  <si>
    <t>(593) 836-2988</t>
  </si>
  <si>
    <t>Hilary Nash</t>
  </si>
  <si>
    <t>Amet Massa Corp.</t>
  </si>
  <si>
    <t>1-129-607-8996</t>
  </si>
  <si>
    <t>Neve Underwood</t>
  </si>
  <si>
    <t>Proin Non Inc.</t>
  </si>
  <si>
    <t>1-475-356-0255</t>
  </si>
  <si>
    <t>Keefe Hudson</t>
  </si>
  <si>
    <t>Arcu Sed Ltd</t>
  </si>
  <si>
    <t>(522) 777-2563</t>
  </si>
  <si>
    <t>Melvin Osborn</t>
  </si>
  <si>
    <t>Dui Nec Tempus Corporation</t>
  </si>
  <si>
    <t>1-366-783-7366</t>
  </si>
  <si>
    <t>Dacey Casey</t>
  </si>
  <si>
    <t>Nascetur Ridiculus Corp.</t>
  </si>
  <si>
    <t>(851) 481-1072</t>
  </si>
  <si>
    <t>Xaviera Mendoza</t>
  </si>
  <si>
    <t>Arcu Sed Foundation</t>
  </si>
  <si>
    <t>(557) 741-3833</t>
  </si>
  <si>
    <t>Ezra Albert</t>
  </si>
  <si>
    <t>Tellus Justo Associates</t>
  </si>
  <si>
    <t>(254) 256-5454</t>
  </si>
  <si>
    <t>Hamish Sanchez</t>
  </si>
  <si>
    <t>Justo Faucibus Inc.</t>
  </si>
  <si>
    <t>1-528-764-2253</t>
  </si>
  <si>
    <t>Ingrid Steele</t>
  </si>
  <si>
    <t>Sit Amet Consulting</t>
  </si>
  <si>
    <t>1-188-348-9369</t>
  </si>
  <si>
    <t>Evan Trevino</t>
  </si>
  <si>
    <t>Suspendisse Aliquet Associates</t>
  </si>
  <si>
    <t>(671) 185-4181</t>
  </si>
  <si>
    <t>Kermit Rivera</t>
  </si>
  <si>
    <t>Odio Vel PC</t>
  </si>
  <si>
    <t>(810) 761-6886</t>
  </si>
  <si>
    <t>Hilel Hendricks</t>
  </si>
  <si>
    <t>Non Ante Bibendum Foundation</t>
  </si>
  <si>
    <t>1-223-988-6221</t>
  </si>
  <si>
    <t>Lucas Ochoa</t>
  </si>
  <si>
    <t>Dolor Quisque Tincidunt Foundation</t>
  </si>
  <si>
    <t>(414) 288-0837</t>
  </si>
  <si>
    <t>Anthony Willis</t>
  </si>
  <si>
    <t>Ut Quam Industries</t>
  </si>
  <si>
    <t>(698) 624-0544</t>
  </si>
  <si>
    <t>Denise Bray</t>
  </si>
  <si>
    <t>Semper Egestas Foundation</t>
  </si>
  <si>
    <t>1-695-877-6040</t>
  </si>
  <si>
    <t>Mason Shepard</t>
  </si>
  <si>
    <t>Tincidunt Tempus Institute</t>
  </si>
  <si>
    <t>(506) 560-8335</t>
  </si>
  <si>
    <t>Rafael Shannon</t>
  </si>
  <si>
    <t>Quisque Industries</t>
  </si>
  <si>
    <t>(845) 197-4470</t>
  </si>
  <si>
    <t>Deanna Kane</t>
  </si>
  <si>
    <t>Vitae Velit Inc.</t>
  </si>
  <si>
    <t>1-779-503-6998</t>
  </si>
  <si>
    <t>Kai Saunders</t>
  </si>
  <si>
    <t>Sodales At Inc.</t>
  </si>
  <si>
    <t>1-318-584-1556</t>
  </si>
  <si>
    <t>Fleur Reyes</t>
  </si>
  <si>
    <t>Et Pede Consulting</t>
  </si>
  <si>
    <t>1-379-735-3263</t>
  </si>
  <si>
    <t>Kaye Sharpe</t>
  </si>
  <si>
    <t>Aenean Massa Limited</t>
  </si>
  <si>
    <t>1-259-441-5896</t>
  </si>
  <si>
    <t>Conan Key</t>
  </si>
  <si>
    <t>Ipsum Curabitur Consequat Incorporated</t>
  </si>
  <si>
    <t>(392) 458-7448</t>
  </si>
  <si>
    <t>Alea French</t>
  </si>
  <si>
    <t>Pede Cras Vulputate Corporation</t>
  </si>
  <si>
    <t>1-586-615-5312</t>
  </si>
  <si>
    <t>Barrett Doyle</t>
  </si>
  <si>
    <t>Ut Sem Nulla Foundation</t>
  </si>
  <si>
    <t>1-626-282-8648</t>
  </si>
  <si>
    <t>Abraham Everett</t>
  </si>
  <si>
    <t>Purus In Corp.</t>
  </si>
  <si>
    <t>1-556-916-8198</t>
  </si>
  <si>
    <t>Amity Myers</t>
  </si>
  <si>
    <t>Magnis Dis Corporation</t>
  </si>
  <si>
    <t>(661) 729-7071</t>
  </si>
  <si>
    <t>Kessie Walls</t>
  </si>
  <si>
    <t>Eu Odio LLC</t>
  </si>
  <si>
    <t>(585) 695-7451</t>
  </si>
  <si>
    <t>Chastity Shannon</t>
  </si>
  <si>
    <t>Dignissim Magna Associates</t>
  </si>
  <si>
    <t>(136) 126-4759</t>
  </si>
  <si>
    <t>Kirk Shepard</t>
  </si>
  <si>
    <t>Duis A Mi Corporation</t>
  </si>
  <si>
    <t>1-843-364-9167</t>
  </si>
  <si>
    <t>Naida Cross</t>
  </si>
  <si>
    <t>Commodo LLC</t>
  </si>
  <si>
    <t>(275) 434-5215</t>
  </si>
  <si>
    <t>Charity French</t>
  </si>
  <si>
    <t>Velit Dui Incorporated</t>
  </si>
  <si>
    <t>(789) 513-4835</t>
  </si>
  <si>
    <t>Rudyard Slater</t>
  </si>
  <si>
    <t>Ultrices Posuere Cubilia LLC</t>
  </si>
  <si>
    <t>1-893-413-8172</t>
  </si>
  <si>
    <t>Lisandra Day</t>
  </si>
  <si>
    <t>Est Mauris LLC</t>
  </si>
  <si>
    <t>(894) 141-3111</t>
  </si>
  <si>
    <t>Reagan Levy</t>
  </si>
  <si>
    <t>Sed Corporation</t>
  </si>
  <si>
    <t>1-267-545-7605</t>
  </si>
  <si>
    <t>Macon Mcbride</t>
  </si>
  <si>
    <t>Nam PC</t>
  </si>
  <si>
    <t>(401) 565-7831</t>
  </si>
  <si>
    <t>Ian Jenkins</t>
  </si>
  <si>
    <t>Orci Incorporated</t>
  </si>
  <si>
    <t>(511) 650-9613</t>
  </si>
  <si>
    <t>Hilel Perry</t>
  </si>
  <si>
    <t>Erat Volutpat Nulla Inc.</t>
  </si>
  <si>
    <t>1-454-493-6585</t>
  </si>
  <si>
    <t>Blaze Molina</t>
  </si>
  <si>
    <t>Nulla Vulputate Dui Institute</t>
  </si>
  <si>
    <t>1-619-325-7324</t>
  </si>
  <si>
    <t>Scarlet Mullen</t>
  </si>
  <si>
    <t>Donec Dignissim Magna Limited</t>
  </si>
  <si>
    <t>1-584-988-2333</t>
  </si>
  <si>
    <t>Gemma Smith</t>
  </si>
  <si>
    <t>Dolor Sit Limited</t>
  </si>
  <si>
    <t>(282) 488-8740</t>
  </si>
  <si>
    <t>George Haley</t>
  </si>
  <si>
    <t>Tristique Pharetra Inc.</t>
  </si>
  <si>
    <t>1-203-531-4837</t>
  </si>
  <si>
    <t>Fuller Langley</t>
  </si>
  <si>
    <t>Eu Eros Incorporated</t>
  </si>
  <si>
    <t>(582) 668-5164</t>
  </si>
  <si>
    <t>Alfreda Ortiz</t>
  </si>
  <si>
    <t>Scelerisque LLC</t>
  </si>
  <si>
    <t>(333) 245-1228</t>
  </si>
  <si>
    <t>Montana Park</t>
  </si>
  <si>
    <t>Cubilia Curae Inc.</t>
  </si>
  <si>
    <t>1-886-695-5130</t>
  </si>
  <si>
    <t>Giselle Sharp</t>
  </si>
  <si>
    <t>Rutrum Lorem Ltd</t>
  </si>
  <si>
    <t>(423) 915-5233</t>
  </si>
  <si>
    <t>Maggie Valencia</t>
  </si>
  <si>
    <t>Sociosqu Ad Litora Ltd</t>
  </si>
  <si>
    <t>(204) 338-6154</t>
  </si>
  <si>
    <t>Alvin Roth</t>
  </si>
  <si>
    <t>Mi Felis Corp.</t>
  </si>
  <si>
    <t>1-421-560-4598</t>
  </si>
  <si>
    <t>Ori Vargas</t>
  </si>
  <si>
    <t>Arcu Ac Corp.</t>
  </si>
  <si>
    <t>1-857-887-1621</t>
  </si>
  <si>
    <t>Destiny Morse</t>
  </si>
  <si>
    <t>Libero Est Congue Associates</t>
  </si>
  <si>
    <t>(498) 843-5649</t>
  </si>
  <si>
    <t>Rama Rhodes</t>
  </si>
  <si>
    <t>Cras Limited</t>
  </si>
  <si>
    <t>1-887-226-5558</t>
  </si>
  <si>
    <t>Kiayada Foreman</t>
  </si>
  <si>
    <t>Integer Sem PC</t>
  </si>
  <si>
    <t>1-712-465-7984</t>
  </si>
  <si>
    <t>Kyle Kinney</t>
  </si>
  <si>
    <t>Quam Vel LLP</t>
  </si>
  <si>
    <t>(386) 375-1015</t>
  </si>
  <si>
    <t>Len Brady</t>
  </si>
  <si>
    <t>Duis Ac LLP</t>
  </si>
  <si>
    <t>1-462-740-7015</t>
  </si>
  <si>
    <t>Maggy Nolan</t>
  </si>
  <si>
    <t>Blandit Foundation</t>
  </si>
  <si>
    <t>(119) 434-1215</t>
  </si>
  <si>
    <t>Ori Allen</t>
  </si>
  <si>
    <t>Neque Sed Incorporated</t>
  </si>
  <si>
    <t>1-896-597-4579</t>
  </si>
  <si>
    <t>Karly Garcia</t>
  </si>
  <si>
    <t>Integer Tincidunt Aliquam Corp.</t>
  </si>
  <si>
    <t>(321) 347-1739</t>
  </si>
  <si>
    <t>MacKensie Fleming</t>
  </si>
  <si>
    <t>A Mi PC</t>
  </si>
  <si>
    <t>(475) 989-2137</t>
  </si>
  <si>
    <t>Amity Bray</t>
  </si>
  <si>
    <t>Felis Eget LLP</t>
  </si>
  <si>
    <t>1-646-731-6373</t>
  </si>
  <si>
    <t>Colorado Gibbs</t>
  </si>
  <si>
    <t>Integer Aliquam Associates</t>
  </si>
  <si>
    <t>1-224-522-0610</t>
  </si>
  <si>
    <t>Ebony Raymond</t>
  </si>
  <si>
    <t>Integer Mollis Integer Company</t>
  </si>
  <si>
    <t>1-635-464-8240</t>
  </si>
  <si>
    <t>Abdul Gomez</t>
  </si>
  <si>
    <t>Tincidunt Adipiscing Mauris Incorporated</t>
  </si>
  <si>
    <t>1-571-549-9002</t>
  </si>
  <si>
    <t>Lynn Travis</t>
  </si>
  <si>
    <t>Urna Et Arcu LLC</t>
  </si>
  <si>
    <t>1-231-678-0351</t>
  </si>
  <si>
    <t>Macon Boyd</t>
  </si>
  <si>
    <t>Ornare Elit Inc.</t>
  </si>
  <si>
    <t>1-437-384-9657</t>
  </si>
  <si>
    <t>Damon Mcleod</t>
  </si>
  <si>
    <t>Vitae Sodales Incorporated</t>
  </si>
  <si>
    <t>1-471-442-9247</t>
  </si>
  <si>
    <t>Cheryl Wallace</t>
  </si>
  <si>
    <t>Est Vitae Limited</t>
  </si>
  <si>
    <t>(883) 590-6168</t>
  </si>
  <si>
    <t>Jenna Pierce</t>
  </si>
  <si>
    <t>Neque Sed PC</t>
  </si>
  <si>
    <t>(746) 726-4115</t>
  </si>
  <si>
    <t>Whitney Simmons</t>
  </si>
  <si>
    <t>Penatibus Et Magnis Industries</t>
  </si>
  <si>
    <t>1-842-833-3828</t>
  </si>
  <si>
    <t>Trevor Mack</t>
  </si>
  <si>
    <t>Malesuada Fames Ac Company</t>
  </si>
  <si>
    <t>(852) 732-4318</t>
  </si>
  <si>
    <t>Griffin Cabrera</t>
  </si>
  <si>
    <t>Volutpat Company</t>
  </si>
  <si>
    <t>(858) 311-1639</t>
  </si>
  <si>
    <t>Dana Ayers</t>
  </si>
  <si>
    <t>Ornare In Faucibus Incorporated</t>
  </si>
  <si>
    <t>1-940-428-2845</t>
  </si>
  <si>
    <t>Xyla Ellis</t>
  </si>
  <si>
    <t>Congue A Aliquet Associates</t>
  </si>
  <si>
    <t>(924) 174-9571</t>
  </si>
  <si>
    <t>Fornecedores</t>
  </si>
  <si>
    <t>Nome</t>
  </si>
  <si>
    <t>Empresa</t>
  </si>
  <si>
    <t>Compras</t>
  </si>
  <si>
    <t>Subtotal</t>
  </si>
  <si>
    <t>Total 
a pagar</t>
  </si>
  <si>
    <t>Digite o nome do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</si>
</sst>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&quot;R$&quot;\ #,##0.00;[Red]&quot;R$&quot;\ #,##0.00"/>
    <numFmt numFmtId="167" formatCode="h:mm:ss;@"/>
    <numFmt numFmtId="168" formatCode="000000000\-0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 Black"/>
      <family val="2"/>
    </font>
    <font>
      <b/>
      <sz val="11"/>
      <color rgb="FFFF0000"/>
      <name val="Arial Black"/>
      <family val="2"/>
    </font>
    <font>
      <b/>
      <sz val="11"/>
      <color rgb="FF00B0F0"/>
      <name val="Arial Black"/>
      <family val="2"/>
    </font>
    <font>
      <b/>
      <sz val="48"/>
      <color theme="1"/>
      <name val="Arial Black"/>
      <family val="2"/>
    </font>
    <font>
      <b/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  <xf numFmtId="166" fontId="0" fillId="0" borderId="1" xfId="0" applyNumberFormat="1" applyBorder="1"/>
    <xf numFmtId="14" fontId="0" fillId="0" borderId="1" xfId="0" applyNumberFormat="1" applyBorder="1"/>
    <xf numFmtId="167" fontId="0" fillId="0" borderId="1" xfId="0" applyNumberFormat="1" applyBorder="1"/>
    <xf numFmtId="10" fontId="0" fillId="0" borderId="1" xfId="0" applyNumberFormat="1" applyBorder="1"/>
    <xf numFmtId="12" fontId="0" fillId="0" borderId="1" xfId="0" applyNumberFormat="1" applyBorder="1"/>
    <xf numFmtId="11" fontId="0" fillId="0" borderId="1" xfId="0" applyNumberFormat="1" applyBorder="1"/>
    <xf numFmtId="49" fontId="0" fillId="0" borderId="1" xfId="0" applyNumberFormat="1" applyBorder="1"/>
    <xf numFmtId="168" fontId="0" fillId="0" borderId="1" xfId="0" applyNumberFormat="1" applyBorder="1"/>
    <xf numFmtId="3" fontId="0" fillId="0" borderId="1" xfId="0" applyNumberFormat="1" applyBorder="1"/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44" fontId="0" fillId="0" borderId="1" xfId="1" applyFont="1" applyBorder="1"/>
    <xf numFmtId="0" fontId="9" fillId="4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5" fontId="10" fillId="0" borderId="0" xfId="0" applyNumberFormat="1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49" fontId="0" fillId="0" borderId="1" xfId="0" applyNumberFormat="1" applyFill="1" applyBorder="1"/>
    <xf numFmtId="0" fontId="10" fillId="8" borderId="0" xfId="0" applyFont="1" applyFill="1" applyAlignment="1">
      <alignment horizontal="center" wrapText="1"/>
    </xf>
    <xf numFmtId="165" fontId="10" fillId="8" borderId="0" xfId="0" applyNumberFormat="1" applyFont="1" applyFill="1"/>
    <xf numFmtId="0" fontId="3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Vendas!$E$8:$E$10</c:f>
              <c:strCache>
                <c:ptCount val="3"/>
                <c:pt idx="0">
                  <c:v>Vendedor A</c:v>
                </c:pt>
                <c:pt idx="1">
                  <c:v>Vendedor B</c:v>
                </c:pt>
                <c:pt idx="2">
                  <c:v>Vendedor C</c:v>
                </c:pt>
              </c:strCache>
            </c:strRef>
          </c:cat>
          <c:val>
            <c:numRef>
              <c:f>Vendas!$F$8:$F$10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cat>
            <c:strRef>
              <c:f>Vendas!$E$8:$E$10</c:f>
              <c:strCache>
                <c:ptCount val="3"/>
                <c:pt idx="0">
                  <c:v>Vendedor A</c:v>
                </c:pt>
                <c:pt idx="1">
                  <c:v>Vendedor B</c:v>
                </c:pt>
                <c:pt idx="2">
                  <c:v>Vendedor C</c:v>
                </c:pt>
              </c:strCache>
            </c:strRef>
          </c:cat>
          <c:val>
            <c:numRef>
              <c:f>Vendas!$G$8:$G$10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2480"/>
        <c:axId val="207894016"/>
      </c:barChart>
      <c:catAx>
        <c:axId val="2078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94016"/>
        <c:crosses val="autoZero"/>
        <c:auto val="1"/>
        <c:lblAlgn val="ctr"/>
        <c:lblOffset val="100"/>
        <c:noMultiLvlLbl val="0"/>
      </c:catAx>
      <c:valAx>
        <c:axId val="2078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Vendas!$E$2</c:f>
              <c:strCache>
                <c:ptCount val="1"/>
                <c:pt idx="0">
                  <c:v>Quanto vendeu cada vendedor no segundo semestre de 2021?</c:v>
                </c:pt>
              </c:strCache>
            </c:strRef>
          </c:tx>
          <c:invertIfNegative val="0"/>
          <c:val>
            <c:numRef>
              <c:f>Vendas!$F$2:$K$2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Vendas!$E$3</c:f>
              <c:strCache>
                <c:ptCount val="1"/>
                <c:pt idx="0">
                  <c:v>Vendedor A</c:v>
                </c:pt>
              </c:strCache>
            </c:strRef>
          </c:tx>
          <c:invertIfNegative val="0"/>
          <c:val>
            <c:numRef>
              <c:f>Vendas!$F$3:$K$3</c:f>
              <c:numCache>
                <c:formatCode>General</c:formatCode>
                <c:ptCount val="6"/>
                <c:pt idx="1">
                  <c:v>83</c:v>
                </c:pt>
              </c:numCache>
            </c:numRef>
          </c:val>
        </c:ser>
        <c:ser>
          <c:idx val="2"/>
          <c:order val="2"/>
          <c:tx>
            <c:strRef>
              <c:f>Vendas!$E$4</c:f>
              <c:strCache>
                <c:ptCount val="1"/>
                <c:pt idx="0">
                  <c:v>Vendedor B</c:v>
                </c:pt>
              </c:strCache>
            </c:strRef>
          </c:tx>
          <c:invertIfNegative val="0"/>
          <c:val>
            <c:numRef>
              <c:f>Vendas!$F$4:$K$4</c:f>
              <c:numCache>
                <c:formatCode>General</c:formatCode>
                <c:ptCount val="6"/>
                <c:pt idx="1">
                  <c:v>115</c:v>
                </c:pt>
              </c:numCache>
            </c:numRef>
          </c:val>
        </c:ser>
        <c:ser>
          <c:idx val="3"/>
          <c:order val="3"/>
          <c:tx>
            <c:strRef>
              <c:f>Vendas!$E$5</c:f>
              <c:strCache>
                <c:ptCount val="1"/>
                <c:pt idx="0">
                  <c:v>Vendedor C</c:v>
                </c:pt>
              </c:strCache>
            </c:strRef>
          </c:tx>
          <c:invertIfNegative val="0"/>
          <c:val>
            <c:numRef>
              <c:f>Vendas!$F$5:$K$5</c:f>
              <c:numCache>
                <c:formatCode>General</c:formatCode>
                <c:ptCount val="6"/>
                <c:pt idx="1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03808"/>
        <c:axId val="218105344"/>
      </c:barChart>
      <c:catAx>
        <c:axId val="2181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05344"/>
        <c:crosses val="autoZero"/>
        <c:auto val="1"/>
        <c:lblAlgn val="ctr"/>
        <c:lblOffset val="100"/>
        <c:noMultiLvlLbl val="0"/>
      </c:catAx>
      <c:valAx>
        <c:axId val="2181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7"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8"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6</xdr:row>
          <xdr:rowOff>76200</xdr:rowOff>
        </xdr:from>
        <xdr:to>
          <xdr:col>7</xdr:col>
          <xdr:colOff>266700</xdr:colOff>
          <xdr:row>8</xdr:row>
          <xdr:rowOff>114300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Limpar Tabela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data-ed3pVEN_Dbgtu1BVpoQq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B050"/>
  </sheetPr>
  <dimension ref="A1:O50"/>
  <sheetViews>
    <sheetView zoomScaleNormal="100" workbookViewId="0">
      <selection activeCell="L31" sqref="L31"/>
    </sheetView>
  </sheetViews>
  <sheetFormatPr defaultRowHeight="15" x14ac:dyDescent="0.25"/>
  <cols>
    <col min="1" max="7" width="9.28515625" bestFit="1" customWidth="1"/>
    <col min="8" max="8" width="9.7109375" bestFit="1" customWidth="1"/>
    <col min="9" max="15" width="9.28515625" bestFit="1" customWidth="1"/>
  </cols>
  <sheetData>
    <row r="1" spans="1:15" ht="19.5" x14ac:dyDescent="0.4">
      <c r="A1" s="53" t="s">
        <v>0</v>
      </c>
      <c r="B1" s="53"/>
      <c r="C1" s="53"/>
      <c r="D1" s="53"/>
      <c r="E1" s="53"/>
      <c r="F1" s="53"/>
      <c r="G1" s="53"/>
      <c r="H1" s="2"/>
      <c r="I1" s="53" t="s">
        <v>6</v>
      </c>
      <c r="J1" s="53"/>
      <c r="K1" s="53"/>
      <c r="L1" s="53"/>
      <c r="M1" s="53"/>
      <c r="N1" s="53"/>
      <c r="O1" s="53"/>
    </row>
    <row r="2" spans="1:15" ht="18.75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15</v>
      </c>
      <c r="F2" s="3" t="s">
        <v>13</v>
      </c>
      <c r="G2" s="3" t="s">
        <v>13</v>
      </c>
      <c r="H2" s="52"/>
      <c r="I2" s="3" t="s">
        <v>12</v>
      </c>
      <c r="J2" s="3" t="s">
        <v>13</v>
      </c>
      <c r="K2" s="3" t="s">
        <v>14</v>
      </c>
      <c r="L2" s="3" t="s">
        <v>15</v>
      </c>
      <c r="M2" s="3" t="s">
        <v>15</v>
      </c>
      <c r="N2" s="3" t="s">
        <v>13</v>
      </c>
      <c r="O2" s="3" t="s">
        <v>13</v>
      </c>
    </row>
    <row r="3" spans="1:15" ht="18.75" x14ac:dyDescent="0.4">
      <c r="A3" s="4"/>
      <c r="B3" s="4"/>
      <c r="C3" s="4"/>
      <c r="D3" s="4"/>
      <c r="E3" s="4"/>
      <c r="F3" s="4"/>
      <c r="G3" s="4">
        <v>1</v>
      </c>
      <c r="H3" s="52"/>
      <c r="I3" s="4"/>
      <c r="J3" s="4"/>
      <c r="K3" s="4"/>
      <c r="L3" s="4"/>
      <c r="M3" s="4"/>
      <c r="N3" s="4">
        <v>1</v>
      </c>
      <c r="O3" s="4">
        <v>2</v>
      </c>
    </row>
    <row r="4" spans="1:15" ht="18.75" x14ac:dyDescent="0.4">
      <c r="A4" s="4">
        <v>2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v>8</v>
      </c>
      <c r="H4" s="52"/>
      <c r="I4" s="4">
        <v>3</v>
      </c>
      <c r="J4" s="4">
        <v>4</v>
      </c>
      <c r="K4" s="4">
        <v>5</v>
      </c>
      <c r="L4" s="4">
        <v>6</v>
      </c>
      <c r="M4" s="4">
        <v>7</v>
      </c>
      <c r="N4" s="4">
        <v>8</v>
      </c>
      <c r="O4" s="5">
        <v>9</v>
      </c>
    </row>
    <row r="5" spans="1:15" ht="18.75" x14ac:dyDescent="0.4">
      <c r="A5" s="4">
        <v>9</v>
      </c>
      <c r="B5" s="4">
        <v>10</v>
      </c>
      <c r="C5" s="4">
        <v>11</v>
      </c>
      <c r="D5" s="4">
        <v>12</v>
      </c>
      <c r="E5" s="4">
        <v>13</v>
      </c>
      <c r="F5" s="4">
        <v>14</v>
      </c>
      <c r="G5" s="4">
        <v>15</v>
      </c>
      <c r="H5" s="52"/>
      <c r="I5" s="4">
        <v>10</v>
      </c>
      <c r="J5" s="4">
        <v>11</v>
      </c>
      <c r="K5" s="4">
        <v>12</v>
      </c>
      <c r="L5" s="4">
        <v>13</v>
      </c>
      <c r="M5" s="4">
        <v>14</v>
      </c>
      <c r="N5" s="4">
        <v>15</v>
      </c>
      <c r="O5" s="4">
        <v>16</v>
      </c>
    </row>
    <row r="6" spans="1:15" ht="18.75" x14ac:dyDescent="0.4">
      <c r="A6" s="4">
        <v>16</v>
      </c>
      <c r="B6" s="4">
        <v>17</v>
      </c>
      <c r="C6" s="4">
        <v>18</v>
      </c>
      <c r="D6" s="4">
        <v>19</v>
      </c>
      <c r="E6" s="4">
        <v>20</v>
      </c>
      <c r="F6" s="4">
        <v>21</v>
      </c>
      <c r="G6" s="4">
        <v>22</v>
      </c>
      <c r="H6" s="52"/>
      <c r="I6" s="4">
        <v>17</v>
      </c>
      <c r="J6" s="4">
        <v>18</v>
      </c>
      <c r="K6" s="4">
        <v>19</v>
      </c>
      <c r="L6" s="6">
        <v>20</v>
      </c>
      <c r="M6" s="4">
        <v>21</v>
      </c>
      <c r="N6" s="4">
        <v>22</v>
      </c>
      <c r="O6" s="4">
        <v>23</v>
      </c>
    </row>
    <row r="7" spans="1:15" ht="18.75" x14ac:dyDescent="0.4">
      <c r="A7" s="4">
        <v>23</v>
      </c>
      <c r="B7" s="4">
        <v>24</v>
      </c>
      <c r="C7" s="4">
        <v>25</v>
      </c>
      <c r="D7" s="4">
        <v>26</v>
      </c>
      <c r="E7" s="4">
        <v>27</v>
      </c>
      <c r="F7" s="4">
        <v>28</v>
      </c>
      <c r="G7" s="4">
        <v>29</v>
      </c>
      <c r="H7" s="52"/>
      <c r="I7" s="4">
        <v>24</v>
      </c>
      <c r="J7" s="4">
        <v>25</v>
      </c>
      <c r="K7" s="4">
        <v>26</v>
      </c>
      <c r="L7" s="4">
        <v>27</v>
      </c>
      <c r="M7" s="4">
        <v>28</v>
      </c>
      <c r="N7" s="4">
        <v>29</v>
      </c>
      <c r="O7" s="4">
        <v>30</v>
      </c>
    </row>
    <row r="8" spans="1:15" ht="18.75" x14ac:dyDescent="0.4">
      <c r="A8" s="4">
        <v>30</v>
      </c>
      <c r="B8" s="4">
        <v>31</v>
      </c>
      <c r="C8" s="4"/>
      <c r="D8" s="4"/>
      <c r="E8" s="4"/>
      <c r="F8" s="4"/>
      <c r="G8" s="4"/>
      <c r="H8" s="52"/>
      <c r="I8" s="4">
        <v>31</v>
      </c>
      <c r="J8" s="4"/>
      <c r="K8" s="4"/>
      <c r="L8" s="4"/>
      <c r="M8" s="4"/>
      <c r="N8" s="4"/>
      <c r="O8" s="4"/>
    </row>
    <row r="9" spans="1:15" ht="18.75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9.5" x14ac:dyDescent="0.4">
      <c r="A10" s="53" t="s">
        <v>1</v>
      </c>
      <c r="B10" s="53"/>
      <c r="C10" s="53"/>
      <c r="D10" s="53"/>
      <c r="E10" s="53"/>
      <c r="F10" s="53"/>
      <c r="G10" s="53"/>
      <c r="H10" s="54">
        <v>2</v>
      </c>
      <c r="I10" s="53" t="s">
        <v>7</v>
      </c>
      <c r="J10" s="53"/>
      <c r="K10" s="53"/>
      <c r="L10" s="53"/>
      <c r="M10" s="53"/>
      <c r="N10" s="53"/>
      <c r="O10" s="53"/>
    </row>
    <row r="11" spans="1:15" ht="18.75" x14ac:dyDescent="0.25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15</v>
      </c>
      <c r="F11" s="3" t="s">
        <v>13</v>
      </c>
      <c r="G11" s="3" t="s">
        <v>13</v>
      </c>
      <c r="H11" s="54"/>
      <c r="I11" s="3" t="s">
        <v>12</v>
      </c>
      <c r="J11" s="3" t="s">
        <v>13</v>
      </c>
      <c r="K11" s="3" t="s">
        <v>14</v>
      </c>
      <c r="L11" s="3" t="s">
        <v>15</v>
      </c>
      <c r="M11" s="3" t="s">
        <v>15</v>
      </c>
      <c r="N11" s="3" t="s">
        <v>13</v>
      </c>
      <c r="O11" s="3" t="s">
        <v>13</v>
      </c>
    </row>
    <row r="12" spans="1:15" ht="18.75" x14ac:dyDescent="0.4">
      <c r="A12" s="4"/>
      <c r="B12" s="4"/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54"/>
      <c r="I12" s="4"/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</row>
    <row r="13" spans="1:15" ht="18.75" x14ac:dyDescent="0.4">
      <c r="A13" s="4">
        <v>6</v>
      </c>
      <c r="B13" s="4">
        <v>7</v>
      </c>
      <c r="C13" s="4">
        <v>8</v>
      </c>
      <c r="D13" s="4">
        <v>9</v>
      </c>
      <c r="E13" s="4">
        <v>10</v>
      </c>
      <c r="F13" s="4">
        <v>11</v>
      </c>
      <c r="G13" s="4">
        <v>12</v>
      </c>
      <c r="H13" s="54"/>
      <c r="I13" s="4">
        <v>7</v>
      </c>
      <c r="J13" s="4">
        <v>8</v>
      </c>
      <c r="K13" s="4">
        <v>9</v>
      </c>
      <c r="L13" s="4">
        <v>10</v>
      </c>
      <c r="M13" s="4">
        <v>11</v>
      </c>
      <c r="N13" s="4">
        <v>12</v>
      </c>
      <c r="O13" s="4">
        <v>13</v>
      </c>
    </row>
    <row r="14" spans="1:15" ht="18.75" x14ac:dyDescent="0.4">
      <c r="A14" s="4">
        <v>13</v>
      </c>
      <c r="B14" s="4">
        <v>14</v>
      </c>
      <c r="C14" s="4">
        <v>15</v>
      </c>
      <c r="D14" s="4">
        <v>16</v>
      </c>
      <c r="E14" s="4">
        <v>17</v>
      </c>
      <c r="F14" s="4">
        <v>18</v>
      </c>
      <c r="G14" s="4">
        <v>19</v>
      </c>
      <c r="H14" s="54"/>
      <c r="I14" s="6">
        <v>14</v>
      </c>
      <c r="J14" s="4">
        <v>15</v>
      </c>
      <c r="K14" s="4">
        <v>16</v>
      </c>
      <c r="L14" s="4">
        <v>17</v>
      </c>
      <c r="M14" s="4">
        <v>18</v>
      </c>
      <c r="N14" s="4">
        <v>19</v>
      </c>
      <c r="O14" s="4">
        <v>20</v>
      </c>
    </row>
    <row r="15" spans="1:15" ht="18.75" x14ac:dyDescent="0.4">
      <c r="A15" s="4">
        <v>20</v>
      </c>
      <c r="B15" s="4">
        <v>21</v>
      </c>
      <c r="C15" s="4">
        <v>22</v>
      </c>
      <c r="D15" s="4">
        <v>23</v>
      </c>
      <c r="E15" s="4">
        <v>24</v>
      </c>
      <c r="F15" s="4">
        <v>25</v>
      </c>
      <c r="G15" s="4">
        <v>26</v>
      </c>
      <c r="H15" s="54"/>
      <c r="I15" s="4">
        <v>21</v>
      </c>
      <c r="J15" s="6">
        <v>22</v>
      </c>
      <c r="K15" s="4">
        <v>23</v>
      </c>
      <c r="L15" s="4">
        <v>24</v>
      </c>
      <c r="M15" s="6">
        <v>25</v>
      </c>
      <c r="N15" s="4">
        <v>26</v>
      </c>
      <c r="O15" s="4">
        <v>27</v>
      </c>
    </row>
    <row r="16" spans="1:15" ht="18.75" x14ac:dyDescent="0.4">
      <c r="A16" s="4">
        <v>27</v>
      </c>
      <c r="B16" s="4">
        <v>28</v>
      </c>
      <c r="C16" s="4"/>
      <c r="D16" s="4"/>
      <c r="E16" s="4"/>
      <c r="F16" s="4"/>
      <c r="G16" s="4"/>
      <c r="H16" s="54"/>
      <c r="I16" s="4">
        <v>28</v>
      </c>
      <c r="J16" s="4">
        <v>29</v>
      </c>
      <c r="K16" s="4">
        <v>30</v>
      </c>
      <c r="L16" s="4">
        <v>31</v>
      </c>
      <c r="M16" s="4"/>
      <c r="N16" s="4"/>
      <c r="O16" s="4"/>
    </row>
    <row r="17" spans="1:15" ht="18.75" x14ac:dyDescent="0.4">
      <c r="A17" s="7"/>
      <c r="B17" s="7"/>
      <c r="C17" s="7"/>
      <c r="D17" s="7"/>
      <c r="E17" s="7"/>
      <c r="F17" s="7"/>
      <c r="G17" s="7"/>
      <c r="H17" s="2"/>
      <c r="I17" s="7"/>
      <c r="J17" s="7"/>
      <c r="K17" s="7"/>
      <c r="L17" s="7"/>
      <c r="M17" s="7"/>
      <c r="N17" s="7"/>
      <c r="O17" s="7"/>
    </row>
    <row r="18" spans="1:15" ht="19.5" x14ac:dyDescent="0.4">
      <c r="A18" s="53" t="s">
        <v>2</v>
      </c>
      <c r="B18" s="53"/>
      <c r="C18" s="53"/>
      <c r="D18" s="53"/>
      <c r="E18" s="53"/>
      <c r="F18" s="53"/>
      <c r="G18" s="53"/>
      <c r="H18" s="54">
        <v>0</v>
      </c>
      <c r="I18" s="53" t="s">
        <v>8</v>
      </c>
      <c r="J18" s="53"/>
      <c r="K18" s="53"/>
      <c r="L18" s="53"/>
      <c r="M18" s="53"/>
      <c r="N18" s="53"/>
      <c r="O18" s="53"/>
    </row>
    <row r="19" spans="1:15" ht="18.75" x14ac:dyDescent="0.25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15</v>
      </c>
      <c r="F19" s="3" t="s">
        <v>13</v>
      </c>
      <c r="G19" s="3" t="s">
        <v>13</v>
      </c>
      <c r="H19" s="54"/>
      <c r="I19" s="3" t="s">
        <v>12</v>
      </c>
      <c r="J19" s="3" t="s">
        <v>13</v>
      </c>
      <c r="K19" s="3" t="s">
        <v>14</v>
      </c>
      <c r="L19" s="3" t="s">
        <v>15</v>
      </c>
      <c r="M19" s="3" t="s">
        <v>15</v>
      </c>
      <c r="N19" s="3" t="s">
        <v>13</v>
      </c>
      <c r="O19" s="3" t="s">
        <v>13</v>
      </c>
    </row>
    <row r="20" spans="1:15" ht="18.75" x14ac:dyDescent="0.4">
      <c r="A20" s="4"/>
      <c r="B20" s="4"/>
      <c r="C20" s="5">
        <v>1</v>
      </c>
      <c r="D20" s="6">
        <v>2</v>
      </c>
      <c r="E20" s="4">
        <v>3</v>
      </c>
      <c r="F20" s="4">
        <v>4</v>
      </c>
      <c r="G20" s="4">
        <v>5</v>
      </c>
      <c r="H20" s="54"/>
      <c r="I20" s="4"/>
      <c r="J20" s="4"/>
      <c r="K20" s="4"/>
      <c r="L20" s="4"/>
      <c r="M20" s="4">
        <v>1</v>
      </c>
      <c r="N20" s="4">
        <v>2</v>
      </c>
      <c r="O20" s="4">
        <v>3</v>
      </c>
    </row>
    <row r="21" spans="1:15" ht="18.75" x14ac:dyDescent="0.4">
      <c r="A21" s="4">
        <v>6</v>
      </c>
      <c r="B21" s="4">
        <v>7</v>
      </c>
      <c r="C21" s="6">
        <v>8</v>
      </c>
      <c r="D21" s="4">
        <v>9</v>
      </c>
      <c r="E21" s="4">
        <v>10</v>
      </c>
      <c r="F21" s="4">
        <v>11</v>
      </c>
      <c r="G21" s="4">
        <v>12</v>
      </c>
      <c r="H21" s="54"/>
      <c r="I21" s="4">
        <v>4</v>
      </c>
      <c r="J21" s="4">
        <v>5</v>
      </c>
      <c r="K21" s="4">
        <v>6</v>
      </c>
      <c r="L21" s="5">
        <v>7</v>
      </c>
      <c r="M21" s="4">
        <v>8</v>
      </c>
      <c r="N21" s="4">
        <v>9</v>
      </c>
      <c r="O21" s="4">
        <v>10</v>
      </c>
    </row>
    <row r="22" spans="1:15" ht="18.75" x14ac:dyDescent="0.4">
      <c r="A22" s="4">
        <v>13</v>
      </c>
      <c r="B22" s="4">
        <v>14</v>
      </c>
      <c r="C22" s="4">
        <v>15</v>
      </c>
      <c r="D22" s="4">
        <v>16</v>
      </c>
      <c r="E22" s="4">
        <v>17</v>
      </c>
      <c r="F22" s="4">
        <v>18</v>
      </c>
      <c r="G22" s="4">
        <v>19</v>
      </c>
      <c r="H22" s="54"/>
      <c r="I22" s="4">
        <v>11</v>
      </c>
      <c r="J22" s="4">
        <v>12</v>
      </c>
      <c r="K22" s="4">
        <v>13</v>
      </c>
      <c r="L22" s="4">
        <v>14</v>
      </c>
      <c r="M22" s="4">
        <v>15</v>
      </c>
      <c r="N22" s="4">
        <v>16</v>
      </c>
      <c r="O22" s="4">
        <v>17</v>
      </c>
    </row>
    <row r="23" spans="1:15" ht="18.75" x14ac:dyDescent="0.4">
      <c r="A23" s="6">
        <v>20</v>
      </c>
      <c r="B23" s="4">
        <v>21</v>
      </c>
      <c r="C23" s="4">
        <v>22</v>
      </c>
      <c r="D23" s="4">
        <v>23</v>
      </c>
      <c r="E23" s="4">
        <v>24</v>
      </c>
      <c r="F23" s="4">
        <v>25</v>
      </c>
      <c r="G23" s="4">
        <v>26</v>
      </c>
      <c r="H23" s="54"/>
      <c r="I23" s="4">
        <v>18</v>
      </c>
      <c r="J23" s="4">
        <v>19</v>
      </c>
      <c r="K23" s="4">
        <v>20</v>
      </c>
      <c r="L23" s="6">
        <v>21</v>
      </c>
      <c r="M23" s="6">
        <v>22</v>
      </c>
      <c r="N23" s="4">
        <v>23</v>
      </c>
      <c r="O23" s="4">
        <v>24</v>
      </c>
    </row>
    <row r="24" spans="1:15" ht="18.75" x14ac:dyDescent="0.4">
      <c r="A24" s="4">
        <v>27</v>
      </c>
      <c r="B24" s="4">
        <v>28</v>
      </c>
      <c r="C24" s="4">
        <v>29</v>
      </c>
      <c r="D24" s="4">
        <v>30</v>
      </c>
      <c r="E24" s="4">
        <v>31</v>
      </c>
      <c r="F24" s="4"/>
      <c r="G24" s="4"/>
      <c r="H24" s="54"/>
      <c r="I24" s="4">
        <v>25</v>
      </c>
      <c r="J24" s="4">
        <v>26</v>
      </c>
      <c r="K24" s="4">
        <v>27</v>
      </c>
      <c r="L24" s="4">
        <v>28</v>
      </c>
      <c r="M24" s="4">
        <v>29</v>
      </c>
      <c r="N24" s="4">
        <v>30</v>
      </c>
      <c r="O24" s="4"/>
    </row>
    <row r="25" spans="1:15" ht="18.7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9.5" x14ac:dyDescent="0.4">
      <c r="A26" s="53" t="s">
        <v>3</v>
      </c>
      <c r="B26" s="53"/>
      <c r="C26" s="53"/>
      <c r="D26" s="53"/>
      <c r="E26" s="53"/>
      <c r="F26" s="53"/>
      <c r="G26" s="53"/>
      <c r="H26" s="54">
        <v>2</v>
      </c>
      <c r="I26" s="53" t="s">
        <v>9</v>
      </c>
      <c r="J26" s="53"/>
      <c r="K26" s="53"/>
      <c r="L26" s="53"/>
      <c r="M26" s="53"/>
      <c r="N26" s="53"/>
      <c r="O26" s="53"/>
    </row>
    <row r="27" spans="1:15" ht="18.75" x14ac:dyDescent="0.25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15</v>
      </c>
      <c r="F27" s="3" t="s">
        <v>13</v>
      </c>
      <c r="G27" s="3" t="s">
        <v>13</v>
      </c>
      <c r="H27" s="54"/>
      <c r="I27" s="3" t="s">
        <v>12</v>
      </c>
      <c r="J27" s="3" t="s">
        <v>13</v>
      </c>
      <c r="K27" s="3" t="s">
        <v>14</v>
      </c>
      <c r="L27" s="3" t="s">
        <v>15</v>
      </c>
      <c r="M27" s="3" t="s">
        <v>15</v>
      </c>
      <c r="N27" s="3" t="s">
        <v>13</v>
      </c>
      <c r="O27" s="3" t="s">
        <v>13</v>
      </c>
    </row>
    <row r="28" spans="1:15" ht="18.75" x14ac:dyDescent="0.4">
      <c r="A28" s="4"/>
      <c r="B28" s="4"/>
      <c r="C28" s="4"/>
      <c r="D28" s="4"/>
      <c r="E28" s="4"/>
      <c r="F28" s="4">
        <v>1</v>
      </c>
      <c r="G28" s="4">
        <v>2</v>
      </c>
      <c r="H28" s="54"/>
      <c r="I28" s="4"/>
      <c r="J28" s="4"/>
      <c r="K28" s="4"/>
      <c r="L28" s="4"/>
      <c r="M28" s="4"/>
      <c r="N28" s="4"/>
      <c r="O28" s="4">
        <v>1</v>
      </c>
    </row>
    <row r="29" spans="1:15" ht="18.75" x14ac:dyDescent="0.4">
      <c r="A29" s="4">
        <v>3</v>
      </c>
      <c r="B29" s="4">
        <v>4</v>
      </c>
      <c r="C29" s="4">
        <v>5</v>
      </c>
      <c r="D29" s="4">
        <v>6</v>
      </c>
      <c r="E29" s="4">
        <v>7</v>
      </c>
      <c r="F29" s="4">
        <v>8</v>
      </c>
      <c r="G29" s="4">
        <v>9</v>
      </c>
      <c r="H29" s="54"/>
      <c r="I29" s="5">
        <v>2</v>
      </c>
      <c r="J29" s="4">
        <v>3</v>
      </c>
      <c r="K29" s="4">
        <v>4</v>
      </c>
      <c r="L29" s="4">
        <v>5</v>
      </c>
      <c r="M29" s="4">
        <v>6</v>
      </c>
      <c r="N29" s="4">
        <v>7</v>
      </c>
      <c r="O29" s="4">
        <v>8</v>
      </c>
    </row>
    <row r="30" spans="1:15" ht="18.75" x14ac:dyDescent="0.4">
      <c r="A30" s="6">
        <v>10</v>
      </c>
      <c r="B30" s="4">
        <v>11</v>
      </c>
      <c r="C30" s="4">
        <v>12</v>
      </c>
      <c r="D30" s="4">
        <v>13</v>
      </c>
      <c r="E30" s="5">
        <v>14</v>
      </c>
      <c r="F30" s="6">
        <v>15</v>
      </c>
      <c r="G30" s="6">
        <v>16</v>
      </c>
      <c r="H30" s="54"/>
      <c r="I30" s="4">
        <v>9</v>
      </c>
      <c r="J30" s="4">
        <v>10</v>
      </c>
      <c r="K30" s="4">
        <v>11</v>
      </c>
      <c r="L30" s="5">
        <v>12</v>
      </c>
      <c r="M30" s="4">
        <v>13</v>
      </c>
      <c r="N30" s="4">
        <v>14</v>
      </c>
      <c r="O30" s="6">
        <v>15</v>
      </c>
    </row>
    <row r="31" spans="1:15" ht="18.75" x14ac:dyDescent="0.4">
      <c r="A31" s="5">
        <v>17</v>
      </c>
      <c r="B31" s="4">
        <v>18</v>
      </c>
      <c r="C31" s="6">
        <v>19</v>
      </c>
      <c r="D31" s="4">
        <v>20</v>
      </c>
      <c r="E31" s="5">
        <v>21</v>
      </c>
      <c r="F31" s="6">
        <v>22</v>
      </c>
      <c r="G31" s="4">
        <v>23</v>
      </c>
      <c r="H31" s="54"/>
      <c r="I31" s="4">
        <v>16</v>
      </c>
      <c r="J31" s="4">
        <v>17</v>
      </c>
      <c r="K31" s="4">
        <v>18</v>
      </c>
      <c r="L31" s="6">
        <v>19</v>
      </c>
      <c r="M31" s="4">
        <v>20</v>
      </c>
      <c r="N31" s="4">
        <v>21</v>
      </c>
      <c r="O31" s="4">
        <v>22</v>
      </c>
    </row>
    <row r="32" spans="1:15" ht="18.75" x14ac:dyDescent="0.4">
      <c r="A32" s="4">
        <v>24</v>
      </c>
      <c r="B32" s="4">
        <v>25</v>
      </c>
      <c r="C32" s="4">
        <v>26</v>
      </c>
      <c r="D32" s="4">
        <v>27</v>
      </c>
      <c r="E32" s="4">
        <v>28</v>
      </c>
      <c r="F32" s="4">
        <v>29</v>
      </c>
      <c r="G32" s="6">
        <v>30</v>
      </c>
      <c r="H32" s="54"/>
      <c r="I32" s="4">
        <v>23</v>
      </c>
      <c r="J32" s="4">
        <v>24</v>
      </c>
      <c r="K32" s="6">
        <v>25</v>
      </c>
      <c r="L32" s="4">
        <v>26</v>
      </c>
      <c r="M32" s="4">
        <v>27</v>
      </c>
      <c r="N32" s="6">
        <v>28</v>
      </c>
      <c r="O32" s="4">
        <v>29</v>
      </c>
    </row>
    <row r="33" spans="1:15" ht="18.75" x14ac:dyDescent="0.4">
      <c r="A33" s="2"/>
      <c r="B33" s="2"/>
      <c r="C33" s="2"/>
      <c r="D33" s="2"/>
      <c r="E33" s="2"/>
      <c r="F33" s="2"/>
      <c r="G33" s="2"/>
      <c r="H33" s="2"/>
      <c r="I33" s="5">
        <v>30</v>
      </c>
      <c r="J33" s="6">
        <v>31</v>
      </c>
      <c r="K33" s="8"/>
      <c r="L33" s="8"/>
      <c r="M33" s="8"/>
      <c r="N33" s="8"/>
      <c r="O33" s="8"/>
    </row>
    <row r="34" spans="1:15" ht="18.75" x14ac:dyDescent="0.4">
      <c r="A34" s="2"/>
      <c r="B34" s="2"/>
      <c r="C34" s="2"/>
      <c r="D34" s="2"/>
      <c r="E34" s="2"/>
      <c r="F34" s="2"/>
      <c r="G34" s="2"/>
      <c r="H34" s="2"/>
      <c r="I34" s="7"/>
      <c r="J34" s="7"/>
      <c r="K34" s="2"/>
      <c r="L34" s="2"/>
      <c r="M34" s="2"/>
      <c r="N34" s="2"/>
      <c r="O34" s="2"/>
    </row>
    <row r="35" spans="1:15" ht="19.5" x14ac:dyDescent="0.4">
      <c r="A35" s="53" t="s">
        <v>4</v>
      </c>
      <c r="B35" s="53"/>
      <c r="C35" s="53"/>
      <c r="D35" s="53"/>
      <c r="E35" s="53"/>
      <c r="F35" s="53"/>
      <c r="G35" s="53"/>
      <c r="H35" s="54">
        <v>2</v>
      </c>
      <c r="I35" s="53" t="s">
        <v>10</v>
      </c>
      <c r="J35" s="53"/>
      <c r="K35" s="53"/>
      <c r="L35" s="53"/>
      <c r="M35" s="53"/>
      <c r="N35" s="53"/>
      <c r="O35" s="53"/>
    </row>
    <row r="36" spans="1:15" ht="18.75" x14ac:dyDescent="0.25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15</v>
      </c>
      <c r="F36" s="3" t="s">
        <v>13</v>
      </c>
      <c r="G36" s="3" t="s">
        <v>13</v>
      </c>
      <c r="H36" s="54"/>
      <c r="I36" s="3" t="s">
        <v>12</v>
      </c>
      <c r="J36" s="3" t="s">
        <v>13</v>
      </c>
      <c r="K36" s="3" t="s">
        <v>14</v>
      </c>
      <c r="L36" s="3" t="s">
        <v>15</v>
      </c>
      <c r="M36" s="3" t="s">
        <v>15</v>
      </c>
      <c r="N36" s="3" t="s">
        <v>13</v>
      </c>
      <c r="O36" s="3" t="s">
        <v>13</v>
      </c>
    </row>
    <row r="37" spans="1:15" ht="18.75" x14ac:dyDescent="0.4">
      <c r="A37" s="5">
        <v>1</v>
      </c>
      <c r="B37" s="4">
        <v>2</v>
      </c>
      <c r="C37" s="4">
        <v>3</v>
      </c>
      <c r="D37" s="4">
        <v>4</v>
      </c>
      <c r="E37" s="4">
        <v>5</v>
      </c>
      <c r="F37" s="4">
        <v>6</v>
      </c>
      <c r="G37" s="4">
        <v>7</v>
      </c>
      <c r="H37" s="54"/>
      <c r="I37" s="4"/>
      <c r="J37" s="4"/>
      <c r="K37" s="6">
        <v>1</v>
      </c>
      <c r="L37" s="5">
        <v>2</v>
      </c>
      <c r="M37" s="4">
        <v>3</v>
      </c>
      <c r="N37" s="4">
        <v>4</v>
      </c>
      <c r="O37" s="4">
        <v>5</v>
      </c>
    </row>
    <row r="38" spans="1:15" ht="18.75" x14ac:dyDescent="0.4">
      <c r="A38" s="5">
        <v>8</v>
      </c>
      <c r="B38" s="4">
        <v>9</v>
      </c>
      <c r="C38" s="4">
        <v>10</v>
      </c>
      <c r="D38" s="4">
        <v>11</v>
      </c>
      <c r="E38" s="4">
        <v>12</v>
      </c>
      <c r="F38" s="4">
        <v>13</v>
      </c>
      <c r="G38" s="4">
        <v>14</v>
      </c>
      <c r="H38" s="54"/>
      <c r="I38" s="4">
        <v>6</v>
      </c>
      <c r="J38" s="4">
        <v>7</v>
      </c>
      <c r="K38" s="6">
        <v>8</v>
      </c>
      <c r="L38" s="4">
        <v>9</v>
      </c>
      <c r="M38" s="4">
        <v>10</v>
      </c>
      <c r="N38" s="4">
        <v>11</v>
      </c>
      <c r="O38" s="4">
        <v>12</v>
      </c>
    </row>
    <row r="39" spans="1:15" ht="18.75" x14ac:dyDescent="0.4">
      <c r="A39" s="4">
        <v>15</v>
      </c>
      <c r="B39" s="6">
        <v>16</v>
      </c>
      <c r="C39" s="4">
        <v>17</v>
      </c>
      <c r="D39" s="4">
        <v>18</v>
      </c>
      <c r="E39" s="4">
        <v>19</v>
      </c>
      <c r="F39" s="4">
        <v>20</v>
      </c>
      <c r="G39" s="4">
        <v>21</v>
      </c>
      <c r="H39" s="54"/>
      <c r="I39" s="4">
        <v>13</v>
      </c>
      <c r="J39" s="6">
        <v>14</v>
      </c>
      <c r="K39" s="5">
        <v>15</v>
      </c>
      <c r="L39" s="4">
        <v>16</v>
      </c>
      <c r="M39" s="4">
        <v>17</v>
      </c>
      <c r="N39" s="4">
        <v>18</v>
      </c>
      <c r="O39" s="4">
        <v>19</v>
      </c>
    </row>
    <row r="40" spans="1:15" ht="18.75" x14ac:dyDescent="0.4">
      <c r="A40" s="4">
        <v>22</v>
      </c>
      <c r="B40" s="4">
        <v>23</v>
      </c>
      <c r="C40" s="4">
        <v>24</v>
      </c>
      <c r="D40" s="4">
        <v>25</v>
      </c>
      <c r="E40" s="4">
        <v>26</v>
      </c>
      <c r="F40" s="4">
        <v>27</v>
      </c>
      <c r="G40" s="4">
        <v>28</v>
      </c>
      <c r="H40" s="54"/>
      <c r="I40" s="5">
        <v>20</v>
      </c>
      <c r="J40" s="6">
        <v>21</v>
      </c>
      <c r="K40" s="4">
        <v>22</v>
      </c>
      <c r="L40" s="4">
        <v>23</v>
      </c>
      <c r="M40" s="4">
        <v>24</v>
      </c>
      <c r="N40" s="4">
        <v>25</v>
      </c>
      <c r="O40" s="4">
        <v>26</v>
      </c>
    </row>
    <row r="41" spans="1:15" ht="18.75" x14ac:dyDescent="0.4">
      <c r="A41" s="4">
        <v>29</v>
      </c>
      <c r="B41" s="4">
        <v>30</v>
      </c>
      <c r="C41" s="4">
        <v>31</v>
      </c>
      <c r="D41" s="4"/>
      <c r="E41" s="4"/>
      <c r="F41" s="4"/>
      <c r="G41" s="4"/>
      <c r="H41" s="54"/>
      <c r="I41" s="4">
        <v>27</v>
      </c>
      <c r="J41" s="4">
        <v>28</v>
      </c>
      <c r="K41" s="4">
        <v>29</v>
      </c>
      <c r="L41" s="4">
        <v>30</v>
      </c>
      <c r="M41" s="4"/>
      <c r="N41" s="4"/>
      <c r="O41" s="4"/>
    </row>
    <row r="42" spans="1:15" ht="18.75" x14ac:dyDescent="0.4">
      <c r="A42" s="7"/>
      <c r="B42" s="7"/>
      <c r="C42" s="7"/>
      <c r="D42" s="7"/>
      <c r="E42" s="7"/>
      <c r="F42" s="7"/>
      <c r="G42" s="7"/>
      <c r="H42" s="2"/>
      <c r="I42" s="7"/>
      <c r="J42" s="7"/>
      <c r="K42" s="2"/>
      <c r="L42" s="2"/>
      <c r="M42" s="2"/>
      <c r="N42" s="2"/>
      <c r="O42" s="2"/>
    </row>
    <row r="43" spans="1:15" ht="19.5" x14ac:dyDescent="0.4">
      <c r="A43" s="53" t="s">
        <v>5</v>
      </c>
      <c r="B43" s="53"/>
      <c r="C43" s="53"/>
      <c r="D43" s="53"/>
      <c r="E43" s="53"/>
      <c r="F43" s="53"/>
      <c r="G43" s="53"/>
      <c r="H43" s="52"/>
      <c r="I43" s="53" t="s">
        <v>11</v>
      </c>
      <c r="J43" s="53"/>
      <c r="K43" s="53"/>
      <c r="L43" s="53"/>
      <c r="M43" s="53"/>
      <c r="N43" s="53"/>
      <c r="O43" s="53"/>
    </row>
    <row r="44" spans="1:15" ht="18.75" x14ac:dyDescent="0.25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15</v>
      </c>
      <c r="F44" s="3" t="s">
        <v>13</v>
      </c>
      <c r="G44" s="3" t="s">
        <v>13</v>
      </c>
      <c r="H44" s="52"/>
      <c r="I44" s="3" t="s">
        <v>12</v>
      </c>
      <c r="J44" s="3" t="s">
        <v>13</v>
      </c>
      <c r="K44" s="3" t="s">
        <v>14</v>
      </c>
      <c r="L44" s="3" t="s">
        <v>15</v>
      </c>
      <c r="M44" s="3" t="s">
        <v>15</v>
      </c>
      <c r="N44" s="3" t="s">
        <v>13</v>
      </c>
      <c r="O44" s="3" t="s">
        <v>13</v>
      </c>
    </row>
    <row r="45" spans="1:15" ht="18.75" x14ac:dyDescent="0.4">
      <c r="A45" s="4"/>
      <c r="B45" s="4"/>
      <c r="C45" s="4"/>
      <c r="D45" s="4">
        <v>1</v>
      </c>
      <c r="E45" s="4">
        <v>2</v>
      </c>
      <c r="F45" s="4">
        <v>3</v>
      </c>
      <c r="G45" s="4">
        <v>4</v>
      </c>
      <c r="H45" s="52"/>
      <c r="I45" s="4"/>
      <c r="J45" s="4"/>
      <c r="K45" s="4"/>
      <c r="L45" s="4"/>
      <c r="M45" s="4">
        <v>1</v>
      </c>
      <c r="N45" s="4">
        <v>2</v>
      </c>
      <c r="O45" s="4">
        <v>3</v>
      </c>
    </row>
    <row r="46" spans="1:15" ht="18.75" x14ac:dyDescent="0.4">
      <c r="A46" s="4">
        <v>5</v>
      </c>
      <c r="B46" s="4">
        <v>6</v>
      </c>
      <c r="C46" s="4">
        <v>7</v>
      </c>
      <c r="D46" s="4">
        <v>8</v>
      </c>
      <c r="E46" s="4">
        <v>9</v>
      </c>
      <c r="F46" s="4">
        <v>10</v>
      </c>
      <c r="G46" s="4">
        <v>11</v>
      </c>
      <c r="H46" s="52"/>
      <c r="I46" s="4">
        <v>4</v>
      </c>
      <c r="J46" s="4">
        <v>5</v>
      </c>
      <c r="K46" s="4">
        <v>6</v>
      </c>
      <c r="L46" s="4">
        <v>7</v>
      </c>
      <c r="M46" s="4">
        <v>8</v>
      </c>
      <c r="N46" s="4">
        <v>9</v>
      </c>
      <c r="O46" s="4">
        <v>10</v>
      </c>
    </row>
    <row r="47" spans="1:15" ht="18.75" x14ac:dyDescent="0.4">
      <c r="A47" s="6">
        <v>12</v>
      </c>
      <c r="B47" s="4">
        <v>13</v>
      </c>
      <c r="C47" s="4">
        <v>14</v>
      </c>
      <c r="D47" s="4">
        <v>15</v>
      </c>
      <c r="E47" s="5">
        <v>16</v>
      </c>
      <c r="F47" s="6">
        <v>17</v>
      </c>
      <c r="G47" s="4">
        <v>18</v>
      </c>
      <c r="H47" s="52"/>
      <c r="I47" s="4">
        <v>11</v>
      </c>
      <c r="J47" s="4">
        <v>12</v>
      </c>
      <c r="K47" s="4">
        <v>13</v>
      </c>
      <c r="L47" s="4">
        <v>14</v>
      </c>
      <c r="M47" s="4">
        <v>15</v>
      </c>
      <c r="N47" s="4">
        <v>16</v>
      </c>
      <c r="O47" s="4">
        <v>17</v>
      </c>
    </row>
    <row r="48" spans="1:15" ht="18.75" x14ac:dyDescent="0.4">
      <c r="A48" s="4">
        <v>19</v>
      </c>
      <c r="B48" s="4">
        <v>20</v>
      </c>
      <c r="C48" s="6">
        <v>21</v>
      </c>
      <c r="D48" s="4">
        <v>22</v>
      </c>
      <c r="E48" s="4">
        <v>23</v>
      </c>
      <c r="F48" s="6">
        <v>24</v>
      </c>
      <c r="G48" s="4">
        <v>25</v>
      </c>
      <c r="H48" s="52"/>
      <c r="I48" s="6">
        <v>18</v>
      </c>
      <c r="J48" s="4">
        <v>19</v>
      </c>
      <c r="K48" s="4">
        <v>20</v>
      </c>
      <c r="L48" s="6">
        <v>21</v>
      </c>
      <c r="M48" s="4">
        <v>22</v>
      </c>
      <c r="N48" s="4">
        <v>23</v>
      </c>
      <c r="O48" s="5">
        <v>24</v>
      </c>
    </row>
    <row r="49" spans="1:15" ht="18.75" x14ac:dyDescent="0.4">
      <c r="A49" s="4">
        <v>26</v>
      </c>
      <c r="B49" s="4">
        <v>27</v>
      </c>
      <c r="C49" s="4">
        <v>28</v>
      </c>
      <c r="D49" s="4">
        <v>29</v>
      </c>
      <c r="E49" s="4">
        <v>30</v>
      </c>
      <c r="F49" s="4"/>
      <c r="G49" s="4"/>
      <c r="H49" s="52"/>
      <c r="I49" s="5">
        <v>25</v>
      </c>
      <c r="J49" s="4">
        <v>26</v>
      </c>
      <c r="K49" s="4">
        <v>27</v>
      </c>
      <c r="L49" s="4">
        <v>28</v>
      </c>
      <c r="M49" s="4">
        <v>29</v>
      </c>
      <c r="N49" s="4">
        <v>30</v>
      </c>
      <c r="O49" s="6">
        <v>31</v>
      </c>
    </row>
    <row r="50" spans="1:15" x14ac:dyDescent="0.25">
      <c r="I50" s="1"/>
      <c r="J50" s="1"/>
    </row>
  </sheetData>
  <mergeCells count="18">
    <mergeCell ref="A43:G43"/>
    <mergeCell ref="A1:G1"/>
    <mergeCell ref="A10:G10"/>
    <mergeCell ref="A18:G18"/>
    <mergeCell ref="A26:G26"/>
    <mergeCell ref="A35:G35"/>
    <mergeCell ref="H43:H49"/>
    <mergeCell ref="I1:O1"/>
    <mergeCell ref="I10:O10"/>
    <mergeCell ref="I18:O18"/>
    <mergeCell ref="I26:O26"/>
    <mergeCell ref="I35:O35"/>
    <mergeCell ref="I43:O43"/>
    <mergeCell ref="H2:H8"/>
    <mergeCell ref="H10:H16"/>
    <mergeCell ref="H18:H24"/>
    <mergeCell ref="H26:H32"/>
    <mergeCell ref="H35:H41"/>
  </mergeCells>
  <pageMargins left="0.511811024" right="0.511811024" top="0.78740157499999996" bottom="0.78740157499999996" header="0.31496062000000002" footer="0.31496062000000002"/>
  <pageSetup paperSize="9" scale="6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FF0000"/>
  </sheetPr>
  <dimension ref="A1:C13"/>
  <sheetViews>
    <sheetView workbookViewId="0">
      <selection activeCell="C13" sqref="C13"/>
    </sheetView>
  </sheetViews>
  <sheetFormatPr defaultRowHeight="15" x14ac:dyDescent="0.25"/>
  <cols>
    <col min="1" max="1" width="13.5703125" bestFit="1" customWidth="1"/>
    <col min="2" max="3" width="16.28515625" customWidth="1"/>
  </cols>
  <sheetData>
    <row r="1" spans="1:3" ht="30" customHeight="1" x14ac:dyDescent="0.25">
      <c r="A1" s="9" t="s">
        <v>16</v>
      </c>
      <c r="B1" s="10" t="s">
        <v>18</v>
      </c>
      <c r="C1" s="10" t="s">
        <v>19</v>
      </c>
    </row>
    <row r="2" spans="1:3" x14ac:dyDescent="0.25">
      <c r="A2" s="12" t="s">
        <v>20</v>
      </c>
      <c r="B2" s="13">
        <v>1234</v>
      </c>
      <c r="C2" s="11">
        <v>1234</v>
      </c>
    </row>
    <row r="3" spans="1:3" x14ac:dyDescent="0.25">
      <c r="A3" s="12" t="s">
        <v>21</v>
      </c>
      <c r="B3" s="13">
        <v>1234</v>
      </c>
      <c r="C3" s="14">
        <v>1234</v>
      </c>
    </row>
    <row r="4" spans="1:3" x14ac:dyDescent="0.25">
      <c r="A4" s="12" t="s">
        <v>22</v>
      </c>
      <c r="B4" s="13">
        <v>1234</v>
      </c>
      <c r="C4" s="17">
        <v>-1234</v>
      </c>
    </row>
    <row r="5" spans="1:3" x14ac:dyDescent="0.25">
      <c r="A5" s="12" t="s">
        <v>23</v>
      </c>
      <c r="B5" s="13">
        <v>1234</v>
      </c>
      <c r="C5" s="16">
        <v>-1234</v>
      </c>
    </row>
    <row r="6" spans="1:3" x14ac:dyDescent="0.25">
      <c r="A6" s="12" t="s">
        <v>24</v>
      </c>
      <c r="B6" s="13">
        <v>1234</v>
      </c>
      <c r="C6" s="18">
        <v>44573</v>
      </c>
    </row>
    <row r="7" spans="1:3" x14ac:dyDescent="0.25">
      <c r="A7" s="12" t="s">
        <v>25</v>
      </c>
      <c r="B7" s="13">
        <v>1234</v>
      </c>
      <c r="C7" s="19">
        <v>0.5967824074074074</v>
      </c>
    </row>
    <row r="8" spans="1:3" x14ac:dyDescent="0.25">
      <c r="A8" s="12" t="s">
        <v>26</v>
      </c>
      <c r="B8" s="13">
        <v>1234</v>
      </c>
      <c r="C8" s="20">
        <v>1234</v>
      </c>
    </row>
    <row r="9" spans="1:3" x14ac:dyDescent="0.25">
      <c r="A9" s="12" t="s">
        <v>27</v>
      </c>
      <c r="B9" s="13">
        <v>1234</v>
      </c>
      <c r="C9" s="21">
        <v>0.5</v>
      </c>
    </row>
    <row r="10" spans="1:3" x14ac:dyDescent="0.25">
      <c r="A10" s="12" t="s">
        <v>28</v>
      </c>
      <c r="B10" s="13">
        <v>1234</v>
      </c>
      <c r="C10" s="22">
        <v>1234</v>
      </c>
    </row>
    <row r="11" spans="1:3" x14ac:dyDescent="0.25">
      <c r="A11" s="12" t="s">
        <v>29</v>
      </c>
      <c r="B11" s="13">
        <v>1234</v>
      </c>
      <c r="C11" s="23">
        <v>1234</v>
      </c>
    </row>
    <row r="12" spans="1:3" x14ac:dyDescent="0.25">
      <c r="A12" s="12" t="s">
        <v>30</v>
      </c>
      <c r="B12" s="13">
        <v>1234</v>
      </c>
      <c r="C12" s="24">
        <v>1234</v>
      </c>
    </row>
    <row r="13" spans="1:3" x14ac:dyDescent="0.25">
      <c r="A13" s="12" t="s">
        <v>31</v>
      </c>
      <c r="B13" s="13">
        <v>1234</v>
      </c>
      <c r="C13" s="25">
        <v>1234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00B0F0"/>
  </sheetPr>
  <dimension ref="A1:N100"/>
  <sheetViews>
    <sheetView workbookViewId="0">
      <selection activeCell="G21" sqref="G21"/>
    </sheetView>
  </sheetViews>
  <sheetFormatPr defaultRowHeight="15" x14ac:dyDescent="0.25"/>
  <cols>
    <col min="1" max="1" width="14" bestFit="1" customWidth="1"/>
    <col min="2" max="2" width="12.140625" bestFit="1" customWidth="1"/>
    <col min="3" max="3" width="11.5703125" customWidth="1"/>
    <col min="8" max="8" width="14.7109375" customWidth="1"/>
    <col min="9" max="9" width="11.85546875" customWidth="1"/>
  </cols>
  <sheetData>
    <row r="1" spans="1:14" x14ac:dyDescent="0.25">
      <c r="A1" s="29" t="s">
        <v>32</v>
      </c>
      <c r="B1" s="15">
        <f>B2+B3+B4</f>
        <v>2000</v>
      </c>
    </row>
    <row r="2" spans="1:14" x14ac:dyDescent="0.25">
      <c r="A2" s="29" t="s">
        <v>33</v>
      </c>
      <c r="B2" s="15">
        <v>2000</v>
      </c>
    </row>
    <row r="3" spans="1:14" ht="15" customHeight="1" x14ac:dyDescent="0.25">
      <c r="A3" s="29" t="s">
        <v>34</v>
      </c>
      <c r="B3" s="15"/>
      <c r="D3" s="56" t="s">
        <v>64</v>
      </c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x14ac:dyDescent="0.25">
      <c r="A4" s="29" t="s">
        <v>35</v>
      </c>
      <c r="B4" s="15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 x14ac:dyDescent="0.25">
      <c r="A5" s="2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 ht="30" customHeight="1" x14ac:dyDescent="0.25">
      <c r="A6" s="30" t="s">
        <v>36</v>
      </c>
      <c r="B6" s="45">
        <f>B1-B7</f>
        <v>-559.17666666666673</v>
      </c>
      <c r="C6" s="57" t="str">
        <f>IF(B6&lt;=0,"ATENÇÃO","SOBRA")</f>
        <v>ATENÇÃO</v>
      </c>
      <c r="D6" s="58"/>
      <c r="E6" s="58"/>
      <c r="F6" s="58"/>
    </row>
    <row r="7" spans="1:14" ht="30" x14ac:dyDescent="0.25">
      <c r="A7" s="31" t="s">
        <v>37</v>
      </c>
      <c r="B7" s="46">
        <f>SUM(B11:B100)</f>
        <v>2559.1766666666667</v>
      </c>
      <c r="C7" s="40"/>
    </row>
    <row r="8" spans="1:14" x14ac:dyDescent="0.25">
      <c r="G8" s="12"/>
      <c r="H8" s="42" t="s">
        <v>68</v>
      </c>
      <c r="I8" s="43" t="s">
        <v>66</v>
      </c>
    </row>
    <row r="9" spans="1:14" x14ac:dyDescent="0.25">
      <c r="A9" s="55" t="s">
        <v>62</v>
      </c>
      <c r="B9" s="55"/>
      <c r="G9" s="42">
        <v>0</v>
      </c>
      <c r="H9" s="42"/>
      <c r="I9" s="12"/>
    </row>
    <row r="10" spans="1:14" x14ac:dyDescent="0.25">
      <c r="A10" s="32" t="s">
        <v>38</v>
      </c>
      <c r="B10" s="32" t="s">
        <v>17</v>
      </c>
      <c r="D10" s="41"/>
      <c r="G10" s="12"/>
      <c r="H10" s="42" t="s">
        <v>65</v>
      </c>
      <c r="I10" s="44" t="s">
        <v>67</v>
      </c>
    </row>
    <row r="11" spans="1:14" x14ac:dyDescent="0.25">
      <c r="A11" s="27" t="s">
        <v>39</v>
      </c>
      <c r="B11" s="28">
        <v>220</v>
      </c>
      <c r="G11" s="12"/>
      <c r="H11" s="12"/>
      <c r="I11" s="12"/>
    </row>
    <row r="12" spans="1:14" x14ac:dyDescent="0.25">
      <c r="A12" s="27" t="s">
        <v>40</v>
      </c>
      <c r="B12" s="28">
        <v>120</v>
      </c>
      <c r="G12" s="12"/>
      <c r="H12" s="42" t="s">
        <v>69</v>
      </c>
      <c r="I12" s="12" t="s">
        <v>75</v>
      </c>
    </row>
    <row r="13" spans="1:14" x14ac:dyDescent="0.25">
      <c r="A13" s="27" t="s">
        <v>41</v>
      </c>
      <c r="B13" s="28">
        <v>60</v>
      </c>
      <c r="G13" s="12"/>
      <c r="H13" s="42" t="s">
        <v>70</v>
      </c>
      <c r="I13" s="12" t="s">
        <v>76</v>
      </c>
    </row>
    <row r="14" spans="1:14" x14ac:dyDescent="0.25">
      <c r="A14" s="27" t="s">
        <v>42</v>
      </c>
      <c r="B14" s="28">
        <v>130</v>
      </c>
      <c r="G14" s="12"/>
      <c r="H14" s="42" t="s">
        <v>71</v>
      </c>
      <c r="I14" s="12" t="s">
        <v>77</v>
      </c>
    </row>
    <row r="15" spans="1:14" x14ac:dyDescent="0.25">
      <c r="A15" s="27" t="s">
        <v>43</v>
      </c>
      <c r="B15" s="28">
        <v>700</v>
      </c>
      <c r="G15" s="12"/>
      <c r="H15" s="42" t="s">
        <v>72</v>
      </c>
      <c r="I15" s="12" t="s">
        <v>78</v>
      </c>
    </row>
    <row r="16" spans="1:14" x14ac:dyDescent="0.25">
      <c r="A16" s="27" t="s">
        <v>44</v>
      </c>
      <c r="B16" s="28">
        <v>550</v>
      </c>
      <c r="G16" s="12"/>
      <c r="H16" s="42" t="s">
        <v>73</v>
      </c>
      <c r="I16" s="12" t="s">
        <v>79</v>
      </c>
    </row>
    <row r="17" spans="1:9" x14ac:dyDescent="0.25">
      <c r="A17" s="27" t="s">
        <v>45</v>
      </c>
      <c r="B17" s="28">
        <f>CartãoA!B4</f>
        <v>352.81666666666666</v>
      </c>
      <c r="C17" s="39" t="s">
        <v>61</v>
      </c>
      <c r="D17" s="38">
        <f>CartãoA!B5</f>
        <v>70.563333333333333</v>
      </c>
      <c r="G17" s="12"/>
      <c r="H17" s="42" t="s">
        <v>74</v>
      </c>
      <c r="I17" s="12" t="s">
        <v>80</v>
      </c>
    </row>
    <row r="18" spans="1:9" x14ac:dyDescent="0.25">
      <c r="A18" s="27" t="s">
        <v>81</v>
      </c>
      <c r="B18" s="28">
        <f>CartãoB!B4</f>
        <v>426.36</v>
      </c>
      <c r="C18" s="39" t="s">
        <v>61</v>
      </c>
      <c r="D18" s="38">
        <f>CartãoB!B5</f>
        <v>85.272000000000006</v>
      </c>
    </row>
    <row r="19" spans="1:9" x14ac:dyDescent="0.25">
      <c r="A19" s="11"/>
      <c r="B19" s="28"/>
    </row>
    <row r="20" spans="1:9" x14ac:dyDescent="0.25">
      <c r="A20" s="11"/>
      <c r="B20" s="28"/>
    </row>
    <row r="21" spans="1:9" x14ac:dyDescent="0.25">
      <c r="A21" s="11"/>
      <c r="B21" s="28"/>
    </row>
    <row r="22" spans="1:9" x14ac:dyDescent="0.25">
      <c r="A22" s="11"/>
      <c r="B22" s="28"/>
    </row>
    <row r="23" spans="1:9" x14ac:dyDescent="0.25">
      <c r="A23" s="11"/>
      <c r="B23" s="28"/>
    </row>
    <row r="24" spans="1:9" x14ac:dyDescent="0.25">
      <c r="A24" s="11"/>
      <c r="B24" s="28"/>
    </row>
    <row r="25" spans="1:9" x14ac:dyDescent="0.25">
      <c r="A25" s="11"/>
      <c r="B25" s="28"/>
    </row>
    <row r="26" spans="1:9" x14ac:dyDescent="0.25">
      <c r="A26" s="11"/>
      <c r="B26" s="28"/>
    </row>
    <row r="27" spans="1:9" x14ac:dyDescent="0.25">
      <c r="A27" s="11"/>
      <c r="B27" s="28"/>
    </row>
    <row r="28" spans="1:9" x14ac:dyDescent="0.25">
      <c r="A28" s="11"/>
      <c r="B28" s="28"/>
    </row>
    <row r="29" spans="1:9" x14ac:dyDescent="0.25">
      <c r="A29" s="11"/>
      <c r="B29" s="28"/>
    </row>
    <row r="30" spans="1:9" x14ac:dyDescent="0.25">
      <c r="A30" s="11"/>
      <c r="B30" s="28"/>
    </row>
    <row r="31" spans="1:9" x14ac:dyDescent="0.25">
      <c r="A31" s="11"/>
      <c r="B31" s="28"/>
    </row>
    <row r="32" spans="1:9" x14ac:dyDescent="0.25">
      <c r="A32" s="11"/>
      <c r="B32" s="28"/>
    </row>
    <row r="33" spans="1:2" x14ac:dyDescent="0.25">
      <c r="A33" s="11"/>
      <c r="B33" s="28"/>
    </row>
    <row r="34" spans="1:2" x14ac:dyDescent="0.25">
      <c r="A34" s="11"/>
      <c r="B34" s="28"/>
    </row>
    <row r="35" spans="1:2" x14ac:dyDescent="0.25">
      <c r="A35" s="11"/>
      <c r="B35" s="28"/>
    </row>
    <row r="36" spans="1:2" x14ac:dyDescent="0.25">
      <c r="A36" s="11"/>
      <c r="B36" s="28"/>
    </row>
    <row r="37" spans="1:2" x14ac:dyDescent="0.25">
      <c r="A37" s="11"/>
      <c r="B37" s="28"/>
    </row>
    <row r="38" spans="1:2" x14ac:dyDescent="0.25">
      <c r="A38" s="11"/>
      <c r="B38" s="28"/>
    </row>
    <row r="39" spans="1:2" x14ac:dyDescent="0.25">
      <c r="A39" s="11"/>
      <c r="B39" s="28"/>
    </row>
    <row r="40" spans="1:2" x14ac:dyDescent="0.25">
      <c r="A40" s="11"/>
      <c r="B40" s="28"/>
    </row>
    <row r="41" spans="1:2" x14ac:dyDescent="0.25">
      <c r="A41" s="11"/>
      <c r="B41" s="28"/>
    </row>
    <row r="42" spans="1:2" x14ac:dyDescent="0.25">
      <c r="A42" s="11"/>
      <c r="B42" s="28"/>
    </row>
    <row r="43" spans="1:2" x14ac:dyDescent="0.25">
      <c r="A43" s="11"/>
      <c r="B43" s="28"/>
    </row>
    <row r="44" spans="1:2" x14ac:dyDescent="0.25">
      <c r="A44" s="11"/>
      <c r="B44" s="28"/>
    </row>
    <row r="45" spans="1:2" x14ac:dyDescent="0.25">
      <c r="A45" s="11"/>
      <c r="B45" s="28"/>
    </row>
    <row r="46" spans="1:2" x14ac:dyDescent="0.25">
      <c r="A46" s="11"/>
      <c r="B46" s="28"/>
    </row>
    <row r="47" spans="1:2" x14ac:dyDescent="0.25">
      <c r="A47" s="11"/>
      <c r="B47" s="28"/>
    </row>
    <row r="48" spans="1:2" x14ac:dyDescent="0.25">
      <c r="A48" s="11"/>
      <c r="B48" s="28"/>
    </row>
    <row r="49" spans="1:2" x14ac:dyDescent="0.25">
      <c r="A49" s="11"/>
      <c r="B49" s="28"/>
    </row>
    <row r="50" spans="1:2" x14ac:dyDescent="0.25">
      <c r="A50" s="11"/>
      <c r="B50" s="28"/>
    </row>
    <row r="51" spans="1:2" x14ac:dyDescent="0.25">
      <c r="A51" s="11"/>
      <c r="B51" s="28"/>
    </row>
    <row r="52" spans="1:2" x14ac:dyDescent="0.25">
      <c r="A52" s="11"/>
      <c r="B52" s="28"/>
    </row>
    <row r="53" spans="1:2" x14ac:dyDescent="0.25">
      <c r="A53" s="11"/>
      <c r="B53" s="28"/>
    </row>
    <row r="54" spans="1:2" x14ac:dyDescent="0.25">
      <c r="A54" s="11"/>
      <c r="B54" s="28"/>
    </row>
    <row r="55" spans="1:2" x14ac:dyDescent="0.25">
      <c r="A55" s="11"/>
      <c r="B55" s="28"/>
    </row>
    <row r="56" spans="1:2" x14ac:dyDescent="0.25">
      <c r="A56" s="11"/>
      <c r="B56" s="28"/>
    </row>
    <row r="57" spans="1:2" x14ac:dyDescent="0.25">
      <c r="A57" s="11"/>
      <c r="B57" s="28"/>
    </row>
    <row r="58" spans="1:2" x14ac:dyDescent="0.25">
      <c r="A58" s="11"/>
      <c r="B58" s="28"/>
    </row>
    <row r="59" spans="1:2" x14ac:dyDescent="0.25">
      <c r="A59" s="11"/>
      <c r="B59" s="28"/>
    </row>
    <row r="60" spans="1:2" x14ac:dyDescent="0.25">
      <c r="A60" s="11"/>
      <c r="B60" s="28"/>
    </row>
    <row r="61" spans="1:2" x14ac:dyDescent="0.25">
      <c r="A61" s="11"/>
      <c r="B61" s="28"/>
    </row>
    <row r="62" spans="1:2" x14ac:dyDescent="0.25">
      <c r="A62" s="11"/>
      <c r="B62" s="28"/>
    </row>
    <row r="63" spans="1:2" x14ac:dyDescent="0.25">
      <c r="A63" s="11"/>
      <c r="B63" s="28"/>
    </row>
    <row r="64" spans="1:2" x14ac:dyDescent="0.25">
      <c r="A64" s="11"/>
      <c r="B64" s="28"/>
    </row>
    <row r="65" spans="1:2" x14ac:dyDescent="0.25">
      <c r="A65" s="11"/>
      <c r="B65" s="28"/>
    </row>
    <row r="66" spans="1:2" x14ac:dyDescent="0.25">
      <c r="A66" s="11"/>
      <c r="B66" s="28"/>
    </row>
    <row r="67" spans="1:2" x14ac:dyDescent="0.25">
      <c r="A67" s="11"/>
      <c r="B67" s="28"/>
    </row>
    <row r="68" spans="1:2" x14ac:dyDescent="0.25">
      <c r="A68" s="11"/>
      <c r="B68" s="28"/>
    </row>
    <row r="69" spans="1:2" x14ac:dyDescent="0.25">
      <c r="A69" s="11"/>
      <c r="B69" s="28"/>
    </row>
    <row r="70" spans="1:2" x14ac:dyDescent="0.25">
      <c r="A70" s="11"/>
      <c r="B70" s="28"/>
    </row>
    <row r="71" spans="1:2" x14ac:dyDescent="0.25">
      <c r="A71" s="11"/>
      <c r="B71" s="28"/>
    </row>
    <row r="72" spans="1:2" x14ac:dyDescent="0.25">
      <c r="A72" s="11"/>
      <c r="B72" s="28"/>
    </row>
    <row r="73" spans="1:2" x14ac:dyDescent="0.25">
      <c r="A73" s="11"/>
      <c r="B73" s="28"/>
    </row>
    <row r="74" spans="1:2" x14ac:dyDescent="0.25">
      <c r="A74" s="11"/>
      <c r="B74" s="28"/>
    </row>
    <row r="75" spans="1:2" x14ac:dyDescent="0.25">
      <c r="A75" s="11"/>
      <c r="B75" s="28"/>
    </row>
    <row r="76" spans="1:2" x14ac:dyDescent="0.25">
      <c r="A76" s="11"/>
      <c r="B76" s="28"/>
    </row>
    <row r="77" spans="1:2" x14ac:dyDescent="0.25">
      <c r="A77" s="11"/>
      <c r="B77" s="28"/>
    </row>
    <row r="78" spans="1:2" x14ac:dyDescent="0.25">
      <c r="A78" s="11"/>
      <c r="B78" s="28"/>
    </row>
    <row r="79" spans="1:2" x14ac:dyDescent="0.25">
      <c r="A79" s="11"/>
      <c r="B79" s="28"/>
    </row>
    <row r="80" spans="1:2" x14ac:dyDescent="0.25">
      <c r="A80" s="11"/>
      <c r="B80" s="28"/>
    </row>
    <row r="81" spans="1:2" x14ac:dyDescent="0.25">
      <c r="A81" s="11"/>
      <c r="B81" s="28"/>
    </row>
    <row r="82" spans="1:2" x14ac:dyDescent="0.25">
      <c r="A82" s="11"/>
      <c r="B82" s="28"/>
    </row>
    <row r="83" spans="1:2" x14ac:dyDescent="0.25">
      <c r="A83" s="11"/>
      <c r="B83" s="28"/>
    </row>
    <row r="84" spans="1:2" x14ac:dyDescent="0.25">
      <c r="A84" s="11"/>
      <c r="B84" s="28"/>
    </row>
    <row r="85" spans="1:2" x14ac:dyDescent="0.25">
      <c r="A85" s="11"/>
      <c r="B85" s="28"/>
    </row>
    <row r="86" spans="1:2" x14ac:dyDescent="0.25">
      <c r="A86" s="11"/>
      <c r="B86" s="28"/>
    </row>
    <row r="87" spans="1:2" x14ac:dyDescent="0.25">
      <c r="A87" s="11"/>
      <c r="B87" s="28"/>
    </row>
    <row r="88" spans="1:2" x14ac:dyDescent="0.25">
      <c r="A88" s="11"/>
      <c r="B88" s="28"/>
    </row>
    <row r="89" spans="1:2" x14ac:dyDescent="0.25">
      <c r="A89" s="11"/>
      <c r="B89" s="28"/>
    </row>
    <row r="90" spans="1:2" x14ac:dyDescent="0.25">
      <c r="A90" s="11"/>
      <c r="B90" s="28"/>
    </row>
    <row r="91" spans="1:2" x14ac:dyDescent="0.25">
      <c r="A91" s="11"/>
      <c r="B91" s="28"/>
    </row>
    <row r="92" spans="1:2" x14ac:dyDescent="0.25">
      <c r="A92" s="11"/>
      <c r="B92" s="28"/>
    </row>
    <row r="93" spans="1:2" x14ac:dyDescent="0.25">
      <c r="A93" s="11"/>
      <c r="B93" s="28"/>
    </row>
    <row r="94" spans="1:2" x14ac:dyDescent="0.25">
      <c r="A94" s="11"/>
      <c r="B94" s="28"/>
    </row>
    <row r="95" spans="1:2" x14ac:dyDescent="0.25">
      <c r="A95" s="11"/>
      <c r="B95" s="28"/>
    </row>
    <row r="96" spans="1:2" x14ac:dyDescent="0.25">
      <c r="A96" s="11"/>
      <c r="B96" s="28"/>
    </row>
    <row r="97" spans="1:2" x14ac:dyDescent="0.25">
      <c r="A97" s="11"/>
      <c r="B97" s="28"/>
    </row>
    <row r="98" spans="1:2" x14ac:dyDescent="0.25">
      <c r="A98" s="11"/>
      <c r="B98" s="28"/>
    </row>
    <row r="99" spans="1:2" x14ac:dyDescent="0.25">
      <c r="A99" s="11"/>
      <c r="B99" s="28"/>
    </row>
    <row r="100" spans="1:2" x14ac:dyDescent="0.25">
      <c r="A100" s="11"/>
      <c r="B100" s="28"/>
    </row>
  </sheetData>
  <mergeCells count="3">
    <mergeCell ref="A9:B9"/>
    <mergeCell ref="D3:N5"/>
    <mergeCell ref="C6:F6"/>
  </mergeCells>
  <conditionalFormatting sqref="C6:F6">
    <cfRule type="cellIs" dxfId="1" priority="1" operator="equal">
      <formula>"SOBRA"</formula>
    </cfRule>
    <cfRule type="cellIs" dxfId="0" priority="2" operator="equal">
      <formula>"ATENÇÃO"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FFFF00"/>
  </sheetPr>
  <dimension ref="A1:C29"/>
  <sheetViews>
    <sheetView workbookViewId="0">
      <selection activeCell="C12" sqref="C12"/>
    </sheetView>
  </sheetViews>
  <sheetFormatPr defaultRowHeight="15" x14ac:dyDescent="0.25"/>
  <cols>
    <col min="1" max="1" width="24.28515625" customWidth="1"/>
    <col min="2" max="2" width="11.140625" customWidth="1"/>
  </cols>
  <sheetData>
    <row r="1" spans="1:3" x14ac:dyDescent="0.25">
      <c r="A1" s="59" t="s">
        <v>47</v>
      </c>
      <c r="B1" s="59"/>
      <c r="C1" s="59"/>
    </row>
    <row r="2" spans="1:3" x14ac:dyDescent="0.25">
      <c r="A2" s="35" t="s">
        <v>48</v>
      </c>
      <c r="B2" s="61" t="s">
        <v>55</v>
      </c>
      <c r="C2" s="61"/>
    </row>
    <row r="3" spans="1:3" x14ac:dyDescent="0.25">
      <c r="A3" s="35" t="s">
        <v>49</v>
      </c>
      <c r="B3" s="62">
        <v>45809</v>
      </c>
      <c r="C3" s="61"/>
    </row>
    <row r="4" spans="1:3" x14ac:dyDescent="0.25">
      <c r="A4" s="35" t="s">
        <v>50</v>
      </c>
      <c r="B4" s="63">
        <f>SUM(C9:C29)</f>
        <v>352.81666666666666</v>
      </c>
      <c r="C4" s="63"/>
    </row>
    <row r="5" spans="1:3" x14ac:dyDescent="0.25">
      <c r="A5" s="35" t="s">
        <v>46</v>
      </c>
      <c r="B5" s="63">
        <f>0.2*B4</f>
        <v>70.563333333333333</v>
      </c>
      <c r="C5" s="64"/>
    </row>
    <row r="7" spans="1:3" x14ac:dyDescent="0.25">
      <c r="A7" s="60" t="s">
        <v>51</v>
      </c>
      <c r="B7" s="60"/>
      <c r="C7" s="60"/>
    </row>
    <row r="8" spans="1:3" ht="30" x14ac:dyDescent="0.25">
      <c r="A8" s="36" t="s">
        <v>52</v>
      </c>
      <c r="B8" s="37" t="s">
        <v>53</v>
      </c>
      <c r="C8" s="36" t="s">
        <v>54</v>
      </c>
    </row>
    <row r="9" spans="1:3" x14ac:dyDescent="0.25">
      <c r="A9" s="11" t="s">
        <v>56</v>
      </c>
      <c r="B9" s="33" t="s">
        <v>57</v>
      </c>
      <c r="C9" s="15">
        <v>10</v>
      </c>
    </row>
    <row r="10" spans="1:3" x14ac:dyDescent="0.25">
      <c r="A10" s="11" t="s">
        <v>58</v>
      </c>
      <c r="B10" s="33" t="s">
        <v>63</v>
      </c>
      <c r="C10" s="34">
        <f>76.9/6</f>
        <v>12.816666666666668</v>
      </c>
    </row>
    <row r="11" spans="1:3" x14ac:dyDescent="0.25">
      <c r="A11" s="11" t="s">
        <v>59</v>
      </c>
      <c r="B11" s="33" t="s">
        <v>60</v>
      </c>
      <c r="C11" s="34">
        <v>330</v>
      </c>
    </row>
    <row r="12" spans="1:3" x14ac:dyDescent="0.25">
      <c r="A12" s="11"/>
      <c r="B12" s="33"/>
      <c r="C12" s="34"/>
    </row>
    <row r="13" spans="1:3" x14ac:dyDescent="0.25">
      <c r="A13" s="11"/>
      <c r="B13" s="33"/>
      <c r="C13" s="34"/>
    </row>
    <row r="14" spans="1:3" x14ac:dyDescent="0.25">
      <c r="A14" s="11"/>
      <c r="B14" s="33"/>
      <c r="C14" s="34"/>
    </row>
    <row r="15" spans="1:3" x14ac:dyDescent="0.25">
      <c r="A15" s="11"/>
      <c r="B15" s="33"/>
      <c r="C15" s="34"/>
    </row>
    <row r="16" spans="1:3" x14ac:dyDescent="0.25">
      <c r="A16" s="11"/>
      <c r="B16" s="33"/>
      <c r="C16" s="34"/>
    </row>
    <row r="17" spans="1:3" x14ac:dyDescent="0.25">
      <c r="A17" s="11"/>
      <c r="B17" s="33"/>
      <c r="C17" s="34"/>
    </row>
    <row r="18" spans="1:3" x14ac:dyDescent="0.25">
      <c r="A18" s="11"/>
      <c r="B18" s="33"/>
      <c r="C18" s="34"/>
    </row>
    <row r="19" spans="1:3" x14ac:dyDescent="0.25">
      <c r="A19" s="11"/>
      <c r="B19" s="33"/>
      <c r="C19" s="34"/>
    </row>
    <row r="20" spans="1:3" x14ac:dyDescent="0.25">
      <c r="A20" s="11"/>
      <c r="B20" s="33"/>
      <c r="C20" s="34"/>
    </row>
    <row r="21" spans="1:3" x14ac:dyDescent="0.25">
      <c r="A21" s="11"/>
      <c r="B21" s="33"/>
      <c r="C21" s="34"/>
    </row>
    <row r="22" spans="1:3" x14ac:dyDescent="0.25">
      <c r="A22" s="11"/>
      <c r="B22" s="33"/>
      <c r="C22" s="34"/>
    </row>
    <row r="23" spans="1:3" x14ac:dyDescent="0.25">
      <c r="A23" s="11"/>
      <c r="B23" s="33"/>
      <c r="C23" s="34"/>
    </row>
    <row r="24" spans="1:3" x14ac:dyDescent="0.25">
      <c r="A24" s="11"/>
      <c r="B24" s="33"/>
      <c r="C24" s="34"/>
    </row>
    <row r="25" spans="1:3" x14ac:dyDescent="0.25">
      <c r="A25" s="11"/>
      <c r="B25" s="33"/>
      <c r="C25" s="34"/>
    </row>
    <row r="26" spans="1:3" x14ac:dyDescent="0.25">
      <c r="A26" s="11"/>
      <c r="B26" s="33"/>
      <c r="C26" s="34"/>
    </row>
    <row r="27" spans="1:3" x14ac:dyDescent="0.25">
      <c r="A27" s="11"/>
      <c r="B27" s="33"/>
      <c r="C27" s="34"/>
    </row>
    <row r="28" spans="1:3" x14ac:dyDescent="0.25">
      <c r="A28" s="11"/>
      <c r="B28" s="33"/>
      <c r="C28" s="34"/>
    </row>
    <row r="29" spans="1:3" x14ac:dyDescent="0.25">
      <c r="A29" s="11"/>
      <c r="B29" s="33"/>
      <c r="C29" s="34"/>
    </row>
  </sheetData>
  <mergeCells count="6">
    <mergeCell ref="A1:C1"/>
    <mergeCell ref="A7:C7"/>
    <mergeCell ref="B2:C2"/>
    <mergeCell ref="B3:C3"/>
    <mergeCell ref="B4:C4"/>
    <mergeCell ref="B5:C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A1:C29"/>
  <sheetViews>
    <sheetView workbookViewId="0">
      <selection activeCell="A10" sqref="A10"/>
    </sheetView>
  </sheetViews>
  <sheetFormatPr defaultRowHeight="15" x14ac:dyDescent="0.25"/>
  <cols>
    <col min="1" max="1" width="24.28515625" customWidth="1"/>
    <col min="2" max="2" width="11.140625" customWidth="1"/>
  </cols>
  <sheetData>
    <row r="1" spans="1:3" x14ac:dyDescent="0.25">
      <c r="A1" s="59" t="s">
        <v>82</v>
      </c>
      <c r="B1" s="59"/>
      <c r="C1" s="59"/>
    </row>
    <row r="2" spans="1:3" x14ac:dyDescent="0.25">
      <c r="A2" s="35" t="s">
        <v>48</v>
      </c>
      <c r="B2" s="61" t="s">
        <v>83</v>
      </c>
      <c r="C2" s="61"/>
    </row>
    <row r="3" spans="1:3" x14ac:dyDescent="0.25">
      <c r="A3" s="35" t="s">
        <v>49</v>
      </c>
      <c r="B3" s="62">
        <v>46174</v>
      </c>
      <c r="C3" s="61"/>
    </row>
    <row r="4" spans="1:3" x14ac:dyDescent="0.25">
      <c r="A4" s="35" t="s">
        <v>50</v>
      </c>
      <c r="B4" s="63">
        <f>SUM(C9:C29)</f>
        <v>426.36</v>
      </c>
      <c r="C4" s="63"/>
    </row>
    <row r="5" spans="1:3" x14ac:dyDescent="0.25">
      <c r="A5" s="35" t="s">
        <v>46</v>
      </c>
      <c r="B5" s="63">
        <f>0.2*B4</f>
        <v>85.272000000000006</v>
      </c>
      <c r="C5" s="64"/>
    </row>
    <row r="7" spans="1:3" x14ac:dyDescent="0.25">
      <c r="A7" s="60" t="s">
        <v>51</v>
      </c>
      <c r="B7" s="60"/>
      <c r="C7" s="60"/>
    </row>
    <row r="8" spans="1:3" ht="30" x14ac:dyDescent="0.25">
      <c r="A8" s="36" t="s">
        <v>52</v>
      </c>
      <c r="B8" s="37" t="s">
        <v>53</v>
      </c>
      <c r="C8" s="36" t="s">
        <v>54</v>
      </c>
    </row>
    <row r="9" spans="1:3" x14ac:dyDescent="0.25">
      <c r="A9" s="11" t="s">
        <v>84</v>
      </c>
      <c r="B9" s="33" t="s">
        <v>60</v>
      </c>
      <c r="C9" s="15">
        <v>426.36</v>
      </c>
    </row>
    <row r="10" spans="1:3" x14ac:dyDescent="0.25">
      <c r="A10" s="11"/>
      <c r="B10" s="33"/>
      <c r="C10" s="34"/>
    </row>
    <row r="11" spans="1:3" x14ac:dyDescent="0.25">
      <c r="A11" s="11"/>
      <c r="B11" s="33"/>
      <c r="C11" s="34"/>
    </row>
    <row r="12" spans="1:3" x14ac:dyDescent="0.25">
      <c r="A12" s="11"/>
      <c r="B12" s="33"/>
      <c r="C12" s="34"/>
    </row>
    <row r="13" spans="1:3" x14ac:dyDescent="0.25">
      <c r="A13" s="11"/>
      <c r="B13" s="33"/>
      <c r="C13" s="34"/>
    </row>
    <row r="14" spans="1:3" x14ac:dyDescent="0.25">
      <c r="A14" s="11"/>
      <c r="B14" s="33"/>
      <c r="C14" s="34"/>
    </row>
    <row r="15" spans="1:3" x14ac:dyDescent="0.25">
      <c r="A15" s="11"/>
      <c r="B15" s="33"/>
      <c r="C15" s="34"/>
    </row>
    <row r="16" spans="1:3" x14ac:dyDescent="0.25">
      <c r="A16" s="11"/>
      <c r="B16" s="33"/>
      <c r="C16" s="34"/>
    </row>
    <row r="17" spans="1:3" x14ac:dyDescent="0.25">
      <c r="A17" s="11"/>
      <c r="B17" s="33"/>
      <c r="C17" s="34"/>
    </row>
    <row r="18" spans="1:3" x14ac:dyDescent="0.25">
      <c r="A18" s="11"/>
      <c r="B18" s="33"/>
      <c r="C18" s="34"/>
    </row>
    <row r="19" spans="1:3" x14ac:dyDescent="0.25">
      <c r="A19" s="11"/>
      <c r="B19" s="33"/>
      <c r="C19" s="34"/>
    </row>
    <row r="20" spans="1:3" x14ac:dyDescent="0.25">
      <c r="A20" s="11"/>
      <c r="B20" s="33"/>
      <c r="C20" s="34"/>
    </row>
    <row r="21" spans="1:3" x14ac:dyDescent="0.25">
      <c r="A21" s="11"/>
      <c r="B21" s="33"/>
      <c r="C21" s="34"/>
    </row>
    <row r="22" spans="1:3" x14ac:dyDescent="0.25">
      <c r="A22" s="11"/>
      <c r="B22" s="33"/>
      <c r="C22" s="34"/>
    </row>
    <row r="23" spans="1:3" x14ac:dyDescent="0.25">
      <c r="A23" s="11"/>
      <c r="B23" s="33"/>
      <c r="C23" s="34"/>
    </row>
    <row r="24" spans="1:3" x14ac:dyDescent="0.25">
      <c r="A24" s="11"/>
      <c r="B24" s="33"/>
      <c r="C24" s="34"/>
    </row>
    <row r="25" spans="1:3" x14ac:dyDescent="0.25">
      <c r="A25" s="11"/>
      <c r="B25" s="33"/>
      <c r="C25" s="34"/>
    </row>
    <row r="26" spans="1:3" x14ac:dyDescent="0.25">
      <c r="A26" s="11"/>
      <c r="B26" s="33"/>
      <c r="C26" s="34"/>
    </row>
    <row r="27" spans="1:3" x14ac:dyDescent="0.25">
      <c r="A27" s="11"/>
      <c r="B27" s="33"/>
      <c r="C27" s="34"/>
    </row>
    <row r="28" spans="1:3" x14ac:dyDescent="0.25">
      <c r="A28" s="11"/>
      <c r="B28" s="33"/>
      <c r="C28" s="34"/>
    </row>
    <row r="29" spans="1:3" x14ac:dyDescent="0.25">
      <c r="A29" s="11"/>
      <c r="B29" s="33"/>
      <c r="C29" s="34"/>
    </row>
  </sheetData>
  <mergeCells count="6">
    <mergeCell ref="A7:C7"/>
    <mergeCell ref="A1:C1"/>
    <mergeCell ref="B2:C2"/>
    <mergeCell ref="B3:C3"/>
    <mergeCell ref="B4:C4"/>
    <mergeCell ref="B5:C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K18"/>
  <sheetViews>
    <sheetView workbookViewId="0">
      <selection activeCell="E8" sqref="E8:G10"/>
    </sheetView>
  </sheetViews>
  <sheetFormatPr defaultRowHeight="15" x14ac:dyDescent="0.25"/>
  <cols>
    <col min="1" max="1" width="11.5703125" bestFit="1" customWidth="1"/>
    <col min="2" max="2" width="10.42578125" bestFit="1" customWidth="1"/>
  </cols>
  <sheetData>
    <row r="1" spans="1:11" x14ac:dyDescent="0.25">
      <c r="A1" s="47" t="s">
        <v>85</v>
      </c>
      <c r="B1" s="47" t="s">
        <v>86</v>
      </c>
      <c r="C1" s="47" t="s">
        <v>87</v>
      </c>
    </row>
    <row r="2" spans="1:11" x14ac:dyDescent="0.25">
      <c r="A2" s="47" t="s">
        <v>88</v>
      </c>
      <c r="B2" s="47" t="s">
        <v>91</v>
      </c>
      <c r="C2" s="47">
        <v>12</v>
      </c>
      <c r="E2" s="61" t="s">
        <v>97</v>
      </c>
      <c r="F2" s="61"/>
      <c r="G2" s="61"/>
      <c r="H2" s="61"/>
      <c r="I2" s="61"/>
      <c r="J2" s="61"/>
      <c r="K2" s="61"/>
    </row>
    <row r="3" spans="1:11" x14ac:dyDescent="0.25">
      <c r="A3" s="47" t="s">
        <v>89</v>
      </c>
      <c r="B3" s="47" t="s">
        <v>92</v>
      </c>
      <c r="C3" s="47">
        <v>16</v>
      </c>
      <c r="E3" s="61" t="s">
        <v>88</v>
      </c>
      <c r="F3" s="61"/>
      <c r="G3">
        <f ca="1">SUMIF($A$2:$C$18,E3,$C$2:$C$18)</f>
        <v>83</v>
      </c>
    </row>
    <row r="4" spans="1:11" x14ac:dyDescent="0.25">
      <c r="A4" s="47" t="s">
        <v>90</v>
      </c>
      <c r="B4" s="47" t="s">
        <v>93</v>
      </c>
      <c r="C4" s="47">
        <v>14</v>
      </c>
      <c r="E4" s="61" t="s">
        <v>89</v>
      </c>
      <c r="F4" s="61"/>
      <c r="G4">
        <f t="shared" ref="G4:G5" ca="1" si="0">SUMIF($A$2:$C$18,E4,$C$2:$C$18)</f>
        <v>115</v>
      </c>
    </row>
    <row r="5" spans="1:11" x14ac:dyDescent="0.25">
      <c r="A5" s="47" t="s">
        <v>88</v>
      </c>
      <c r="B5" s="47" t="s">
        <v>94</v>
      </c>
      <c r="C5" s="47">
        <v>13</v>
      </c>
      <c r="E5" s="61" t="s">
        <v>90</v>
      </c>
      <c r="F5" s="61"/>
      <c r="G5">
        <f t="shared" ca="1" si="0"/>
        <v>87</v>
      </c>
    </row>
    <row r="6" spans="1:11" x14ac:dyDescent="0.25">
      <c r="A6" s="47" t="s">
        <v>89</v>
      </c>
      <c r="B6" s="47" t="s">
        <v>95</v>
      </c>
      <c r="C6" s="47">
        <v>25</v>
      </c>
    </row>
    <row r="7" spans="1:11" x14ac:dyDescent="0.25">
      <c r="A7" s="47" t="s">
        <v>90</v>
      </c>
      <c r="B7" s="47" t="s">
        <v>96</v>
      </c>
      <c r="C7" s="47">
        <v>22</v>
      </c>
      <c r="E7" s="61" t="s">
        <v>98</v>
      </c>
      <c r="F7" s="61"/>
      <c r="G7" s="61"/>
      <c r="H7" s="61"/>
    </row>
    <row r="8" spans="1:11" x14ac:dyDescent="0.25">
      <c r="A8" s="47" t="s">
        <v>88</v>
      </c>
      <c r="B8" s="47" t="s">
        <v>91</v>
      </c>
      <c r="C8" s="47">
        <v>10</v>
      </c>
      <c r="E8" s="61" t="s">
        <v>88</v>
      </c>
      <c r="F8" s="61"/>
      <c r="G8">
        <f>COUNTIF($A$2:$A$18,E8)</f>
        <v>6</v>
      </c>
    </row>
    <row r="9" spans="1:11" x14ac:dyDescent="0.25">
      <c r="A9" s="47" t="s">
        <v>89</v>
      </c>
      <c r="B9" s="47" t="s">
        <v>92</v>
      </c>
      <c r="C9" s="47">
        <v>23</v>
      </c>
      <c r="E9" s="61" t="s">
        <v>89</v>
      </c>
      <c r="F9" s="61"/>
      <c r="G9">
        <f>COUNTIF($A$2:$A$18,E9)</f>
        <v>6</v>
      </c>
    </row>
    <row r="10" spans="1:11" x14ac:dyDescent="0.25">
      <c r="A10" s="47" t="s">
        <v>90</v>
      </c>
      <c r="B10" s="47" t="s">
        <v>93</v>
      </c>
      <c r="C10" s="47">
        <v>12</v>
      </c>
      <c r="E10" s="61" t="s">
        <v>90</v>
      </c>
      <c r="F10" s="61"/>
      <c r="G10">
        <f>COUNTIF($A$2:$A$18,E10)</f>
        <v>5</v>
      </c>
    </row>
    <row r="11" spans="1:11" x14ac:dyDescent="0.25">
      <c r="A11" s="47" t="s">
        <v>88</v>
      </c>
      <c r="B11" s="47" t="s">
        <v>94</v>
      </c>
      <c r="C11" s="47">
        <v>11</v>
      </c>
    </row>
    <row r="12" spans="1:11" x14ac:dyDescent="0.25">
      <c r="A12" s="47" t="s">
        <v>89</v>
      </c>
      <c r="B12" s="47" t="s">
        <v>95</v>
      </c>
      <c r="C12" s="47">
        <v>23</v>
      </c>
    </row>
    <row r="13" spans="1:11" x14ac:dyDescent="0.25">
      <c r="A13" s="47" t="s">
        <v>90</v>
      </c>
      <c r="B13" s="47" t="s">
        <v>96</v>
      </c>
      <c r="C13" s="47">
        <v>21</v>
      </c>
    </row>
    <row r="14" spans="1:11" x14ac:dyDescent="0.25">
      <c r="A14" s="47" t="s">
        <v>88</v>
      </c>
      <c r="B14" s="47" t="s">
        <v>91</v>
      </c>
      <c r="C14" s="47">
        <v>20</v>
      </c>
    </row>
    <row r="15" spans="1:11" x14ac:dyDescent="0.25">
      <c r="A15" s="47" t="s">
        <v>89</v>
      </c>
      <c r="B15" s="47" t="s">
        <v>92</v>
      </c>
      <c r="C15" s="47">
        <v>15</v>
      </c>
    </row>
    <row r="16" spans="1:11" x14ac:dyDescent="0.25">
      <c r="A16" s="47" t="s">
        <v>90</v>
      </c>
      <c r="B16" s="47" t="s">
        <v>93</v>
      </c>
      <c r="C16" s="47">
        <v>18</v>
      </c>
    </row>
    <row r="17" spans="1:3" x14ac:dyDescent="0.25">
      <c r="A17" s="47" t="s">
        <v>88</v>
      </c>
      <c r="B17" s="47" t="s">
        <v>94</v>
      </c>
      <c r="C17" s="47">
        <v>17</v>
      </c>
    </row>
    <row r="18" spans="1:3" x14ac:dyDescent="0.25">
      <c r="A18" s="47" t="s">
        <v>89</v>
      </c>
      <c r="B18" s="47" t="s">
        <v>95</v>
      </c>
      <c r="C18" s="47">
        <v>13</v>
      </c>
    </row>
  </sheetData>
  <mergeCells count="8">
    <mergeCell ref="E9:F9"/>
    <mergeCell ref="E10:F10"/>
    <mergeCell ref="E2:K2"/>
    <mergeCell ref="E3:F3"/>
    <mergeCell ref="E4:F4"/>
    <mergeCell ref="E5:F5"/>
    <mergeCell ref="E7:H7"/>
    <mergeCell ref="E8:F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E100"/>
  <sheetViews>
    <sheetView topLeftCell="A43" workbookViewId="0">
      <selection activeCell="G26" sqref="G26"/>
    </sheetView>
  </sheetViews>
  <sheetFormatPr defaultRowHeight="15" x14ac:dyDescent="0.25"/>
  <cols>
    <col min="1" max="1" width="18.42578125" bestFit="1" customWidth="1"/>
    <col min="2" max="2" width="38.140625" bestFit="1" customWidth="1"/>
    <col min="3" max="3" width="14.28515625" bestFit="1" customWidth="1"/>
  </cols>
  <sheetData>
    <row r="1" spans="1:5" x14ac:dyDescent="0.25">
      <c r="A1" s="65" t="s">
        <v>390</v>
      </c>
      <c r="B1" s="65"/>
      <c r="C1" s="65"/>
    </row>
    <row r="2" spans="1:5" x14ac:dyDescent="0.25">
      <c r="A2" s="65"/>
      <c r="B2" s="65"/>
      <c r="C2" s="65"/>
    </row>
    <row r="3" spans="1:5" x14ac:dyDescent="0.25">
      <c r="A3" s="23" t="s">
        <v>391</v>
      </c>
      <c r="B3" s="23" t="s">
        <v>392</v>
      </c>
      <c r="C3" s="23" t="s">
        <v>41</v>
      </c>
    </row>
    <row r="4" spans="1:5" x14ac:dyDescent="0.25">
      <c r="A4" s="23" t="s">
        <v>357</v>
      </c>
      <c r="B4" s="23" t="s">
        <v>358</v>
      </c>
      <c r="C4" s="23" t="s">
        <v>359</v>
      </c>
    </row>
    <row r="5" spans="1:5" x14ac:dyDescent="0.25">
      <c r="A5" s="23" t="s">
        <v>249</v>
      </c>
      <c r="B5" s="23" t="s">
        <v>250</v>
      </c>
      <c r="C5" s="23" t="s">
        <v>251</v>
      </c>
    </row>
    <row r="6" spans="1:5" x14ac:dyDescent="0.25">
      <c r="A6" s="23" t="s">
        <v>174</v>
      </c>
      <c r="B6" s="23" t="s">
        <v>175</v>
      </c>
      <c r="C6" s="23" t="s">
        <v>176</v>
      </c>
    </row>
    <row r="7" spans="1:5" x14ac:dyDescent="0.25">
      <c r="A7" s="23" t="s">
        <v>135</v>
      </c>
      <c r="B7" s="23" t="s">
        <v>136</v>
      </c>
      <c r="C7" s="23" t="s">
        <v>137</v>
      </c>
    </row>
    <row r="8" spans="1:5" x14ac:dyDescent="0.25">
      <c r="A8" s="23" t="s">
        <v>243</v>
      </c>
      <c r="B8" s="23" t="s">
        <v>244</v>
      </c>
      <c r="C8" s="23" t="s">
        <v>245</v>
      </c>
    </row>
    <row r="9" spans="1:5" x14ac:dyDescent="0.25">
      <c r="A9" s="23" t="s">
        <v>303</v>
      </c>
      <c r="B9" s="23" t="s">
        <v>304</v>
      </c>
      <c r="C9" s="23" t="s">
        <v>305</v>
      </c>
    </row>
    <row r="10" spans="1:5" x14ac:dyDescent="0.25">
      <c r="A10" s="23" t="s">
        <v>315</v>
      </c>
      <c r="B10" s="23" t="s">
        <v>316</v>
      </c>
      <c r="C10" s="23" t="s">
        <v>317</v>
      </c>
      <c r="E10" s="48"/>
    </row>
    <row r="11" spans="1:5" x14ac:dyDescent="0.25">
      <c r="A11" s="23" t="s">
        <v>171</v>
      </c>
      <c r="B11" s="23" t="s">
        <v>172</v>
      </c>
      <c r="C11" s="23" t="s">
        <v>173</v>
      </c>
    </row>
    <row r="12" spans="1:5" x14ac:dyDescent="0.25">
      <c r="A12" s="23" t="s">
        <v>348</v>
      </c>
      <c r="B12" s="23" t="s">
        <v>349</v>
      </c>
      <c r="C12" s="23" t="s">
        <v>350</v>
      </c>
    </row>
    <row r="13" spans="1:5" x14ac:dyDescent="0.25">
      <c r="A13" s="23" t="s">
        <v>252</v>
      </c>
      <c r="B13" s="23" t="s">
        <v>253</v>
      </c>
      <c r="C13" s="23" t="s">
        <v>254</v>
      </c>
    </row>
    <row r="14" spans="1:5" x14ac:dyDescent="0.25">
      <c r="A14" s="23" t="s">
        <v>216</v>
      </c>
      <c r="B14" s="23" t="s">
        <v>217</v>
      </c>
      <c r="C14" s="23" t="s">
        <v>218</v>
      </c>
    </row>
    <row r="15" spans="1:5" x14ac:dyDescent="0.25">
      <c r="A15" s="23" t="s">
        <v>165</v>
      </c>
      <c r="B15" s="23" t="s">
        <v>166</v>
      </c>
      <c r="C15" s="23" t="s">
        <v>167</v>
      </c>
    </row>
    <row r="16" spans="1:5" x14ac:dyDescent="0.25">
      <c r="A16" s="23" t="s">
        <v>123</v>
      </c>
      <c r="B16" s="23" t="s">
        <v>124</v>
      </c>
      <c r="C16" s="23" t="s">
        <v>125</v>
      </c>
    </row>
    <row r="17" spans="1:3" x14ac:dyDescent="0.25">
      <c r="A17" s="23" t="s">
        <v>111</v>
      </c>
      <c r="B17" s="23" t="s">
        <v>112</v>
      </c>
      <c r="C17" s="23" t="s">
        <v>113</v>
      </c>
    </row>
    <row r="18" spans="1:3" x14ac:dyDescent="0.25">
      <c r="A18" s="23" t="s">
        <v>246</v>
      </c>
      <c r="B18" s="23" t="s">
        <v>247</v>
      </c>
      <c r="C18" s="23" t="s">
        <v>248</v>
      </c>
    </row>
    <row r="19" spans="1:3" x14ac:dyDescent="0.25">
      <c r="A19" s="23" t="s">
        <v>141</v>
      </c>
      <c r="B19" s="23" t="s">
        <v>142</v>
      </c>
      <c r="C19" s="23" t="s">
        <v>143</v>
      </c>
    </row>
    <row r="20" spans="1:3" x14ac:dyDescent="0.25">
      <c r="A20" s="23" t="s">
        <v>288</v>
      </c>
      <c r="B20" s="23" t="s">
        <v>289</v>
      </c>
      <c r="C20" s="23" t="s">
        <v>290</v>
      </c>
    </row>
    <row r="21" spans="1:3" x14ac:dyDescent="0.25">
      <c r="A21" s="23" t="s">
        <v>159</v>
      </c>
      <c r="B21" s="23" t="s">
        <v>160</v>
      </c>
      <c r="C21" s="23" t="s">
        <v>161</v>
      </c>
    </row>
    <row r="22" spans="1:3" x14ac:dyDescent="0.25">
      <c r="A22" s="23" t="s">
        <v>267</v>
      </c>
      <c r="B22" s="23" t="s">
        <v>268</v>
      </c>
      <c r="C22" s="23" t="s">
        <v>269</v>
      </c>
    </row>
    <row r="23" spans="1:3" x14ac:dyDescent="0.25">
      <c r="A23" s="23" t="s">
        <v>258</v>
      </c>
      <c r="B23" s="23" t="s">
        <v>259</v>
      </c>
      <c r="C23" s="23" t="s">
        <v>260</v>
      </c>
    </row>
    <row r="24" spans="1:3" x14ac:dyDescent="0.25">
      <c r="A24" s="23" t="s">
        <v>369</v>
      </c>
      <c r="B24" s="23" t="s">
        <v>370</v>
      </c>
      <c r="C24" s="23" t="s">
        <v>371</v>
      </c>
    </row>
    <row r="25" spans="1:3" x14ac:dyDescent="0.25">
      <c r="A25" s="23" t="s">
        <v>144</v>
      </c>
      <c r="B25" s="23" t="s">
        <v>145</v>
      </c>
      <c r="C25" s="23" t="s">
        <v>146</v>
      </c>
    </row>
    <row r="26" spans="1:3" x14ac:dyDescent="0.25">
      <c r="A26" s="23" t="s">
        <v>351</v>
      </c>
      <c r="B26" s="23" t="s">
        <v>352</v>
      </c>
      <c r="C26" s="23" t="s">
        <v>353</v>
      </c>
    </row>
    <row r="27" spans="1:3" x14ac:dyDescent="0.25">
      <c r="A27" s="23" t="s">
        <v>240</v>
      </c>
      <c r="B27" s="23" t="s">
        <v>241</v>
      </c>
      <c r="C27" s="23" t="s">
        <v>242</v>
      </c>
    </row>
    <row r="28" spans="1:3" x14ac:dyDescent="0.25">
      <c r="A28" s="23" t="s">
        <v>189</v>
      </c>
      <c r="B28" s="23" t="s">
        <v>190</v>
      </c>
      <c r="C28" s="23" t="s">
        <v>191</v>
      </c>
    </row>
    <row r="29" spans="1:3" x14ac:dyDescent="0.25">
      <c r="A29" s="23" t="s">
        <v>366</v>
      </c>
      <c r="B29" s="23" t="s">
        <v>367</v>
      </c>
      <c r="C29" s="23" t="s">
        <v>368</v>
      </c>
    </row>
    <row r="30" spans="1:3" x14ac:dyDescent="0.25">
      <c r="A30" s="23" t="s">
        <v>384</v>
      </c>
      <c r="B30" s="23" t="s">
        <v>385</v>
      </c>
      <c r="C30" s="23" t="s">
        <v>386</v>
      </c>
    </row>
    <row r="31" spans="1:3" x14ac:dyDescent="0.25">
      <c r="A31" s="23" t="s">
        <v>228</v>
      </c>
      <c r="B31" s="23" t="s">
        <v>229</v>
      </c>
      <c r="C31" s="23" t="s">
        <v>230</v>
      </c>
    </row>
    <row r="32" spans="1:3" x14ac:dyDescent="0.25">
      <c r="A32" s="23" t="s">
        <v>219</v>
      </c>
      <c r="B32" s="23" t="s">
        <v>220</v>
      </c>
      <c r="C32" s="23" t="s">
        <v>221</v>
      </c>
    </row>
    <row r="33" spans="1:3" x14ac:dyDescent="0.25">
      <c r="A33" s="23" t="s">
        <v>321</v>
      </c>
      <c r="B33" s="23" t="s">
        <v>322</v>
      </c>
      <c r="C33" s="23" t="s">
        <v>323</v>
      </c>
    </row>
    <row r="34" spans="1:3" x14ac:dyDescent="0.25">
      <c r="A34" s="23" t="s">
        <v>354</v>
      </c>
      <c r="B34" s="23" t="s">
        <v>355</v>
      </c>
      <c r="C34" s="23" t="s">
        <v>356</v>
      </c>
    </row>
    <row r="35" spans="1:3" x14ac:dyDescent="0.25">
      <c r="A35" s="23" t="s">
        <v>162</v>
      </c>
      <c r="B35" s="23" t="s">
        <v>163</v>
      </c>
      <c r="C35" s="23" t="s">
        <v>164</v>
      </c>
    </row>
    <row r="36" spans="1:3" x14ac:dyDescent="0.25">
      <c r="A36" s="23" t="s">
        <v>204</v>
      </c>
      <c r="B36" s="23" t="s">
        <v>205</v>
      </c>
      <c r="C36" s="23" t="s">
        <v>206</v>
      </c>
    </row>
    <row r="37" spans="1:3" x14ac:dyDescent="0.25">
      <c r="A37" s="23" t="s">
        <v>147</v>
      </c>
      <c r="B37" s="23" t="s">
        <v>148</v>
      </c>
      <c r="C37" s="23" t="s">
        <v>149</v>
      </c>
    </row>
    <row r="38" spans="1:3" x14ac:dyDescent="0.25">
      <c r="A38" s="23" t="s">
        <v>195</v>
      </c>
      <c r="B38" s="23" t="s">
        <v>196</v>
      </c>
      <c r="C38" s="23" t="s">
        <v>197</v>
      </c>
    </row>
    <row r="39" spans="1:3" x14ac:dyDescent="0.25">
      <c r="A39" s="23" t="s">
        <v>234</v>
      </c>
      <c r="B39" s="23" t="s">
        <v>235</v>
      </c>
      <c r="C39" s="23" t="s">
        <v>236</v>
      </c>
    </row>
    <row r="40" spans="1:3" x14ac:dyDescent="0.25">
      <c r="A40" s="23" t="s">
        <v>300</v>
      </c>
      <c r="B40" s="23" t="s">
        <v>301</v>
      </c>
      <c r="C40" s="23" t="s">
        <v>302</v>
      </c>
    </row>
    <row r="41" spans="1:3" x14ac:dyDescent="0.25">
      <c r="A41" s="23" t="s">
        <v>294</v>
      </c>
      <c r="B41" s="23" t="s">
        <v>295</v>
      </c>
      <c r="C41" s="23" t="s">
        <v>296</v>
      </c>
    </row>
    <row r="42" spans="1:3" x14ac:dyDescent="0.25">
      <c r="A42" s="23" t="s">
        <v>297</v>
      </c>
      <c r="B42" s="23" t="s">
        <v>298</v>
      </c>
      <c r="C42" s="23" t="s">
        <v>299</v>
      </c>
    </row>
    <row r="43" spans="1:3" x14ac:dyDescent="0.25">
      <c r="A43" s="23" t="s">
        <v>309</v>
      </c>
      <c r="B43" s="23" t="s">
        <v>310</v>
      </c>
      <c r="C43" s="23" t="s">
        <v>311</v>
      </c>
    </row>
    <row r="44" spans="1:3" x14ac:dyDescent="0.25">
      <c r="A44" s="23" t="s">
        <v>381</v>
      </c>
      <c r="B44" s="23" t="s">
        <v>382</v>
      </c>
      <c r="C44" s="23" t="s">
        <v>383</v>
      </c>
    </row>
    <row r="45" spans="1:3" x14ac:dyDescent="0.25">
      <c r="A45" s="23" t="s">
        <v>198</v>
      </c>
      <c r="B45" s="23" t="s">
        <v>199</v>
      </c>
      <c r="C45" s="23" t="s">
        <v>200</v>
      </c>
    </row>
    <row r="46" spans="1:3" x14ac:dyDescent="0.25">
      <c r="A46" s="23" t="s">
        <v>114</v>
      </c>
      <c r="B46" s="23" t="s">
        <v>115</v>
      </c>
      <c r="C46" s="23" t="s">
        <v>116</v>
      </c>
    </row>
    <row r="47" spans="1:3" x14ac:dyDescent="0.25">
      <c r="A47" s="23" t="s">
        <v>177</v>
      </c>
      <c r="B47" s="23" t="s">
        <v>178</v>
      </c>
      <c r="C47" s="23" t="s">
        <v>179</v>
      </c>
    </row>
    <row r="48" spans="1:3" x14ac:dyDescent="0.25">
      <c r="A48" s="23" t="s">
        <v>210</v>
      </c>
      <c r="B48" s="23" t="s">
        <v>211</v>
      </c>
      <c r="C48" s="23" t="s">
        <v>212</v>
      </c>
    </row>
    <row r="49" spans="1:3" x14ac:dyDescent="0.25">
      <c r="A49" s="23" t="s">
        <v>156</v>
      </c>
      <c r="B49" s="23" t="s">
        <v>157</v>
      </c>
      <c r="C49" s="23" t="s">
        <v>158</v>
      </c>
    </row>
    <row r="50" spans="1:3" x14ac:dyDescent="0.25">
      <c r="A50" s="23" t="s">
        <v>285</v>
      </c>
      <c r="B50" s="23" t="s">
        <v>286</v>
      </c>
      <c r="C50" s="23" t="s">
        <v>287</v>
      </c>
    </row>
    <row r="51" spans="1:3" x14ac:dyDescent="0.25">
      <c r="A51" s="23" t="s">
        <v>282</v>
      </c>
      <c r="B51" s="23" t="s">
        <v>283</v>
      </c>
      <c r="C51" s="23" t="s">
        <v>284</v>
      </c>
    </row>
    <row r="52" spans="1:3" x14ac:dyDescent="0.25">
      <c r="A52" s="23" t="s">
        <v>201</v>
      </c>
      <c r="B52" s="23" t="s">
        <v>202</v>
      </c>
      <c r="C52" s="23" t="s">
        <v>203</v>
      </c>
    </row>
    <row r="53" spans="1:3" x14ac:dyDescent="0.25">
      <c r="A53" s="23" t="s">
        <v>117</v>
      </c>
      <c r="B53" s="23" t="s">
        <v>118</v>
      </c>
      <c r="C53" s="23" t="s">
        <v>119</v>
      </c>
    </row>
    <row r="54" spans="1:3" x14ac:dyDescent="0.25">
      <c r="A54" s="23" t="s">
        <v>153</v>
      </c>
      <c r="B54" s="23" t="s">
        <v>154</v>
      </c>
      <c r="C54" s="23" t="s">
        <v>155</v>
      </c>
    </row>
    <row r="55" spans="1:3" x14ac:dyDescent="0.25">
      <c r="A55" s="23" t="s">
        <v>372</v>
      </c>
      <c r="B55" s="23" t="s">
        <v>373</v>
      </c>
      <c r="C55" s="23" t="s">
        <v>374</v>
      </c>
    </row>
    <row r="56" spans="1:3" x14ac:dyDescent="0.25">
      <c r="A56" s="23" t="s">
        <v>231</v>
      </c>
      <c r="B56" s="23" t="s">
        <v>232</v>
      </c>
      <c r="C56" s="23" t="s">
        <v>233</v>
      </c>
    </row>
    <row r="57" spans="1:3" x14ac:dyDescent="0.25">
      <c r="A57" s="23" t="s">
        <v>342</v>
      </c>
      <c r="B57" s="23" t="s">
        <v>343</v>
      </c>
      <c r="C57" s="23" t="s">
        <v>344</v>
      </c>
    </row>
    <row r="58" spans="1:3" x14ac:dyDescent="0.25">
      <c r="A58" s="23" t="s">
        <v>237</v>
      </c>
      <c r="B58" s="23" t="s">
        <v>238</v>
      </c>
      <c r="C58" s="23" t="s">
        <v>239</v>
      </c>
    </row>
    <row r="59" spans="1:3" x14ac:dyDescent="0.25">
      <c r="A59" s="23" t="s">
        <v>183</v>
      </c>
      <c r="B59" s="23" t="s">
        <v>184</v>
      </c>
      <c r="C59" s="23" t="s">
        <v>185</v>
      </c>
    </row>
    <row r="60" spans="1:3" x14ac:dyDescent="0.25">
      <c r="A60" s="23" t="s">
        <v>207</v>
      </c>
      <c r="B60" s="23" t="s">
        <v>208</v>
      </c>
      <c r="C60" s="23" t="s">
        <v>209</v>
      </c>
    </row>
    <row r="61" spans="1:3" x14ac:dyDescent="0.25">
      <c r="A61" s="23" t="s">
        <v>255</v>
      </c>
      <c r="B61" s="23" t="s">
        <v>256</v>
      </c>
      <c r="C61" s="23" t="s">
        <v>257</v>
      </c>
    </row>
    <row r="62" spans="1:3" x14ac:dyDescent="0.25">
      <c r="A62" s="23" t="s">
        <v>168</v>
      </c>
      <c r="B62" s="23" t="s">
        <v>169</v>
      </c>
      <c r="C62" s="23" t="s">
        <v>170</v>
      </c>
    </row>
    <row r="63" spans="1:3" x14ac:dyDescent="0.25">
      <c r="A63" s="23" t="s">
        <v>327</v>
      </c>
      <c r="B63" s="23" t="s">
        <v>328</v>
      </c>
      <c r="C63" s="23" t="s">
        <v>329</v>
      </c>
    </row>
    <row r="64" spans="1:3" x14ac:dyDescent="0.25">
      <c r="A64" s="23" t="s">
        <v>261</v>
      </c>
      <c r="B64" s="23" t="s">
        <v>262</v>
      </c>
      <c r="C64" s="23" t="s">
        <v>263</v>
      </c>
    </row>
    <row r="65" spans="1:3" x14ac:dyDescent="0.25">
      <c r="A65" s="23" t="s">
        <v>330</v>
      </c>
      <c r="B65" s="23" t="s">
        <v>331</v>
      </c>
      <c r="C65" s="23" t="s">
        <v>332</v>
      </c>
    </row>
    <row r="66" spans="1:3" x14ac:dyDescent="0.25">
      <c r="A66" s="23" t="s">
        <v>333</v>
      </c>
      <c r="B66" s="23" t="s">
        <v>334</v>
      </c>
      <c r="C66" s="23" t="s">
        <v>335</v>
      </c>
    </row>
    <row r="67" spans="1:3" x14ac:dyDescent="0.25">
      <c r="A67" s="23" t="s">
        <v>273</v>
      </c>
      <c r="B67" s="23" t="s">
        <v>274</v>
      </c>
      <c r="C67" s="23" t="s">
        <v>275</v>
      </c>
    </row>
    <row r="68" spans="1:3" x14ac:dyDescent="0.25">
      <c r="A68" s="23" t="s">
        <v>213</v>
      </c>
      <c r="B68" s="23" t="s">
        <v>214</v>
      </c>
      <c r="C68" s="23" t="s">
        <v>215</v>
      </c>
    </row>
    <row r="69" spans="1:3" x14ac:dyDescent="0.25">
      <c r="A69" s="23" t="s">
        <v>126</v>
      </c>
      <c r="B69" s="23" t="s">
        <v>127</v>
      </c>
      <c r="C69" s="23" t="s">
        <v>128</v>
      </c>
    </row>
    <row r="70" spans="1:3" x14ac:dyDescent="0.25">
      <c r="A70" s="23" t="s">
        <v>360</v>
      </c>
      <c r="B70" s="23" t="s">
        <v>361</v>
      </c>
      <c r="C70" s="23" t="s">
        <v>362</v>
      </c>
    </row>
    <row r="71" spans="1:3" x14ac:dyDescent="0.25">
      <c r="A71" s="23" t="s">
        <v>345</v>
      </c>
      <c r="B71" s="23" t="s">
        <v>346</v>
      </c>
      <c r="C71" s="23" t="s">
        <v>347</v>
      </c>
    </row>
    <row r="72" spans="1:3" x14ac:dyDescent="0.25">
      <c r="A72" s="23" t="s">
        <v>363</v>
      </c>
      <c r="B72" s="23" t="s">
        <v>364</v>
      </c>
      <c r="C72" s="23" t="s">
        <v>365</v>
      </c>
    </row>
    <row r="73" spans="1:3" x14ac:dyDescent="0.25">
      <c r="A73" s="23" t="s">
        <v>279</v>
      </c>
      <c r="B73" s="23" t="s">
        <v>280</v>
      </c>
      <c r="C73" s="23" t="s">
        <v>281</v>
      </c>
    </row>
    <row r="74" spans="1:3" x14ac:dyDescent="0.25">
      <c r="A74" s="23" t="s">
        <v>312</v>
      </c>
      <c r="B74" s="23" t="s">
        <v>313</v>
      </c>
      <c r="C74" s="23" t="s">
        <v>314</v>
      </c>
    </row>
    <row r="75" spans="1:3" x14ac:dyDescent="0.25">
      <c r="A75" s="23" t="s">
        <v>336</v>
      </c>
      <c r="B75" s="23" t="s">
        <v>337</v>
      </c>
      <c r="C75" s="23" t="s">
        <v>338</v>
      </c>
    </row>
    <row r="76" spans="1:3" x14ac:dyDescent="0.25">
      <c r="A76" s="23" t="s">
        <v>99</v>
      </c>
      <c r="B76" s="23" t="s">
        <v>100</v>
      </c>
      <c r="C76" s="23" t="s">
        <v>101</v>
      </c>
    </row>
    <row r="77" spans="1:3" x14ac:dyDescent="0.25">
      <c r="A77" s="23" t="s">
        <v>222</v>
      </c>
      <c r="B77" s="23" t="s">
        <v>223</v>
      </c>
      <c r="C77" s="23" t="s">
        <v>224</v>
      </c>
    </row>
    <row r="78" spans="1:3" x14ac:dyDescent="0.25">
      <c r="A78" s="23" t="s">
        <v>186</v>
      </c>
      <c r="B78" s="23" t="s">
        <v>187</v>
      </c>
      <c r="C78" s="23" t="s">
        <v>188</v>
      </c>
    </row>
    <row r="79" spans="1:3" x14ac:dyDescent="0.25">
      <c r="A79" s="23" t="s">
        <v>306</v>
      </c>
      <c r="B79" s="23" t="s">
        <v>307</v>
      </c>
      <c r="C79" s="23" t="s">
        <v>308</v>
      </c>
    </row>
    <row r="80" spans="1:3" x14ac:dyDescent="0.25">
      <c r="A80" s="23" t="s">
        <v>264</v>
      </c>
      <c r="B80" s="23" t="s">
        <v>265</v>
      </c>
      <c r="C80" s="23" t="s">
        <v>266</v>
      </c>
    </row>
    <row r="81" spans="1:3" x14ac:dyDescent="0.25">
      <c r="A81" s="23" t="s">
        <v>180</v>
      </c>
      <c r="B81" s="23" t="s">
        <v>181</v>
      </c>
      <c r="C81" s="23" t="s">
        <v>182</v>
      </c>
    </row>
    <row r="82" spans="1:3" x14ac:dyDescent="0.25">
      <c r="A82" s="23" t="s">
        <v>339</v>
      </c>
      <c r="B82" s="23" t="s">
        <v>340</v>
      </c>
      <c r="C82" s="23" t="s">
        <v>341</v>
      </c>
    </row>
    <row r="83" spans="1:3" x14ac:dyDescent="0.25">
      <c r="A83" s="23" t="s">
        <v>318</v>
      </c>
      <c r="B83" s="23" t="s">
        <v>319</v>
      </c>
      <c r="C83" s="23" t="s">
        <v>320</v>
      </c>
    </row>
    <row r="84" spans="1:3" x14ac:dyDescent="0.25">
      <c r="A84" s="23" t="s">
        <v>108</v>
      </c>
      <c r="B84" s="23" t="s">
        <v>109</v>
      </c>
      <c r="C84" s="23" t="s">
        <v>110</v>
      </c>
    </row>
    <row r="85" spans="1:3" x14ac:dyDescent="0.25">
      <c r="A85" s="23" t="s">
        <v>138</v>
      </c>
      <c r="B85" s="23" t="s">
        <v>139</v>
      </c>
      <c r="C85" s="23" t="s">
        <v>140</v>
      </c>
    </row>
    <row r="86" spans="1:3" x14ac:dyDescent="0.25">
      <c r="A86" s="23" t="s">
        <v>225</v>
      </c>
      <c r="B86" s="23" t="s">
        <v>226</v>
      </c>
      <c r="C86" s="23" t="s">
        <v>227</v>
      </c>
    </row>
    <row r="87" spans="1:3" x14ac:dyDescent="0.25">
      <c r="A87" s="23" t="s">
        <v>324</v>
      </c>
      <c r="B87" s="23" t="s">
        <v>325</v>
      </c>
      <c r="C87" s="23" t="s">
        <v>326</v>
      </c>
    </row>
    <row r="88" spans="1:3" x14ac:dyDescent="0.25">
      <c r="A88" s="23" t="s">
        <v>276</v>
      </c>
      <c r="B88" s="23" t="s">
        <v>277</v>
      </c>
      <c r="C88" s="23" t="s">
        <v>278</v>
      </c>
    </row>
    <row r="89" spans="1:3" x14ac:dyDescent="0.25">
      <c r="A89" s="23" t="s">
        <v>150</v>
      </c>
      <c r="B89" s="23" t="s">
        <v>151</v>
      </c>
      <c r="C89" s="23" t="s">
        <v>152</v>
      </c>
    </row>
    <row r="90" spans="1:3" x14ac:dyDescent="0.25">
      <c r="A90" s="23" t="s">
        <v>270</v>
      </c>
      <c r="B90" s="23" t="s">
        <v>271</v>
      </c>
      <c r="C90" s="23" t="s">
        <v>272</v>
      </c>
    </row>
    <row r="91" spans="1:3" x14ac:dyDescent="0.25">
      <c r="A91" s="23" t="s">
        <v>291</v>
      </c>
      <c r="B91" s="23" t="s">
        <v>292</v>
      </c>
      <c r="C91" s="23" t="s">
        <v>293</v>
      </c>
    </row>
    <row r="92" spans="1:3" x14ac:dyDescent="0.25">
      <c r="A92" s="23" t="s">
        <v>120</v>
      </c>
      <c r="B92" s="23" t="s">
        <v>121</v>
      </c>
      <c r="C92" s="23" t="s">
        <v>122</v>
      </c>
    </row>
    <row r="93" spans="1:3" x14ac:dyDescent="0.25">
      <c r="A93" s="23" t="s">
        <v>378</v>
      </c>
      <c r="B93" s="23" t="s">
        <v>379</v>
      </c>
      <c r="C93" s="23" t="s">
        <v>380</v>
      </c>
    </row>
    <row r="94" spans="1:3" x14ac:dyDescent="0.25">
      <c r="A94" s="23" t="s">
        <v>129</v>
      </c>
      <c r="B94" s="23" t="s">
        <v>130</v>
      </c>
      <c r="C94" s="23" t="s">
        <v>131</v>
      </c>
    </row>
    <row r="95" spans="1:3" x14ac:dyDescent="0.25">
      <c r="A95" s="23" t="s">
        <v>375</v>
      </c>
      <c r="B95" s="23" t="s">
        <v>376</v>
      </c>
      <c r="C95" s="23" t="s">
        <v>377</v>
      </c>
    </row>
    <row r="96" spans="1:3" x14ac:dyDescent="0.25">
      <c r="A96" s="23" t="s">
        <v>192</v>
      </c>
      <c r="B96" s="23" t="s">
        <v>193</v>
      </c>
      <c r="C96" s="23" t="s">
        <v>194</v>
      </c>
    </row>
    <row r="97" spans="1:3" x14ac:dyDescent="0.25">
      <c r="A97" s="23" t="s">
        <v>102</v>
      </c>
      <c r="B97" s="23" t="s">
        <v>103</v>
      </c>
      <c r="C97" s="23" t="s">
        <v>104</v>
      </c>
    </row>
    <row r="98" spans="1:3" x14ac:dyDescent="0.25">
      <c r="A98" s="23" t="s">
        <v>387</v>
      </c>
      <c r="B98" s="23" t="s">
        <v>388</v>
      </c>
      <c r="C98" s="23" t="s">
        <v>389</v>
      </c>
    </row>
    <row r="99" spans="1:3" x14ac:dyDescent="0.25">
      <c r="A99" s="23" t="s">
        <v>132</v>
      </c>
      <c r="B99" s="23" t="s">
        <v>133</v>
      </c>
      <c r="C99" s="23" t="s">
        <v>134</v>
      </c>
    </row>
    <row r="100" spans="1:3" x14ac:dyDescent="0.25">
      <c r="A100" s="23" t="s">
        <v>105</v>
      </c>
      <c r="B100" s="23" t="s">
        <v>106</v>
      </c>
      <c r="C100" s="23" t="s">
        <v>107</v>
      </c>
    </row>
  </sheetData>
  <sortState ref="A4:C100">
    <sortCondition ref="A4"/>
  </sortState>
  <mergeCells count="1">
    <mergeCell ref="A1:C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>
    <tabColor rgb="FF00B0F0"/>
  </sheetPr>
  <dimension ref="A1:H22"/>
  <sheetViews>
    <sheetView tabSelected="1" workbookViewId="0">
      <selection activeCell="D22" sqref="D22"/>
    </sheetView>
  </sheetViews>
  <sheetFormatPr defaultRowHeight="15" x14ac:dyDescent="0.25"/>
  <cols>
    <col min="1" max="1" width="29.85546875" customWidth="1"/>
    <col min="2" max="2" width="38.140625" bestFit="1" customWidth="1"/>
    <col min="3" max="3" width="25.7109375" bestFit="1" customWidth="1"/>
    <col min="4" max="4" width="18.140625" customWidth="1"/>
    <col min="7" max="7" width="18.140625" customWidth="1"/>
  </cols>
  <sheetData>
    <row r="1" spans="1:8" ht="15" customHeight="1" x14ac:dyDescent="0.25">
      <c r="A1" s="66" t="s">
        <v>393</v>
      </c>
      <c r="B1" s="67"/>
      <c r="C1" s="67"/>
      <c r="D1" s="67"/>
    </row>
    <row r="2" spans="1:8" ht="28.5" customHeight="1" x14ac:dyDescent="0.25">
      <c r="A2" s="66"/>
      <c r="B2" s="67"/>
      <c r="C2" s="67"/>
      <c r="D2" s="67"/>
      <c r="F2" s="50" t="s">
        <v>395</v>
      </c>
      <c r="G2" s="51">
        <f>SUM(D4:D22)</f>
        <v>0</v>
      </c>
    </row>
    <row r="3" spans="1:8" x14ac:dyDescent="0.25">
      <c r="A3" s="23" t="s">
        <v>391</v>
      </c>
      <c r="B3" s="23" t="s">
        <v>392</v>
      </c>
      <c r="C3" s="23" t="s">
        <v>41</v>
      </c>
      <c r="D3" s="49" t="s">
        <v>394</v>
      </c>
    </row>
    <row r="4" spans="1:8" x14ac:dyDescent="0.25">
      <c r="A4" s="11" t="s">
        <v>396</v>
      </c>
      <c r="B4" s="11" t="str">
        <f>IF(A4="Digite o nome do vendedor","Digite o nome do vendedor",VLOOKUP(A4,Fornecedores!$A$4:$C$100,2))</f>
        <v>Digite o nome do vendedor</v>
      </c>
      <c r="C4" s="11" t="str">
        <f>IF(A4="Digite o nome do vendedor","Digite o nome do vendedor",VLOOKUP(A4,Fornecedores!$A$4:$C$100,3))</f>
        <v>Digite o nome do vendedor</v>
      </c>
      <c r="D4" s="15"/>
    </row>
    <row r="5" spans="1:8" x14ac:dyDescent="0.25">
      <c r="A5" s="11" t="s">
        <v>396</v>
      </c>
      <c r="B5" s="11" t="str">
        <f>IF(A5="Digite o nome do vendedor","Digite o nome do vendedor",VLOOKUP(A5,Fornecedores!$A$4:$C$100,2))</f>
        <v>Digite o nome do vendedor</v>
      </c>
      <c r="C5" s="11" t="str">
        <f>IF(A5="Digite o nome do vendedor","Digite o nome do vendedor",VLOOKUP(A5,Fornecedores!$A$4:$C$100,3))</f>
        <v>Digite o nome do vendedor</v>
      </c>
      <c r="D5" s="15"/>
      <c r="F5" s="68"/>
      <c r="G5" s="68"/>
      <c r="H5" s="68"/>
    </row>
    <row r="6" spans="1:8" x14ac:dyDescent="0.25">
      <c r="A6" s="11" t="s">
        <v>396</v>
      </c>
      <c r="B6" s="11" t="str">
        <f>IF(A6="Digite o nome do vendedor","Digite o nome do vendedor",VLOOKUP(A6,Fornecedores!$A$4:$C$100,2))</f>
        <v>Digite o nome do vendedor</v>
      </c>
      <c r="C6" s="11" t="str">
        <f>IF(A6="Digite o nome do vendedor","Digite o nome do vendedor",VLOOKUP(A6,Fornecedores!$A$4:$C$100,3))</f>
        <v>Digite o nome do vendedor</v>
      </c>
      <c r="D6" s="15"/>
      <c r="F6" s="68"/>
      <c r="G6" s="68"/>
      <c r="H6" s="68"/>
    </row>
    <row r="7" spans="1:8" x14ac:dyDescent="0.25">
      <c r="A7" s="11" t="s">
        <v>396</v>
      </c>
      <c r="B7" s="11" t="str">
        <f>IF(A7="Digite o nome do vendedor","Digite o nome do vendedor",VLOOKUP(A7,Fornecedores!$A$4:$C$100,2))</f>
        <v>Digite o nome do vendedor</v>
      </c>
      <c r="C7" s="11" t="str">
        <f>IF(A7="Digite o nome do vendedor","Digite o nome do vendedor",VLOOKUP(A7,Fornecedores!$A$4:$C$100,3))</f>
        <v>Digite o nome do vendedor</v>
      </c>
      <c r="D7" s="15"/>
      <c r="F7" s="68"/>
      <c r="G7" s="68"/>
      <c r="H7" s="68"/>
    </row>
    <row r="8" spans="1:8" x14ac:dyDescent="0.25">
      <c r="A8" s="11" t="s">
        <v>396</v>
      </c>
      <c r="B8" s="11" t="str">
        <f>IF(A8="Digite o nome do vendedor","Digite o nome do vendedor",VLOOKUP(A8,Fornecedores!$A$4:$C$100,2))</f>
        <v>Digite o nome do vendedor</v>
      </c>
      <c r="C8" s="11" t="str">
        <f>IF(A8="Digite o nome do vendedor","Digite o nome do vendedor",VLOOKUP(A8,Fornecedores!$A$4:$C$100,3))</f>
        <v>Digite o nome do vendedor</v>
      </c>
      <c r="D8" s="15"/>
      <c r="F8" s="68"/>
      <c r="G8" s="68"/>
      <c r="H8" s="68"/>
    </row>
    <row r="9" spans="1:8" x14ac:dyDescent="0.25">
      <c r="A9" s="11" t="s">
        <v>396</v>
      </c>
      <c r="B9" s="11" t="str">
        <f>IF(A9="Digite o nome do vendedor","Digite o nome do vendedor",VLOOKUP(A9,Fornecedores!$A$4:$C$100,2))</f>
        <v>Digite o nome do vendedor</v>
      </c>
      <c r="C9" s="11" t="str">
        <f>IF(A9="Digite o nome do vendedor","Digite o nome do vendedor",VLOOKUP(A9,Fornecedores!$A$4:$C$100,3))</f>
        <v>Digite o nome do vendedor</v>
      </c>
      <c r="D9" s="15"/>
      <c r="F9" s="68"/>
      <c r="G9" s="68"/>
      <c r="H9" s="68"/>
    </row>
    <row r="10" spans="1:8" x14ac:dyDescent="0.25">
      <c r="A10" s="11" t="s">
        <v>396</v>
      </c>
      <c r="B10" s="11" t="str">
        <f>IF(A10="Digite o nome do vendedor","Digite o nome do vendedor",VLOOKUP(A10,Fornecedores!$A$4:$C$100,2))</f>
        <v>Digite o nome do vendedor</v>
      </c>
      <c r="C10" s="11" t="str">
        <f>IF(A10="Digite o nome do vendedor","Digite o nome do vendedor",VLOOKUP(A10,Fornecedores!$A$4:$C$100,3))</f>
        <v>Digite o nome do vendedor</v>
      </c>
      <c r="D10" s="15"/>
      <c r="F10" s="68"/>
      <c r="G10" s="68"/>
      <c r="H10" s="68"/>
    </row>
    <row r="11" spans="1:8" x14ac:dyDescent="0.25">
      <c r="A11" s="11" t="s">
        <v>396</v>
      </c>
      <c r="B11" s="11" t="str">
        <f>IF(A11="Digite o nome do vendedor","Digite o nome do vendedor",VLOOKUP(A11,Fornecedores!$A$4:$C$100,2))</f>
        <v>Digite o nome do vendedor</v>
      </c>
      <c r="C11" s="11" t="str">
        <f>IF(A11="Digite o nome do vendedor","Digite o nome do vendedor",VLOOKUP(A11,Fornecedores!$A$4:$C$100,3))</f>
        <v>Digite o nome do vendedor</v>
      </c>
      <c r="D11" s="15"/>
      <c r="F11" s="68"/>
      <c r="G11" s="68"/>
      <c r="H11" s="68"/>
    </row>
    <row r="12" spans="1:8" x14ac:dyDescent="0.25">
      <c r="A12" s="11" t="s">
        <v>396</v>
      </c>
      <c r="B12" s="11" t="str">
        <f>IF(A12="Digite o nome do vendedor","Digite o nome do vendedor",VLOOKUP(A12,Fornecedores!$A$4:$C$100,2))</f>
        <v>Digite o nome do vendedor</v>
      </c>
      <c r="C12" s="11" t="str">
        <f>IF(A12="Digite o nome do vendedor","Digite o nome do vendedor",VLOOKUP(A12,Fornecedores!$A$4:$C$100,3))</f>
        <v>Digite o nome do vendedor</v>
      </c>
      <c r="D12" s="15"/>
    </row>
    <row r="13" spans="1:8" x14ac:dyDescent="0.25">
      <c r="A13" s="11" t="s">
        <v>396</v>
      </c>
      <c r="B13" s="11" t="str">
        <f>IF(A13="Digite o nome do vendedor","Digite o nome do vendedor",VLOOKUP(A13,Fornecedores!$A$4:$C$100,2))</f>
        <v>Digite o nome do vendedor</v>
      </c>
      <c r="C13" s="11" t="str">
        <f>IF(A13="Digite o nome do vendedor","Digite o nome do vendedor",VLOOKUP(A13,Fornecedores!$A$4:$C$100,3))</f>
        <v>Digite o nome do vendedor</v>
      </c>
      <c r="D13" s="15"/>
    </row>
    <row r="14" spans="1:8" x14ac:dyDescent="0.25">
      <c r="A14" s="11" t="s">
        <v>396</v>
      </c>
      <c r="B14" s="11" t="str">
        <f>IF(A14="Digite o nome do vendedor","Digite o nome do vendedor",VLOOKUP(A14,Fornecedores!$A$4:$C$100,2))</f>
        <v>Digite o nome do vendedor</v>
      </c>
      <c r="C14" s="11" t="str">
        <f>IF(A14="Digite o nome do vendedor","Digite o nome do vendedor",VLOOKUP(A14,Fornecedores!$A$4:$C$100,3))</f>
        <v>Digite o nome do vendedor</v>
      </c>
      <c r="D14" s="15"/>
    </row>
    <row r="15" spans="1:8" x14ac:dyDescent="0.25">
      <c r="A15" s="11" t="s">
        <v>396</v>
      </c>
      <c r="B15" s="11" t="str">
        <f>IF(A15="Digite o nome do vendedor","Digite o nome do vendedor",VLOOKUP(A15,Fornecedores!$A$4:$C$100,2))</f>
        <v>Digite o nome do vendedor</v>
      </c>
      <c r="C15" s="11" t="str">
        <f>IF(A15="Digite o nome do vendedor","Digite o nome do vendedor",VLOOKUP(A15,Fornecedores!$A$4:$C$100,3))</f>
        <v>Digite o nome do vendedor</v>
      </c>
      <c r="D15" s="15"/>
    </row>
    <row r="16" spans="1:8" x14ac:dyDescent="0.25">
      <c r="A16" s="11" t="s">
        <v>396</v>
      </c>
      <c r="B16" s="11" t="str">
        <f>IF(A16="Digite o nome do vendedor","Digite o nome do vendedor",VLOOKUP(A16,Fornecedores!$A$4:$C$100,2))</f>
        <v>Digite o nome do vendedor</v>
      </c>
      <c r="C16" s="11" t="str">
        <f>IF(A16="Digite o nome do vendedor","Digite o nome do vendedor",VLOOKUP(A16,Fornecedores!$A$4:$C$100,3))</f>
        <v>Digite o nome do vendedor</v>
      </c>
      <c r="D16" s="15"/>
    </row>
    <row r="17" spans="1:4" x14ac:dyDescent="0.25">
      <c r="A17" s="11" t="s">
        <v>396</v>
      </c>
      <c r="B17" s="11" t="str">
        <f>IF(A17="Digite o nome do vendedor","Digite o nome do vendedor",VLOOKUP(A17,Fornecedores!$A$4:$C$100,2))</f>
        <v>Digite o nome do vendedor</v>
      </c>
      <c r="C17" s="11" t="str">
        <f>IF(A17="Digite o nome do vendedor","Digite o nome do vendedor",VLOOKUP(A17,Fornecedores!$A$4:$C$100,3))</f>
        <v>Digite o nome do vendedor</v>
      </c>
      <c r="D17" s="15"/>
    </row>
    <row r="18" spans="1:4" x14ac:dyDescent="0.25">
      <c r="A18" s="11" t="s">
        <v>396</v>
      </c>
      <c r="B18" s="11" t="str">
        <f>IF(A18="Digite o nome do vendedor","Digite o nome do vendedor",VLOOKUP(A18,Fornecedores!$A$4:$C$100,2))</f>
        <v>Digite o nome do vendedor</v>
      </c>
      <c r="C18" s="11" t="str">
        <f>IF(A18="Digite o nome do vendedor","Digite o nome do vendedor",VLOOKUP(A18,Fornecedores!$A$4:$C$100,3))</f>
        <v>Digite o nome do vendedor</v>
      </c>
      <c r="D18" s="15"/>
    </row>
    <row r="19" spans="1:4" x14ac:dyDescent="0.25">
      <c r="A19" s="11" t="s">
        <v>396</v>
      </c>
      <c r="B19" s="11" t="str">
        <f>IF(A19="Digite o nome do vendedor","Digite o nome do vendedor",VLOOKUP(A19,Fornecedores!$A$4:$C$100,2))</f>
        <v>Digite o nome do vendedor</v>
      </c>
      <c r="C19" s="11" t="str">
        <f>IF(A19="Digite o nome do vendedor","Digite o nome do vendedor",VLOOKUP(A19,Fornecedores!$A$4:$C$100,3))</f>
        <v>Digite o nome do vendedor</v>
      </c>
      <c r="D19" s="15"/>
    </row>
    <row r="20" spans="1:4" x14ac:dyDescent="0.25">
      <c r="A20" s="11" t="s">
        <v>396</v>
      </c>
      <c r="B20" s="11" t="str">
        <f>IF(A20="Digite o nome do vendedor","Digite o nome do vendedor",VLOOKUP(A20,Fornecedores!$A$4:$C$100,2))</f>
        <v>Digite o nome do vendedor</v>
      </c>
      <c r="C20" s="11" t="str">
        <f>IF(A20="Digite o nome do vendedor","Digite o nome do vendedor",VLOOKUP(A20,Fornecedores!$A$4:$C$100,3))</f>
        <v>Digite o nome do vendedor</v>
      </c>
      <c r="D20" s="15"/>
    </row>
    <row r="21" spans="1:4" x14ac:dyDescent="0.25">
      <c r="A21" s="11" t="s">
        <v>396</v>
      </c>
      <c r="B21" s="11" t="str">
        <f>IF(A21="Digite o nome do vendedor","Digite o nome do vendedor",VLOOKUP(A21,Fornecedores!$A$4:$C$100,2))</f>
        <v>Digite o nome do vendedor</v>
      </c>
      <c r="C21" s="11" t="str">
        <f>IF(A21="Digite o nome do vendedor","Digite o nome do vendedor",VLOOKUP(A21,Fornecedores!$A$4:$C$100,3))</f>
        <v>Digite o nome do vendedor</v>
      </c>
      <c r="D21" s="15"/>
    </row>
    <row r="22" spans="1:4" x14ac:dyDescent="0.25">
      <c r="A22" s="11" t="s">
        <v>396</v>
      </c>
      <c r="B22" s="11" t="str">
        <f>IF(A22="Digite o nome do vendedor","Digite o nome do vendedor",VLOOKUP(A22,Fornecedores!$A$4:$C$100,2))</f>
        <v>Digite o nome do vendedor</v>
      </c>
      <c r="C22" s="11" t="str">
        <f>IF(A22="Digite o nome do vendedor","Digite o nome do vendedor",VLOOKUP(A22,Fornecedores!$A$4:$C$100,3))</f>
        <v>Digite o nome do vendedor</v>
      </c>
      <c r="D22" s="15"/>
    </row>
  </sheetData>
  <mergeCells count="2">
    <mergeCell ref="A1:D2"/>
    <mergeCell ref="F5:H11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ResetarDados">
                <anchor moveWithCells="1" sizeWithCells="1">
                  <from>
                    <xdr:col>5</xdr:col>
                    <xdr:colOff>371475</xdr:colOff>
                    <xdr:row>6</xdr:row>
                    <xdr:rowOff>76200</xdr:rowOff>
                  </from>
                  <to>
                    <xdr:col>7</xdr:col>
                    <xdr:colOff>266700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Calendário</vt:lpstr>
      <vt:lpstr>Tipos de Dados</vt:lpstr>
      <vt:lpstr>Financeiro</vt:lpstr>
      <vt:lpstr>CartãoA</vt:lpstr>
      <vt:lpstr>CartãoB</vt:lpstr>
      <vt:lpstr>Vendas</vt:lpstr>
      <vt:lpstr>Fornecedores</vt:lpstr>
      <vt:lpstr>Compras</vt:lpstr>
      <vt:lpstr>Vendas no Semestre</vt:lpstr>
      <vt:lpstr>Gráfico de Vendas 2 sem 2021</vt:lpstr>
      <vt:lpstr>Calendário!Area_de_impressao</vt:lpstr>
      <vt:lpstr>Fornecedores!data_ed3pVEN_Dbgtu1BVpoQqM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José Cecanho</dc:creator>
  <cp:lastModifiedBy>Cristiano José Cecanho</cp:lastModifiedBy>
  <cp:lastPrinted>2022-01-11T17:36:55Z</cp:lastPrinted>
  <dcterms:created xsi:type="dcterms:W3CDTF">2022-01-11T16:34:10Z</dcterms:created>
  <dcterms:modified xsi:type="dcterms:W3CDTF">2022-01-17T22:49:32Z</dcterms:modified>
</cp:coreProperties>
</file>