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5600" yWindow="-5600" windowWidth="51200" windowHeight="28360" tabRatio="500"/>
  </bookViews>
  <sheets>
    <sheet name="Table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P6" i="1"/>
  <c r="O7" i="1"/>
  <c r="P7" i="1"/>
  <c r="Q7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P29" i="1"/>
  <c r="O8" i="1"/>
  <c r="P8" i="1"/>
  <c r="Q8" i="1"/>
  <c r="O12" i="1"/>
  <c r="P12" i="1"/>
  <c r="O13" i="1"/>
  <c r="P13" i="1"/>
  <c r="O14" i="1"/>
  <c r="P14" i="1"/>
  <c r="O15" i="1"/>
  <c r="P15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N35" i="1"/>
  <c r="O35" i="1"/>
  <c r="P35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</calcChain>
</file>

<file path=xl/sharedStrings.xml><?xml version="1.0" encoding="utf-8"?>
<sst xmlns="http://schemas.openxmlformats.org/spreadsheetml/2006/main" count="39" uniqueCount="32">
  <si>
    <t>User ID</t>
  </si>
  <si>
    <t>Username</t>
  </si>
  <si>
    <t>First Name</t>
  </si>
  <si>
    <t>Last Name</t>
  </si>
  <si>
    <t>Email</t>
  </si>
  <si>
    <t>Activated</t>
  </si>
  <si>
    <t>Most Recent Login</t>
  </si>
  <si>
    <t>Activation Date</t>
  </si>
  <si>
    <t>Enrollment Date</t>
  </si>
  <si>
    <t>Exercise Engagement</t>
  </si>
  <si>
    <t>Engagement Funnel</t>
  </si>
  <si>
    <t># people</t>
  </si>
  <si>
    <t>% invited</t>
  </si>
  <si>
    <t>% activated</t>
  </si>
  <si>
    <t>Invited</t>
  </si>
  <si>
    <t>--</t>
  </si>
  <si>
    <t>Engaged</t>
  </si>
  <si>
    <t>Engaged  last 7 days</t>
  </si>
  <si>
    <t>Progress Summary</t>
  </si>
  <si>
    <t>Enagement Detail</t>
  </si>
  <si>
    <t>Date</t>
  </si>
  <si>
    <t># of days</t>
  </si>
  <si>
    <t># of people</t>
  </si>
  <si>
    <t>cumulative</t>
  </si>
  <si>
    <t>Progress Detail</t>
  </si>
  <si>
    <t># of exercises</t>
  </si>
  <si>
    <t>Maximum</t>
  </si>
  <si>
    <t>Top Quartile</t>
  </si>
  <si>
    <t>Bottom Quartile</t>
  </si>
  <si>
    <t>Average</t>
  </si>
  <si>
    <t>% complete</t>
  </si>
  <si>
    <t>Total # of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</si>
</sst>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%_);\(#,##0%\)"/>
  </numFmts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2" xfId="0" quotePrefix="1" applyBorder="1" applyAlignment="1">
      <alignment horizontal="right"/>
    </xf>
    <xf numFmtId="0" fontId="0" fillId="0" borderId="3" xfId="0" applyBorder="1"/>
    <xf numFmtId="37" fontId="3" fillId="0" borderId="4" xfId="0" applyNumberFormat="1" applyFont="1" applyFill="1" applyBorder="1"/>
    <xf numFmtId="164" fontId="3" fillId="0" borderId="5" xfId="0" applyNumberFormat="1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37" fontId="0" fillId="0" borderId="4" xfId="0" applyNumberFormat="1" applyFill="1" applyBorder="1"/>
    <xf numFmtId="164" fontId="0" fillId="0" borderId="0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4" xfId="0" applyFill="1" applyBorder="1"/>
    <xf numFmtId="0" fontId="0" fillId="0" borderId="4" xfId="0" applyBorder="1"/>
    <xf numFmtId="0" fontId="0" fillId="0" borderId="0" xfId="0" applyBorder="1"/>
    <xf numFmtId="0" fontId="3" fillId="0" borderId="4" xfId="0" applyFont="1" applyBorder="1"/>
    <xf numFmtId="37" fontId="0" fillId="0" borderId="0" xfId="0" applyNumberFormat="1" applyBorder="1"/>
    <xf numFmtId="0" fontId="0" fillId="0" borderId="8" xfId="0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14" fontId="0" fillId="0" borderId="0" xfId="0" applyNumberFormat="1" applyBorder="1" applyAlignment="1">
      <alignment horizontal="left"/>
    </xf>
    <xf numFmtId="37" fontId="0" fillId="0" borderId="0" xfId="0" applyNumberFormat="1" applyAlignment="1">
      <alignment horizontal="left"/>
    </xf>
    <xf numFmtId="164" fontId="0" fillId="0" borderId="0" xfId="0" applyNumberFormat="1" applyBorder="1"/>
    <xf numFmtId="164" fontId="0" fillId="0" borderId="5" xfId="0" applyNumberFormat="1" applyBorder="1"/>
    <xf numFmtId="0" fontId="0" fillId="0" borderId="0" xfId="0" applyAlignment="1">
      <alignment horizontal="left" indent="1"/>
    </xf>
    <xf numFmtId="37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2" borderId="0" xfId="0" applyFont="1" applyFill="1"/>
    <xf numFmtId="37" fontId="0" fillId="0" borderId="5" xfId="0" applyNumberFormat="1" applyBorder="1"/>
    <xf numFmtId="37" fontId="0" fillId="0" borderId="0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0" fillId="0" borderId="7" xfId="1" applyNumberFormat="1" applyFont="1" applyFill="1" applyBorder="1" applyAlignment="1">
      <alignment horizontal="right"/>
    </xf>
    <xf numFmtId="164" fontId="0" fillId="0" borderId="7" xfId="0" applyNumberFormat="1" applyBorder="1"/>
    <xf numFmtId="164" fontId="0" fillId="0" borderId="6" xfId="0" applyNumberFormat="1" applyBorder="1"/>
    <xf numFmtId="37" fontId="0" fillId="0" borderId="0" xfId="0" applyNumberFormat="1" applyBorder="1" applyAlignment="1">
      <alignment horizontal="right"/>
    </xf>
    <xf numFmtId="37" fontId="0" fillId="0" borderId="5" xfId="0" applyNumberFormat="1" applyBorder="1" applyAlignment="1">
      <alignment horizontal="right"/>
    </xf>
    <xf numFmtId="0" fontId="3" fillId="0" borderId="5" xfId="0" applyFont="1" applyBorder="1"/>
    <xf numFmtId="164" fontId="3" fillId="0" borderId="5" xfId="0" applyNumberFormat="1" applyFont="1" applyBorder="1" applyAlignment="1">
      <alignment horizontal="right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abSelected="1" workbookViewId="0">
      <selection activeCell="O32" sqref="O32"/>
    </sheetView>
  </sheetViews>
  <sheetFormatPr baseColWidth="10" defaultColWidth="11" defaultRowHeight="15" x14ac:dyDescent="0"/>
  <cols>
    <col min="2" max="4" width="18.33203125" customWidth="1"/>
    <col min="5" max="5" width="32.33203125" customWidth="1"/>
    <col min="7" max="10" width="18.33203125" customWidth="1"/>
    <col min="14" max="14" width="17.83203125" bestFit="1" customWidth="1"/>
    <col min="15" max="15" width="12.1640625" bestFit="1" customWidth="1"/>
  </cols>
  <sheetData>
    <row r="1" spans="1:1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>
      <c r="J2" s="27"/>
    </row>
    <row r="3" spans="1:17">
      <c r="J3" s="27"/>
      <c r="N3" s="2" t="s">
        <v>10</v>
      </c>
      <c r="O3" s="3"/>
      <c r="P3" s="3"/>
      <c r="Q3" s="4"/>
    </row>
    <row r="4" spans="1:17">
      <c r="J4" s="27"/>
      <c r="N4" s="5"/>
      <c r="O4" s="6" t="s">
        <v>11</v>
      </c>
      <c r="P4" s="6" t="s">
        <v>12</v>
      </c>
      <c r="Q4" s="7" t="s">
        <v>13</v>
      </c>
    </row>
    <row r="5" spans="1:17">
      <c r="J5" s="27"/>
      <c r="N5" s="8" t="s">
        <v>14</v>
      </c>
      <c r="O5" s="31">
        <f>COUNTA(E2:E9998)</f>
        <v>0</v>
      </c>
      <c r="P5" s="9" t="s">
        <v>15</v>
      </c>
      <c r="Q5" s="10" t="s">
        <v>15</v>
      </c>
    </row>
    <row r="6" spans="1:17">
      <c r="J6" s="27"/>
      <c r="N6" s="8" t="s">
        <v>5</v>
      </c>
      <c r="O6" s="31">
        <f>SUM(F2:F9998)</f>
        <v>0</v>
      </c>
      <c r="P6" s="9" t="e">
        <f>O6/$O$5</f>
        <v>#DIV/0!</v>
      </c>
      <c r="Q6" s="32" t="s">
        <v>15</v>
      </c>
    </row>
    <row r="7" spans="1:17">
      <c r="J7" s="27"/>
      <c r="N7" s="8" t="s">
        <v>16</v>
      </c>
      <c r="O7" s="31">
        <f>COUNTIF(J2:J9998,"&gt;0")</f>
        <v>0</v>
      </c>
      <c r="P7" s="9" t="e">
        <f t="shared" ref="P7:P8" si="0">O7/$O$5</f>
        <v>#DIV/0!</v>
      </c>
      <c r="Q7" s="33" t="e">
        <f>O7/$O$6</f>
        <v>#DIV/0!</v>
      </c>
    </row>
    <row r="8" spans="1:17">
      <c r="J8" s="27"/>
      <c r="N8" s="11" t="s">
        <v>17</v>
      </c>
      <c r="O8" s="31">
        <f ca="1">P29</f>
        <v>0</v>
      </c>
      <c r="P8" s="9" t="e">
        <f t="shared" ca="1" si="0"/>
        <v>#DIV/0!</v>
      </c>
      <c r="Q8" s="33" t="e">
        <f ca="1">O8/$O$6</f>
        <v>#DIV/0!</v>
      </c>
    </row>
    <row r="9" spans="1:17">
      <c r="J9" s="27"/>
      <c r="N9" s="12"/>
      <c r="O9" s="13"/>
      <c r="P9" s="23"/>
      <c r="Q9" s="34"/>
    </row>
    <row r="10" spans="1:17">
      <c r="J10" s="27"/>
      <c r="N10" s="14" t="s">
        <v>18</v>
      </c>
      <c r="O10" s="13"/>
      <c r="P10" s="23"/>
      <c r="Q10" s="34"/>
    </row>
    <row r="11" spans="1:17">
      <c r="J11" s="27"/>
      <c r="N11" s="12"/>
      <c r="O11" s="38" t="s">
        <v>25</v>
      </c>
      <c r="P11" s="39" t="s">
        <v>30</v>
      </c>
      <c r="Q11" s="34"/>
    </row>
    <row r="12" spans="1:17">
      <c r="J12" s="27"/>
      <c r="N12" s="12" t="s">
        <v>26</v>
      </c>
      <c r="O12" s="15">
        <f>MAX($J$2:$J$9998)</f>
        <v>0</v>
      </c>
      <c r="P12" s="23">
        <f>O12/$O$32</f>
        <v>0</v>
      </c>
      <c r="Q12" s="34"/>
    </row>
    <row r="13" spans="1:17">
      <c r="J13" s="27"/>
      <c r="N13" s="12" t="s">
        <v>27</v>
      </c>
      <c r="O13" s="15" t="e">
        <f>QUARTILE($J$2:$J$9998,3)</f>
        <v>#NUM!</v>
      </c>
      <c r="P13" s="23" t="e">
        <f>O13/$O$32</f>
        <v>#NUM!</v>
      </c>
      <c r="Q13" s="34"/>
    </row>
    <row r="14" spans="1:17">
      <c r="J14" s="27"/>
      <c r="N14" s="12" t="s">
        <v>29</v>
      </c>
      <c r="O14" s="15" t="e">
        <f>AVERAGE($J$2:$J$9998)</f>
        <v>#DIV/0!</v>
      </c>
      <c r="P14" s="23" t="e">
        <f>O14/$O$32</f>
        <v>#DIV/0!</v>
      </c>
      <c r="Q14" s="34"/>
    </row>
    <row r="15" spans="1:17">
      <c r="J15" s="27"/>
      <c r="N15" s="16" t="s">
        <v>28</v>
      </c>
      <c r="O15" s="30" t="e">
        <f>QUARTILE($J$2:$J$9998,1)</f>
        <v>#NUM!</v>
      </c>
      <c r="P15" s="24" t="e">
        <f>O15/$O$32</f>
        <v>#NUM!</v>
      </c>
      <c r="Q15" s="35"/>
    </row>
    <row r="16" spans="1:17">
      <c r="J16" s="27"/>
    </row>
    <row r="17" spans="10:18">
      <c r="J17" s="27"/>
    </row>
    <row r="18" spans="10:18">
      <c r="J18" s="27"/>
      <c r="N18" s="17" t="s">
        <v>19</v>
      </c>
    </row>
    <row r="19" spans="10:18">
      <c r="J19" s="27"/>
    </row>
    <row r="20" spans="10:18">
      <c r="J20" s="27"/>
      <c r="N20" s="17" t="s">
        <v>20</v>
      </c>
      <c r="O20" s="18" t="s">
        <v>21</v>
      </c>
      <c r="P20" s="19" t="s">
        <v>22</v>
      </c>
      <c r="Q20" s="19" t="s">
        <v>13</v>
      </c>
      <c r="R20" s="20" t="s">
        <v>23</v>
      </c>
    </row>
    <row r="21" spans="10:18">
      <c r="J21" s="27"/>
      <c r="N21" s="21">
        <f ca="1">TODAY()-O21</f>
        <v>41933</v>
      </c>
      <c r="O21" s="22">
        <v>0</v>
      </c>
      <c r="P21" s="36">
        <f ca="1">COUNTIF($G$2:$G$9998,"="&amp;N21)</f>
        <v>0</v>
      </c>
      <c r="Q21" s="23" t="e">
        <f ca="1">P21/$O$6</f>
        <v>#DIV/0!</v>
      </c>
      <c r="R21" s="23" t="e">
        <f ca="1">Q21</f>
        <v>#DIV/0!</v>
      </c>
    </row>
    <row r="22" spans="10:18">
      <c r="J22" s="27"/>
      <c r="N22" s="21">
        <f ca="1">TODAY()-O22</f>
        <v>41932</v>
      </c>
      <c r="O22" s="22">
        <v>1</v>
      </c>
      <c r="P22" s="36">
        <f ca="1">COUNTIF($G$2:$G$9998,"="&amp;N22)</f>
        <v>0</v>
      </c>
      <c r="Q22" s="23" t="e">
        <f t="shared" ref="Q22:Q29" ca="1" si="1">P22/$O$6</f>
        <v>#DIV/0!</v>
      </c>
      <c r="R22" s="23" t="e">
        <f ca="1">R21+Q22</f>
        <v>#DIV/0!</v>
      </c>
    </row>
    <row r="23" spans="10:18">
      <c r="J23" s="27"/>
      <c r="N23" s="21">
        <f t="shared" ref="N23:N28" ca="1" si="2">TODAY()-O23</f>
        <v>41931</v>
      </c>
      <c r="O23" s="22">
        <v>2</v>
      </c>
      <c r="P23" s="36">
        <f ca="1">COUNTIF($G$2:$G$9998,"="&amp;N23)</f>
        <v>0</v>
      </c>
      <c r="Q23" s="23" t="e">
        <f t="shared" ca="1" si="1"/>
        <v>#DIV/0!</v>
      </c>
      <c r="R23" s="23" t="e">
        <f t="shared" ref="R23:R28" ca="1" si="3">R22+Q23</f>
        <v>#DIV/0!</v>
      </c>
    </row>
    <row r="24" spans="10:18">
      <c r="J24" s="27"/>
      <c r="N24" s="21">
        <f t="shared" ca="1" si="2"/>
        <v>41930</v>
      </c>
      <c r="O24" s="22">
        <v>3</v>
      </c>
      <c r="P24" s="36">
        <f ca="1">COUNTIF($G$2:$G$9998,"="&amp;N24)</f>
        <v>0</v>
      </c>
      <c r="Q24" s="23" t="e">
        <f t="shared" ca="1" si="1"/>
        <v>#DIV/0!</v>
      </c>
      <c r="R24" s="23" t="e">
        <f t="shared" ca="1" si="3"/>
        <v>#DIV/0!</v>
      </c>
    </row>
    <row r="25" spans="10:18">
      <c r="J25" s="27"/>
      <c r="N25" s="21">
        <f t="shared" ca="1" si="2"/>
        <v>41929</v>
      </c>
      <c r="O25" s="22">
        <v>4</v>
      </c>
      <c r="P25" s="36">
        <f ca="1">COUNTIF($G$2:$G$9998,"="&amp;N25)</f>
        <v>0</v>
      </c>
      <c r="Q25" s="23" t="e">
        <f t="shared" ca="1" si="1"/>
        <v>#DIV/0!</v>
      </c>
      <c r="R25" s="23" t="e">
        <f t="shared" ca="1" si="3"/>
        <v>#DIV/0!</v>
      </c>
    </row>
    <row r="26" spans="10:18">
      <c r="J26" s="27"/>
      <c r="N26" s="21">
        <f t="shared" ca="1" si="2"/>
        <v>41928</v>
      </c>
      <c r="O26" s="22">
        <v>5</v>
      </c>
      <c r="P26" s="36">
        <f ca="1">COUNTIF($G$2:$G$9998,"="&amp;N26)</f>
        <v>0</v>
      </c>
      <c r="Q26" s="23" t="e">
        <f t="shared" ca="1" si="1"/>
        <v>#DIV/0!</v>
      </c>
      <c r="R26" s="23" t="e">
        <f t="shared" ca="1" si="3"/>
        <v>#DIV/0!</v>
      </c>
    </row>
    <row r="27" spans="10:18">
      <c r="J27" s="27"/>
      <c r="N27" s="21">
        <f t="shared" ca="1" si="2"/>
        <v>41927</v>
      </c>
      <c r="O27" s="22">
        <v>6</v>
      </c>
      <c r="P27" s="36">
        <f ca="1">COUNTIF($G$2:$G$9998,"="&amp;N27)</f>
        <v>0</v>
      </c>
      <c r="Q27" s="23" t="e">
        <f t="shared" ca="1" si="1"/>
        <v>#DIV/0!</v>
      </c>
      <c r="R27" s="23" t="e">
        <f t="shared" ca="1" si="3"/>
        <v>#DIV/0!</v>
      </c>
    </row>
    <row r="28" spans="10:18">
      <c r="J28" s="27"/>
      <c r="N28" s="21">
        <f t="shared" ca="1" si="2"/>
        <v>41926</v>
      </c>
      <c r="O28" s="22">
        <v>7</v>
      </c>
      <c r="P28" s="37">
        <f ca="1">COUNTIF($G$2:$G$9998,"="&amp;N28)</f>
        <v>0</v>
      </c>
      <c r="Q28" s="24" t="e">
        <f t="shared" ca="1" si="1"/>
        <v>#DIV/0!</v>
      </c>
      <c r="R28" s="23" t="e">
        <f t="shared" ca="1" si="3"/>
        <v>#DIV/0!</v>
      </c>
    </row>
    <row r="29" spans="10:18">
      <c r="J29" s="27"/>
      <c r="P29" s="26">
        <f ca="1">SUM(P21:P28)</f>
        <v>0</v>
      </c>
      <c r="Q29" s="23" t="e">
        <f t="shared" ca="1" si="1"/>
        <v>#DIV/0!</v>
      </c>
      <c r="R29" s="23"/>
    </row>
    <row r="30" spans="10:18">
      <c r="J30" s="27"/>
    </row>
    <row r="31" spans="10:18">
      <c r="J31" s="27"/>
      <c r="N31" s="17" t="s">
        <v>24</v>
      </c>
    </row>
    <row r="32" spans="10:18">
      <c r="J32" s="27"/>
      <c r="N32" t="s">
        <v>31</v>
      </c>
      <c r="O32" s="29">
        <v>210</v>
      </c>
    </row>
    <row r="33" spans="10:16">
      <c r="J33" s="27"/>
    </row>
    <row r="34" spans="10:16">
      <c r="J34" s="27"/>
      <c r="N34" s="17" t="s">
        <v>25</v>
      </c>
      <c r="O34" s="19" t="s">
        <v>22</v>
      </c>
      <c r="P34" s="19" t="s">
        <v>13</v>
      </c>
    </row>
    <row r="35" spans="10:16">
      <c r="J35" s="27"/>
      <c r="M35" s="28">
        <v>10</v>
      </c>
      <c r="N35" s="25" t="str">
        <f t="shared" ref="N35:N43" si="4">"&gt;"&amp;M35&amp;" exercises"</f>
        <v>&gt;10 exercises</v>
      </c>
      <c r="O35" s="26">
        <f>COUNTIF($J$2:$J$998,"&gt;="&amp;M35)</f>
        <v>0</v>
      </c>
      <c r="P35" s="23" t="e">
        <f>O35/$O$6</f>
        <v>#DIV/0!</v>
      </c>
    </row>
    <row r="36" spans="10:16">
      <c r="J36" s="27"/>
      <c r="M36" s="28">
        <v>25</v>
      </c>
      <c r="N36" s="25" t="str">
        <f t="shared" si="4"/>
        <v>&gt;25 exercises</v>
      </c>
      <c r="O36" s="26">
        <f>COUNTIF($J$2:$J$998,"&gt;="&amp;M36)</f>
        <v>0</v>
      </c>
      <c r="P36" s="23" t="e">
        <f t="shared" ref="P36:P44" si="5">O36/$O$6</f>
        <v>#DIV/0!</v>
      </c>
    </row>
    <row r="37" spans="10:16">
      <c r="J37" s="27"/>
      <c r="M37" s="28">
        <f>M36+25</f>
        <v>50</v>
      </c>
      <c r="N37" s="25" t="str">
        <f t="shared" si="4"/>
        <v>&gt;50 exercises</v>
      </c>
      <c r="O37" s="26">
        <f>COUNTIF($J$2:$J$998,"&gt;="&amp;M37)</f>
        <v>0</v>
      </c>
      <c r="P37" s="23" t="e">
        <f t="shared" si="5"/>
        <v>#DIV/0!</v>
      </c>
    </row>
    <row r="38" spans="10:16">
      <c r="J38" s="27"/>
      <c r="M38" s="28">
        <f t="shared" ref="M38:M44" si="6">M37+25</f>
        <v>75</v>
      </c>
      <c r="N38" s="25" t="str">
        <f t="shared" si="4"/>
        <v>&gt;75 exercises</v>
      </c>
      <c r="O38" s="26">
        <f>COUNTIF($J$2:$J$998,"&gt;="&amp;M38)</f>
        <v>0</v>
      </c>
      <c r="P38" s="23" t="e">
        <f t="shared" si="5"/>
        <v>#DIV/0!</v>
      </c>
    </row>
    <row r="39" spans="10:16">
      <c r="J39" s="27"/>
      <c r="M39" s="28">
        <f t="shared" si="6"/>
        <v>100</v>
      </c>
      <c r="N39" s="25" t="str">
        <f t="shared" si="4"/>
        <v>&gt;100 exercises</v>
      </c>
      <c r="O39" s="26">
        <f>COUNTIF($J$2:$J$998,"&gt;="&amp;M39)</f>
        <v>0</v>
      </c>
      <c r="P39" s="23" t="e">
        <f t="shared" si="5"/>
        <v>#DIV/0!</v>
      </c>
    </row>
    <row r="40" spans="10:16">
      <c r="J40" s="27"/>
      <c r="M40" s="28">
        <f t="shared" si="6"/>
        <v>125</v>
      </c>
      <c r="N40" s="25" t="str">
        <f t="shared" si="4"/>
        <v>&gt;125 exercises</v>
      </c>
      <c r="O40" s="26">
        <f>COUNTIF($J$2:$J$998,"&gt;="&amp;M40)</f>
        <v>0</v>
      </c>
      <c r="P40" s="23" t="e">
        <f t="shared" si="5"/>
        <v>#DIV/0!</v>
      </c>
    </row>
    <row r="41" spans="10:16">
      <c r="J41" s="27"/>
      <c r="M41" s="28">
        <f t="shared" si="6"/>
        <v>150</v>
      </c>
      <c r="N41" s="25" t="str">
        <f t="shared" si="4"/>
        <v>&gt;150 exercises</v>
      </c>
      <c r="O41" s="26">
        <f>COUNTIF($J$2:$J$998,"&gt;="&amp;M41)</f>
        <v>0</v>
      </c>
      <c r="P41" s="23" t="e">
        <f t="shared" si="5"/>
        <v>#DIV/0!</v>
      </c>
    </row>
    <row r="42" spans="10:16">
      <c r="J42" s="27"/>
      <c r="M42" s="28">
        <f t="shared" si="6"/>
        <v>175</v>
      </c>
      <c r="N42" s="25" t="str">
        <f t="shared" si="4"/>
        <v>&gt;175 exercises</v>
      </c>
      <c r="O42" s="26">
        <f>COUNTIF($J$2:$J$998,"&gt;="&amp;M42)</f>
        <v>0</v>
      </c>
      <c r="P42" s="23" t="e">
        <f t="shared" si="5"/>
        <v>#DIV/0!</v>
      </c>
    </row>
    <row r="43" spans="10:16">
      <c r="J43" s="27"/>
      <c r="M43" s="28">
        <f t="shared" si="6"/>
        <v>200</v>
      </c>
      <c r="N43" s="25" t="str">
        <f t="shared" si="4"/>
        <v>&gt;200 exercises</v>
      </c>
      <c r="O43" s="26">
        <f>COUNTIF($J$2:$J$998,"&gt;="&amp;M43)</f>
        <v>0</v>
      </c>
      <c r="P43" s="23" t="e">
        <f t="shared" si="5"/>
        <v>#DIV/0!</v>
      </c>
    </row>
    <row r="44" spans="10:16">
      <c r="J44" s="27"/>
      <c r="M44" s="28">
        <f t="shared" si="6"/>
        <v>225</v>
      </c>
      <c r="N44" s="25" t="str">
        <f t="shared" ref="N44" si="7">"&gt;"&amp;M44&amp;" exercises"</f>
        <v>&gt;225 exercises</v>
      </c>
      <c r="O44" s="26">
        <f>COUNTIF($J$2:$J$998,"&gt;="&amp;M44)</f>
        <v>0</v>
      </c>
      <c r="P44" s="23" t="e">
        <f t="shared" si="5"/>
        <v>#DIV/0!</v>
      </c>
    </row>
    <row r="45" spans="10:16">
      <c r="J45" s="27"/>
    </row>
    <row r="46" spans="10:16">
      <c r="J46" s="27"/>
    </row>
    <row r="47" spans="10:16">
      <c r="J47" s="27"/>
    </row>
    <row r="48" spans="10:16">
      <c r="J48" s="27"/>
    </row>
    <row r="49" spans="10:10">
      <c r="J49" s="27"/>
    </row>
    <row r="50" spans="10:10">
      <c r="J50" s="27"/>
    </row>
    <row r="51" spans="10:10">
      <c r="J51" s="27"/>
    </row>
    <row r="52" spans="10:10">
      <c r="J52" s="27"/>
    </row>
    <row r="53" spans="10:10">
      <c r="J53" s="27"/>
    </row>
    <row r="54" spans="10:10">
      <c r="J54" s="27"/>
    </row>
    <row r="55" spans="10:10">
      <c r="J55" s="27"/>
    </row>
    <row r="56" spans="10:10">
      <c r="J56" s="27"/>
    </row>
    <row r="57" spans="10:10">
      <c r="J57" s="27"/>
    </row>
    <row r="58" spans="10:10">
      <c r="J58" s="27"/>
    </row>
    <row r="59" spans="10:10">
      <c r="J59" s="27"/>
    </row>
    <row r="60" spans="10:10">
      <c r="J60" s="27"/>
    </row>
    <row r="61" spans="10:10">
      <c r="J61" s="27"/>
    </row>
    <row r="62" spans="10:10">
      <c r="J62" s="27"/>
    </row>
    <row r="63" spans="10:10">
      <c r="J63" s="27"/>
    </row>
    <row r="64" spans="10:10">
      <c r="J64" s="27"/>
    </row>
    <row r="65" spans="10:10">
      <c r="J65" s="27"/>
    </row>
    <row r="66" spans="10:10">
      <c r="J66" s="27"/>
    </row>
    <row r="67" spans="10:10">
      <c r="J67" s="27"/>
    </row>
    <row r="68" spans="10:10">
      <c r="J68" s="27"/>
    </row>
    <row r="69" spans="10:10">
      <c r="J69" s="27"/>
    </row>
    <row r="70" spans="10:10">
      <c r="J70" s="27"/>
    </row>
    <row r="71" spans="10:10">
      <c r="J71" s="27"/>
    </row>
    <row r="72" spans="10:10">
      <c r="J72" s="27"/>
    </row>
    <row r="73" spans="10:10">
      <c r="J73" s="27"/>
    </row>
    <row r="74" spans="10:10">
      <c r="J74" s="27"/>
    </row>
    <row r="75" spans="10:10">
      <c r="J75" s="27"/>
    </row>
    <row r="76" spans="10:10">
      <c r="J76" s="27"/>
    </row>
    <row r="77" spans="10:10">
      <c r="J77" s="27"/>
    </row>
    <row r="78" spans="10:10">
      <c r="J78" s="27"/>
    </row>
    <row r="79" spans="10:10">
      <c r="J79" s="27"/>
    </row>
    <row r="80" spans="10:10">
      <c r="J80" s="27"/>
    </row>
    <row r="81" spans="10:10">
      <c r="J81" s="27"/>
    </row>
    <row r="82" spans="10:10">
      <c r="J82" s="27"/>
    </row>
    <row r="83" spans="10:10">
      <c r="J83" s="27"/>
    </row>
    <row r="84" spans="10:10">
      <c r="J84" s="27"/>
    </row>
    <row r="85" spans="10:10">
      <c r="J85" s="27"/>
    </row>
    <row r="86" spans="10:10">
      <c r="J86" s="27"/>
    </row>
    <row r="87" spans="10:10">
      <c r="J87" s="27"/>
    </row>
    <row r="88" spans="10:10">
      <c r="J88" s="27"/>
    </row>
    <row r="89" spans="10:10">
      <c r="J89" s="27"/>
    </row>
    <row r="90" spans="10:10">
      <c r="J90" s="27"/>
    </row>
    <row r="91" spans="10:10">
      <c r="J91" s="27"/>
    </row>
    <row r="92" spans="10:10">
      <c r="J92" s="27"/>
    </row>
    <row r="93" spans="10:10">
      <c r="J93" s="27"/>
    </row>
    <row r="94" spans="10:10">
      <c r="J94" s="27"/>
    </row>
    <row r="95" spans="10:10">
      <c r="J95" s="27"/>
    </row>
    <row r="96" spans="10:10">
      <c r="J96" s="27"/>
    </row>
    <row r="97" spans="10:10">
      <c r="J97" s="27"/>
    </row>
    <row r="98" spans="10:10">
      <c r="J98" s="27"/>
    </row>
    <row r="99" spans="10:10">
      <c r="J99" s="27"/>
    </row>
    <row r="100" spans="10:10">
      <c r="J100" s="27"/>
    </row>
    <row r="101" spans="10:10">
      <c r="J101" s="27"/>
    </row>
    <row r="102" spans="10:10">
      <c r="J102" s="27"/>
    </row>
    <row r="103" spans="10:10">
      <c r="J103" s="27"/>
    </row>
    <row r="104" spans="10:10">
      <c r="J104" s="27"/>
    </row>
    <row r="105" spans="10:10">
      <c r="J105" s="27"/>
    </row>
    <row r="106" spans="10:10">
      <c r="J106" s="27"/>
    </row>
    <row r="107" spans="10:10">
      <c r="J107" s="27"/>
    </row>
    <row r="108" spans="10:10">
      <c r="J108" s="27"/>
    </row>
    <row r="109" spans="10:10">
      <c r="J109" s="27"/>
    </row>
    <row r="110" spans="10:10">
      <c r="J110" s="27"/>
    </row>
    <row r="111" spans="10:10">
      <c r="J111" s="27"/>
    </row>
    <row r="112" spans="10:10">
      <c r="J112" s="27"/>
    </row>
    <row r="113" spans="10:10">
      <c r="J113" s="27"/>
    </row>
    <row r="114" spans="10:10">
      <c r="J114" s="27"/>
    </row>
    <row r="115" spans="10:10">
      <c r="J115" s="27"/>
    </row>
    <row r="116" spans="10:10">
      <c r="J116" s="27"/>
    </row>
    <row r="117" spans="10:10">
      <c r="J117" s="27"/>
    </row>
    <row r="118" spans="10:10">
      <c r="J118" s="27"/>
    </row>
    <row r="119" spans="10:10">
      <c r="J119" s="27"/>
    </row>
    <row r="120" spans="10:10">
      <c r="J120" s="27"/>
    </row>
    <row r="121" spans="10:10">
      <c r="J121" s="27"/>
    </row>
    <row r="122" spans="10:10">
      <c r="J122" s="27"/>
    </row>
    <row r="123" spans="10:10">
      <c r="J123" s="27"/>
    </row>
    <row r="124" spans="10:10">
      <c r="J124" s="27"/>
    </row>
    <row r="125" spans="10:10">
      <c r="J125" s="27"/>
    </row>
    <row r="126" spans="10:10">
      <c r="J126" s="27"/>
    </row>
    <row r="127" spans="10:10">
      <c r="J127" s="27"/>
    </row>
    <row r="128" spans="10:10">
      <c r="J128" s="27"/>
    </row>
    <row r="129" spans="10:10">
      <c r="J129" s="27"/>
    </row>
    <row r="130" spans="10:10">
      <c r="J130" s="27"/>
    </row>
    <row r="131" spans="10:10">
      <c r="J131" s="27"/>
    </row>
    <row r="132" spans="10:10">
      <c r="J132" s="27"/>
    </row>
    <row r="133" spans="10:10">
      <c r="J133" s="27"/>
    </row>
    <row r="134" spans="10:10">
      <c r="J134" s="27"/>
    </row>
    <row r="135" spans="10:10">
      <c r="J135" s="27"/>
    </row>
    <row r="136" spans="10:10">
      <c r="J136" s="27"/>
    </row>
    <row r="137" spans="10:10">
      <c r="J137" s="27"/>
    </row>
    <row r="138" spans="10:10">
      <c r="J138" s="27"/>
    </row>
    <row r="139" spans="10:10">
      <c r="J139" s="27"/>
    </row>
    <row r="140" spans="10:10">
      <c r="J140" s="27"/>
    </row>
    <row r="141" spans="10:10">
      <c r="J141" s="27"/>
    </row>
    <row r="142" spans="10:10">
      <c r="J142" s="27"/>
    </row>
    <row r="143" spans="10:10">
      <c r="J143" s="27"/>
    </row>
    <row r="144" spans="10:10">
      <c r="J144" s="27"/>
    </row>
    <row r="145" spans="10:10">
      <c r="J145" s="27"/>
    </row>
    <row r="146" spans="10:10">
      <c r="J146" s="27"/>
    </row>
    <row r="147" spans="10:10">
      <c r="J147" s="27"/>
    </row>
    <row r="148" spans="10:10">
      <c r="J148" s="27"/>
    </row>
    <row r="149" spans="10:10">
      <c r="J149" s="27"/>
    </row>
    <row r="150" spans="10:10">
      <c r="J150" s="27"/>
    </row>
    <row r="151" spans="10:10">
      <c r="J151" s="27"/>
    </row>
    <row r="152" spans="10:10">
      <c r="J152" s="27"/>
    </row>
    <row r="153" spans="10:10">
      <c r="J153" s="27"/>
    </row>
    <row r="154" spans="10:10">
      <c r="J154" s="27"/>
    </row>
    <row r="155" spans="10:10">
      <c r="J155" s="27"/>
    </row>
    <row r="156" spans="10:10">
      <c r="J156" s="27"/>
    </row>
    <row r="157" spans="10:10">
      <c r="J157" s="27"/>
    </row>
    <row r="158" spans="10:10">
      <c r="J158" s="27"/>
    </row>
    <row r="159" spans="10:10">
      <c r="J159" s="27"/>
    </row>
    <row r="160" spans="10:10">
      <c r="J160" s="27"/>
    </row>
    <row r="161" spans="10:10">
      <c r="J161" s="27"/>
    </row>
    <row r="162" spans="10:10">
      <c r="J162" s="27"/>
    </row>
    <row r="163" spans="10:10">
      <c r="J163" s="27"/>
    </row>
    <row r="164" spans="10:10">
      <c r="J164" s="27"/>
    </row>
    <row r="165" spans="10:10">
      <c r="J165" s="27"/>
    </row>
    <row r="166" spans="10:10">
      <c r="J166" s="27"/>
    </row>
    <row r="167" spans="10:10">
      <c r="J167" s="27"/>
    </row>
    <row r="168" spans="10:10">
      <c r="J168" s="27"/>
    </row>
    <row r="169" spans="10:10">
      <c r="J169" s="27"/>
    </row>
    <row r="170" spans="10:10">
      <c r="J170" s="27"/>
    </row>
    <row r="171" spans="10:10">
      <c r="J171" s="27"/>
    </row>
    <row r="172" spans="10:10">
      <c r="J172" s="27"/>
    </row>
    <row r="173" spans="10:10">
      <c r="J173" s="27"/>
    </row>
    <row r="174" spans="10:10">
      <c r="J174" s="27"/>
    </row>
    <row r="175" spans="10:10">
      <c r="J175" s="27"/>
    </row>
  </sheetData>
  <pageMargins left="0.75" right="0.75" top="1" bottom="1" header="0.5" footer="0.5"/>
  <pageSetup orientation="portrait" horizontalDpi="4294967292" verticalDpi="4294967292"/>
  <ignoredErrors>
    <ignoredError sqref="O5:O15 P21:P28 O35:O4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Metakis</dc:creator>
  <cp:lastModifiedBy>Vishal Gandhi</cp:lastModifiedBy>
  <dcterms:created xsi:type="dcterms:W3CDTF">2014-10-21T13:27:07Z</dcterms:created>
  <dcterms:modified xsi:type="dcterms:W3CDTF">2014-10-21T22:10:27Z</dcterms:modified>
</cp:coreProperties>
</file>