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ecilia\Desktop\UTSC\Crowdfunding-Kickstarter-Analysis\"/>
    </mc:Choice>
  </mc:AlternateContent>
  <xr:revisionPtr revIDLastSave="0" documentId="13_ncr:1_{B7C52A71-FEF0-430F-BD3A-37DB29BE796E}" xr6:coauthVersionLast="46" xr6:coauthVersionMax="46" xr10:uidLastSave="{00000000-0000-0000-0000-000000000000}"/>
  <bookViews>
    <workbookView xWindow="-108" yWindow="-108" windowWidth="23256" windowHeight="12576" firstSheet="1" activeTab="4" xr2:uid="{00000000-000D-0000-FFFF-FFFF00000000}"/>
  </bookViews>
  <sheets>
    <sheet name="Campaign Details" sheetId="1" r:id="rId1"/>
    <sheet name="State vs Parent-Category" sheetId="3" r:id="rId2"/>
    <sheet name="State vs Sub-Category" sheetId="4" r:id="rId3"/>
    <sheet name="State vs Months" sheetId="5" r:id="rId4"/>
    <sheet name="State vs Funding Goals" sheetId="6" r:id="rId5"/>
    <sheet name="Stats SuccessFail" sheetId="7" r:id="rId6"/>
  </sheets>
  <definedNames>
    <definedName name="_xlnm._FilterDatabase" localSheetId="0" hidden="1">'Campaign Details'!$A$1:$T$4115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46" i="4" l="1"/>
  <c r="I9" i="7"/>
  <c r="I8" i="7"/>
  <c r="H9" i="7"/>
  <c r="H8" i="7"/>
  <c r="I7" i="7"/>
  <c r="I6" i="7"/>
  <c r="I5" i="7"/>
  <c r="I4" i="7"/>
  <c r="I3" i="7"/>
  <c r="I2" i="7"/>
  <c r="H7" i="7"/>
  <c r="H6" i="7"/>
  <c r="H5" i="7"/>
  <c r="H4" i="7"/>
  <c r="H3" i="7"/>
  <c r="H2" i="7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E9" i="6" s="1"/>
  <c r="H9" i="6" s="1"/>
  <c r="B8" i="6"/>
  <c r="B7" i="6"/>
  <c r="B6" i="6"/>
  <c r="B5" i="6"/>
  <c r="B4" i="6"/>
  <c r="B3" i="6"/>
  <c r="B2" i="6"/>
  <c r="E2" i="6" l="1"/>
  <c r="H2" i="6" s="1"/>
  <c r="E8" i="6"/>
  <c r="F8" i="6" s="1"/>
  <c r="E10" i="6"/>
  <c r="F10" i="6" s="1"/>
  <c r="E7" i="6"/>
  <c r="F7" i="6" s="1"/>
  <c r="G9" i="6"/>
  <c r="E13" i="6"/>
  <c r="G13" i="6" s="1"/>
  <c r="E5" i="6"/>
  <c r="G5" i="6" s="1"/>
  <c r="F9" i="6"/>
  <c r="E12" i="6"/>
  <c r="G12" i="6" s="1"/>
  <c r="E4" i="6"/>
  <c r="F4" i="6" s="1"/>
  <c r="E11" i="6"/>
  <c r="H11" i="6" s="1"/>
  <c r="E3" i="6"/>
  <c r="F3" i="6" s="1"/>
  <c r="E6" i="6"/>
  <c r="G6" i="6" s="1"/>
  <c r="G3" i="6" l="1"/>
  <c r="F2" i="6"/>
  <c r="H8" i="6"/>
  <c r="G8" i="6"/>
  <c r="G4" i="6"/>
  <c r="G2" i="6"/>
  <c r="F13" i="6"/>
  <c r="F5" i="6"/>
  <c r="H7" i="6"/>
  <c r="H3" i="6"/>
  <c r="H12" i="6"/>
  <c r="G7" i="6"/>
  <c r="H10" i="6"/>
  <c r="F6" i="6"/>
  <c r="H5" i="6"/>
  <c r="G10" i="6"/>
  <c r="H6" i="6"/>
  <c r="H4" i="6"/>
  <c r="G11" i="6"/>
  <c r="F11" i="6"/>
  <c r="F12" i="6"/>
  <c r="H13" i="6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<sst xmlns="http://schemas.openxmlformats.org/spreadsheetml/2006/main" count="28549" uniqueCount="8411">
  <si>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</si>
  <si>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</si>
  <si>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</si>
  <si>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</si>
  <si>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</si>
  <si>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</si>
  <si>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</si>
  <si>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</si>
  <si>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</si>
  <si>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</si>
  <si>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</si>
  <si>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</si>
  <si>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</si>
  <si>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</si>
  <si>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</si>
  <si>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</si>
  <si>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</si>
  <si>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</si>
  <si>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</si>
  <si>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</si>
  <si>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</si>
  <si>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</si>
  <si>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</si>
  <si>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</si>
  <si>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</si>
  <si>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</si>
  <si>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</si>
  <si>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</si>
  <si>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</si>
  <si>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</si>
  <si>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</si>
  <si>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</si>
  <si>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</si>
  <si>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</si>
  <si>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</si>
  <si>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</si>
  <si>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</si>
  <si>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</si>
  <si>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</si>
  <si>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</si>
  <si>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</si>
  <si>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</si>
  <si>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</si>
  <si>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</si>
  <si>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</si>
  <si>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</si>
  <si>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</si>
  <si>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</si>
  <si>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</si>
  <si>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</si>
  <si>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</si>
  <si>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</si>
  <si>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</si>
  <si>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</si>
  <si>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</si>
  <si>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</si>
  <si>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</si>
  <si>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</si>
  <si>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</si>
  <si>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</si>
  <si>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</si>
  <si>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</si>
  <si>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</si>
  <si>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</si>
  <si>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</si>
  <si>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</si>
  <si>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</si>
  <si>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</si>
  <si>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</si>
  <si>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</si>
  <si>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</si>
  <si>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</si>
  <si>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</si>
  <si>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</si>
  <si>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</si>
  <si>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</si>
  <si>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</si>
  <si>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</si>
  <si>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</si>
  <si>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</si>
  <si>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</si>
  <si>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</si>
  <si>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</si>
  <si>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</si>
  <si>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</si>
  <si>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</si>
  <si>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</si>
  <si>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</si>
  <si>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</si>
  <si>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</si>
  <si>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</si>
  <si>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</si>
  <si>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</si>
  <si>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</si>
  <si>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</si>
  <si>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</si>
  <si>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</si>
  <si>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</si>
  <si>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</si>
  <si>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</si>
  <si>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</si>
  <si>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</si>
  <si>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</si>
  <si>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</si>
  <si>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</si>
  <si>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</si>
  <si>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</si>
  <si>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</si>
  <si>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</si>
  <si>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</si>
  <si>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</si>
  <si>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</si>
  <si>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</si>
  <si>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</si>
  <si>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</si>
  <si>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</si>
  <si>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</si>
  <si>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</si>
  <si>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</si>
  <si>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</si>
  <si>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</si>
  <si>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</si>
  <si>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</si>
  <si>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</si>
  <si>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</si>
  <si>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</si>
  <si>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</si>
  <si>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</si>
  <si>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</si>
  <si>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</si>
  <si>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</si>
  <si>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</si>
  <si>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</si>
  <si>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</si>
  <si>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</si>
  <si>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</si>
  <si>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</si>
  <si>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</si>
  <si>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</si>
  <si>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</si>
  <si>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</si>
  <si>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</si>
  <si>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</si>
  <si>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</si>
  <si>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</si>
  <si>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</si>
  <si>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</si>
  <si>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</si>
  <si>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</si>
  <si>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</si>
  <si>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</si>
  <si>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</si>
  <si>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</si>
  <si>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</si>
  <si>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</si>
  <si>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</si>
  <si>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</si>
  <si>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</si>
  <si>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</si>
  <si>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</si>
  <si>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</si>
  <si>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</si>
  <si>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</si>
  <si>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</si>
  <si>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</si>
  <si>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</si>
  <si>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</si>
  <si>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</si>
  <si>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</si>
  <si>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</si>
  <si>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</si>
  <si>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</si>
  <si>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</si>
  <si>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</si>
  <si>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</si>
  <si>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</si>
  <si>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</si>
  <si>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</si>
  <si>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</si>
  <si>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</si>
  <si>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</si>
  <si>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</si>
  <si>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</si>
  <si>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</si>
  <si>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</si>
  <si>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</si>
  <si>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</si>
  <si>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</si>
  <si>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</si>
  <si>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</si>
  <si>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</si>
  <si>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</si>
  <si>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</si>
  <si>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</si>
  <si>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</si>
  <si>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</si>
  <si>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</si>
  <si>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</si>
  <si>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</si>
  <si>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</si>
  <si>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</si>
  <si>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</si>
  <si>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</si>
  <si>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</si>
  <si>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</si>
  <si>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</si>
  <si>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</si>
  <si>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</si>
  <si>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</si>
  <si>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</si>
  <si>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</si>
  <si>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</si>
  <si>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</si>
  <si>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</si>
  <si>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</si>
  <si>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</si>
  <si>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</si>
  <si>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</si>
  <si>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</si>
  <si>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</si>
  <si>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</si>
  <si>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</si>
  <si>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</si>
  <si>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</si>
  <si>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</si>
  <si>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</si>
  <si>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</si>
  <si>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</si>
  <si>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</si>
  <si>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</si>
  <si>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</si>
  <si>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</si>
  <si>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</si>
  <si>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</si>
  <si>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</si>
  <si>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</si>
  <si>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</si>
  <si>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</si>
  <si>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</si>
  <si>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</si>
  <si>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</si>
  <si>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</si>
  <si>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</si>
  <si>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</si>
  <si>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</si>
  <si>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</si>
  <si>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</si>
  <si>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</si>
  <si>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</si>
  <si>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</si>
  <si>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</si>
  <si>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</si>
  <si>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</si>
  <si>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</si>
  <si>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</si>
  <si>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</si>
  <si>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</si>
  <si>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</si>
  <si>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</si>
  <si>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</si>
  <si>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</si>
  <si>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</si>
  <si>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</si>
  <si>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</si>
  <si>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</si>
  <si>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</si>
  <si>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</si>
  <si>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</si>
  <si>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</si>
  <si>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</si>
  <si>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</si>
  <si>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</si>
  <si>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</si>
  <si>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</si>
  <si>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</si>
  <si>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</si>
  <si>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</si>
  <si>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</si>
  <si>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</si>
  <si>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</si>
  <si>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</si>
  <si>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</si>
  <si>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</si>
  <si>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</si>
  <si>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</si>
  <si>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</si>
  <si>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</si>
  <si>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</si>
  <si>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</si>
  <si>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</si>
  <si>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</si>
  <si>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</si>
  <si>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</si>
  <si>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</si>
  <si>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</si>
  <si>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</si>
  <si>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</si>
  <si>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</si>
  <si>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</si>
  <si>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</si>
  <si>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</si>
  <si>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</si>
  <si>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</si>
  <si>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</si>
  <si>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</si>
  <si>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</si>
  <si>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</si>
  <si>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</si>
  <si>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</si>
  <si>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</si>
  <si>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</si>
  <si>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</si>
  <si>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</si>
  <si>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</si>
  <si>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</si>
  <si>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</si>
  <si>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</si>
  <si>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</si>
  <si>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</si>
  <si>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</si>
  <si>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</si>
  <si>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</si>
  <si>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</si>
  <si>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</si>
  <si>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</si>
  <si>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</si>
  <si>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</si>
  <si>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</si>
  <si>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</si>
  <si>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</si>
  <si>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</si>
  <si>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</si>
  <si>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</si>
  <si>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</si>
  <si>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</si>
  <si>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</si>
  <si>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</si>
  <si>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</si>
  <si>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</si>
  <si>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</si>
  <si>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</si>
  <si>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</si>
  <si>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</si>
  <si>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</si>
  <si>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</si>
  <si>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</si>
  <si>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</si>
  <si>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</si>
  <si>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</si>
  <si>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</si>
  <si>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</si>
  <si>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</si>
  <si>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</si>
  <si>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</si>
  <si>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</si>
  <si>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</si>
  <si>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</si>
  <si>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</si>
  <si>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</si>
  <si>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</si>
  <si>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</si>
  <si>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</si>
  <si>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</si>
  <si>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</si>
  <si>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</si>
  <si>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</si>
  <si>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</si>
  <si>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</si>
  <si>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</si>
  <si>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</si>
  <si>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</si>
  <si>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</si>
  <si>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</si>
  <si>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</si>
  <si>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</si>
  <si>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</si>
  <si>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</si>
  <si>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</si>
  <si>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</si>
  <si>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</si>
  <si>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</si>
  <si>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</si>
  <si>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</si>
  <si>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</si>
  <si>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</si>
  <si>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</si>
  <si>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</si>
  <si>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</si>
  <si>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</si>
  <si>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</si>
  <si>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</si>
  <si>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</si>
  <si>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</si>
  <si>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</si>
  <si>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</si>
  <si>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</si>
  <si>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</si>
  <si>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</si>
  <si>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</si>
  <si>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</si>
  <si>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</si>
  <si>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</si>
  <si>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</si>
  <si>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</si>
  <si>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</si>
  <si>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</si>
  <si>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</si>
  <si>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</si>
  <si>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</si>
  <si>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</si>
  <si>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</si>
  <si>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</si>
  <si>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</si>
  <si>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</si>
  <si>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</si>
  <si>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</si>
  <si>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</si>
  <si>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</si>
  <si>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</si>
  <si>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</si>
  <si>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</si>
  <si>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</si>
  <si>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</si>
  <si>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</si>
  <si>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</si>
  <si>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</si>
  <si>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</si>
  <si>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</si>
  <si>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</si>
  <si>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</si>
  <si>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</si>
  <si>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</si>
  <si>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</si>
  <si>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</si>
  <si>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</si>
  <si>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</si>
  <si>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</si>
  <si>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</si>
  <si>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</si>
  <si>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</si>
  <si>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</si>
  <si>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</si>
  <si>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</si>
  <si>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</si>
  <si>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</si>
  <si>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</si>
  <si>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</si>
  <si>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</si>
  <si>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</si>
  <si>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</si>
  <si>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</si>
  <si>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</si>
  <si>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</si>
  <si>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</si>
  <si>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</si>
  <si>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</si>
  <si>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</si>
  <si>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</si>
  <si>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</si>
  <si>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</si>
  <si>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</si>
  <si>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</si>
  <si>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</si>
  <si>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</si>
  <si>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</si>
  <si>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</si>
  <si>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</si>
  <si>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</si>
  <si>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</si>
  <si>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</si>
  <si>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</si>
  <si>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</si>
  <si>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</si>
  <si>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</si>
  <si>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</si>
  <si>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</si>
  <si>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</si>
  <si>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</si>
  <si>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</si>
  <si>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</si>
  <si>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</si>
  <si>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</si>
  <si>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</si>
  <si>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</si>
  <si>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</si>
  <si>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</si>
  <si>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</si>
  <si>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</si>
  <si>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</si>
  <si>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</si>
  <si>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</si>
  <si>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</si>
  <si>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</si>
  <si>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</si>
  <si>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</si>
  <si>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</si>
  <si>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</si>
  <si>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</si>
  <si>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</si>
  <si>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</si>
  <si>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</si>
  <si>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</si>
  <si>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</si>
  <si>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</si>
  <si>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</si>
  <si>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</si>
  <si>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</si>
  <si>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</si>
  <si>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</si>
  <si>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</si>
  <si>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</si>
  <si>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</si>
  <si>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</si>
  <si>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</si>
  <si>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</si>
  <si>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</si>
  <si>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</si>
  <si>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</si>
  <si>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</si>
  <si>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</si>
  <si>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</si>
  <si>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</si>
  <si>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</si>
  <si>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</si>
  <si>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</si>
  <si>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</si>
  <si>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</si>
  <si>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</si>
  <si>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</si>
  <si>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</si>
  <si>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</si>
  <si>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</si>
  <si>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</si>
  <si>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</si>
  <si>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</si>
  <si>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</si>
  <si>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</si>
  <si>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</si>
  <si>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</si>
  <si>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</si>
  <si>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</si>
  <si>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</si>
  <si>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</si>
  <si>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</si>
  <si>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</si>
  <si>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</si>
  <si>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</si>
  <si>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</si>
  <si>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</si>
  <si>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</si>
  <si>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</si>
  <si>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</si>
  <si>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</si>
  <si>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</si>
  <si>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</si>
  <si>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</si>
  <si>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</si>
  <si>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</si>
  <si>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</si>
  <si>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</si>
  <si>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</si>
  <si>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</si>
  <si>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</si>
  <si>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</si>
  <si>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</si>
  <si>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</si>
  <si>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</si>
  <si>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</si>
  <si>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</si>
  <si>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</si>
  <si>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</si>
  <si>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</si>
  <si>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</si>
  <si>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</si>
  <si>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</si>
  <si>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</si>
  <si>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</si>
  <si>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</si>
  <si>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</si>
  <si>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</si>
  <si>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</si>
  <si>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</si>
  <si>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</si>
  <si>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</si>
  <si>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</si>
  <si>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</si>
  <si>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</si>
  <si>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</si>
  <si>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</si>
  <si>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</si>
  <si>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</si>
  <si>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</si>
  <si>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</si>
  <si>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</si>
  <si>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</si>
  <si>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</si>
  <si>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</si>
  <si>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</si>
  <si>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</si>
  <si>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</si>
  <si>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</si>
  <si>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</si>
  <si>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</si>
  <si>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</si>
  <si>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</si>
  <si>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</si>
  <si>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</si>
  <si>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</si>
  <si>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</si>
  <si>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</si>
  <si>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</si>
  <si>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</si>
  <si>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</si>
  <si>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</si>
  <si>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</si>
  <si>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</si>
  <si>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</si>
  <si>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</si>
  <si>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</si>
  <si>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</si>
  <si>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</si>
  <si>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</si>
  <si>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</si>
  <si>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</si>
  <si>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</si>
  <si>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</si>
  <si>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</si>
  <si>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</si>
  <si>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</si>
  <si>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</si>
  <si>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</si>
  <si>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</si>
  <si>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</si>
  <si>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</si>
  <si>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</si>
  <si>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</si>
  <si>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</si>
  <si>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</si>
  <si>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</si>
  <si>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</si>
  <si>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</si>
  <si>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</si>
  <si>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</si>
  <si>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</si>
  <si>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</si>
  <si>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</si>
  <si>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</si>
  <si>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</si>
  <si>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</si>
  <si>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</si>
  <si>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</si>
  <si>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</si>
  <si>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</si>
  <si>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</si>
  <si>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</si>
  <si>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</si>
  <si>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</si>
  <si>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</si>
  <si>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</si>
  <si>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</si>
  <si>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</si>
  <si>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</si>
  <si>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</si>
  <si>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</si>
  <si>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</si>
  <si>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</si>
  <si>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</si>
  <si>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</si>
  <si>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</si>
  <si>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</si>
  <si>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</si>
  <si>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</si>
  <si>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</si>
  <si>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</si>
  <si>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</si>
  <si>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</si>
  <si>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</si>
  <si>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</si>
  <si>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</si>
  <si>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</si>
  <si>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</si>
  <si>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</si>
  <si>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</si>
  <si>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</si>
  <si>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</si>
  <si>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</si>
  <si>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</si>
  <si>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</si>
  <si>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</si>
  <si>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</si>
  <si>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</si>
  <si>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</si>
  <si>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</si>
  <si>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</si>
  <si>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</si>
  <si>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</si>
  <si>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</si>
  <si>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</si>
  <si>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</si>
  <si>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</si>
  <si>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</si>
  <si>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</si>
  <si>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</si>
  <si>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</si>
  <si>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</si>
  <si>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</si>
  <si>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</si>
  <si>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</si>
  <si>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</si>
  <si>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</si>
  <si>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</si>
  <si>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</si>
  <si>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</si>
  <si>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</si>
  <si>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</si>
  <si>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</si>
  <si>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</si>
  <si>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</si>
  <si>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</si>
  <si>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</si>
  <si>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</si>
  <si>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</si>
  <si>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</si>
  <si>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</si>
  <si>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</si>
  <si>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</si>
  <si>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</si>
  <si>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</si>
  <si>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</si>
  <si>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</si>
  <si>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</si>
  <si>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</si>
  <si>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</si>
  <si>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</si>
  <si>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</si>
  <si>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</si>
  <si>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</si>
  <si>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</si>
  <si>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</si>
  <si>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</si>
  <si>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</si>
  <si>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</si>
  <si>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</si>
  <si>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</si>
  <si>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</si>
  <si>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</si>
  <si>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</si>
  <si>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</si>
  <si>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</si>
  <si>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</si>
  <si>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</si>
  <si>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</si>
  <si>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</si>
  <si>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</si>
  <si>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</si>
  <si>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</si>
  <si>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</si>
  <si>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</si>
  <si>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</si>
  <si>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</si>
  <si>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</si>
  <si>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</si>
  <si>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</si>
  <si>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</si>
  <si>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</si>
  <si>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</si>
  <si>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</si>
  <si>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</si>
  <si>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</si>
  <si>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</si>
  <si>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</si>
  <si>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</si>
  <si>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</si>
  <si>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</si>
  <si>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</si>
  <si>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</si>
  <si>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</si>
  <si>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</si>
  <si>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</si>
  <si>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</si>
  <si>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</si>
  <si>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</si>
  <si>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</si>
  <si>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</si>
  <si>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</si>
  <si>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</si>
  <si>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</si>
  <si>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</si>
  <si>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</si>
  <si>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</si>
  <si>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</si>
  <si>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</si>
  <si>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</si>
  <si>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</si>
  <si>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</si>
  <si>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</si>
  <si>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</si>
  <si>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</si>
  <si>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</si>
  <si>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</si>
  <si>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</si>
  <si>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</si>
  <si>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</si>
  <si>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</si>
  <si>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</si>
  <si>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</si>
  <si>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</si>
  <si>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</si>
  <si>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</si>
  <si>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</si>
  <si>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</si>
  <si>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</si>
  <si>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</si>
  <si>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</si>
  <si>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</si>
  <si>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</si>
  <si>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</si>
  <si>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</si>
  <si>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</si>
  <si>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</si>
  <si>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</si>
  <si>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</si>
  <si>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</si>
  <si>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</si>
  <si>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</si>
  <si>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</si>
  <si>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</si>
  <si>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</si>
  <si>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</si>
  <si>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</si>
  <si>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</si>
  <si>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</si>
  <si>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</si>
  <si>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</si>
  <si>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</si>
  <si>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</si>
  <si>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</si>
  <si>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</si>
  <si>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</si>
  <si>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</si>
  <si>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</si>
  <si>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</si>
  <si>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</si>
  <si>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</si>
  <si>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</si>
  <si>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</si>
  <si>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</si>
  <si>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</si>
  <si>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</si>
  <si>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</si>
  <si>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</si>
  <si>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</si>
  <si>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</si>
  <si>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</si>
  <si>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</si>
  <si>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</si>
  <si>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</si>
  <si>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</si>
  <si>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</si>
  <si>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</si>
  <si>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</si>
  <si>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</si>
  <si>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</si>
  <si>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</si>
  <si>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</si>
  <si>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</si>
  <si>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</si>
  <si>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</si>
  <si>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</si>
  <si>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</si>
  <si>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</si>
  <si>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</si>
  <si>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</si>
  <si>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</si>
  <si>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</si>
  <si>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</si>
  <si>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</si>
  <si>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</si>
  <si>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</si>
  <si>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</si>
  <si>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</si>
  <si>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</si>
  <si>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</si>
  <si>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</si>
  <si>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</si>
  <si>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</si>
  <si>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</si>
  <si>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</si>
  <si>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</si>
  <si>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</si>
  <si>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</si>
  <si>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</si>
  <si>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</si>
  <si>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</si>
  <si>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</si>
  <si>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</si>
  <si>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</si>
  <si>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</si>
  <si>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</si>
  <si>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</si>
  <si>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</si>
  <si>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</si>
  <si>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</si>
  <si>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</si>
  <si>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</si>
  <si>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</si>
  <si>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</si>
  <si>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</si>
  <si>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</si>
  <si>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</si>
  <si>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</si>
  <si>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</si>
  <si>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</si>
  <si>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</si>
  <si>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</si>
  <si>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</si>
  <si>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</si>
  <si>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</si>
  <si>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</si>
  <si>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</si>
  <si>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</si>
  <si>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</si>
  <si>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</si>
  <si>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</si>
  <si>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</si>
  <si>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</si>
  <si>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</si>
  <si>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</si>
  <si>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</si>
  <si>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</si>
  <si>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</si>
  <si>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</si>
  <si>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</si>
  <si>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</si>
  <si>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</si>
  <si>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</si>
  <si>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</si>
  <si>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</si>
  <si>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</si>
  <si>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</si>
  <si>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</si>
  <si>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</si>
  <si>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</si>
  <si>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</si>
  <si>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</si>
  <si>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</si>
  <si>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</si>
  <si>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</si>
  <si>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</si>
  <si>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</si>
  <si>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</si>
  <si>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</si>
  <si>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</si>
  <si>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</si>
  <si>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</si>
  <si>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</si>
  <si>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</si>
  <si>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</si>
  <si>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</si>
  <si>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</si>
  <si>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</si>
  <si>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</si>
  <si>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</si>
  <si>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</si>
  <si>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</si>
  <si>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</si>
  <si>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</si>
  <si>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</si>
  <si>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</si>
  <si>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</si>
  <si>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</si>
  <si>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</si>
  <si>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</si>
  <si>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</si>
  <si>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</si>
  <si>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</si>
  <si>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</si>
  <si>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</si>
  <si>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</si>
  <si>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</si>
  <si>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</si>
  <si>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</si>
  <si>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</si>
  <si>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</si>
  <si>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</si>
  <si>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</si>
  <si>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</si>
  <si>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</si>
  <si>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</si>
  <si>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</si>
  <si>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</si>
  <si>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</si>
  <si>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</si>
  <si>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</si>
  <si>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</si>
  <si>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</si>
  <si>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</si>
  <si>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</si>
  <si>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</si>
  <si>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</si>
  <si>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</si>
  <si>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</si>
  <si>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</si>
  <si>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</si>
  <si>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</si>
  <si>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</si>
  <si>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</si>
  <si>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</si>
  <si>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</si>
  <si>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</si>
  <si>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</si>
  <si>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</si>
  <si>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</si>
  <si>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</si>
  <si>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</si>
  <si>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</si>
  <si>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</si>
  <si>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</si>
  <si>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</si>
  <si>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</si>
  <si>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</si>
  <si>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</si>
  <si>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</si>
  <si>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</si>
  <si>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</si>
  <si>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</si>
  <si>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</si>
  <si>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</si>
  <si>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</si>
  <si>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</si>
  <si>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</si>
  <si>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</si>
  <si>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</si>
  <si>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</si>
  <si>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</si>
  <si>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</si>
  <si>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</si>
  <si>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</si>
  <si>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</si>
  <si>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</si>
  <si>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</si>
  <si>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</si>
  <si>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</si>
  <si>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</si>
  <si>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</si>
  <si>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</si>
  <si>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</si>
  <si>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</si>
  <si>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</si>
  <si>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</si>
  <si>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</si>
  <si>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</si>
  <si>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</si>
  <si>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</si>
  <si>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</si>
  <si>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</si>
  <si>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</si>
  <si>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</si>
  <si>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</si>
  <si>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</si>
  <si>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</si>
  <si>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</si>
  <si>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</si>
  <si>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</si>
  <si>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</si>
  <si>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</si>
  <si>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</si>
  <si>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</si>
  <si>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</si>
  <si>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</si>
  <si>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</si>
  <si>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</si>
  <si>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</si>
  <si>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</si>
  <si>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</si>
  <si>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</si>
  <si>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</si>
  <si>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</si>
  <si>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</si>
  <si>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</si>
  <si>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</si>
  <si>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</si>
  <si>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</si>
  <si>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</si>
  <si>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</si>
  <si>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</si>
  <si>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</si>
  <si>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</si>
  <si>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</si>
  <si>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</si>
  <si>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</si>
  <si>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</si>
  <si>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</si>
  <si>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</si>
  <si>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</si>
  <si>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</si>
  <si>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</si>
  <si>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</si>
  <si>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</si>
  <si>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</si>
  <si>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</si>
  <si>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</si>
  <si>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</si>
  <si>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</si>
  <si>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</si>
  <si>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</si>
  <si>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</si>
  <si>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</si>
  <si>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</si>
  <si>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</si>
  <si>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</si>
  <si>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</si>
  <si>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</si>
  <si>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</si>
  <si>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</si>
  <si>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</si>
  <si>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</si>
  <si>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</si>
  <si>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</si>
  <si>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</si>
  <si>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</si>
  <si>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</si>
  <si>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</si>
  <si>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</si>
  <si>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</si>
  <si>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</si>
  <si>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</si>
  <si>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</si>
  <si>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</si>
  <si>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</si>
  <si>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</si>
  <si>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</si>
  <si>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</si>
  <si>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</si>
  <si>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</si>
  <si>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</si>
  <si>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</si>
  <si>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</si>
  <si>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</si>
  <si>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</si>
  <si>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</si>
  <si>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</si>
  <si>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</si>
  <si>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</si>
  <si>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</si>
  <si>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</si>
  <si>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</si>
  <si>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</si>
  <si>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</si>
  <si>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</si>
  <si>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</si>
  <si>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</si>
  <si>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</si>
  <si>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</si>
  <si>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</si>
  <si>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</si>
  <si>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</si>
  <si>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</si>
  <si>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</si>
  <si>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</si>
  <si>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</si>
  <si>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</si>
  <si>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</si>
  <si>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</si>
  <si>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</si>
  <si>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</si>
  <si>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</si>
  <si>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</si>
  <si>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</si>
  <si>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</si>
  <si>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</si>
  <si>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</si>
  <si>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</si>
  <si>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</si>
  <si>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</si>
  <si>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</si>
  <si>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</si>
  <si>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</si>
  <si>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</si>
  <si>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</si>
  <si>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</si>
  <si>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</si>
  <si>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</si>
  <si>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</si>
  <si>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</si>
  <si>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</si>
  <si>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</si>
  <si>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</si>
  <si>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</si>
  <si>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</si>
  <si>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</si>
  <si>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</si>
  <si>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</si>
  <si>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</si>
  <si>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</si>
  <si>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</si>
  <si>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</si>
  <si>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</si>
  <si>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</si>
  <si>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</si>
  <si>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</si>
  <si>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</si>
  <si>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</si>
  <si>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</si>
  <si>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</si>
  <si>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</si>
  <si>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</si>
  <si>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</si>
  <si>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</si>
  <si>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</si>
  <si>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</si>
  <si>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</si>
  <si>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</si>
  <si>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</si>
  <si>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</si>
  <si>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</si>
  <si>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</si>
  <si>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</si>
  <si>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</si>
  <si>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</si>
  <si>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</si>
  <si>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</si>
  <si>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</si>
  <si>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</si>
  <si>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</si>
  <si>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</si>
  <si>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</si>
  <si>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</si>
  <si>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</si>
  <si>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</si>
  <si>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</si>
  <si>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</si>
  <si>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</si>
  <si>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</si>
  <si>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</si>
  <si>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</si>
  <si>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</si>
  <si>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</si>
  <si>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</si>
  <si>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</si>
  <si>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</si>
  <si>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</si>
  <si>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</si>
  <si>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</si>
  <si>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</si>
  <si>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</si>
  <si>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</si>
  <si>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</si>
  <si>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</si>
  <si>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</si>
  <si>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</si>
  <si>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</si>
  <si>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</si>
  <si>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</si>
  <si>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</si>
  <si>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</si>
  <si>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</si>
  <si>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</si>
  <si>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</si>
  <si>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</si>
  <si>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</si>
  <si>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</si>
  <si>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</si>
  <si>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</si>
  <si>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</si>
  <si>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</si>
  <si>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</si>
  <si>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</si>
  <si>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</si>
  <si>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</si>
  <si>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</si>
  <si>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</si>
  <si>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</si>
  <si>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</si>
  <si>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</si>
  <si>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</si>
  <si>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</si>
  <si>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</si>
  <si>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</si>
  <si>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</si>
  <si>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</si>
  <si>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</si>
  <si>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</si>
  <si>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</si>
  <si>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</si>
  <si>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</si>
  <si>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</si>
  <si>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</si>
  <si>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</si>
  <si>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</si>
  <si>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</si>
  <si>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</si>
  <si>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</si>
  <si>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</si>
  <si>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</si>
  <si>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</si>
  <si>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</si>
  <si>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</si>
  <si>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</si>
  <si>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</si>
  <si>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</si>
  <si>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</si>
  <si>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</si>
  <si>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</si>
  <si>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</si>
  <si>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</si>
  <si>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</si>
  <si>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</si>
  <si>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</si>
  <si>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</si>
  <si>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</si>
  <si>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</si>
  <si>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</si>
  <si>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</si>
  <si>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</si>
  <si>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</si>
  <si>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</si>
  <si>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</si>
  <si>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</si>
  <si>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</si>
  <si>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</si>
  <si>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</si>
  <si>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</si>
  <si>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</si>
  <si>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</si>
  <si>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</si>
  <si>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</si>
  <si>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</si>
  <si>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</si>
  <si>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</si>
  <si>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</si>
  <si>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</si>
  <si>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</si>
  <si>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</si>
  <si>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</si>
  <si>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</si>
  <si>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</si>
  <si>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</si>
  <si>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</si>
  <si>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</si>
  <si>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</si>
  <si>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</si>
  <si>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</si>
  <si>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</si>
  <si>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</si>
  <si>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</si>
  <si>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</si>
  <si>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</si>
  <si>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</si>
  <si>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</si>
  <si>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</si>
  <si>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</si>
  <si>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</si>
  <si>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</si>
  <si>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</si>
  <si>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</si>
  <si>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</si>
  <si>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</si>
  <si>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</si>
  <si>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</si>
  <si>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</si>
  <si>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</si>
  <si>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</si>
  <si>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</si>
  <si>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</si>
  <si>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</si>
  <si>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</si>
  <si>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</si>
  <si>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</si>
  <si>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</si>
  <si>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</si>
  <si>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</si>
  <si>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</si>
  <si>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</si>
  <si>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</si>
  <si>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</si>
  <si>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</si>
  <si>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</si>
  <si>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</si>
  <si>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</si>
  <si>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</si>
  <si>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</si>
  <si>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</si>
  <si>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</si>
  <si>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</si>
  <si>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</si>
  <si>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</si>
  <si>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</si>
  <si>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</si>
  <si>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</si>
  <si>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</si>
  <si>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</si>
  <si>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</si>
  <si>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</si>
  <si>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</si>
  <si>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</si>
  <si>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</si>
  <si>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</si>
  <si>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</si>
  <si>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</si>
  <si>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</si>
  <si>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</si>
  <si>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</si>
  <si>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</si>
  <si>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</si>
  <si>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</si>
  <si>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</si>
  <si>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</si>
  <si>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</si>
  <si>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</si>
  <si>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</si>
  <si>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</si>
  <si>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</si>
  <si>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</si>
  <si>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</si>
  <si>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</si>
  <si>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</si>
  <si>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</si>
  <si>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</si>
  <si>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</si>
  <si>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</si>
  <si>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</si>
  <si>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</si>
  <si>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</si>
  <si>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</si>
  <si>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</si>
  <si>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</si>
  <si>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</si>
  <si>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</si>
  <si>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</si>
  <si>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</si>
  <si>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</si>
  <si>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</si>
  <si>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</si>
  <si>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</si>
  <si>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</si>
  <si>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</si>
  <si>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</si>
  <si>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</si>
  <si>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</si>
  <si>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</si>
  <si>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</si>
  <si>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</si>
  <si>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</si>
  <si>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</si>
  <si>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</si>
  <si>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</si>
  <si>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</si>
  <si>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</si>
  <si>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</si>
  <si>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</si>
  <si>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</si>
  <si>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</si>
  <si>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</si>
  <si>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</si>
  <si>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</si>
  <si>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</si>
  <si>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</si>
  <si>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</si>
  <si>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</si>
  <si>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</si>
  <si>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</si>
  <si>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</si>
  <si>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</si>
  <si>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</si>
  <si>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</si>
  <si>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</si>
  <si>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</si>
  <si>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</si>
  <si>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</si>
  <si>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</si>
  <si>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</si>
  <si>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</si>
  <si>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</si>
  <si>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</si>
  <si>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</si>
  <si>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</si>
  <si>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</si>
  <si>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</si>
  <si>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</si>
  <si>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</si>
  <si>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</si>
  <si>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</si>
  <si>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</si>
  <si>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</si>
  <si>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</si>
  <si>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</si>
  <si>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</si>
  <si>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</si>
  <si>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</si>
  <si>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</si>
  <si>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</si>
  <si>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</si>
  <si>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</si>
  <si>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</si>
  <si>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</si>
  <si>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</si>
  <si>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</si>
  <si>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</si>
  <si>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</si>
  <si>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</si>
  <si>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</si>
  <si>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</si>
  <si>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</si>
  <si>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</si>
  <si>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</si>
  <si>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</si>
  <si>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</si>
  <si>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</si>
  <si>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</si>
  <si>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</si>
  <si>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</si>
  <si>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</si>
  <si>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</si>
  <si>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</si>
  <si>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</si>
  <si>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</si>
  <si>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</si>
  <si>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</si>
  <si>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</si>
  <si>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</si>
  <si>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</si>
  <si>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</si>
  <si>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</si>
  <si>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</si>
  <si>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</si>
  <si>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</si>
  <si>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</si>
  <si>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</si>
  <si>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</si>
  <si>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</si>
  <si>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</si>
  <si>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</si>
  <si>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</si>
  <si>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</si>
  <si>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</si>
  <si>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</si>
  <si>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</si>
  <si>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</si>
  <si>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</si>
  <si>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</si>
  <si>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</si>
  <si>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</si>
  <si>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</si>
  <si>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</si>
  <si>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</si>
  <si>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</si>
  <si>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</si>
  <si>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</si>
  <si>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</si>
  <si>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</si>
  <si>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</si>
  <si>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</si>
  <si>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</si>
  <si>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</si>
  <si>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</si>
  <si>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</si>
  <si>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</si>
  <si>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</si>
  <si>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</si>
  <si>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</si>
  <si>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</si>
  <si>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</si>
  <si>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</si>
  <si>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</si>
  <si>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</si>
  <si>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</si>
  <si>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</si>
  <si>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</si>
  <si>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</si>
  <si>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</si>
  <si>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</si>
  <si>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</si>
  <si>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</si>
  <si>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</si>
  <si>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</si>
  <si>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</si>
  <si>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</si>
  <si>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</si>
  <si>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</si>
  <si>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</si>
  <si>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</si>
  <si>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</si>
  <si>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</si>
  <si>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</si>
  <si>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</si>
  <si>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</si>
  <si>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</si>
  <si>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</si>
  <si>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</si>
  <si>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</si>
  <si>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</si>
  <si>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</si>
  <si>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</si>
  <si>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</si>
  <si>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</si>
  <si>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</si>
  <si>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</si>
  <si>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</si>
  <si>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</si>
  <si>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</si>
  <si>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</si>
  <si>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</si>
  <si>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</si>
  <si>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</si>
  <si>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</si>
  <si>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</si>
  <si>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</si>
  <si>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</si>
  <si>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</si>
  <si>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</si>
  <si>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</si>
  <si>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</si>
  <si>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</si>
  <si>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</si>
  <si>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</si>
  <si>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</si>
  <si>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</si>
  <si>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</si>
  <si>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</si>
  <si>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</si>
  <si>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</si>
  <si>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</si>
  <si>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</si>
  <si>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</si>
  <si>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</si>
  <si>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</si>
  <si>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</si>
  <si>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</si>
  <si>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</si>
  <si>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</si>
  <si>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</si>
  <si>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</si>
  <si>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</si>
  <si>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</si>
  <si>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</si>
  <si>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</si>
  <si>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</si>
  <si>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</si>
  <si>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</si>
  <si>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</si>
  <si>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</si>
  <si>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</si>
  <si>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</si>
  <si>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</si>
  <si>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</si>
  <si>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</si>
  <si>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</si>
  <si>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</si>
  <si>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</si>
  <si>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</si>
  <si>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</si>
  <si>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</si>
  <si>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</si>
  <si>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</si>
  <si>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</si>
  <si>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</si>
  <si>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</si>
  <si>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</si>
  <si>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</si>
  <si>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</si>
  <si>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</si>
  <si>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</si>
  <si>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</si>
  <si>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</si>
  <si>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</si>
  <si>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</si>
  <si>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</si>
  <si>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</si>
  <si>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</si>
  <si>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</si>
  <si>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</si>
  <si>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</si>
  <si>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</si>
  <si>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</si>
  <si>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</si>
  <si>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</si>
  <si>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</si>
  <si>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</si>
  <si>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</si>
  <si>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</si>
  <si>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</si>
  <si>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</si>
  <si>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</si>
  <si>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</si>
  <si>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</si>
  <si>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</si>
  <si>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</si>
  <si>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</si>
  <si>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</si>
  <si>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</si>
  <si>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</si>
  <si>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</si>
  <si>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</si>
  <si>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</si>
  <si>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</si>
  <si>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</si>
  <si>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</si>
  <si>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</si>
  <si>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</si>
  <si>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</si>
  <si>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</si>
  <si>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</si>
  <si>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</si>
  <si>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</si>
  <si>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</si>
  <si>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</si>
  <si>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</si>
  <si>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</si>
  <si>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</si>
  <si>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</si>
  <si>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</si>
  <si>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</si>
  <si>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</si>
  <si>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</si>
  <si>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</si>
  <si>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</si>
  <si>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</si>
  <si>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</si>
  <si>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</si>
  <si>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</si>
  <si>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</si>
  <si>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</si>
  <si>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</si>
  <si>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</si>
  <si>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</si>
  <si>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</si>
  <si>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</si>
  <si>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</si>
  <si>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</si>
  <si>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</si>
  <si>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</si>
  <si>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</si>
  <si>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</si>
  <si>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</si>
  <si>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</si>
  <si>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</si>
  <si>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</si>
  <si>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</si>
  <si>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</si>
  <si>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</si>
  <si>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</si>
  <si>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</si>
  <si>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</si>
  <si>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</si>
  <si>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</si>
  <si>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</si>
  <si>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</si>
  <si>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</si>
  <si>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</si>
  <si>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</si>
  <si>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</si>
  <si>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</si>
  <si>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</si>
  <si>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</si>
  <si>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</si>
  <si>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</si>
  <si>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</si>
  <si>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</si>
  <si>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</si>
  <si>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</si>
  <si>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</si>
  <si>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</si>
  <si>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</si>
  <si>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</si>
  <si>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</si>
  <si>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</si>
  <si>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</si>
  <si>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</si>
  <si>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</si>
  <si>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</si>
  <si>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</si>
  <si>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</si>
  <si>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</si>
  <si>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</si>
  <si>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</si>
  <si>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</si>
  <si>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</si>
  <si>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</si>
  <si>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</si>
  <si>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</si>
  <si>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</si>
  <si>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</si>
  <si>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</si>
  <si>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</si>
  <si>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</si>
  <si>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</si>
  <si>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</si>
  <si>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</si>
  <si>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</si>
  <si>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</si>
  <si>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</si>
  <si>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</si>
  <si>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</si>
  <si>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</si>
  <si>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</si>
  <si>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</si>
  <si>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</si>
  <si>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</si>
  <si>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</si>
  <si>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</si>
  <si>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</si>
  <si>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</si>
  <si>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</si>
  <si>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</si>
  <si>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</si>
  <si>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</si>
  <si>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</si>
  <si>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</si>
  <si>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</si>
  <si>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</si>
  <si>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</si>
  <si>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</si>
  <si>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</si>
  <si>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</si>
  <si>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</si>
  <si>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</si>
  <si>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</si>
  <si>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</si>
  <si>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</si>
  <si>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</si>
  <si>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</si>
  <si>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</si>
  <si>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</si>
  <si>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</si>
  <si>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</si>
  <si>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</si>
  <si>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</si>
  <si>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</si>
  <si>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</si>
  <si>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</si>
  <si>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</si>
  <si>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</si>
  <si>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</si>
  <si>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</si>
  <si>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</si>
  <si>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</si>
  <si>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</si>
  <si>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</si>
  <si>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</si>
  <si>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</si>
  <si>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</si>
  <si>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</si>
  <si>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</si>
  <si>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</si>
  <si>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</si>
  <si>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</si>
  <si>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</si>
  <si>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</si>
  <si>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</si>
  <si>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</si>
  <si>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</si>
  <si>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</si>
  <si>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</si>
  <si>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</si>
  <si>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</si>
  <si>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</si>
  <si>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</si>
  <si>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</si>
  <si>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</si>
  <si>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</si>
  <si>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</si>
  <si>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</si>
  <si>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</si>
  <si>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</si>
  <si>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</si>
  <si>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</si>
  <si>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</si>
  <si>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</si>
  <si>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</si>
  <si>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</si>
  <si>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</si>
  <si>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</si>
  <si>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</si>
  <si>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</si>
  <si>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</si>
  <si>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</si>
  <si>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</si>
  <si>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</si>
  <si>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</si>
  <si>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</si>
  <si>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</si>
  <si>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</si>
  <si>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</si>
  <si>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</si>
  <si>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</si>
  <si>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</si>
  <si>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</si>
  <si>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</si>
  <si>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</si>
  <si>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</si>
  <si>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</si>
  <si>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</si>
  <si>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</si>
  <si>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</si>
  <si>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</si>
  <si>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</si>
  <si>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</si>
  <si>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</si>
  <si>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</si>
  <si>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</si>
  <si>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</si>
  <si>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</si>
  <si>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</si>
  <si>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</si>
  <si>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</si>
  <si>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</si>
  <si>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</si>
  <si>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</si>
  <si>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</si>
  <si>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</si>
  <si>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</si>
  <si>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</si>
  <si>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</si>
  <si>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</si>
  <si>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</si>
  <si>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</si>
  <si>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</si>
  <si>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</si>
  <si>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</si>
  <si>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</si>
  <si>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</si>
  <si>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</si>
  <si>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</si>
  <si>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</si>
  <si>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</si>
  <si>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</si>
  <si>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</si>
  <si>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</si>
  <si>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</si>
  <si>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</si>
  <si>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</si>
  <si>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</si>
  <si>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</si>
  <si>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</si>
  <si>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</si>
  <si>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</si>
  <si>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</si>
  <si>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</si>
  <si>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</si>
  <si>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</si>
  <si>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</si>
  <si>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</si>
  <si>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</si>
  <si>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</si>
  <si>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</si>
  <si>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</si>
  <si>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</si>
  <si>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</si>
  <si>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</si>
  <si>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</si>
  <si>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</si>
  <si>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</si>
  <si>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</si>
  <si>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</si>
  <si>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</si>
  <si>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</si>
  <si>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</si>
  <si>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</si>
  <si>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</si>
  <si>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</si>
  <si>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</si>
  <si>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</si>
  <si>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</si>
  <si>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</si>
  <si>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</si>
  <si>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</si>
  <si>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</si>
  <si>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</si>
  <si>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</si>
  <si>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</si>
  <si>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</si>
  <si>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</si>
  <si>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</si>
  <si>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</si>
  <si>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</si>
  <si>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</si>
  <si>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</si>
  <si>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</si>
  <si>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</si>
  <si>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</si>
  <si>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</si>
  <si>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</si>
  <si>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</si>
  <si>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</si>
  <si>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</si>
  <si>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</si>
  <si>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</si>
  <si>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</si>
  <si>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</si>
  <si>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</si>
  <si>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</si>
  <si>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</si>
  <si>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</si>
  <si>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</si>
  <si>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</si>
  <si>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</si>
  <si>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</si>
  <si>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</si>
  <si>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</si>
  <si>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</si>
  <si>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</si>
  <si>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</si>
  <si>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</si>
  <si>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</si>
  <si>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</si>
  <si>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</si>
  <si>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</si>
  <si>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</si>
  <si>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</si>
  <si>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</si>
  <si>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</si>
  <si>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</si>
  <si>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</si>
  <si>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</si>
  <si>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</si>
  <si>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</si>
  <si>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</si>
  <si>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</si>
  <si>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</si>
  <si>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</si>
  <si>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</si>
  <si>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</si>
  <si>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</si>
  <si>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</si>
  <si>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</si>
  <si>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</si>
  <si>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</si>
  <si>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</si>
  <si>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</si>
  <si>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</si>
  <si>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</si>
  <si>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</si>
  <si>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</si>
  <si>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</si>
  <si>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</si>
  <si>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</si>
  <si>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</si>
  <si>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</si>
  <si>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</si>
  <si>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</si>
  <si>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</si>
  <si>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</si>
  <si>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</si>
  <si>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</si>
  <si>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</si>
  <si>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</si>
  <si>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</si>
  <si>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</si>
  <si>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</si>
  <si>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</si>
  <si>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</si>
  <si>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</si>
  <si>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</si>
  <si>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</si>
  <si>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</si>
  <si>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</si>
  <si>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</si>
  <si>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</si>
  <si>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</si>
  <si>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</si>
  <si>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</si>
  <si>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</si>
  <si>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</si>
  <si>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</si>
  <si>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</si>
  <si>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</si>
  <si>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</si>
  <si>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</si>
  <si>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</si>
  <si>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</si>
  <si>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</si>
  <si>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</si>
  <si>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</si>
  <si>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</si>
  <si>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</si>
  <si>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</si>
  <si>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</si>
  <si>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</si>
  <si>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</si>
  <si>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</si>
  <si>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</si>
  <si>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</si>
  <si>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</si>
  <si>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</si>
  <si>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</si>
  <si>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</si>
  <si>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</si>
  <si>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</si>
  <si>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</si>
  <si>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</si>
  <si>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</si>
  <si>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</si>
  <si>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</si>
  <si>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</si>
  <si>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</si>
  <si>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</si>
  <si>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</si>
  <si>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</si>
  <si>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</si>
  <si>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</si>
  <si>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</si>
  <si>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</si>
  <si>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</si>
  <si>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</si>
  <si>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</si>
  <si>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</si>
  <si>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</si>
  <si>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</si>
  <si>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</si>
  <si>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</si>
  <si>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</si>
  <si>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</si>
  <si>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</si>
  <si>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</si>
  <si>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</si>
  <si>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</si>
  <si>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</si>
  <si>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</si>
  <si>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</si>
  <si>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</si>
  <si>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</si>
  <si>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</si>
  <si>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</si>
  <si>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</si>
  <si>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</si>
  <si>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</si>
  <si>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</si>
  <si>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</si>
  <si>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</si>
  <si>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</si>
  <si>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</si>
  <si>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</si>
  <si>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</si>
  <si>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</si>
  <si>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</si>
  <si>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</si>
  <si>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</si>
  <si>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</si>
  <si>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</si>
  <si>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</si>
  <si>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</si>
  <si>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</si>
  <si>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</si>
  <si>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</si>
  <si>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</si>
  <si>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</si>
  <si>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</si>
  <si>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</si>
  <si>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</si>
  <si>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</si>
  <si>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</si>
  <si>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</si>
  <si>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</si>
  <si>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</si>
  <si>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</si>
  <si>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</si>
  <si>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</si>
  <si>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</si>
  <si>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</si>
  <si>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</si>
  <si>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</si>
  <si>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</si>
  <si>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</si>
  <si>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</si>
  <si>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</si>
  <si>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</si>
  <si>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</si>
  <si>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</si>
  <si>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</si>
  <si>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</si>
  <si>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</si>
  <si>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</si>
  <si>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</si>
  <si>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</si>
  <si>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</si>
  <si>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</si>
  <si>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</si>
  <si>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</si>
  <si>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</si>
  <si>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</si>
  <si>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</si>
  <si>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</si>
  <si>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</si>
  <si>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</si>
  <si>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</si>
  <si>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</si>
  <si>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</si>
  <si>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</si>
  <si>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</si>
  <si>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</si>
  <si>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</si>
  <si>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</si>
  <si>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</si>
  <si>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</si>
  <si>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</si>
  <si>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</si>
  <si>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</si>
  <si>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</si>
  <si>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</si>
  <si>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</si>
  <si>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</si>
  <si>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</si>
  <si>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</si>
  <si>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</si>
  <si>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</si>
  <si>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</si>
  <si>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</si>
  <si>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</si>
  <si>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</si>
  <si>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</si>
  <si>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</si>
  <si>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</si>
  <si>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</si>
  <si>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</si>
  <si>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</si>
  <si>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</si>
  <si>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</si>
  <si>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</si>
  <si>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</si>
  <si>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</si>
  <si>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</si>
  <si>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</si>
  <si>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</si>
  <si>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</si>
  <si>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</si>
  <si>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</si>
  <si>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</si>
  <si>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</si>
  <si>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</si>
  <si>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</si>
  <si>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</si>
  <si>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</si>
  <si>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</si>
  <si>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</si>
  <si>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</si>
  <si>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</si>
  <si>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</si>
  <si>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</si>
  <si>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</si>
  <si>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</si>
  <si>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</si>
  <si>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</si>
  <si>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</si>
  <si>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</si>
  <si>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</si>
  <si>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</si>
  <si>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</si>
  <si>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</si>
  <si>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</si>
  <si>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</si>
  <si>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</si>
  <si>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</si>
  <si>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</si>
  <si>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</si>
  <si>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</si>
  <si>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</si>
  <si>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</si>
  <si>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</si>
  <si>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</si>
  <si>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</si>
  <si>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</si>
  <si>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</si>
  <si>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</si>
  <si>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</si>
  <si>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</si>
  <si>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</si>
  <si>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</si>
  <si>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</si>
  <si>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</si>
  <si>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</si>
  <si>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</si>
  <si>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</si>
  <si>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</si>
  <si>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</si>
  <si>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</si>
  <si>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</si>
  <si>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</si>
  <si>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</si>
  <si>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</si>
  <si>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</si>
  <si>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</si>
  <si>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</si>
  <si>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</si>
  <si>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</si>
  <si>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</si>
  <si>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</si>
  <si>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</si>
  <si>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</si>
  <si>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</si>
  <si>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</si>
  <si>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</si>
  <si>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</si>
  <si>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</si>
  <si>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</si>
  <si>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</si>
  <si>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</si>
  <si>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</si>
  <si>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</si>
  <si>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</si>
  <si>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</si>
  <si>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</si>
  <si>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</si>
  <si>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</si>
  <si>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</si>
  <si>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</si>
  <si>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</si>
  <si>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</si>
  <si>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</si>
  <si>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</si>
  <si>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</si>
  <si>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</si>
  <si>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</si>
  <si>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</si>
  <si>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</si>
  <si>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</si>
  <si>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</si>
  <si>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</si>
  <si>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</si>
  <si>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</si>
  <si>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</si>
  <si>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</si>
  <si>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</si>
  <si>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</si>
  <si>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</si>
  <si>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</si>
  <si>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</si>
  <si>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</si>
  <si>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</si>
  <si>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</si>
  <si>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</si>
  <si>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</si>
  <si>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</si>
  <si>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</si>
  <si>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</si>
  <si>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</si>
  <si>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</si>
  <si>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</si>
  <si>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</si>
  <si>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</si>
  <si>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</si>
  <si>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</si>
  <si>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</si>
  <si>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</si>
  <si>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</si>
  <si>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</si>
  <si>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</si>
  <si>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</si>
  <si>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</si>
  <si>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</si>
  <si>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</si>
  <si>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</si>
  <si>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</si>
  <si>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</si>
  <si>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</si>
  <si>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</si>
  <si>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</si>
  <si>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</si>
  <si>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</si>
  <si>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</si>
  <si>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</si>
  <si>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</si>
  <si>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</si>
  <si>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</si>
  <si>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</si>
  <si>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</si>
  <si>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</si>
  <si>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</si>
  <si>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</si>
  <si>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</si>
  <si>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</si>
  <si>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</si>
  <si>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</si>
  <si>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</si>
  <si>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</si>
  <si>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</si>
  <si>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</si>
  <si>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</si>
  <si>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</si>
  <si>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</si>
  <si>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</si>
  <si>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</si>
  <si>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</si>
  <si>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</si>
  <si>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</si>
  <si>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</si>
  <si>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</si>
  <si>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</si>
  <si>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</si>
  <si>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</si>
  <si>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</si>
  <si>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</si>
  <si>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</si>
  <si>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</si>
  <si>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</si>
  <si>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</si>
  <si>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</si>
  <si>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</si>
  <si>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</si>
  <si>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</si>
  <si>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</si>
  <si>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</si>
  <si>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</si>
  <si>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</si>
  <si>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</si>
  <si>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</si>
  <si>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</si>
  <si>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</si>
  <si>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</si>
  <si>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</si>
  <si>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</si>
  <si>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</si>
  <si>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</si>
  <si>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</si>
  <si>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</si>
  <si>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</si>
  <si>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</si>
  <si>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</si>
  <si>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</si>
  <si>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</si>
  <si>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</si>
  <si>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</si>
  <si>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</si>
  <si>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</si>
  <si>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</si>
  <si>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</si>
  <si>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</si>
  <si>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</si>
  <si>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</si>
  <si>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</si>
  <si>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</si>
  <si>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</si>
  <si>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</si>
  <si>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</si>
  <si>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</si>
  <si>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</si>
  <si>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</si>
  <si>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</si>
  <si>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</si>
  <si>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</si>
  <si>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</si>
  <si>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</si>
  <si>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</si>
  <si>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</si>
  <si>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</si>
  <si>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</si>
  <si>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</si>
  <si>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</si>
  <si>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</si>
  <si>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</si>
  <si>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</si>
  <si>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</si>
  <si>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</si>
  <si>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</si>
  <si>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</si>
  <si>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</si>
  <si>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</si>
  <si>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</si>
  <si>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</si>
  <si>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</si>
  <si>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</si>
  <si>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</si>
  <si>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</si>
  <si>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</si>
  <si>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</si>
  <si>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</si>
  <si>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</si>
  <si>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</si>
  <si>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</si>
  <si>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</si>
  <si>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</si>
  <si>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</si>
  <si>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</si>
  <si>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</si>
  <si>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</si>
  <si>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</si>
  <si>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</si>
  <si>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</si>
  <si>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</si>
  <si>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</si>
  <si>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</si>
  <si>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</si>
  <si>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</si>
  <si>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</si>
  <si>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</si>
  <si>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</si>
  <si>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</si>
  <si>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</si>
  <si>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</si>
  <si>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</si>
  <si>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</si>
  <si>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</si>
  <si>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</si>
  <si>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</si>
  <si>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</si>
  <si>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</si>
  <si>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</si>
  <si>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</si>
  <si>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</si>
  <si>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</si>
  <si>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</si>
  <si>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</si>
  <si>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</si>
  <si>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</si>
  <si>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</si>
  <si>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</si>
  <si>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</si>
  <si>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</si>
  <si>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</si>
  <si>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</si>
  <si>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</si>
  <si>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</si>
  <si>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</si>
  <si>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</si>
  <si>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</si>
  <si>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</si>
  <si>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</si>
  <si>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</si>
  <si>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</si>
  <si>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</si>
  <si>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</si>
  <si>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</si>
  <si>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</si>
  <si>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</si>
  <si>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</si>
  <si>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</si>
  <si>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</si>
  <si>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</si>
  <si>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</si>
  <si>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</si>
  <si>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</si>
  <si>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</si>
  <si>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</si>
  <si>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</si>
  <si>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</si>
  <si>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</si>
  <si>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</si>
  <si>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</si>
  <si>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</si>
  <si>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</si>
  <si>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</si>
  <si>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</si>
  <si>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</si>
  <si>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</si>
  <si>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</si>
  <si>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</si>
  <si>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</si>
  <si>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</si>
  <si>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</si>
  <si>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</si>
  <si>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</si>
  <si>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</si>
  <si>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</si>
  <si>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</si>
  <si>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</si>
  <si>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</si>
  <si>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</si>
  <si>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</si>
  <si>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</si>
  <si>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</si>
  <si>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</si>
  <si>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</si>
  <si>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</si>
  <si>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</si>
  <si>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</si>
  <si>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</si>
  <si>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</si>
  <si>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</si>
  <si>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</si>
  <si>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</si>
  <si>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</si>
  <si>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</si>
  <si>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</si>
  <si>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</si>
  <si>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</si>
  <si>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</si>
  <si>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</si>
  <si>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</si>
  <si>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</si>
  <si>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</si>
  <si>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</si>
  <si>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</si>
  <si>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</si>
  <si>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</si>
  <si>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</si>
  <si>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</si>
  <si>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</si>
  <si>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</si>
  <si>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</si>
  <si>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</si>
  <si>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</si>
  <si>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</si>
  <si>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</si>
  <si>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</si>
  <si>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</si>
  <si>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</si>
  <si>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</si>
  <si>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</si>
  <si>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</si>
  <si>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</si>
  <si>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</si>
  <si>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</si>
  <si>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</si>
  <si>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</si>
  <si>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</si>
  <si>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</si>
  <si>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</si>
  <si>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</si>
  <si>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</si>
  <si>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</si>
  <si>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</si>
  <si>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</si>
  <si>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</si>
  <si>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</si>
  <si>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</si>
  <si>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</si>
  <si>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</si>
  <si>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</si>
  <si>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</si>
  <si>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</si>
  <si>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</si>
  <si>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</si>
  <si>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</si>
  <si>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</si>
  <si>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</si>
  <si>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</si>
  <si>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</si>
  <si>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</si>
  <si>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</si>
  <si>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</si>
  <si>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</si>
  <si>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</si>
  <si>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</si>
  <si>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</si>
  <si>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</si>
  <si>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</si>
  <si>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</si>
  <si>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</si>
  <si>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</si>
  <si>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</si>
  <si>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</si>
  <si>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</si>
  <si>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</si>
  <si>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</si>
  <si>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</si>
  <si>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</si>
  <si>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</si>
  <si>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</si>
  <si>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</si>
  <si>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</si>
  <si>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</si>
  <si>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</si>
  <si>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</si>
  <si>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</si>
  <si>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</si>
  <si>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</si>
  <si>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</si>
  <si>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</si>
  <si>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</si>
  <si>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</si>
  <si>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</si>
  <si>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</si>
  <si>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</si>
  <si>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</si>
  <si>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</si>
  <si>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</si>
  <si>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</si>
  <si>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</si>
  <si>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</si>
  <si>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</si>
  <si>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</si>
  <si>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</si>
  <si>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</si>
  <si>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</si>
  <si>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</si>
  <si>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</si>
  <si>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</si>
  <si>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</si>
  <si>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</si>
  <si>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</si>
  <si>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</si>
  <si>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</si>
  <si>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</si>
  <si>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</si>
  <si>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</si>
  <si>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</si>
  <si>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</si>
  <si>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</si>
  <si>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</si>
  <si>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</si>
  <si>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</si>
  <si>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</si>
  <si>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</si>
  <si>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</si>
  <si>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</si>
  <si>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</si>
  <si>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</si>
  <si>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</si>
  <si>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</si>
  <si>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</si>
  <si>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</si>
  <si>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</si>
  <si>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</si>
  <si>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</si>
  <si>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</si>
  <si>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</si>
  <si>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</si>
  <si>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</si>
  <si>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</si>
  <si>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</si>
  <si>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</si>
  <si>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</si>
  <si>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</si>
  <si>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</si>
  <si>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</si>
  <si>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</si>
  <si>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</si>
  <si>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</si>
  <si>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</si>
  <si>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</si>
  <si>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</si>
  <si>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</si>
  <si>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</si>
  <si>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</si>
  <si>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</si>
  <si>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</si>
  <si>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</si>
  <si>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</si>
  <si>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</si>
  <si>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</si>
  <si>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</si>
  <si>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</si>
  <si>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</si>
  <si>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</si>
  <si>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</si>
  <si>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</si>
  <si>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</si>
  <si>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</si>
  <si>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</si>
  <si>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</si>
  <si>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</si>
  <si>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</si>
  <si>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</si>
  <si>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</si>
  <si>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</si>
  <si>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</si>
  <si>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</si>
  <si>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</si>
  <si>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</si>
  <si>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</si>
  <si>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</si>
  <si>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</si>
  <si>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</si>
  <si>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</si>
  <si>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</si>
  <si>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</si>
  <si>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</si>
  <si>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</si>
  <si>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</si>
  <si>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</si>
  <si>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</si>
  <si>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</si>
  <si>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</si>
  <si>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</si>
  <si>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</si>
  <si>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</si>
  <si>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</si>
  <si>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</si>
  <si>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</si>
  <si>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</si>
  <si>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</si>
  <si>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</si>
  <si>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</si>
  <si>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</si>
  <si>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</si>
  <si>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</si>
  <si>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</si>
  <si>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</si>
  <si>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</si>
  <si>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</si>
  <si>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</si>
  <si>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</si>
  <si>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</si>
  <si>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</si>
  <si>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</si>
  <si>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</si>
  <si>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</si>
  <si>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</si>
  <si>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</si>
  <si>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</si>
  <si>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</si>
  <si>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</si>
  <si>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</si>
  <si>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</si>
  <si>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</si>
  <si>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</si>
  <si>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</si>
  <si>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</si>
  <si>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</si>
  <si>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</si>
  <si>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</si>
  <si>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</si>
  <si>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</si>
  <si>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</si>
  <si>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</si>
  <si>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</si>
  <si>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</si>
  <si>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</si>
  <si>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</si>
  <si>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</si>
  <si>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</si>
  <si>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</si>
  <si>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</si>
  <si>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</si>
  <si>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</si>
  <si>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</si>
  <si>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</si>
  <si>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</si>
  <si>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</si>
  <si>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</si>
  <si>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</si>
  <si>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</si>
  <si>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</si>
  <si>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</si>
  <si>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</si>
  <si>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</si>
  <si>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</si>
  <si>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</si>
  <si>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</si>
  <si>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</si>
  <si>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</si>
  <si>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</si>
  <si>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</si>
  <si>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</si>
  <si>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</si>
  <si>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</si>
  <si>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</si>
  <si>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</si>
  <si>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</si>
  <si>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</si>
  <si>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</si>
  <si>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</si>
  <si>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</si>
  <si>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</si>
  <si>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</si>
  <si>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</si>
  <si>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</si>
  <si>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</si>
  <si>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</si>
  <si>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</si>
  <si>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</si>
  <si>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</si>
  <si>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</si>
  <si>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</si>
  <si>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</si>
  <si>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</si>
  <si>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</si>
  <si>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</si>
  <si>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</si>
  <si>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</si>
  <si>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</si>
  <si>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</si>
  <si>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</si>
  <si>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</si>
  <si>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</si>
  <si>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</si>
  <si>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</si>
  <si>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</si>
  <si>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</si>
  <si>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</si>
  <si>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</si>
  <si>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</si>
  <si>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</si>
  <si>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</si>
  <si>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</si>
  <si>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</si>
  <si>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</si>
  <si>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</si>
  <si>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</si>
  <si>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</si>
  <si>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</si>
  <si>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</si>
  <si>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</si>
  <si>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</si>
  <si>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</si>
  <si>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</si>
  <si>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</si>
  <si>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</si>
  <si>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</si>
  <si>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</si>
  <si>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</si>
  <si>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</si>
  <si>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</si>
  <si>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</si>
  <si>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</si>
  <si>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</si>
  <si>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</si>
  <si>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</si>
  <si>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</si>
  <si>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</si>
  <si>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</si>
  <si>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</si>
  <si>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</si>
  <si>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</si>
  <si>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</si>
  <si>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</si>
  <si>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</si>
  <si>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</si>
  <si>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</si>
  <si>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</si>
  <si>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</si>
  <si>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</si>
  <si>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</si>
  <si>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</si>
  <si>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</si>
  <si>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</si>
  <si>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</si>
  <si>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</si>
  <si>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</si>
  <si>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</si>
  <si>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</si>
  <si>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</si>
  <si>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</si>
  <si>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</si>
  <si>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</si>
  <si>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</si>
  <si>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</si>
  <si>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</si>
  <si>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</si>
  <si>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</si>
  <si>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</si>
  <si>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</si>
  <si>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</si>
  <si>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</si>
  <si>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</si>
  <si>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</si>
  <si>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</si>
  <si>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</si>
  <si>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</si>
  <si>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</si>
  <si>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</si>
  <si>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</si>
  <si>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</si>
  <si>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</si>
  <si>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</si>
  <si>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</si>
  <si>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</si>
  <si>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</si>
  <si>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</si>
  <si>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</si>
  <si>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</si>
  <si>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</si>
  <si>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</si>
  <si>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</si>
  <si>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</si>
  <si>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</si>
  <si>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</si>
  <si>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</si>
  <si>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</si>
  <si>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</si>
  <si>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</si>
  <si>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</si>
  <si>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</si>
  <si>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</si>
  <si>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</si>
  <si>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</si>
  <si>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</si>
  <si>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</si>
  <si>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</si>
  <si>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</si>
  <si>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</si>
  <si>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</si>
  <si>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</si>
  <si>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</si>
  <si>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</si>
  <si>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</si>
  <si>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</si>
  <si>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</si>
  <si>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</si>
  <si>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</si>
  <si>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</si>
  <si>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</si>
  <si>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</si>
  <si>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</si>
  <si>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</si>
  <si>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</si>
  <si>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</si>
  <si>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</si>
  <si>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</si>
  <si>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</si>
  <si>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</si>
  <si>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</si>
  <si>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</si>
  <si>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</si>
  <si>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</si>
  <si>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</si>
  <si>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</si>
  <si>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</si>
  <si>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</si>
  <si>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</si>
  <si>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</si>
  <si>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</si>
  <si>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</si>
  <si>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</si>
  <si>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</si>
  <si>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</si>
  <si>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</si>
  <si>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</si>
  <si>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</si>
  <si>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</si>
  <si>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</si>
  <si>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</si>
  <si>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</si>
  <si>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</si>
  <si>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</si>
  <si>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</si>
  <si>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</si>
  <si>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</si>
  <si>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</si>
  <si>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</si>
  <si>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</si>
  <si>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</si>
  <si>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</si>
  <si>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</si>
  <si>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</si>
  <si>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</si>
  <si>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</si>
  <si>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</si>
  <si>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</si>
  <si>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</si>
  <si>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</si>
  <si>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</si>
  <si>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</si>
  <si>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</si>
  <si>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</si>
  <si>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</si>
  <si>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</si>
  <si>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</si>
  <si>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</si>
  <si>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</si>
  <si>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</si>
  <si>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</si>
  <si>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</si>
  <si>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</si>
  <si>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</si>
  <si>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</si>
  <si>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</si>
  <si>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</si>
  <si>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</si>
  <si>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</si>
  <si>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</si>
  <si>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</si>
  <si>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</si>
  <si>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</si>
  <si>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</si>
  <si>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</si>
  <si>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</si>
  <si>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</si>
  <si>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</si>
  <si>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</si>
  <si>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</si>
  <si>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</si>
  <si>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</si>
  <si>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</si>
  <si>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</si>
  <si>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</si>
  <si>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</si>
  <si>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</si>
  <si>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</si>
  <si>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</si>
  <si>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</si>
  <si>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</si>
  <si>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</si>
  <si>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</si>
  <si>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</si>
  <si>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</si>
  <si>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</si>
  <si>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</si>
  <si>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</si>
  <si>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</si>
  <si>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</si>
  <si>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</si>
  <si>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</si>
  <si>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</si>
  <si>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</si>
  <si>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</si>
  <si>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</si>
  <si>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</si>
  <si>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</si>
  <si>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</si>
  <si>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</si>
  <si>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</si>
  <si>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</si>
  <si>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</si>
  <si>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</si>
  <si>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</si>
  <si>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</si>
  <si>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</si>
  <si>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</si>
  <si>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</si>
  <si>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</si>
  <si>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</si>
  <si>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</si>
  <si>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</si>
  <si>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</si>
  <si>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</si>
  <si>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</si>
  <si>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</si>
  <si>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</si>
  <si>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</si>
  <si>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</si>
  <si>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</si>
  <si>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</si>
  <si>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</si>
  <si>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</si>
  <si>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</si>
  <si>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</si>
  <si>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</si>
  <si>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</si>
  <si>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</si>
  <si>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</si>
  <si>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</si>
  <si>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</si>
  <si>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</si>
  <si>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</si>
  <si>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</si>
  <si>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</si>
  <si>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</si>
  <si>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</si>
  <si>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</si>
  <si>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</si>
  <si>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</si>
  <si>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</si>
  <si>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</si>
  <si>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</si>
  <si>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</si>
  <si>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</si>
  <si>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</si>
  <si>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</si>
  <si>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</si>
  <si>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</si>
  <si>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</si>
  <si>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</si>
  <si>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</si>
  <si>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</si>
  <si>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</si>
  <si>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</si>
  <si>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</si>
  <si>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</si>
  <si>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</si>
  <si>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</si>
  <si>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</si>
  <si>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</si>
  <si>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</si>
  <si>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</si>
  <si>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</si>
  <si>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</si>
  <si>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</si>
  <si>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</si>
  <si>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</si>
  <si>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</si>
  <si>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</si>
  <si>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</si>
  <si>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</si>
  <si>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</si>
  <si>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</si>
  <si>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</si>
  <si>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</si>
  <si>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</si>
  <si>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</si>
  <si>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</si>
  <si>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</si>
  <si>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</si>
  <si>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</si>
  <si>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</si>
  <si>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</si>
  <si>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</si>
  <si>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</si>
  <si>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</si>
  <si>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</si>
  <si>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</si>
  <si>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</si>
  <si>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</si>
  <si>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</si>
  <si>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</si>
  <si>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</si>
  <si>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</si>
  <si>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</si>
  <si>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</si>
  <si>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</si>
  <si>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</si>
  <si>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</si>
  <si>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</si>
  <si>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</si>
  <si>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</si>
  <si>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</si>
  <si>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</si>
  <si>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</si>
  <si>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</si>
  <si>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</si>
  <si>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</si>
  <si>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</si>
  <si>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</si>
  <si>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</si>
  <si>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</si>
  <si>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</si>
  <si>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</si>
  <si>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</si>
  <si>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</si>
  <si>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</si>
  <si>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</si>
  <si>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</si>
  <si>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</si>
  <si>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</si>
  <si>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</si>
  <si>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</si>
  <si>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</si>
  <si>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</si>
  <si>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</si>
  <si>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</si>
  <si>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</si>
  <si>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</si>
  <si>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</si>
  <si>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</si>
  <si>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</si>
  <si>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</si>
  <si>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</si>
  <si>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</si>
  <si>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</si>
  <si>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</si>
  <si>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</si>
  <si>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</si>
  <si>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</si>
  <si>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</si>
  <si>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</si>
  <si>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</si>
  <si>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</si>
  <si>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</si>
  <si>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</si>
  <si>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</si>
  <si>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</si>
  <si>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</si>
  <si>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</si>
  <si>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</si>
  <si>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</si>
  <si>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</si>
  <si>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</si>
  <si>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</si>
  <si>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</si>
  <si>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</si>
  <si>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</si>
  <si>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</si>
  <si>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</si>
  <si>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</si>
  <si>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</si>
  <si>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</si>
  <si>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</si>
  <si>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</si>
  <si>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</si>
  <si>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</si>
  <si>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</si>
  <si>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</si>
  <si>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</si>
  <si>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</si>
  <si>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</si>
  <si>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</si>
  <si>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</si>
  <si>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</si>
  <si>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</si>
  <si>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</si>
  <si>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</si>
  <si>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</si>
  <si>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</si>
  <si>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</si>
  <si>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</si>
  <si>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</si>
  <si>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</si>
  <si>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</si>
  <si>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</si>
  <si>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</si>
  <si>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</si>
  <si>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</si>
  <si>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</si>
  <si>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</si>
  <si>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</si>
  <si>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</si>
  <si>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</si>
  <si>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</si>
  <si>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</si>
  <si>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</si>
  <si>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</si>
  <si>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</si>
  <si>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</si>
  <si>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</si>
  <si>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</si>
  <si>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</si>
  <si>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</si>
  <si>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</si>
  <si>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</si>
  <si>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</si>
  <si>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</si>
  <si>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</si>
  <si>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</si>
  <si>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</si>
  <si>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</si>
  <si>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</si>
  <si>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</si>
  <si>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</si>
  <si>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</si>
  <si>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</si>
  <si>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</si>
  <si>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</si>
  <si>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</si>
  <si>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</si>
  <si>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</si>
  <si>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</si>
  <si>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</si>
  <si>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</si>
  <si>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</si>
  <si>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</si>
  <si>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</si>
  <si>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</si>
  <si>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</si>
  <si>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</si>
  <si>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</si>
  <si>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</si>
  <si>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</si>
  <si>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</si>
  <si>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</si>
  <si>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</si>
  <si>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</si>
  <si>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</si>
  <si>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</si>
  <si>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</si>
  <si>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</si>
  <si>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</si>
  <si>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</si>
  <si>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</si>
  <si>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</si>
  <si>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</si>
  <si>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</si>
  <si>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</si>
  <si>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</si>
  <si>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</si>
  <si>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</si>
  <si>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</si>
  <si>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</si>
  <si>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</si>
  <si>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</si>
  <si>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</si>
  <si>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</si>
  <si>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</si>
  <si>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</si>
  <si>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</si>
  <si>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</si>
  <si>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</si>
  <si>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</si>
  <si>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</si>
  <si>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</si>
  <si>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</si>
  <si>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</si>
  <si>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</si>
  <si>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</si>
  <si>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</si>
  <si>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</si>
  <si>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</si>
  <si>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</si>
  <si>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</si>
  <si>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</si>
  <si>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</si>
  <si>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</si>
  <si>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</si>
  <si>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</si>
  <si>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</si>
  <si>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</si>
  <si>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</si>
  <si>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</si>
  <si>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</si>
  <si>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</si>
  <si>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</si>
  <si>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</si>
  <si>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</si>
  <si>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</si>
  <si>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</si>
  <si>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</si>
  <si>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</si>
  <si>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</si>
  <si>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</si>
  <si>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</si>
  <si>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</si>
  <si>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</si>
  <si>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</si>
  <si>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</si>
  <si>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</si>
  <si>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</si>
  <si>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</si>
  <si>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</si>
  <si>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</si>
  <si>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</si>
  <si>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</si>
  <si>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</si>
  <si>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</si>
  <si>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</si>
  <si>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</si>
  <si>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</si>
  <si>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</si>
  <si>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</si>
  <si>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</si>
  <si>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</si>
  <si>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</si>
  <si>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</si>
  <si>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</si>
  <si>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</si>
  <si>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</si>
  <si>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</si>
  <si>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</si>
  <si>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</si>
  <si>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</si>
  <si>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</si>
  <si>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</si>
  <si>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</si>
  <si>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</si>
  <si>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</si>
  <si>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</si>
  <si>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</si>
  <si>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</si>
  <si>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</si>
  <si>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</si>
  <si>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</si>
  <si>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</si>
  <si>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</si>
  <si>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</si>
  <si>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</si>
  <si>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</si>
  <si>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</si>
  <si>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</si>
  <si>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</si>
  <si>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</si>
  <si>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</si>
  <si>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</si>
  <si>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</si>
  <si>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</si>
  <si>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</si>
  <si>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</si>
  <si>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</si>
  <si>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</si>
  <si>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</si>
  <si>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</si>
  <si>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</si>
  <si>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</si>
  <si>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</si>
  <si>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</si>
  <si>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</si>
  <si>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</si>
  <si>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</si>
  <si>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</si>
  <si>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</si>
  <si>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</si>
  <si>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</si>
  <si>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</si>
  <si>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</si>
  <si>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</si>
  <si>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</si>
  <si>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</si>
  <si>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</si>
  <si>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</si>
  <si>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</si>
  <si>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</si>
  <si>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</si>
  <si>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</si>
  <si>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</si>
  <si>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</si>
  <si>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</si>
  <si>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</si>
  <si>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</si>
  <si>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</si>
  <si>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</si>
  <si>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</si>
  <si>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</si>
  <si>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</si>
  <si>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</si>
  <si>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</si>
  <si>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</si>
  <si>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</si>
  <si>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</si>
  <si>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</si>
  <si>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</si>
  <si>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</si>
  <si>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</si>
  <si>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</si>
  <si>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</si>
  <si>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</si>
  <si>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</si>
  <si>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</si>
  <si>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</si>
  <si>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</si>
  <si>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</si>
  <si>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</si>
  <si>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</si>
  <si>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</si>
  <si>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</si>
  <si>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</si>
  <si>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</si>
  <si>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</si>
  <si>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</si>
  <si>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</si>
  <si>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</si>
  <si>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</si>
  <si>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</si>
  <si>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</si>
  <si>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</si>
  <si>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</si>
  <si>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</si>
  <si>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</si>
  <si>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</si>
  <si>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</si>
  <si>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</si>
  <si>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</si>
  <si>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</si>
  <si>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</si>
  <si>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</si>
  <si>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</si>
  <si>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</si>
  <si>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</si>
  <si>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</si>
  <si>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</si>
  <si>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</si>
  <si>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</si>
  <si>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</si>
  <si>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</si>
  <si>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</si>
  <si>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</si>
  <si>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</si>
  <si>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</si>
  <si>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</si>
  <si>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</si>
  <si>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</si>
  <si>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</si>
  <si>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</si>
  <si>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</si>
  <si>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</si>
  <si>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</si>
  <si>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</si>
  <si>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</si>
  <si>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</si>
  <si>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</si>
  <si>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</si>
  <si>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</si>
  <si>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</si>
  <si>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</si>
  <si>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</si>
  <si>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</si>
  <si>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</si>
  <si>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</si>
  <si>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</si>
  <si>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</si>
  <si>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</si>
  <si>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</si>
  <si>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</si>
  <si>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</si>
  <si>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</si>
  <si>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</si>
  <si>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</si>
  <si>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</si>
  <si>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</si>
  <si>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</si>
  <si>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</si>
  <si>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</si>
  <si>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</si>
  <si>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</si>
  <si>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</si>
  <si>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</si>
  <si>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</si>
  <si>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</si>
  <si>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</si>
  <si>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</si>
  <si>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</si>
  <si>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</si>
  <si>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</si>
  <si>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</si>
  <si>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</si>
  <si>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</si>
  <si>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</si>
  <si>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</si>
  <si>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</si>
  <si>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</si>
  <si>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</si>
  <si>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</si>
  <si>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</si>
  <si>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</si>
  <si>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</si>
  <si>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</si>
  <si>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</si>
  <si>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</si>
  <si>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</si>
  <si>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</si>
  <si>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</si>
  <si>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</si>
  <si>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</si>
  <si>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</si>
  <si>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</si>
  <si>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</si>
  <si>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</si>
  <si>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</si>
  <si>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</si>
  <si>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</si>
  <si>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</si>
  <si>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</si>
  <si>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</si>
  <si>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</si>
  <si>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</si>
  <si>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</si>
  <si>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</si>
  <si>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</si>
  <si>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</si>
  <si>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</si>
  <si>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</si>
  <si>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</si>
  <si>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</si>
  <si>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</si>
  <si>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</si>
  <si>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</si>
  <si>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</si>
  <si>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</si>
  <si>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</si>
  <si>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</si>
  <si>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</si>
  <si>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</si>
  <si>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</si>
  <si>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</si>
  <si>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</si>
  <si>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</si>
  <si>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</si>
  <si>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</si>
  <si>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</si>
  <si>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</si>
  <si>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</si>
  <si>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</si>
  <si>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</si>
  <si>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</si>
  <si>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</si>
  <si>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</si>
  <si>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</si>
  <si>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</si>
  <si>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</si>
  <si>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</si>
  <si>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</si>
  <si>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</si>
  <si>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</si>
  <si>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</si>
  <si>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</si>
  <si>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</si>
  <si>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</si>
  <si>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</si>
  <si>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</si>
  <si>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</si>
  <si>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</si>
  <si>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</si>
  <si>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</si>
  <si>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</si>
  <si>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</si>
  <si>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</si>
  <si>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</si>
  <si>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</si>
  <si>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</si>
  <si>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</si>
  <si>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</si>
  <si>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</si>
  <si>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</si>
  <si>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</si>
  <si>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</si>
  <si>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</si>
  <si>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</si>
  <si>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</si>
  <si>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</si>
  <si>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</si>
  <si>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</si>
  <si>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</si>
  <si>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</si>
  <si>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</si>
  <si>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</si>
  <si>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</si>
  <si>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</si>
  <si>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</si>
  <si>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</si>
  <si>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</si>
  <si>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</si>
  <si>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</si>
  <si>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</si>
  <si>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</si>
  <si>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</si>
  <si>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</si>
  <si>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</si>
  <si>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</si>
  <si>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</si>
  <si>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</si>
  <si>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</si>
  <si>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</si>
  <si>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</si>
  <si>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</si>
  <si>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</si>
  <si>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</si>
  <si>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</si>
  <si>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</si>
  <si>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</si>
  <si>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</si>
  <si>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</si>
  <si>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</si>
  <si>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</si>
  <si>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</si>
  <si>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</si>
  <si>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</si>
  <si>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</si>
  <si>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</si>
  <si>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</si>
  <si>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</si>
  <si>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</si>
  <si>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</si>
  <si>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</si>
  <si>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</si>
  <si>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</si>
  <si>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</si>
  <si>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</si>
  <si>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</si>
  <si>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</si>
  <si>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</si>
  <si>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</si>
  <si>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</si>
  <si>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</si>
  <si>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</si>
  <si>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</si>
  <si>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</si>
  <si>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</si>
  <si>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</si>
  <si>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</si>
  <si>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</si>
  <si>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</si>
  <si>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</si>
  <si>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</si>
  <si>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</si>
  <si>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</si>
  <si>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</si>
  <si>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</si>
  <si>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</si>
  <si>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</si>
  <si>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</si>
  <si>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</si>
  <si>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</si>
  <si>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</si>
  <si>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</si>
  <si>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</si>
  <si>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</si>
  <si>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</si>
  <si>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</si>
  <si>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</si>
  <si>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</si>
  <si>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</si>
  <si>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</si>
  <si>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</si>
  <si>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</si>
  <si>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</si>
  <si>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</si>
  <si>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</si>
  <si>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</si>
  <si>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</si>
  <si>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</si>
  <si>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</si>
  <si>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</si>
  <si>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</si>
  <si>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</si>
  <si>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</si>
  <si>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</si>
  <si>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</si>
  <si>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</si>
  <si>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</si>
  <si>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</si>
  <si>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</si>
  <si>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</si>
  <si>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</si>
  <si>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</si>
  <si>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</si>
  <si>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</si>
  <si>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</si>
  <si>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</si>
  <si>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</si>
  <si>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</si>
  <si>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</si>
  <si>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</si>
  <si>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</si>
  <si>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</si>
  <si>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</si>
  <si>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</si>
  <si>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</si>
  <si>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</si>
  <si>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</si>
  <si>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</si>
  <si>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</si>
  <si>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</si>
  <si>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</si>
  <si>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</si>
  <si>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</si>
  <si>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</si>
  <si>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</si>
  <si>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</si>
  <si>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</si>
  <si>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</si>
  <si>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</si>
  <si>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</si>
  <si>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</si>
  <si>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</si>
  <si>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</si>
  <si>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</si>
  <si>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</si>
  <si>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</si>
  <si>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</si>
  <si>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</si>
  <si>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</si>
  <si>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</si>
  <si>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</si>
  <si>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</si>
  <si>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</si>
  <si>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</si>
  <si>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</si>
  <si>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</si>
  <si>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</si>
  <si>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</si>
  <si>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</si>
  <si>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</si>
  <si>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</si>
  <si>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</si>
  <si>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</si>
  <si>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</si>
  <si>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</si>
  <si>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</si>
  <si>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</si>
  <si>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</si>
  <si>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</si>
  <si>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</si>
  <si>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</si>
  <si>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</si>
  <si>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</si>
  <si>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</si>
  <si>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</si>
  <si>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</si>
  <si>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</si>
  <si>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</si>
  <si>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</si>
  <si>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</si>
  <si>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</si>
  <si>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</si>
  <si>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</si>
  <si>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</si>
  <si>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</si>
  <si>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</si>
  <si>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</si>
  <si>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</si>
  <si>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</si>
  <si>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</si>
  <si>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</si>
  <si>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</si>
  <si>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</si>
  <si>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</si>
  <si>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</si>
  <si>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</si>
  <si>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</si>
  <si>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</si>
  <si>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</si>
  <si>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</si>
  <si>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</si>
  <si>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</si>
  <si>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</si>
  <si>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</si>
  <si>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</si>
  <si>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</si>
  <si>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</si>
  <si>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</si>
  <si>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</si>
  <si>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</si>
  <si>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</si>
  <si>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</si>
  <si>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</si>
  <si>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</si>
  <si>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</si>
  <si>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</si>
  <si>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</si>
  <si>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</si>
  <si>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</si>
  <si>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</si>
  <si>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</si>
  <si>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</si>
  <si>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</si>
  <si>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</si>
  <si>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</si>
  <si>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</si>
  <si>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</si>
  <si>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</si>
  <si>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</si>
  <si>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</si>
  <si>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</si>
  <si>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</si>
  <si>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</si>
  <si>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</si>
  <si>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</si>
  <si>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</si>
  <si>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</si>
  <si>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</si>
  <si>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</si>
  <si>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</si>
  <si>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</si>
  <si>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</si>
  <si>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</si>
  <si>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</si>
  <si>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</si>
  <si>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</si>
  <si>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</si>
  <si>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</si>
  <si>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</si>
  <si>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</si>
  <si>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</si>
  <si>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</si>
  <si>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</si>
  <si>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</si>
  <si>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</si>
  <si>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</si>
  <si>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</si>
  <si>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</si>
  <si>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</si>
  <si>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</si>
  <si>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</si>
  <si>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</si>
  <si>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</si>
  <si>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</si>
  <si>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</si>
  <si>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</si>
  <si>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</si>
  <si>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</si>
  <si>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</si>
  <si>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</si>
  <si>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</si>
  <si>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</si>
  <si>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</si>
  <si>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</si>
  <si>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</si>
  <si>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</si>
  <si>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</si>
  <si>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</si>
  <si>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</si>
  <si>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</si>
  <si>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</si>
  <si>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</si>
  <si>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</si>
  <si>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</si>
  <si>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</si>
  <si>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</si>
  <si>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</si>
  <si>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</si>
  <si>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</si>
  <si>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</si>
  <si>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</si>
  <si>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</si>
  <si>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</si>
  <si>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</si>
  <si>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</si>
  <si>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</si>
  <si>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</si>
  <si>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</si>
  <si>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</si>
  <si>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</si>
  <si>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</si>
  <si>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</si>
  <si>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</si>
  <si>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</si>
  <si>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</si>
  <si>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</si>
  <si>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</si>
  <si>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</si>
  <si>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</si>
  <si>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</si>
  <si>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</si>
  <si>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</si>
  <si>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</si>
  <si>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</si>
  <si>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</si>
  <si>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</si>
  <si>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</si>
  <si>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</si>
  <si>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</si>
  <si>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</si>
  <si>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</si>
  <si>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</si>
  <si>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</si>
  <si>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</si>
  <si>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</si>
  <si>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</si>
  <si>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</si>
  <si>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</si>
  <si>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</si>
  <si>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</si>
  <si>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</si>
  <si>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</si>
  <si>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</si>
  <si>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</si>
  <si>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</si>
  <si>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</si>
  <si>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</si>
  <si>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</si>
  <si>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</si>
  <si>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</si>
  <si>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</si>
  <si>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</si>
  <si>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</si>
  <si>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</si>
  <si>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</si>
  <si>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</si>
  <si>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</si>
  <si>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</si>
  <si>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</si>
  <si>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</si>
  <si>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</si>
  <si>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</si>
  <si>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</si>
  <si>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</si>
  <si>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</si>
  <si>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</si>
  <si>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</si>
  <si>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</si>
  <si>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</si>
  <si>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</si>
  <si>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</si>
  <si>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</si>
  <si>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</si>
  <si>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</si>
  <si>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</si>
  <si>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</si>
  <si>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</si>
  <si>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</si>
  <si>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</si>
  <si>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</si>
  <si>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</si>
  <si>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</si>
  <si>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</si>
  <si>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</si>
  <si>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</si>
  <si>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</si>
  <si>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</si>
  <si>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</si>
  <si>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</si>
  <si>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</si>
  <si>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</si>
  <si>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</si>
  <si>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</si>
  <si>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</si>
  <si>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</si>
  <si>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</si>
  <si>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</si>
  <si>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</si>
  <si>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</si>
  <si>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</si>
  <si>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</si>
  <si>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</si>
  <si>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</si>
  <si>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</si>
  <si>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</si>
  <si>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</si>
  <si>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</si>
  <si>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</si>
  <si>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</si>
  <si>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</si>
  <si>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</si>
  <si>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</si>
  <si>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</si>
  <si>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</si>
  <si>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</si>
  <si>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</si>
  <si>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</si>
  <si>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</si>
  <si>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</si>
  <si>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</si>
  <si>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</si>
  <si>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</si>
  <si>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</si>
  <si>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</si>
  <si>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</si>
  <si>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</si>
  <si>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</si>
  <si>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</si>
  <si>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</si>
  <si>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</si>
  <si>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</si>
  <si>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</si>
  <si>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</si>
  <si>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</si>
  <si>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</si>
  <si>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</si>
  <si>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</si>
  <si>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</si>
  <si>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</si>
  <si>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</si>
  <si>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</si>
  <si>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</si>
  <si>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</si>
  <si>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</si>
  <si>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</si>
  <si>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</si>
  <si>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</si>
  <si>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</si>
  <si>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</si>
  <si>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</si>
  <si>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</si>
  <si>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</si>
  <si>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</si>
  <si>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</si>
  <si>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</si>
  <si>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</si>
  <si>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</si>
  <si>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</si>
  <si>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</si>
  <si>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</si>
  <si>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</si>
  <si>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</si>
  <si>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</si>
  <si>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</si>
  <si>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</si>
  <si>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</si>
  <si>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</si>
  <si>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</si>
  <si>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</si>
  <si>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</si>
  <si>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</si>
  <si>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</si>
  <si>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</si>
  <si>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</si>
  <si>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</si>
  <si>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</si>
  <si>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</si>
  <si>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</si>
  <si>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</si>
  <si>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</si>
  <si>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</si>
  <si>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</si>
  <si>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</si>
  <si>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</si>
  <si>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</si>
  <si>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</si>
  <si>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</si>
  <si>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</si>
  <si>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</si>
  <si>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</si>
  <si>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</si>
  <si>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</si>
  <si>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</si>
  <si>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</si>
  <si>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</si>
  <si>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</si>
  <si>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</si>
  <si>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</si>
  <si>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</si>
  <si>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</si>
  <si>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</si>
  <si>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</si>
  <si>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</si>
  <si>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</si>
  <si>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</si>
  <si>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</si>
  <si>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</si>
  <si>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</si>
  <si>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</si>
  <si>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</si>
  <si>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</si>
  <si>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</si>
  <si>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</si>
  <si>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</si>
  <si>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</si>
  <si>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</si>
  <si>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</si>
  <si>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</si>
  <si>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</si>
  <si>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</si>
  <si>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</si>
  <si>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</si>
  <si>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</si>
  <si>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</si>
  <si>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</si>
  <si>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</si>
  <si>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</si>
  <si>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</si>
  <si>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</si>
  <si>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</si>
  <si>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</si>
  <si>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</si>
  <si>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</si>
  <si>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</si>
  <si>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</si>
  <si>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</si>
  <si>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</si>
  <si>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</si>
  <si>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</si>
  <si>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</si>
  <si>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</si>
  <si>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</si>
  <si>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</si>
  <si>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</si>
  <si>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</si>
  <si>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</si>
  <si>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</si>
  <si>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</si>
  <si>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</si>
  <si>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</si>
  <si>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</si>
  <si>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</si>
  <si>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</si>
  <si>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</si>
  <si>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</si>
  <si>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</si>
  <si>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</si>
  <si>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</si>
  <si>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</si>
  <si>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</si>
  <si>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</si>
  <si>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</si>
  <si>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</si>
  <si>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</si>
  <si>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</si>
  <si>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</si>
  <si>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</si>
  <si>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</si>
  <si>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</si>
  <si>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</si>
  <si>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</si>
  <si>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</si>
  <si>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</si>
  <si>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</si>
  <si>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</si>
  <si>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</si>
  <si>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</si>
  <si>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</si>
  <si>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</si>
  <si>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</si>
  <si>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</si>
  <si>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</si>
  <si>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</si>
  <si>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</si>
  <si>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</si>
  <si>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</si>
  <si>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</si>
  <si>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</si>
  <si>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</si>
  <si>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</si>
  <si>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</si>
  <si>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</si>
  <si>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</si>
  <si>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</si>
  <si>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</si>
  <si>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</si>
  <si>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</si>
  <si>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</si>
  <si>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</si>
  <si>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</si>
  <si>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</si>
  <si>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</si>
  <si>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</si>
  <si>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</si>
  <si>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</si>
  <si>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</si>
  <si>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</si>
  <si>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</si>
  <si>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</si>
  <si>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</si>
  <si>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</si>
  <si>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</si>
  <si>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</si>
  <si>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</si>
  <si>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</si>
  <si>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</si>
  <si>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</si>
  <si>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</si>
  <si>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</si>
  <si>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</si>
  <si>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</si>
  <si>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</si>
  <si>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</si>
  <si>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</si>
  <si>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</si>
  <si>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</si>
  <si>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</si>
  <si>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</si>
  <si>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</si>
  <si>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</si>
  <si>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</si>
  <si>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</si>
  <si>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</si>
  <si>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</si>
  <si>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</si>
  <si>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</si>
  <si>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</si>
  <si>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</si>
  <si>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</si>
  <si>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</si>
  <si>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</si>
  <si>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</si>
  <si>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</si>
  <si>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</si>
  <si>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</si>
  <si>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</si>
  <si>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</si>
  <si>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</si>
  <si>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</si>
  <si>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</si>
  <si>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</si>
  <si>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</si>
  <si>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</si>
  <si>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</si>
  <si>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</si>
  <si>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</si>
  <si>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</si>
  <si>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</si>
  <si>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</si>
  <si>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</si>
  <si>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</si>
  <si>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</si>
  <si>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</si>
  <si>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</si>
  <si>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</si>
  <si>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</si>
  <si>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</si>
  <si>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</si>
  <si>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</si>
  <si>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</si>
  <si>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</si>
  <si>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</si>
  <si>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</si>
  <si>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</si>
  <si>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</si>
  <si>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</si>
  <si>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</si>
  <si>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</si>
  <si>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</si>
  <si>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</si>
  <si>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</si>
  <si>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</si>
  <si>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</si>
  <si>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</si>
  <si>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</si>
  <si>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</si>
  <si>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</si>
  <si>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</si>
  <si>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</si>
  <si>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</si>
  <si>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</si>
  <si>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</si>
  <si>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</si>
  <si>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</si>
  <si>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</si>
  <si>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</si>
  <si>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</si>
  <si>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</si>
  <si>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</si>
  <si>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</si>
  <si>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</si>
  <si>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</si>
  <si>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</si>
  <si>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</si>
  <si>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</si>
  <si>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</si>
  <si>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</si>
  <si>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</si>
  <si>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</si>
  <si>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</si>
  <si>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</si>
  <si>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</si>
  <si>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</si>
  <si>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</si>
  <si>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</si>
  <si>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</si>
  <si>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</si>
  <si>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</si>
  <si>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</si>
  <si>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</si>
  <si>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</si>
  <si>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</si>
  <si>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</si>
  <si>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</si>
  <si>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</si>
  <si>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</si>
  <si>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</si>
  <si>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</si>
  <si>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</si>
  <si>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</si>
  <si>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</si>
  <si>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</si>
  <si>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</si>
  <si>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</si>
  <si>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</si>
  <si>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</si>
  <si>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</si>
  <si>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</si>
  <si>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</si>
  <si>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</si>
  <si>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</si>
  <si>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</si>
  <si>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</si>
  <si>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</si>
  <si>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</si>
  <si>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</si>
  <si>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</si>
  <si>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</si>
  <si>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</si>
  <si>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</si>
  <si>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</si>
  <si>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</si>
  <si>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</si>
  <si>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</si>
  <si>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</si>
  <si>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</si>
  <si>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</si>
  <si>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</si>
  <si>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</si>
  <si>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</si>
  <si>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</si>
  <si>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</si>
  <si>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</si>
  <si>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</si>
  <si>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</si>
  <si>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</si>
  <si>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</si>
  <si>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</si>
  <si>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</si>
  <si>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</si>
  <si>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</si>
  <si>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</si>
  <si>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</si>
  <si>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</si>
  <si>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</si>
  <si>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</si>
  <si>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</si>
  <si>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</si>
  <si>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</si>
  <si>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</si>
  <si>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</si>
  <si>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</si>
  <si>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</si>
  <si>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</si>
  <si>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</si>
  <si>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</si>
  <si>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</si>
  <si>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</si>
  <si>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</si>
  <si>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</si>
  <si>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</si>
  <si>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</si>
  <si>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</si>
  <si>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</si>
  <si>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</si>
  <si>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</si>
  <si>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</si>
  <si>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</si>
  <si>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</si>
  <si>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</si>
  <si>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</si>
  <si>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</si>
  <si>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</si>
  <si>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</si>
  <si>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</si>
  <si>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</si>
  <si>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</si>
  <si>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</si>
  <si>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</si>
  <si>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</si>
  <si>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</si>
  <si>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</si>
  <si>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</si>
  <si>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</si>
  <si>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</si>
  <si>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</si>
  <si>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</si>
  <si>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</si>
  <si>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</si>
  <si>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</si>
  <si>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</si>
  <si>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</si>
  <si>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</si>
  <si>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</si>
  <si>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</si>
  <si>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</si>
  <si>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</si>
  <si>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</si>
  <si>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</si>
  <si>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</si>
  <si>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</si>
  <si>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</si>
  <si>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</si>
  <si>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</si>
  <si>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</si>
  <si>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</si>
  <si>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</si>
  <si>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</si>
  <si>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</si>
  <si>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</si>
  <si>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</si>
  <si>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</si>
  <si>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</si>
  <si>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</si>
  <si>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</si>
  <si>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</si>
  <si>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</si>
  <si>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</si>
  <si>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</si>
  <si>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</si>
  <si>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</si>
  <si>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</si>
  <si>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</si>
  <si>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</si>
  <si>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</si>
  <si>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</si>
  <si>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</si>
  <si>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</si>
  <si>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</si>
  <si>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</si>
  <si>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</si>
  <si>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</si>
  <si>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</si>
  <si>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</si>
  <si>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</si>
  <si>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</si>
  <si>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</si>
  <si>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</si>
  <si>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</si>
  <si>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</si>
  <si>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</si>
  <si>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</si>
  <si>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</si>
  <si>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</si>
  <si>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</si>
  <si>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</si>
  <si>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</si>
  <si>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</si>
  <si>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</si>
  <si>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</si>
  <si>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</si>
  <si>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</si>
  <si>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</si>
  <si>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</si>
  <si>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</si>
  <si>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</si>
  <si>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</si>
  <si>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</si>
  <si>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</si>
  <si>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</si>
  <si>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</si>
  <si>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</si>
  <si>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</si>
  <si>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</si>
  <si>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</si>
  <si>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</si>
  <si>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</si>
  <si>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</si>
  <si>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</si>
  <si>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</si>
  <si>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</si>
  <si>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</si>
  <si>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</si>
  <si>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</si>
  <si>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</si>
  <si>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</si>
  <si>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</si>
  <si>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</si>
  <si>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</si>
  <si>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</si>
  <si>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</si>
  <si>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</si>
  <si>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</si>
  <si>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</si>
  <si>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</si>
  <si>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</si>
  <si>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</si>
  <si>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</si>
  <si>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</si>
  <si>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</si>
  <si>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</si>
  <si>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</si>
  <si>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</si>
  <si>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</si>
  <si>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</si>
  <si>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</si>
  <si>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</si>
  <si>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</si>
  <si>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</si>
  <si>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</si>
  <si>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</si>
  <si>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</si>
  <si>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</si>
  <si>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</si>
  <si>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</si>
  <si>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</si>
  <si>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</si>
  <si>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</si>
  <si>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</si>
  <si>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</si>
  <si>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</si>
  <si>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</si>
  <si>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</si>
  <si>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</si>
  <si>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</si>
  <si>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</si>
  <si>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</si>
  <si>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</si>
  <si>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</si>
  <si>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</si>
  <si>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</si>
  <si>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</si>
  <si>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</si>
  <si>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</si>
  <si>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</si>
  <si>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</si>
  <si>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</si>
  <si>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</si>
  <si>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</si>
  <si>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</si>
  <si>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</si>
  <si>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</si>
  <si>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</si>
  <si>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</si>
  <si>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</si>
  <si>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</si>
  <si>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</si>
  <si>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</si>
  <si>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</si>
  <si>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</si>
  <si>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</si>
  <si>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</si>
  <si>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</si>
  <si>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</si>
  <si>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</si>
  <si>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</si>
  <si>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</si>
  <si>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</si>
  <si>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</si>
  <si>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</si>
  <si>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</si>
  <si>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</si>
  <si>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</si>
  <si>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</si>
  <si>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</si>
  <si>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</si>
  <si>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</si>
  <si>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</si>
  <si>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</si>
  <si>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</si>
  <si>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</si>
  <si>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</si>
  <si>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</si>
  <si>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</si>
  <si>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</si>
  <si>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</si>
  <si>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</si>
  <si>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</si>
  <si>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</si>
  <si>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</si>
  <si>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</si>
  <si>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</si>
  <si>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</si>
  <si>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</si>
  <si>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</si>
  <si>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</si>
  <si>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</si>
  <si>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</si>
  <si>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</si>
  <si>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</si>
  <si>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</si>
  <si>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</si>
  <si>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</si>
  <si>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</si>
  <si>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</si>
  <si>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</si>
  <si>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</si>
  <si>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</si>
  <si>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</si>
  <si>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</si>
  <si>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</si>
  <si>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</si>
  <si>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</si>
  <si>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</si>
  <si>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</si>
  <si>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</si>
  <si>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</si>
  <si>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</si>
  <si>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</si>
  <si>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</si>
  <si>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</si>
  <si>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</si>
  <si>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</si>
  <si>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</si>
  <si>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</si>
  <si>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</si>
  <si>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</si>
  <si>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</si>
  <si>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</si>
  <si>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</si>
  <si>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</si>
  <si>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</si>
  <si>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</si>
  <si>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</si>
  <si>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</si>
  <si>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</si>
  <si>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</si>
  <si>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</si>
  <si>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</si>
  <si>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</si>
  <si>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</si>
  <si>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</si>
  <si>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</si>
  <si>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</si>
  <si>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</si>
  <si>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</si>
  <si>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</si>
  <si>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</si>
  <si>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</si>
  <si>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</si>
  <si>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</si>
  <si>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</si>
  <si>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</si>
  <si>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</si>
  <si>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</si>
  <si>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</si>
  <si>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</si>
  <si>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</si>
  <si>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</si>
  <si>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</si>
  <si>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</si>
  <si>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</si>
  <si>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</si>
  <si>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</si>
  <si>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</si>
  <si>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</si>
  <si>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</si>
  <si>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</si>
  <si>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</si>
  <si>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</si>
  <si>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</si>
  <si>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</si>
  <si>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</si>
  <si>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</si>
  <si>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</si>
  <si>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</si>
  <si>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</si>
  <si>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</si>
  <si>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</si>
  <si>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</si>
  <si>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</si>
  <si>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</si>
  <si>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</si>
  <si>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</si>
  <si>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</si>
  <si>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</si>
  <si>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</si>
  <si>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</si>
  <si>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</si>
  <si>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</si>
  <si>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</si>
  <si>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</si>
  <si>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</si>
  <si>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</si>
  <si>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</si>
  <si>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</si>
  <si>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</si>
  <si>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</si>
  <si>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</si>
  <si>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</si>
  <si>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</si>
  <si>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</si>
  <si>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</si>
  <si>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</si>
  <si>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</si>
  <si>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</si>
  <si>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</si>
  <si>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</si>
  <si>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</si>
  <si>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</si>
  <si>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</si>
  <si>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</si>
  <si>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</si>
  <si>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</si>
  <si>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</si>
  <si>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</si>
  <si>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</si>
  <si>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</si>
  <si>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</si>
  <si>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</si>
  <si>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</si>
  <si>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</si>
  <si>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</si>
  <si>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</si>
  <si>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</si>
  <si>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</si>
  <si>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</si>
  <si>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</si>
  <si>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</si>
  <si>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</si>
  <si>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</si>
  <si>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</si>
  <si>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</si>
  <si>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</si>
  <si>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</si>
  <si>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</si>
  <si>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</si>
  <si>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</si>
  <si>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</si>
  <si>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</si>
  <si>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</si>
  <si>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</si>
  <si>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</si>
  <si>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</si>
  <si>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</si>
  <si>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</si>
  <si>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</si>
  <si>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</si>
  <si>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</si>
  <si>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</si>
  <si>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</si>
  <si>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</si>
  <si>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</si>
  <si>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</si>
  <si>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</si>
  <si>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</si>
  <si>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</si>
  <si>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</si>
  <si>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</si>
  <si>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</si>
  <si>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</si>
  <si>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</si>
  <si>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</si>
  <si>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</si>
  <si>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</si>
  <si>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</si>
  <si>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</si>
  <si>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</si>
  <si>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</si>
  <si>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</si>
  <si>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</si>
  <si>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</si>
  <si>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</si>
  <si>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</si>
  <si>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</si>
  <si>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</si>
  <si>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</si>
  <si>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</si>
  <si>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</si>
  <si>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</si>
  <si>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</si>
  <si>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</si>
  <si>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</si>
  <si>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</si>
  <si>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</si>
  <si>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</si>
  <si>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</si>
  <si>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</si>
  <si>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</si>
  <si>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</si>
  <si>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</si>
  <si>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</si>
  <si>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</si>
  <si>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</si>
  <si>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</si>
  <si>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</si>
  <si>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</si>
  <si>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</si>
  <si>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</si>
  <si>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</si>
  <si>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</si>
  <si>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</si>
  <si>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</si>
  <si>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</si>
  <si>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</si>
  <si>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</si>
  <si>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</si>
  <si>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</si>
  <si>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</si>
  <si>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</si>
  <si>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</si>
  <si>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</si>
  <si>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</si>
  <si>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</si>
  <si>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</si>
  <si>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</si>
  <si>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</si>
  <si>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</si>
  <si>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</si>
  <si>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</si>
  <si>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</si>
  <si>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</si>
  <si>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</si>
  <si>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</si>
  <si>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</si>
  <si>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</si>
  <si>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</si>
  <si>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</si>
  <si>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</si>
  <si>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</si>
  <si>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</si>
  <si>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</si>
  <si>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</si>
  <si>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</si>
  <si>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</si>
  <si>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</si>
  <si>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</si>
  <si>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</si>
  <si>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</si>
  <si>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</si>
  <si>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</si>
  <si>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</si>
  <si>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</si>
  <si>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</si>
  <si>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</si>
  <si>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</si>
  <si>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</si>
  <si>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</si>
  <si>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</si>
  <si>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</si>
  <si>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</si>
  <si>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</si>
  <si>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</si>
  <si>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</si>
  <si>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</si>
  <si>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</si>
  <si>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</si>
  <si>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</si>
  <si>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</si>
  <si>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</si>
  <si>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</si>
  <si>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</si>
  <si>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</si>
  <si>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</si>
  <si>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</si>
  <si>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</si>
  <si>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</si>
  <si>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</si>
  <si>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</si>
  <si>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</si>
  <si>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</si>
  <si>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</si>
  <si>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</si>
  <si>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</si>
  <si>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</si>
  <si>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</si>
  <si>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</si>
  <si>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</si>
  <si>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</si>
  <si>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</si>
  <si>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</si>
  <si>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</si>
  <si>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</si>
  <si>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</si>
  <si>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</si>
  <si>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</si>
  <si>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</si>
  <si>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</si>
  <si>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</si>
  <si>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</si>
  <si>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</si>
  <si>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</si>
  <si>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</si>
  <si>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</si>
  <si>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</si>
  <si>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</si>
  <si>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</si>
  <si>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</si>
  <si>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</si>
  <si>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</si>
  <si>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</si>
  <si>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</si>
  <si>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</si>
  <si>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</si>
  <si>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</si>
  <si>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</si>
  <si>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</si>
  <si>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</si>
  <si>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</si>
  <si>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</si>
  <si>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</si>
  <si>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</si>
  <si>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</si>
  <si>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</si>
  <si>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</si>
  <si>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</si>
  <si>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</si>
  <si>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</si>
  <si>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</si>
  <si>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</si>
  <si>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</si>
  <si>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</si>
  <si>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</si>
  <si>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</si>
  <si>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</si>
  <si>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</si>
  <si>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</si>
  <si>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</si>
  <si>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</si>
  <si>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</si>
  <si>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</si>
  <si>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</si>
  <si>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</si>
  <si>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</si>
  <si>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</si>
  <si>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</si>
  <si>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</si>
  <si>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</si>
  <si>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</si>
  <si>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</si>
  <si>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</si>
  <si>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</si>
  <si>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</si>
  <si>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</si>
  <si>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</si>
  <si>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</si>
  <si>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</si>
  <si>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</si>
  <si>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</si>
  <si>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</si>
  <si>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</si>
  <si>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</si>
  <si>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</si>
  <si>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</si>
  <si>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</si>
  <si>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</si>
  <si>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</si>
  <si>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</si>
  <si>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</si>
  <si>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</si>
  <si>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</si>
  <si>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</si>
  <si>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</si>
  <si>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</si>
  <si>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</si>
  <si>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</si>
  <si>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</si>
  <si>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</si>
  <si>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</si>
  <si>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</si>
  <si>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</si>
  <si>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</si>
  <si>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</si>
  <si>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</si>
  <si>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</si>
  <si>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</si>
  <si>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</si>
  <si>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</si>
  <si>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</si>
  <si>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</si>
  <si>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</si>
  <si>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</si>
  <si>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</si>
  <si>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</si>
  <si>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</si>
  <si>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</si>
  <si>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</si>
  <si>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</si>
  <si>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</si>
  <si>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</si>
  <si>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</si>
  <si>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</si>
  <si>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</si>
  <si>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</si>
  <si>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</si>
  <si>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</si>
  <si>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</si>
  <si>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</si>
  <si>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</si>
  <si>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</si>
  <si>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</si>
  <si>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</si>
  <si>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</si>
  <si>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</si>
  <si>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</si>
  <si>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</si>
  <si>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</si>
  <si>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</si>
  <si>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</si>
  <si>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</si>
  <si>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</si>
  <si>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</si>
  <si>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</si>
  <si>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</si>
  <si>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</si>
  <si>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</si>
  <si>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</si>
  <si>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</si>
  <si>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</si>
  <si>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</si>
  <si>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</si>
  <si>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</si>
  <si>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</si>
  <si>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</si>
  <si>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</si>
  <si>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</si>
  <si>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</si>
  <si>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</si>
  <si>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</si>
  <si>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</si>
  <si>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</si>
  <si>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</si>
  <si>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</si>
  <si>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</si>
  <si>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</si>
  <si>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</si>
  <si>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</si>
  <si>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</si>
  <si>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</si>
  <si>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</si>
  <si>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</si>
  <si>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</si>
  <si>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</si>
  <si>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</si>
  <si>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</si>
  <si>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</si>
  <si>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</si>
  <si>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</si>
  <si>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</si>
  <si>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</si>
  <si>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</si>
  <si>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</si>
  <si>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</si>
  <si>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</si>
  <si>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</si>
  <si>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</si>
  <si>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</si>
  <si>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</si>
  <si>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</si>
  <si>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</si>
  <si>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</si>
  <si>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</si>
  <si>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</si>
  <si>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</si>
  <si>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</si>
  <si>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</si>
  <si>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</si>
  <si>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</si>
  <si>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</si>
  <si>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</si>
  <si>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</si>
  <si>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</si>
  <si>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</si>
  <si>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</si>
  <si>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</si>
  <si>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</si>
  <si>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</si>
  <si>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</si>
  <si>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</si>
  <si>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</si>
  <si>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</si>
  <si>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</si>
  <si>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</si>
  <si>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</si>
  <si>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</si>
  <si>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</si>
  <si>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</si>
  <si>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</si>
  <si>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</si>
  <si>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</si>
  <si>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</si>
  <si>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</si>
  <si>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</si>
  <si>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</si>
  <si>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</si>
  <si>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</si>
  <si>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</si>
  <si>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</si>
  <si>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</si>
  <si>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</si>
  <si>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</si>
  <si>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</si>
  <si>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</si>
  <si>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</si>
  <si>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</si>
  <si>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</si>
  <si>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</si>
  <si>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</si>
  <si>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</si>
  <si>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</si>
  <si>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</si>
  <si>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</si>
  <si>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</si>
  <si>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</si>
  <si>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</si>
  <si>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</si>
  <si>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</si>
  <si>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</si>
  <si>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</si>
  <si>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</si>
  <si>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</si>
  <si>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</si>
  <si>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</si>
  <si>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</si>
  <si>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</si>
  <si>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</si>
  <si>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</si>
  <si>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</si>
  <si>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</si>
  <si>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</si>
  <si>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</si>
  <si>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</si>
  <si>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</si>
  <si>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</si>
  <si>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</si>
  <si>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</si>
  <si>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</si>
  <si>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</si>
  <si>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</si>
  <si>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</si>
  <si>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</si>
  <si>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</si>
  <si>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</si>
  <si>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</si>
  <si>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</si>
  <si>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</si>
  <si>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</si>
  <si>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</si>
  <si>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</si>
  <si>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</si>
  <si>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</si>
  <si>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</si>
  <si>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</si>
  <si>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</si>
  <si>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</si>
  <si>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</si>
  <si>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</si>
  <si>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</si>
  <si>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</si>
  <si>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</si>
  <si>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</si>
  <si>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</si>
  <si>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</si>
  <si>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</si>
  <si>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</si>
  <si>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</si>
  <si>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</si>
  <si>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</si>
  <si>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</si>
  <si>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</si>
  <si>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</si>
  <si>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</si>
  <si>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</si>
  <si>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</si>
  <si>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</si>
  <si>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</si>
  <si>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</si>
  <si>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</si>
  <si>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</si>
  <si>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</si>
  <si>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</si>
  <si>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</si>
  <si>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</si>
  <si>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</si>
  <si>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</si>
  <si>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</si>
  <si>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</si>
  <si>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</si>
  <si>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</si>
  <si>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</si>
  <si>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</si>
  <si>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</si>
  <si>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</si>
  <si>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</si>
  <si>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</si>
  <si>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</si>
  <si>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</si>
  <si>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</si>
  <si>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</si>
  <si>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</si>
  <si>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</si>
  <si>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</si>
  <si>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</si>
  <si>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</si>
  <si>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</si>
  <si>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</si>
  <si>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</si>
  <si>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</si>
  <si>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</si>
  <si>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</si>
  <si>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</si>
  <si>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</si>
  <si>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</si>
  <si>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</si>
  <si>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</si>
  <si>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</si>
  <si>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</si>
  <si>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</si>
  <si>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</si>
  <si>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</si>
  <si>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</si>
  <si>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</si>
  <si>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</si>
  <si>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</si>
  <si>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</si>
  <si>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</si>
  <si>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</si>
  <si>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</si>
  <si>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</si>
  <si>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</si>
  <si>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</si>
  <si>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</si>
  <si>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</si>
  <si>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</si>
  <si>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</si>
  <si>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</si>
  <si>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</si>
  <si>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</si>
  <si>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</si>
  <si>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</si>
  <si>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</si>
  <si>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</si>
  <si>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</si>
  <si>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</si>
  <si>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</si>
  <si>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</si>
  <si>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</si>
  <si>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</si>
  <si>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</si>
  <si>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</si>
  <si>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</si>
  <si>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</si>
  <si>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</si>
  <si>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</si>
  <si>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</si>
  <si>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</si>
  <si>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</si>
  <si>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</si>
  <si>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</si>
  <si>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</si>
  <si>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</si>
  <si>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</si>
  <si>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</si>
  <si>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</si>
  <si>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</si>
  <si>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</si>
  <si>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</si>
  <si>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</si>
  <si>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</si>
  <si>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</si>
  <si>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</si>
  <si>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</si>
  <si>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</si>
  <si>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</si>
  <si>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</si>
  <si>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</si>
  <si>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</si>
  <si>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</si>
  <si>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</si>
  <si>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</si>
  <si>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</si>
  <si>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</si>
  <si>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</si>
  <si>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</si>
  <si>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</si>
  <si>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</si>
  <si>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</si>
  <si>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</si>
  <si>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</si>
  <si>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</si>
  <si>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</si>
  <si>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</si>
  <si>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</si>
  <si>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</si>
  <si>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</si>
  <si>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</si>
  <si>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</si>
  <si>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</si>
  <si>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</si>
  <si>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</si>
  <si>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</si>
  <si>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</si>
  <si>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</si>
  <si>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</si>
  <si>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</si>
  <si>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</si>
  <si>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</si>
  <si>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</si>
  <si>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</si>
  <si>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</si>
  <si>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</si>
  <si>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</si>
  <si>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</si>
  <si>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</si>
  <si>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</si>
  <si>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</si>
  <si>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</si>
  <si>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</si>
  <si>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</si>
  <si>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</si>
  <si>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</si>
  <si>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</si>
  <si>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</si>
  <si>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</si>
  <si>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</si>
  <si>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</si>
  <si>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</si>
  <si>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</si>
  <si>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</si>
  <si>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</si>
  <si>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</si>
  <si>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</si>
  <si>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</si>
  <si>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</si>
  <si>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</si>
  <si>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</si>
  <si>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</si>
  <si>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</si>
  <si>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</si>
  <si>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</si>
  <si>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</si>
  <si>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</si>
  <si>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</si>
  <si>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</si>
  <si>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</si>
  <si>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</si>
  <si>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</si>
  <si>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</si>
  <si>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</si>
  <si>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</si>
  <si>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</si>
  <si>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</si>
  <si>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</si>
  <si>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</si>
  <si>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</si>
  <si>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</si>
  <si>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</si>
  <si>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</si>
  <si>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</si>
  <si>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</si>
  <si>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</si>
  <si>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</si>
  <si>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</si>
  <si>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</si>
  <si>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</si>
  <si>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</si>
  <si>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</si>
  <si>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</si>
  <si>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</si>
  <si>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</si>
  <si>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</si>
  <si>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</si>
  <si>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</si>
  <si>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</si>
  <si>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</si>
  <si>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</si>
  <si>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</si>
  <si>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</si>
  <si>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</si>
  <si>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</si>
  <si>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</si>
  <si>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</si>
  <si>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</si>
  <si>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</si>
  <si>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</si>
  <si>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</si>
  <si>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</si>
  <si>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</si>
  <si>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</si>
  <si>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</si>
  <si>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</si>
  <si>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</si>
  <si>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</si>
  <si>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</si>
  <si>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</si>
  <si>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</si>
  <si>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</si>
  <si>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</si>
  <si>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</si>
  <si>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</si>
  <si>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</si>
  <si>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</si>
  <si>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</si>
  <si>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</si>
  <si>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</si>
  <si>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</si>
  <si>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</si>
  <si>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</si>
  <si>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</si>
  <si>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</si>
  <si>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</si>
  <si>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</si>
  <si>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</si>
  <si>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</si>
  <si>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</si>
  <si>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</si>
  <si>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</si>
  <si>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</si>
  <si>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</si>
  <si>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</si>
  <si>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</si>
  <si>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</si>
  <si>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</si>
  <si>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</si>
  <si>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</si>
  <si>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</si>
  <si>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</si>
  <si>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</si>
  <si>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</si>
  <si>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</si>
  <si>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</si>
  <si>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</si>
  <si>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</si>
  <si>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</si>
  <si>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</si>
  <si>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</si>
  <si>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</si>
  <si>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</si>
  <si>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</si>
  <si>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</si>
  <si>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</si>
  <si>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</si>
  <si>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</si>
  <si>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</si>
  <si>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</si>
  <si>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</si>
  <si>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</si>
  <si>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</si>
  <si>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</si>
  <si>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</si>
  <si>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</si>
  <si>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</si>
  <si>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</si>
  <si>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</si>
  <si>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</si>
  <si>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</si>
  <si>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</si>
  <si>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</si>
  <si>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</si>
  <si>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</si>
  <si>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</si>
  <si>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</si>
  <si>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</si>
  <si>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</si>
  <si>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</si>
  <si>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</si>
  <si>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</si>
  <si>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</si>
  <si>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</si>
  <si>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</si>
  <si>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</si>
  <si>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</si>
  <si>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</si>
  <si>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</si>
  <si>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</si>
  <si>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</si>
  <si>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</si>
  <si>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</si>
  <si>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</si>
  <si>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</si>
  <si>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</si>
  <si>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</si>
  <si>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</si>
  <si>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</si>
  <si>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</si>
  <si>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</si>
  <si>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</si>
  <si>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</si>
  <si>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</si>
  <si>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</si>
  <si>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</si>
  <si>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</si>
  <si>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</si>
  <si>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</si>
  <si>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</si>
  <si>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</si>
  <si>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</si>
  <si>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</si>
  <si>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</si>
  <si>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</si>
  <si>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</si>
  <si>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</si>
  <si>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</si>
  <si>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</si>
  <si>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</si>
  <si>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</si>
  <si>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</si>
  <si>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</si>
  <si>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</si>
  <si>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</si>
  <si>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</si>
  <si>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</si>
  <si>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</si>
  <si>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</si>
  <si>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</si>
  <si>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</si>
  <si>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</si>
  <si>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</si>
  <si>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</si>
  <si>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</si>
  <si>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</si>
  <si>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</si>
  <si>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</si>
  <si>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</si>
  <si>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</si>
  <si>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</si>
  <si>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</si>
  <si>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</si>
  <si>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</si>
  <si>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</si>
  <si>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</si>
  <si>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</si>
  <si>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</si>
  <si>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</si>
  <si>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</si>
  <si>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</si>
  <si>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</si>
  <si>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</si>
  <si>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</si>
  <si>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</si>
  <si>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</si>
  <si>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</si>
  <si>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</si>
  <si>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</si>
  <si>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</si>
  <si>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</si>
  <si>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</si>
  <si>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</si>
  <si>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</si>
  <si>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</si>
  <si>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</si>
  <si>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</si>
  <si>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</si>
  <si>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</si>
  <si>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</si>
  <si>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</si>
  <si>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</si>
  <si>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</si>
  <si>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</si>
  <si>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</si>
  <si>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</si>
  <si>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</si>
  <si>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</si>
  <si>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</si>
  <si>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</si>
  <si>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</si>
  <si>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</si>
  <si>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</si>
  <si>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</si>
  <si>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</si>
  <si>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</si>
  <si>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</si>
  <si>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</si>
  <si>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</si>
  <si>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</si>
  <si>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</si>
  <si>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</si>
  <si>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</si>
  <si>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</si>
  <si>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</si>
  <si>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</si>
  <si>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</si>
  <si>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</si>
  <si>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</si>
  <si>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</si>
  <si>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</si>
  <si>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</si>
  <si>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</si>
  <si>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</si>
  <si>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</si>
  <si>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</si>
  <si>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</si>
  <si>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</si>
  <si>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</si>
  <si>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</si>
  <si>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</si>
  <si>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</si>
  <si>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</si>
  <si>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</si>
  <si>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</si>
  <si>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</si>
  <si>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</si>
  <si>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</si>
  <si>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</si>
  <si>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</si>
  <si>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</si>
  <si>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</si>
  <si>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</si>
  <si>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</si>
  <si>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</si>
  <si>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</si>
  <si>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</si>
  <si>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</si>
  <si>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</si>
  <si>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</si>
  <si>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</si>
  <si>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</si>
  <si>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</si>
  <si>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</si>
  <si>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</si>
  <si>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</si>
  <si>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</si>
  <si>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</si>
  <si>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</si>
  <si>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</si>
  <si>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</si>
  <si>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</si>
  <si>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</si>
  <si>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</si>
  <si>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</si>
  <si>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</si>
  <si>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</si>
  <si>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</si>
  <si>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</si>
  <si>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</si>
  <si>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</si>
  <si>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</si>
  <si>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</si>
  <si>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</si>
  <si>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</si>
  <si>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</si>
  <si>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</si>
  <si>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</si>
  <si>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</si>
  <si>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</si>
  <si>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</si>
  <si>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</si>
  <si>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</si>
  <si>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</si>
  <si>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</si>
  <si>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</si>
  <si>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</si>
  <si>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</si>
  <si>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</si>
  <si>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</si>
  <si>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</si>
  <si>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</si>
  <si>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</si>
  <si>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</si>
  <si>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</si>
  <si>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</si>
  <si>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</si>
  <si>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</si>
  <si>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</si>
  <si>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</si>
  <si>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</si>
  <si>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</si>
  <si>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</si>
  <si>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</si>
  <si>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</si>
  <si>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</si>
  <si>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</si>
  <si>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</si>
  <si>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</si>
  <si>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</si>
  <si>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</si>
  <si>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</si>
  <si>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</si>
  <si>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</si>
  <si>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</si>
  <si>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</si>
  <si>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</si>
  <si>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</si>
  <si>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</si>
  <si>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</si>
  <si>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</si>
  <si>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</si>
  <si>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</si>
  <si>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</si>
  <si>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</si>
  <si>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</si>
  <si>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</si>
  <si>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</si>
  <si>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</si>
  <si>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</si>
  <si>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</si>
  <si>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</si>
  <si>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</si>
  <si>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</si>
  <si>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</si>
  <si>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</si>
  <si>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</si>
  <si>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</si>
  <si>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</si>
  <si>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</si>
  <si>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</si>
  <si>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</si>
  <si>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</si>
  <si>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</si>
  <si>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</si>
  <si>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</si>
  <si>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</si>
  <si>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</si>
  <si>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</si>
  <si>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</si>
  <si>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</si>
  <si>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</si>
  <si>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</si>
  <si>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</si>
  <si>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</si>
  <si>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</si>
  <si>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</si>
  <si>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</si>
  <si>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</si>
  <si>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</si>
  <si>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</si>
  <si>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</si>
  <si>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</si>
  <si>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</si>
  <si>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</si>
  <si>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</si>
  <si>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</si>
  <si>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</si>
  <si>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</si>
  <si>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</si>
  <si>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</si>
  <si>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</si>
  <si>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</si>
  <si>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</si>
  <si>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</si>
  <si>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</si>
  <si>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</si>
  <si>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</si>
  <si>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</si>
  <si>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</si>
  <si>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</si>
  <si>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</si>
  <si>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</si>
  <si>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</si>
  <si>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</si>
  <si>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</si>
  <si>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</si>
  <si>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</si>
  <si>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</si>
  <si>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</si>
  <si>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</si>
  <si>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</si>
  <si>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</si>
  <si>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</si>
  <si>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</si>
  <si>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</si>
  <si>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</si>
  <si>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</si>
  <si>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</si>
  <si>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</si>
  <si>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</si>
  <si>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</si>
  <si>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</si>
  <si>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</si>
  <si>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</si>
  <si>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</si>
  <si>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</si>
  <si>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</si>
  <si>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</si>
  <si>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</si>
  <si>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</si>
  <si>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</si>
  <si>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</si>
  <si>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</si>
  <si>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</si>
  <si>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</si>
  <si>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</si>
  <si>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</si>
  <si>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</si>
  <si>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</si>
  <si>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</si>
  <si>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</si>
  <si>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</si>
  <si>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</si>
  <si>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</si>
  <si>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</si>
  <si>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</si>
  <si>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</si>
  <si>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</si>
  <si>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</si>
  <si>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</si>
  <si>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</si>
  <si>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</si>
  <si>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</si>
  <si>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</si>
  <si>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</si>
  <si>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</si>
  <si>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</si>
  <si>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</si>
  <si>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</si>
  <si>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</si>
  <si>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</si>
  <si>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</si>
  <si>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</si>
  <si>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</si>
  <si>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</si>
  <si>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</si>
  <si>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</si>
  <si>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</si>
  <si>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</si>
  <si>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</si>
  <si>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</si>
  <si>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</si>
  <si>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</si>
  <si>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</si>
  <si>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</si>
  <si>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</si>
  <si>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</si>
  <si>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</si>
  <si>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</si>
  <si>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</si>
  <si>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</si>
  <si>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</si>
  <si>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</si>
  <si>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</si>
  <si>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</si>
  <si>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</si>
  <si>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</si>
  <si>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</si>
  <si>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</si>
  <si>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</si>
  <si>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</si>
  <si>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</si>
  <si>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</si>
  <si>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</si>
  <si>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</si>
  <si>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</si>
  <si>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</si>
  <si>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</si>
  <si>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</si>
  <si>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</si>
  <si>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</si>
  <si>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</si>
  <si>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</si>
  <si>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</si>
  <si>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</si>
  <si>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</si>
  <si>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</si>
  <si>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</si>
  <si>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</si>
  <si>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</si>
  <si>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</si>
  <si>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</si>
  <si>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</si>
  <si>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</si>
  <si>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</si>
  <si>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</si>
  <si>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</si>
  <si>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</si>
  <si>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</si>
  <si>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</si>
  <si>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</si>
  <si>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</si>
  <si>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</si>
  <si>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</si>
  <si>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</si>
  <si>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</si>
  <si>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</si>
  <si>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</si>
  <si>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</si>
  <si>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</si>
  <si>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</si>
  <si>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</si>
  <si>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</si>
  <si>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</si>
  <si>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</si>
  <si>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</si>
  <si>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</si>
  <si>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</si>
  <si>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</si>
  <si>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</si>
  <si>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</si>
  <si>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</si>
  <si>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</si>
  <si>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</si>
  <si>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</si>
  <si>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</si>
  <si>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</si>
  <si>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</si>
  <si>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</si>
  <si>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</si>
  <si>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</si>
  <si>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</si>
  <si>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</si>
  <si>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</si>
  <si>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</si>
  <si>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</si>
  <si>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</si>
  <si>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</si>
  <si>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</si>
  <si>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</si>
  <si>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</si>
  <si>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</si>
  <si>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</si>
  <si>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</si>
  <si>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</si>
  <si>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</si>
  <si>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</si>
  <si>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</si>
  <si>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</si>
  <si>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</si>
  <si>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</si>
  <si>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</si>
  <si>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</si>
  <si>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</si>
  <si>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</si>
  <si>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</si>
  <si>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</si>
  <si>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</si>
  <si>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</si>
  <si>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</si>
  <si>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</si>
  <si>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</si>
  <si>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</si>
  <si>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</si>
  <si>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</si>
  <si>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</si>
  <si>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</si>
  <si>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</si>
  <si>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</si>
  <si>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</si>
  <si>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</si>
  <si>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</si>
  <si>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</si>
  <si>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</si>
  <si>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</si>
  <si>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</si>
  <si>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</si>
  <si>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</si>
  <si>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</si>
  <si>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</si>
  <si>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</si>
  <si>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</si>
  <si>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</si>
  <si>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</si>
  <si>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</si>
  <si>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</si>
  <si>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</si>
  <si>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</si>
  <si>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</si>
  <si>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</si>
  <si>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</si>
  <si>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</si>
  <si>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</si>
  <si>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</si>
  <si>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</si>
  <si>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</si>
  <si>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</si>
  <si>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</si>
  <si>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</si>
  <si>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</si>
  <si>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</si>
  <si>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</si>
  <si>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</si>
  <si>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</si>
  <si>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</si>
  <si>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</si>
  <si>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</si>
  <si>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</si>
  <si>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</si>
  <si>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</si>
  <si>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</si>
  <si>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</si>
  <si>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</si>
  <si>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</si>
  <si>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</si>
  <si>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</si>
  <si>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</si>
  <si>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</si>
  <si>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</si>
  <si>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</si>
  <si>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</si>
  <si>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</si>
  <si>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</si>
  <si>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</si>
  <si>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</si>
  <si>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</si>
  <si>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</si>
  <si>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</si>
  <si>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</si>
  <si>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</si>
  <si>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</si>
  <si>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</si>
  <si>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</si>
  <si>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</si>
  <si>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</si>
  <si>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</si>
  <si>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</si>
  <si>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</si>
  <si>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</si>
  <si>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</si>
  <si>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</si>
  <si>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</si>
  <si>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</si>
  <si>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</si>
  <si>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</si>
  <si>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</si>
  <si>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</si>
  <si>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</si>
  <si>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</si>
  <si>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</si>
  <si>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</si>
  <si>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</si>
  <si>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</si>
  <si>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</si>
  <si>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</si>
  <si>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</si>
  <si>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</si>
  <si>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</si>
  <si>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</si>
  <si>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</si>
  <si>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</si>
  <si>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</si>
  <si>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</si>
  <si>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</si>
  <si>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</si>
  <si>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</si>
  <si>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</si>
  <si>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</si>
  <si>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</si>
  <si>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</si>
  <si>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</si>
  <si>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</si>
  <si>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</si>
  <si>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</si>
  <si>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</si>
  <si>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</si>
  <si>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</si>
  <si>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</si>
  <si>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</si>
  <si>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</si>
  <si>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</si>
  <si>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</si>
  <si>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</si>
  <si>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</si>
  <si>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</si>
  <si>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</si>
  <si>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</si>
  <si>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</si>
  <si>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</si>
  <si>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</si>
  <si>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</si>
  <si>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</si>
  <si>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</si>
  <si>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</si>
  <si>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</si>
  <si>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</si>
  <si>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</si>
  <si>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</si>
  <si>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</si>
  <si>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</si>
  <si>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</si>
  <si>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</si>
  <si>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</si>
  <si>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</si>
  <si>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</si>
  <si>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</si>
  <si>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</si>
  <si>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</si>
  <si>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</si>
  <si>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</si>
  <si>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</si>
  <si>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</si>
  <si>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</si>
  <si>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</si>
  <si>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</si>
  <si>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</si>
  <si>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</si>
  <si>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</si>
  <si>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</si>
  <si>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</si>
  <si>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</si>
  <si>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</si>
  <si>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</si>
  <si>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</si>
  <si>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</si>
  <si>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</si>
  <si>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</si>
  <si>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</si>
  <si>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</si>
  <si>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</si>
  <si>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</si>
  <si>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</si>
  <si>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</si>
  <si>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</si>
  <si>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</si>
  <si>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</si>
  <si>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</si>
  <si>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</si>
  <si>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</si>
  <si>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</si>
  <si>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</si>
  <si>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</si>
  <si>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</si>
  <si>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</si>
  <si>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</si>
  <si>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</si>
  <si>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</si>
  <si>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</si>
  <si>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</si>
  <si>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</si>
  <si>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</si>
  <si>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</si>
  <si>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</si>
  <si>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</si>
  <si>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</si>
  <si>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</si>
  <si>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</si>
  <si>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</si>
  <si>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</si>
  <si>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</si>
  <si>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</si>
  <si>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</si>
  <si>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</si>
  <si>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</si>
  <si>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</si>
  <si>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</si>
  <si>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</si>
  <si>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</si>
  <si>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</si>
  <si>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</si>
  <si>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</si>
  <si>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</si>
  <si>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</si>
  <si>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</si>
  <si>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</si>
  <si>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</si>
  <si>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</si>
  <si>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</si>
  <si>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</si>
  <si>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</si>
  <si>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</si>
  <si>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</si>
  <si>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</si>
  <si>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</si>
  <si>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</si>
  <si>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</si>
  <si>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</si>
  <si>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</si>
  <si>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</si>
  <si>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</si>
  <si>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</si>
  <si>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</si>
  <si>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</si>
  <si>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</si>
  <si>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</si>
  <si>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</si>
  <si>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</si>
  <si>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</si>
  <si>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</si>
  <si>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</si>
  <si>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</si>
  <si>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</si>
  <si>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</si>
  <si>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</si>
  <si>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</si>
  <si>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</si>
  <si>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</si>
  <si>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</si>
  <si>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</si>
  <si>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</si>
  <si>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</si>
  <si>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</si>
  <si>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</si>
  <si>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</si>
  <si>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</si>
  <si>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</si>
  <si>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</si>
  <si>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</si>
  <si>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</si>
  <si>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</si>
  <si>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</si>
  <si>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</si>
  <si>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</si>
  <si>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</si>
  <si>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</si>
  <si>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</si>
  <si>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</si>
  <si>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</si>
  <si>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</si>
  <si>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</si>
  <si>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</si>
  <si>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</si>
  <si>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</si>
  <si>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</si>
  <si>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</si>
  <si>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</si>
  <si>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</si>
  <si>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</si>
  <si>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</si>
  <si>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</si>
  <si>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</si>
  <si>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</si>
  <si>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</si>
  <si>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</si>
  <si>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</si>
  <si>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</si>
  <si>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</si>
  <si>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</si>
  <si>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</si>
  <si>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</si>
  <si>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</si>
  <si>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</si>
  <si>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</si>
  <si>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</si>
  <si>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</si>
  <si>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</si>
  <si>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</si>
  <si>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</si>
  <si>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</si>
  <si>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</si>
  <si>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</si>
  <si>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</si>
  <si>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</si>
  <si>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</si>
  <si>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</si>
  <si>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</si>
  <si>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</si>
  <si>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</si>
  <si>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</si>
  <si>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</si>
  <si>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</si>
  <si>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</si>
  <si>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</si>
  <si>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</si>
  <si>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</si>
  <si>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</si>
  <si>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</si>
  <si>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</si>
  <si>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</si>
  <si>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</si>
  <si>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</si>
  <si>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</si>
  <si>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</si>
  <si>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</si>
  <si>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</si>
  <si>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</si>
  <si>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</si>
  <si>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</si>
  <si>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</si>
  <si>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</si>
  <si>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</si>
  <si>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</si>
  <si>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</si>
  <si>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</si>
  <si>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</si>
  <si>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</si>
  <si>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</si>
  <si>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</si>
  <si>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</si>
  <si>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</si>
  <si>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</si>
  <si>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</si>
  <si>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</si>
  <si>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</si>
  <si>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</si>
  <si>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</si>
  <si>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</si>
  <si>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</si>
  <si>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</si>
  <si>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</si>
  <si>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</si>
  <si>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</si>
  <si>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</si>
  <si>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</si>
  <si>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</si>
  <si>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</si>
  <si>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</si>
  <si>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</si>
  <si>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</si>
  <si>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</si>
  <si>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</si>
  <si>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</si>
  <si>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</si>
  <si>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</si>
  <si>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</si>
  <si>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</si>
  <si>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</si>
  <si>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</si>
  <si>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</si>
  <si>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</si>
  <si>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</si>
  <si>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</si>
  <si>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</si>
  <si>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</si>
  <si>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</si>
  <si>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</si>
  <si>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</si>
  <si>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</si>
  <si>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</si>
  <si>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</si>
  <si>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</si>
  <si>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</si>
  <si>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</si>
  <si>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</si>
  <si>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</si>
  <si>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</si>
  <si>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</si>
  <si>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</si>
  <si>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</si>
  <si>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</si>
  <si>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</si>
  <si>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</si>
  <si>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</si>
  <si>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</si>
  <si>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</si>
  <si>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</si>
  <si>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</si>
  <si>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</si>
  <si>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</si>
  <si>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</si>
  <si>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</si>
  <si>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</si>
  <si>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</si>
  <si>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</si>
  <si>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</si>
  <si>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</si>
  <si>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</si>
  <si>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</si>
  <si>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</si>
  <si>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</si>
  <si>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</si>
  <si>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</si>
  <si>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</si>
  <si>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</si>
  <si>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</si>
  <si>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</si>
  <si>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</si>
  <si>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</si>
  <si>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</si>
  <si>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</si>
  <si>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</si>
  <si>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</si>
  <si>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</si>
  <si>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</si>
  <si>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</si>
  <si>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</si>
  <si>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</si>
  <si>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</si>
  <si>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</si>
  <si>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</si>
  <si>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</si>
  <si>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</si>
  <si>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</si>
  <si>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</si>
  <si>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</si>
  <si>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</si>
  <si>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</si>
  <si>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</si>
  <si>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</si>
  <si>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</si>
  <si>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</si>
  <si>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</si>
  <si>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</si>
  <si>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</si>
  <si>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</si>
  <si>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</si>
  <si>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</si>
  <si>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</si>
  <si>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</si>
  <si>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</si>
  <si>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</si>
  <si>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</si>
  <si>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</si>
  <si>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</si>
  <si>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</si>
  <si>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</si>
  <si>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</si>
  <si>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</si>
  <si>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</si>
  <si>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</si>
  <si>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</si>
  <si>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</si>
  <si>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</si>
  <si>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</si>
  <si>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</si>
  <si>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</si>
  <si>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</si>
  <si>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</si>
  <si>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</si>
  <si>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</si>
  <si>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</si>
  <si>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</si>
  <si>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</si>
  <si>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</si>
  <si>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</si>
  <si>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</si>
  <si>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</si>
  <si>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</si>
  <si>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</si>
  <si>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</si>
  <si>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</si>
  <si>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</si>
  <si>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</si>
  <si>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</si>
  <si>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</si>
  <si>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</si>
  <si>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</si>
  <si>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</si>
  <si>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</si>
  <si>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</si>
  <si>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</si>
  <si>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</si>
  <si>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</si>
  <si>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</si>
  <si>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</si>
  <si>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</si>
  <si>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</si>
  <si>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</si>
  <si>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</si>
  <si>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</si>
  <si>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</si>
  <si>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</si>
  <si>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</si>
  <si>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</si>
  <si>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</si>
  <si>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</si>
  <si>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</si>
  <si>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</si>
  <si>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</si>
  <si>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</si>
  <si>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</si>
  <si>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</si>
  <si>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</si>
  <si>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</si>
  <si>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</si>
  <si>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</si>
  <si>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</si>
  <si>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</si>
  <si>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</si>
  <si>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</si>
  <si>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</si>
  <si>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</si>
  <si>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</si>
  <si>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</si>
  <si>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</si>
  <si>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</si>
  <si>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</si>
  <si>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</si>
  <si>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</si>
  <si>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</si>
  <si>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</si>
  <si>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</si>
  <si>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</si>
  <si>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</si>
  <si>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</si>
  <si>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</si>
  <si>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</si>
  <si>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</si>
  <si>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</si>
  <si>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</si>
  <si>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</si>
  <si>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</si>
  <si>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</si>
  <si>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</si>
  <si>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</si>
  <si>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</si>
  <si>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</si>
  <si>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</si>
  <si>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</si>
  <si>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</si>
  <si>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</si>
  <si>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</si>
  <si>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</si>
  <si>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</si>
  <si>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</si>
  <si>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</si>
  <si>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</si>
  <si>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</si>
  <si>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</si>
  <si>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</si>
  <si>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</si>
  <si>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</si>
  <si>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</si>
  <si>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</si>
  <si>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</si>
  <si>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</si>
  <si>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</si>
  <si>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</si>
  <si>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</si>
  <si>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</si>
  <si>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</si>
  <si>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</si>
  <si>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</si>
  <si>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</si>
  <si>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</si>
  <si>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</si>
  <si>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</si>
  <si>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</si>
  <si>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</si>
  <si>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</si>
  <si>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</si>
  <si>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</si>
  <si>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</si>
  <si>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</si>
  <si>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</si>
  <si>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</si>
  <si>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</si>
  <si>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</si>
  <si>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</si>
  <si>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</si>
  <si>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</si>
  <si>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</si>
  <si>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</si>
  <si>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</si>
  <si>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</si>
  <si>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</si>
  <si>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</si>
  <si>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</si>
  <si>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</si>
  <si>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</si>
  <si>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</si>
  <si>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</si>
  <si>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</si>
  <si>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</si>
  <si>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</si>
  <si>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</si>
  <si>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</si>
  <si>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</si>
  <si>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</si>
  <si>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</si>
  <si>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</si>
  <si>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</si>
  <si>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</si>
  <si>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</si>
  <si>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</si>
  <si>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</si>
  <si>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</si>
  <si>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</si>
  <si>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</si>
  <si>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</si>
  <si>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</si>
  <si>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</si>
  <si>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</si>
  <si>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</si>
  <si>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</si>
  <si>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</si>
  <si>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</si>
  <si>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</si>
  <si>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</si>
  <si>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</si>
  <si>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</si>
  <si>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</si>
  <si>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</si>
  <si>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</si>
  <si>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</si>
  <si>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</si>
  <si>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</si>
  <si>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</si>
  <si>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</si>
  <si>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</si>
  <si>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</si>
  <si>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</si>
  <si>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</si>
  <si>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</si>
  <si>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</si>
  <si>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</si>
  <si>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</si>
  <si>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</si>
  <si>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</si>
  <si>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</si>
  <si>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</si>
  <si>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</si>
  <si>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</si>
  <si>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</si>
  <si>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</si>
  <si>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</si>
  <si>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</si>
  <si>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</si>
  <si>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</si>
  <si>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</si>
  <si>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</si>
  <si>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</si>
  <si>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</si>
  <si>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</si>
  <si>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</si>
  <si>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</si>
  <si>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</si>
  <si>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</si>
  <si>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</si>
  <si>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</si>
  <si>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</si>
  <si>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</si>
  <si>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</si>
  <si>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</si>
  <si>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</si>
  <si>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</si>
  <si>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</si>
  <si>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</si>
  <si>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</si>
  <si>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</si>
  <si>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</si>
  <si>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</si>
  <si>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</si>
  <si>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</si>
  <si>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</si>
  <si>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</si>
  <si>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</si>
  <si>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</si>
  <si>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</si>
  <si>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</si>
  <si>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</si>
  <si>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</si>
  <si>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</si>
  <si>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</si>
  <si>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</si>
  <si>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</si>
  <si>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</si>
  <si>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</si>
  <si>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</si>
  <si>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</si>
  <si>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</si>
  <si>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</si>
  <si>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</si>
  <si>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</si>
  <si>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</si>
  <si>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</si>
  <si>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</si>
  <si>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</si>
  <si>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</si>
  <si>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</si>
  <si>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</si>
  <si>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</si>
  <si>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</si>
  <si>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</si>
  <si>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</si>
  <si>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</si>
  <si>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</si>
  <si>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</si>
  <si>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</si>
  <si>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</si>
  <si>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</si>
  <si>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</si>
  <si>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</si>
  <si>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</si>
  <si>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</si>
  <si>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</si>
  <si>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</si>
  <si>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</si>
  <si>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</si>
  <si>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</si>
  <si>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</si>
  <si>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</si>
  <si>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</si>
  <si>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</si>
  <si>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</si>
  <si>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</si>
  <si>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</si>
  <si>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</si>
  <si>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</si>
  <si>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</si>
  <si>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</si>
  <si>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</si>
  <si>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</si>
  <si>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</si>
  <si>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</si>
  <si>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</si>
  <si>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</si>
  <si>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</si>
  <si>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</si>
  <si>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</si>
  <si>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</si>
  <si>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</si>
  <si>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</si>
  <si>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</si>
  <si>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</si>
  <si>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</si>
  <si>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</si>
  <si>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</si>
  <si>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</si>
  <si>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</si>
  <si>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</si>
  <si>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</si>
  <si>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</si>
  <si>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</si>
  <si>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</si>
  <si>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</si>
  <si>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</si>
  <si>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</si>
  <si>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</si>
  <si>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</si>
  <si>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</si>
  <si>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</si>
  <si>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</si>
  <si>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</si>
  <si>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</si>
  <si>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</si>
  <si>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</si>
  <si>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</si>
  <si>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</si>
  <si>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</si>
  <si>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</si>
  <si>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</si>
  <si>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</si>
  <si>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</si>
  <si>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</si>
  <si>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</si>
  <si>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</si>
  <si>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</si>
  <si>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</si>
  <si>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</si>
  <si>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</si>
  <si>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</si>
  <si>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</si>
  <si>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</si>
  <si>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</si>
  <si>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</si>
  <si>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</si>
  <si>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</si>
  <si>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</si>
  <si>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</si>
  <si>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</si>
  <si>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</si>
  <si>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</si>
  <si>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</si>
  <si>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</si>
  <si>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</si>
  <si>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</si>
  <si>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</si>
  <si>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</si>
  <si>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</si>
  <si>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</si>
  <si>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</si>
  <si>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</si>
  <si>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</si>
  <si>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</si>
  <si>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</si>
  <si>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</si>
  <si>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</si>
  <si>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</si>
  <si>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</si>
  <si>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</si>
  <si>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</si>
  <si>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</si>
  <si>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</si>
  <si>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</si>
  <si>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</si>
  <si>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</si>
  <si>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</si>
  <si>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</si>
  <si>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</si>
  <si>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</si>
  <si>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</si>
  <si>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</si>
  <si>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</si>
  <si>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</si>
  <si>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</si>
  <si>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</si>
  <si>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</si>
  <si>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</si>
  <si>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</si>
  <si>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</si>
  <si>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</si>
  <si>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</si>
  <si>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</si>
  <si>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</si>
  <si>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</si>
  <si>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</si>
  <si>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</si>
  <si>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</si>
  <si>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</si>
  <si>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</si>
  <si>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</si>
  <si>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</si>
  <si>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</si>
  <si>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</si>
  <si>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</si>
  <si>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</si>
  <si>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</si>
  <si>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</si>
  <si>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</si>
  <si>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</si>
  <si>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</si>
  <si>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</si>
  <si>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</si>
  <si>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</si>
  <si>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</si>
  <si>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</si>
  <si>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</si>
  <si>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</si>
  <si>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</si>
  <si>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</si>
  <si>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</si>
  <si>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</si>
  <si>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</si>
  <si>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</si>
  <si>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</si>
  <si>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</si>
  <si>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</si>
  <si>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</si>
  <si>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</si>
  <si>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</si>
  <si>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</si>
  <si>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</si>
  <si>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</si>
  <si>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</si>
  <si>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</si>
  <si>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</si>
  <si>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</si>
  <si>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</si>
  <si>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</si>
  <si>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</si>
  <si>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</si>
  <si>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</si>
  <si>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</si>
  <si>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</si>
  <si>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</si>
  <si>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</si>
  <si>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</si>
  <si>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</si>
  <si>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</si>
  <si>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</si>
  <si>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</si>
  <si>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</si>
  <si>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</si>
  <si>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</si>
  <si>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</si>
  <si>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</si>
  <si>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</si>
  <si>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</si>
  <si>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</si>
  <si>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</si>
  <si>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</si>
  <si>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</si>
  <si>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</si>
  <si>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</si>
  <si>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</si>
  <si>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</si>
  <si>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</si>
  <si>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</si>
  <si>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</si>
  <si>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</si>
  <si>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</si>
  <si>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</si>
  <si>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</si>
  <si>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</si>
  <si>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</si>
  <si>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</si>
  <si>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</si>
  <si>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</si>
  <si>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</si>
  <si>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</si>
  <si>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</si>
  <si>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</si>
  <si>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</si>
  <si>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</si>
  <si>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</si>
  <si>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</si>
  <si>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</si>
  <si>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</si>
  <si>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</si>
  <si>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</si>
  <si>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</si>
  <si>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</si>
  <si>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</si>
  <si>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</si>
  <si>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</si>
  <si>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</si>
  <si>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</si>
  <si>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</si>
  <si>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</si>
  <si>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</si>
  <si>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</si>
  <si>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</si>
  <si>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</si>
  <si>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</si>
  <si>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</si>
  <si>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</si>
  <si>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</si>
  <si>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</si>
  <si>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</si>
  <si>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</si>
  <si>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</si>
  <si>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</si>
  <si>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</si>
  <si>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</si>
  <si>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</si>
  <si>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</si>
  <si>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</si>
  <si>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</si>
  <si>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</si>
  <si>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</si>
  <si>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</si>
  <si>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</si>
  <si>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</si>
  <si>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</si>
  <si>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</si>
  <si>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</si>
  <si>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</si>
  <si>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</si>
  <si>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</si>
  <si>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</si>
  <si>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</si>
  <si>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</si>
  <si>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</si>
  <si>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</si>
  <si>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</si>
  <si>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</si>
  <si>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</si>
  <si>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</si>
  <si>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</si>
  <si>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</si>
  <si>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</si>
  <si>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</si>
  <si>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</si>
  <si>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</si>
  <si>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</si>
  <si>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</si>
  <si>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</si>
  <si>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</si>
  <si>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</si>
  <si>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</si>
  <si>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</si>
  <si>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</si>
  <si>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</si>
  <si>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</si>
  <si>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</si>
  <si>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</si>
  <si>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</si>
  <si>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</si>
  <si>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</si>
  <si>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</si>
  <si>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</si>
  <si>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</si>
  <si>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</si>
  <si>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</si>
  <si>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</si>
  <si>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</si>
  <si>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</si>
  <si>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</si>
  <si>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</si>
  <si>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</si>
  <si>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</si>
  <si>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</si>
  <si>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</si>
  <si>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</si>
  <si>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</si>
  <si>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</si>
  <si>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</si>
  <si>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</si>
  <si>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</si>
  <si>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</si>
  <si>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</si>
  <si>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</si>
  <si>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</si>
  <si>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</si>
  <si>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</si>
  <si>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</si>
  <si>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</si>
  <si>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</si>
  <si>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</si>
  <si>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</si>
  <si>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</si>
  <si>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</si>
  <si>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</si>
  <si>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</si>
  <si>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</si>
  <si>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</si>
  <si>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</si>
  <si>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</si>
  <si>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</si>
  <si>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</si>
  <si>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</si>
  <si>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</si>
  <si>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</si>
  <si>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</si>
  <si>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</si>
  <si>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</si>
  <si>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</si>
  <si>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</si>
  <si>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</si>
  <si>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</si>
  <si>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</si>
  <si>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</si>
  <si>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</si>
  <si>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</si>
  <si>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</si>
  <si>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</si>
  <si>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</si>
  <si>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</si>
  <si>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</si>
  <si>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</si>
  <si>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</si>
  <si>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</si>
  <si>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</si>
  <si>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</si>
  <si>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</si>
  <si>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</si>
  <si>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</si>
  <si>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</si>
  <si>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</si>
  <si>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</si>
  <si>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</si>
  <si>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</si>
  <si>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</si>
  <si>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</si>
  <si>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</si>
  <si>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</si>
  <si>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</si>
  <si>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</si>
  <si>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</si>
  <si>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</si>
  <si>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</si>
  <si>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</si>
  <si>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</si>
  <si>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</si>
  <si>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</si>
  <si>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</si>
  <si>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</si>
  <si>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</si>
  <si>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</si>
  <si>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</si>
  <si>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</si>
  <si>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</si>
  <si>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</si>
  <si>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</si>
  <si>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</si>
  <si>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</si>
  <si>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</si>
  <si>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</si>
  <si>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</si>
  <si>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</si>
  <si>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</si>
  <si>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</si>
  <si>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</si>
  <si>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</si>
  <si>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</si>
  <si>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</si>
  <si>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</si>
  <si>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</si>
  <si>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</si>
  <si>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</si>
  <si>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</si>
  <si>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</si>
  <si>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</si>
  <si>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</si>
  <si>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</si>
  <si>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</si>
  <si>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</si>
  <si>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</si>
  <si>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</si>
  <si>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</si>
  <si>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</si>
  <si>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</si>
  <si>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</si>
  <si>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</si>
  <si>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</si>
  <si>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</si>
  <si>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</si>
  <si>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</si>
  <si>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</si>
  <si>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</si>
  <si>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</si>
  <si>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</si>
  <si>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</si>
  <si>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</si>
  <si>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</si>
  <si>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</si>
  <si>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</si>
  <si>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</si>
  <si>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</si>
  <si>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</si>
  <si>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</si>
  <si>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</si>
  <si>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</si>
  <si>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</si>
  <si>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</si>
  <si>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</si>
  <si>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</si>
  <si>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</si>
  <si>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</si>
  <si>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</si>
  <si>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</si>
  <si>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</si>
  <si>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</si>
  <si>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</si>
  <si>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</si>
  <si>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</si>
  <si>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</si>
  <si>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</si>
  <si>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</si>
  <si>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</si>
  <si>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</si>
  <si>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</si>
  <si>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</si>
  <si>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</si>
  <si>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</si>
  <si>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</si>
  <si>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</si>
  <si>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</si>
  <si>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</si>
  <si>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</si>
  <si>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</si>
  <si>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</si>
  <si>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</si>
  <si>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</si>
  <si>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</si>
  <si>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</si>
  <si>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</si>
  <si>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</si>
  <si>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</si>
  <si>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</si>
  <si>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</si>
  <si>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</si>
  <si>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</si>
  <si>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</si>
  <si>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</si>
  <si>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</si>
  <si>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</si>
  <si>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</si>
  <si>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</si>
  <si>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</si>
  <si>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</si>
  <si>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</si>
  <si>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</si>
  <si>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</si>
  <si>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</si>
  <si>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</si>
  <si>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</si>
  <si>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</si>
  <si>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</si>
  <si>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</si>
  <si>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</si>
  <si>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</si>
  <si>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</si>
  <si>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</si>
  <si>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</si>
  <si>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</si>
  <si>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</si>
  <si>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</si>
  <si>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</si>
  <si>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</si>
  <si>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</si>
  <si>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</si>
  <si>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</si>
  <si>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</si>
  <si>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</si>
  <si>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</si>
  <si>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</si>
  <si>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</si>
  <si>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</si>
  <si>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</si>
  <si>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</si>
  <si>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</si>
  <si>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</si>
  <si>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</si>
  <si>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</si>
  <si>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</si>
  <si>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</si>
  <si>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</si>
  <si>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</si>
  <si>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</si>
  <si>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</si>
  <si>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</si>
  <si>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</si>
  <si>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</si>
  <si>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</si>
  <si>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</si>
  <si>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</si>
  <si>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</si>
  <si>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</si>
  <si>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</si>
  <si>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</si>
  <si>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</si>
  <si>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</si>
  <si>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</si>
  <si>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</si>
  <si>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</si>
  <si>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</si>
  <si>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</si>
  <si>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</si>
  <si>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</si>
  <si>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</si>
  <si>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</si>
  <si>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</si>
  <si>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</si>
  <si>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</si>
  <si>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</si>
  <si>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</si>
  <si>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</si>
  <si>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</si>
  <si>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</si>
  <si>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</si>
  <si>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</si>
  <si>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</si>
  <si>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</si>
  <si>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</si>
  <si>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</si>
  <si>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</si>
  <si>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</si>
  <si>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</si>
  <si>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</si>
  <si>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</si>
  <si>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</si>
  <si>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</si>
  <si>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</si>
  <si>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</si>
  <si>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</si>
  <si>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</si>
  <si>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</si>
  <si>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</si>
  <si>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</si>
  <si>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</si>
  <si>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</si>
  <si>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</si>
  <si>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</si>
  <si>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</si>
  <si>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</si>
  <si>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</si>
  <si>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</si>
  <si>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</si>
  <si>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</si>
  <si>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</si>
  <si>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</si>
  <si>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</si>
  <si>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</si>
  <si>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</si>
  <si>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</si>
  <si>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</si>
  <si>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</si>
  <si>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</si>
  <si>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</si>
  <si>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</si>
  <si>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</si>
  <si>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</si>
  <si>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</si>
  <si>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</si>
  <si>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</si>
  <si>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</si>
  <si>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</si>
  <si>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</si>
  <si>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</si>
  <si>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</si>
  <si>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</si>
  <si>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</si>
  <si>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</si>
  <si>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</si>
  <si>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</si>
  <si>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</si>
  <si>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</si>
  <si>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</si>
  <si>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</si>
  <si>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</si>
  <si>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</si>
  <si>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</si>
  <si>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</si>
  <si>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</si>
  <si>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</si>
  <si>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</si>
  <si>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</si>
  <si>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</si>
  <si>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</si>
  <si>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</si>
  <si>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</si>
  <si>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</si>
  <si>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</si>
  <si>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</si>
  <si>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</si>
  <si>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</si>
  <si>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</si>
  <si>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</si>
  <si>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</si>
  <si>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</si>
  <si>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</si>
  <si>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</si>
  <si>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</si>
  <si>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</si>
  <si>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</si>
  <si>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</si>
  <si>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</si>
  <si>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</si>
  <si>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</si>
  <si>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</si>
  <si>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</si>
  <si>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</si>
  <si>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</si>
  <si>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</si>
  <si>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</si>
  <si>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</si>
  <si>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</si>
  <si>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</si>
  <si>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</si>
  <si>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</si>
  <si>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</si>
  <si>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</si>
  <si>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</si>
  <si>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</si>
  <si>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</si>
  <si>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</si>
  <si>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</si>
  <si>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</si>
  <si>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</si>
  <si>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</si>
  <si>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</si>
  <si>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</si>
  <si>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</si>
  <si>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</si>
  <si>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</si>
  <si>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</si>
  <si>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</si>
  <si>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</si>
  <si>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</si>
  <si>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</si>
  <si>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</si>
  <si>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</si>
  <si>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</si>
  <si>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</si>
  <si>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</si>
  <si>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</si>
  <si>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</si>
  <si>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</si>
  <si>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</si>
  <si>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</si>
  <si>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</si>
  <si>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</si>
  <si>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</si>
  <si>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</si>
  <si>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</si>
  <si>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</si>
  <si>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</si>
  <si>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</si>
  <si>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</si>
  <si>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</si>
  <si>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</si>
  <si>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</si>
  <si>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</si>
  <si>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</si>
  <si>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</si>
  <si>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</si>
  <si>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</si>
  <si>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</si>
  <si>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</si>
  <si>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</si>
  <si>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</si>
  <si>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</si>
  <si>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</si>
  <si>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</si>
  <si>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</si>
  <si>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</si>
  <si>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</si>
  <si>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</si>
  <si>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</si>
  <si>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</si>
  <si>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</si>
  <si>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</si>
  <si>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</si>
  <si>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</si>
  <si>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</si>
  <si>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</si>
  <si>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</si>
  <si>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</si>
  <si>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</si>
  <si>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</si>
  <si>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</si>
  <si>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</si>
  <si>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</si>
  <si>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</si>
  <si>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</si>
  <si>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</si>
  <si>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</si>
  <si>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</si>
  <si>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</si>
  <si>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</si>
  <si>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</si>
  <si>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</si>
  <si>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</si>
  <si>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</si>
  <si>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</si>
  <si>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</si>
  <si>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</si>
  <si>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</si>
  <si>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</si>
  <si>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</si>
  <si>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</si>
  <si>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</si>
  <si>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</si>
  <si>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</si>
  <si>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</si>
  <si>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</si>
  <si>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</si>
  <si>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</si>
  <si>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</si>
  <si>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</si>
  <si>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</si>
  <si>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</si>
  <si>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</si>
  <si>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</si>
  <si>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</si>
  <si>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</si>
  <si>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</si>
  <si>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</si>
  <si>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</si>
  <si>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</si>
  <si>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</si>
  <si>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</si>
  <si>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</si>
  <si>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</si>
  <si>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</si>
  <si>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</si>
  <si>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</si>
  <si>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</si>
  <si>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</si>
  <si>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</si>
  <si>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</si>
  <si>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</si>
  <si>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</si>
  <si>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</si>
  <si>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</si>
  <si>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</si>
  <si>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</si>
  <si>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</si>
  <si>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</si>
  <si>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</si>
  <si>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</si>
  <si>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</si>
  <si>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</si>
  <si>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</si>
  <si>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</si>
  <si>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</si>
  <si>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</si>
  <si>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</si>
  <si>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</si>
  <si>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</si>
  <si>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</si>
  <si>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</si>
  <si>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</si>
  <si>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</si>
  <si>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</si>
  <si>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</si>
  <si>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</si>
  <si>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</si>
  <si>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</si>
  <si>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</si>
  <si>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</si>
  <si>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</si>
  <si>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</si>
  <si>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</si>
  <si>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</si>
  <si>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</si>
  <si>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</si>
  <si>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</si>
  <si>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</si>
  <si>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</si>
  <si>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</si>
  <si>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</si>
  <si>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</si>
  <si>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</si>
  <si>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</si>
  <si>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</si>
  <si>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</si>
  <si>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</si>
  <si>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</si>
  <si>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</si>
  <si>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</si>
  <si>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</si>
  <si>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</si>
  <si>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</si>
  <si>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</si>
  <si>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</si>
  <si>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</si>
  <si>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</si>
  <si>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</si>
  <si>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</si>
  <si>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</si>
  <si>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</si>
  <si>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</si>
  <si>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</si>
  <si>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</si>
  <si>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</si>
  <si>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</si>
  <si>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</si>
  <si>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</si>
  <si>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</si>
  <si>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</si>
  <si>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</si>
  <si>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</si>
  <si>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</si>
  <si>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</si>
  <si>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</si>
  <si>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</si>
  <si>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</si>
  <si>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</si>
  <si>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</si>
  <si>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</si>
  <si>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</si>
  <si>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</si>
  <si>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</si>
  <si>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</si>
  <si>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</si>
  <si>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</si>
  <si>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</si>
  <si>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</si>
  <si>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</si>
  <si>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</si>
  <si>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</si>
  <si>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</si>
  <si>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</si>
  <si>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</si>
  <si>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</si>
  <si>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</si>
  <si>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</si>
  <si>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</si>
  <si>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</si>
  <si>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</si>
  <si>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</si>
  <si>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</si>
  <si>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</si>
  <si>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</si>
  <si>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</si>
  <si>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</si>
  <si>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</si>
  <si>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</si>
  <si>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</si>
  <si>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</si>
  <si>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</si>
  <si>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</si>
  <si>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</si>
  <si>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</si>
  <si>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</si>
  <si>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</si>
  <si>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</si>
  <si>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</si>
  <si>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</si>
  <si>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</si>
  <si>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</si>
  <si>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</si>
  <si>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</si>
  <si>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</si>
  <si>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</si>
  <si>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</si>
  <si>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</si>
  <si>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</si>
  <si>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</si>
  <si>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</si>
  <si>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</si>
  <si>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</si>
  <si>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</si>
  <si>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</si>
  <si>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</si>
  <si>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</si>
  <si>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</si>
  <si>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</si>
  <si>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</si>
  <si>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</si>
  <si>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</si>
  <si>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</si>
  <si>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</si>
  <si>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</si>
  <si>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</si>
  <si>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</si>
  <si>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</si>
  <si>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</si>
  <si>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</si>
  <si>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</si>
  <si>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</si>
  <si>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</si>
  <si>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</si>
  <si>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</si>
  <si>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</si>
  <si>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</si>
  <si>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</si>
  <si>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</si>
  <si>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</si>
  <si>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</si>
  <si>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</si>
  <si>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</si>
  <si>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</si>
  <si>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</si>
  <si>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</si>
  <si>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</si>
  <si>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</si>
  <si>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</si>
  <si>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</si>
  <si>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</si>
  <si>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</si>
  <si>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</si>
  <si>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</si>
  <si>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</si>
  <si>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</si>
  <si>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</si>
  <si>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</si>
  <si>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</si>
  <si>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</si>
  <si>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</si>
  <si>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</si>
  <si>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</si>
  <si>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</si>
  <si>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</si>
  <si>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</si>
  <si>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</si>
  <si>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</si>
  <si>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</si>
  <si>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</si>
  <si>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</si>
  <si>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</si>
  <si>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</si>
  <si>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</si>
  <si>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</si>
  <si>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</si>
  <si>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</si>
  <si>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</si>
  <si>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</si>
  <si>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</si>
  <si>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</si>
  <si>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</si>
  <si>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</si>
  <si>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</si>
  <si>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</si>
  <si>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</si>
  <si>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</si>
  <si>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</si>
  <si>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</si>
  <si>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</si>
  <si>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</si>
  <si>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</si>
  <si>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</si>
  <si>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</si>
  <si>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</si>
  <si>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</si>
  <si>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</si>
  <si>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</si>
  <si>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</si>
  <si>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</si>
  <si>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</si>
  <si>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</si>
  <si>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</si>
  <si>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</si>
  <si>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</si>
  <si>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</si>
  <si>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</si>
  <si>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</si>
  <si>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</si>
  <si>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</si>
  <si>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</si>
  <si>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</si>
  <si>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</si>
  <si>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</si>
  <si>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</si>
  <si>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</si>
  <si>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</si>
  <si>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</si>
  <si>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</si>
  <si>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</si>
  <si>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</si>
  <si>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</si>
  <si>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</si>
  <si>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</si>
  <si>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</si>
  <si>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</si>
  <si>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</si>
  <si>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</si>
  <si>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</si>
  <si>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</si>
  <si>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</si>
  <si>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</si>
  <si>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</si>
  <si>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</si>
  <si>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</si>
  <si>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</si>
  <si>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</si>
  <si>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</si>
  <si>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</si>
  <si>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</si>
  <si>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</si>
  <si>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</si>
  <si>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</si>
  <si>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</si>
  <si>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</si>
  <si>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</si>
  <si>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</si>
  <si>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</si>
  <si>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</si>
  <si>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</si>
  <si>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</si>
  <si>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</si>
  <si>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</si>
  <si>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</si>
  <si>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</si>
  <si>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</si>
  <si>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</si>
  <si>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</si>
  <si>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</si>
  <si>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</si>
  <si>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</si>
  <si>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</si>
  <si>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</si>
  <si>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</si>
  <si>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</si>
  <si>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</si>
  <si>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</si>
  <si>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</si>
  <si>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</si>
  <si>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</si>
  <si>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</si>
  <si>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</si>
  <si>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</si>
  <si>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</si>
  <si>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</si>
  <si>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</si>
  <si>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</si>
  <si>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</si>
  <si>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</si>
  <si>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</si>
  <si>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</si>
  <si>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</si>
  <si>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</si>
  <si>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</si>
  <si>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</si>
  <si>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</si>
  <si>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</si>
  <si>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</si>
  <si>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</si>
  <si>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</si>
  <si>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</si>
  <si>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</si>
  <si>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</si>
  <si>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</si>
  <si>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</si>
  <si>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</si>
  <si>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</si>
  <si>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</si>
  <si>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</si>
  <si>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</si>
  <si>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</si>
  <si>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</si>
  <si>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</si>
  <si>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</si>
  <si>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</si>
  <si>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</si>
  <si>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</si>
  <si>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</si>
  <si>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</si>
  <si>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</si>
  <si>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</si>
  <si>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</si>
  <si>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</si>
  <si>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</si>
  <si>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</si>
  <si>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</si>
  <si>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</si>
  <si>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</si>
  <si>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</si>
  <si>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</si>
  <si>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</si>
  <si>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</si>
  <si>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</si>
  <si>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</si>
  <si>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</si>
  <si>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</si>
  <si>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</si>
  <si>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</si>
  <si>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</si>
  <si>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</si>
  <si>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</si>
  <si>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</si>
  <si>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</si>
  <si>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</si>
  <si>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</si>
  <si>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</si>
  <si>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</si>
  <si>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</si>
  <si>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</si>
  <si>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</si>
  <si>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</si>
  <si>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</si>
  <si>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</si>
  <si>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</si>
  <si>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</si>
  <si>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</si>
  <si>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</si>
  <si>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</si>
  <si>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</si>
  <si>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</si>
  <si>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</si>
  <si>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</si>
  <si>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</si>
  <si>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</si>
  <si>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</si>
  <si>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</si>
  <si>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</si>
  <si>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</si>
  <si>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</si>
  <si>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</si>
  <si>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</si>
  <si>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</si>
  <si>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</si>
  <si>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</si>
  <si>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</si>
  <si>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</si>
  <si>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</si>
  <si>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</si>
  <si>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</si>
  <si>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</si>
  <si>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</si>
  <si>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</si>
  <si>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</si>
  <si>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</si>
  <si>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</si>
  <si>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</si>
  <si>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</si>
  <si>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</si>
  <si>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</si>
  <si>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</si>
  <si>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</si>
  <si>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</si>
  <si>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</si>
  <si>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</si>
  <si>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</si>
  <si>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</si>
  <si>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</si>
  <si>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</si>
  <si>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</si>
  <si>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</si>
  <si>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</si>
  <si>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</si>
  <si>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</si>
  <si>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</si>
  <si>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</si>
  <si>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</si>
  <si>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</si>
  <si>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</si>
  <si>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</si>
  <si>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</si>
  <si>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</si>
  <si>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</si>
  <si>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</si>
  <si>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</si>
  <si>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</si>
  <si>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</si>
  <si>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</si>
  <si>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</si>
  <si>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</si>
  <si>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</si>
  <si>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</si>
  <si>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</si>
  <si>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</si>
  <si>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</si>
  <si>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</si>
  <si>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</si>
  <si>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</si>
  <si>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</si>
  <si>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</si>
  <si>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</si>
  <si>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</si>
  <si>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</si>
  <si>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</si>
  <si>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</si>
  <si>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</si>
  <si>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</si>
  <si>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</si>
  <si>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</si>
  <si>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</si>
  <si>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</si>
  <si>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</si>
  <si>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</si>
  <si>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</si>
  <si>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</si>
  <si>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</si>
  <si>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</si>
  <si>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</si>
  <si>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</si>
  <si>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</si>
  <si>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</si>
  <si>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</si>
  <si>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</si>
  <si>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</si>
  <si>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</si>
  <si>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</si>
  <si>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</si>
  <si>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</si>
  <si>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</si>
  <si>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</si>
  <si>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</si>
  <si>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</si>
  <si>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</si>
  <si>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</si>
  <si>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</si>
  <si>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</si>
  <si>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</si>
  <si>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</si>
  <si>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</si>
  <si>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</si>
  <si>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</si>
  <si>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</si>
  <si>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</si>
  <si>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</si>
  <si>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</si>
  <si>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</si>
  <si>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</si>
  <si>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</si>
  <si>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</si>
  <si>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</si>
  <si>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</si>
  <si>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</si>
  <si>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</si>
  <si>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</si>
  <si>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</si>
  <si>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</si>
  <si>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</si>
  <si>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</si>
  <si>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</si>
  <si>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</si>
  <si>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</si>
  <si>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</si>
  <si>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</si>
  <si>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</si>
  <si>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</si>
  <si>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</si>
  <si>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</si>
  <si>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</si>
  <si>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</si>
  <si>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</si>
  <si>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</si>
  <si>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</si>
  <si>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</si>
  <si>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</si>
  <si>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</si>
  <si>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</si>
  <si>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</si>
  <si>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</si>
  <si>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</si>
  <si>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</si>
  <si>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</si>
  <si>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</si>
  <si>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</si>
  <si>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</si>
  <si>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</si>
  <si>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</si>
  <si>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</si>
  <si>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</si>
  <si>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</si>
  <si>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</si>
  <si>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</si>
  <si>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</si>
  <si>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</si>
  <si>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</si>
  <si>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</si>
  <si>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</si>
  <si>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</si>
  <si>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</si>
  <si>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</si>
  <si>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</si>
  <si>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</si>
  <si>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</si>
  <si>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</si>
  <si>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</si>
  <si>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</si>
  <si>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</si>
  <si>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</si>
  <si>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</si>
  <si>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</si>
  <si>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</si>
  <si>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</si>
  <si>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</si>
  <si>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</si>
  <si>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</si>
  <si>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</si>
  <si>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</si>
  <si>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</si>
  <si>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</si>
  <si>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</si>
  <si>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</si>
  <si>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</si>
  <si>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</si>
  <si>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</si>
  <si>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</si>
  <si>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</si>
  <si>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</si>
  <si>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</si>
  <si>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</si>
  <si>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</si>
  <si>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</si>
  <si>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</si>
  <si>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</si>
  <si>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</si>
  <si>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</si>
  <si>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</si>
  <si>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</si>
  <si>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</si>
  <si>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</si>
  <si>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</si>
  <si>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</si>
  <si>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</si>
  <si>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</si>
  <si>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</si>
  <si>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</si>
  <si>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</si>
  <si>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</si>
  <si>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</si>
  <si>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</si>
  <si>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</si>
  <si>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</si>
  <si>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</si>
  <si>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</si>
  <si>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</si>
  <si>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</si>
  <si>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</si>
  <si>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</si>
  <si>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</si>
  <si>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</si>
  <si>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</si>
  <si>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</si>
  <si>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</si>
  <si>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</si>
  <si>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</si>
  <si>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</si>
  <si>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</si>
  <si>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</si>
  <si>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</si>
  <si>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</si>
  <si>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</si>
  <si>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</si>
  <si>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</si>
  <si>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</si>
  <si>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</si>
  <si>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</si>
  <si>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</si>
  <si>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</si>
  <si>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</si>
  <si>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</si>
  <si>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</si>
  <si>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</si>
  <si>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</si>
  <si>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</si>
  <si>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</si>
  <si>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</si>
  <si>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</si>
  <si>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</si>
  <si>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</si>
  <si>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</si>
  <si>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</si>
  <si>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</si>
  <si>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</si>
  <si>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</si>
  <si>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</si>
  <si>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</si>
  <si>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</si>
  <si>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</si>
  <si>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</si>
  <si>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</si>
  <si>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</si>
  <si>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</si>
  <si>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</si>
  <si>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</si>
  <si>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</si>
  <si>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</si>
  <si>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</si>
  <si>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</si>
  <si>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</si>
  <si>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</si>
  <si>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</si>
  <si>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</si>
  <si>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</si>
  <si>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</si>
  <si>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</si>
  <si>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</si>
  <si>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</si>
  <si>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</si>
  <si>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</si>
  <si>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</si>
  <si>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</si>
  <si>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</si>
  <si>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</si>
  <si>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</si>
  <si>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</si>
  <si>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</si>
  <si>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</si>
  <si>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</si>
  <si>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</si>
  <si>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</si>
  <si>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</si>
  <si>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</si>
  <si>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</si>
  <si>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</si>
  <si>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</si>
  <si>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</si>
  <si>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</si>
  <si>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</si>
  <si>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</si>
  <si>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</si>
  <si>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</si>
  <si>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</si>
  <si>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</si>
  <si>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</si>
  <si>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</si>
  <si>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</si>
  <si>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</si>
  <si>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</si>
  <si>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</si>
  <si>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</si>
  <si>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</si>
  <si>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</si>
  <si>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</si>
  <si>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</si>
  <si>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</si>
  <si>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</si>
  <si>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</si>
  <si>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</si>
  <si>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</si>
  <si>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</si>
  <si>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</si>
  <si>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</si>
  <si>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</si>
  <si>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</si>
  <si>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</si>
  <si>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</si>
  <si>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</si>
  <si>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</si>
  <si>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</si>
  <si>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</si>
  <si>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</si>
  <si>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</si>
  <si>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</si>
  <si>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</si>
  <si>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</si>
  <si>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</si>
  <si>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</si>
  <si>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</si>
  <si>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</si>
  <si>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</si>
  <si>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</si>
  <si>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</si>
  <si>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</si>
  <si>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</si>
  <si>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</si>
  <si>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</si>
  <si>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</si>
  <si>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</si>
  <si>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</si>
  <si>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</si>
  <si>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</si>
  <si>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</si>
  <si>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</si>
  <si>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</si>
  <si>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</si>
  <si>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</si>
  <si>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</si>
  <si>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</si>
  <si>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</si>
  <si>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</si>
  <si>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</si>
  <si>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</si>
  <si>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</si>
  <si>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</si>
  <si>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</si>
  <si>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</si>
  <si>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</si>
  <si>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</si>
  <si>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</si>
  <si>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</si>
  <si>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</si>
  <si>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</si>
  <si>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</si>
  <si>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</si>
  <si>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</si>
  <si>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</si>
  <si>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</si>
  <si>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</si>
  <si>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</si>
  <si>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</si>
  <si>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</si>
  <si>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</si>
  <si>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</si>
  <si>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</si>
  <si>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</si>
  <si>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</si>
  <si>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</si>
  <si>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</si>
  <si>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</si>
  <si>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</si>
  <si>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</si>
  <si>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</si>
  <si>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</si>
  <si>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</si>
  <si>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</si>
  <si>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</si>
  <si>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</si>
  <si>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</si>
  <si>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</si>
  <si>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</si>
  <si>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</si>
  <si>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</si>
  <si>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</si>
  <si>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</si>
  <si>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</si>
  <si>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</si>
  <si>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</si>
  <si>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</si>
  <si>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</si>
  <si>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</si>
  <si>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</si>
  <si>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</si>
  <si>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</si>
  <si>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</si>
  <si>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</si>
  <si>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</si>
  <si>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</si>
  <si>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</si>
  <si>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</si>
  <si>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</si>
  <si>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</si>
  <si>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</si>
  <si>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</si>
  <si>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</si>
  <si>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</si>
  <si>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</si>
  <si>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</si>
  <si>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</si>
  <si>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</si>
  <si>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</si>
  <si>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</si>
  <si>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</si>
  <si>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</si>
  <si>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</si>
  <si>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</si>
  <si>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</si>
  <si>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</si>
  <si>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</si>
  <si>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</si>
  <si>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</si>
  <si>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</si>
  <si>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</si>
  <si>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</si>
  <si>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</si>
  <si>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</si>
  <si>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</si>
  <si>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</si>
  <si>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</si>
  <si>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</si>
  <si>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</si>
  <si>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</si>
  <si>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</si>
  <si>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</si>
  <si>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</si>
  <si>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</si>
  <si>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</si>
  <si>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</si>
  <si>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</si>
  <si>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</si>
  <si>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</si>
  <si>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</si>
  <si>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</si>
  <si>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</si>
  <si>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</si>
  <si>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</si>
  <si>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</si>
  <si>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</si>
  <si>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</si>
  <si>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</si>
  <si>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</si>
  <si>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</si>
  <si>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</si>
  <si>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</si>
  <si>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</si>
  <si>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</si>
  <si>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</si>
  <si>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</si>
  <si>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</si>
  <si>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</si>
  <si>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</si>
  <si>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</si>
  <si>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</si>
  <si>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</si>
  <si>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</si>
  <si>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</si>
  <si>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</si>
  <si>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</si>
  <si>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</si>
  <si>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</si>
  <si>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</si>
  <si>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</si>
  <si>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</si>
  <si>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</si>
  <si>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</si>
  <si>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</si>
  <si>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</si>
  <si>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</si>
  <si>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</si>
  <si>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</si>
  <si>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</si>
  <si>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</si>
  <si>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</si>
  <si>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</si>
  <si>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</si>
  <si>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</si>
  <si>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</si>
  <si>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</si>
  <si>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</si>
  <si>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</si>
  <si>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</si>
  <si>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</si>
  <si>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</si>
  <si>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</si>
  <si>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</si>
  <si>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</si>
  <si>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</si>
  <si>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</si>
  <si>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</si>
  <si>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</si>
  <si>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</si>
  <si>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</si>
  <si>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</t>
  </si>
  <si>
    <t>Percentage Successful</t>
  </si>
  <si>
    <t>Percentage Failed</t>
  </si>
  <si>
    <t>Percentage Canceled</t>
  </si>
  <si>
    <t>outcome</t>
  </si>
  <si>
    <t>Mean</t>
  </si>
  <si>
    <t>Median</t>
  </si>
  <si>
    <t>Minimum Value</t>
  </si>
  <si>
    <t>Maximum Value</t>
  </si>
  <si>
    <t>Failed</t>
  </si>
  <si>
    <t>Variance (Population)</t>
  </si>
  <si>
    <t>Standard Deviation (Population)</t>
  </si>
  <si>
    <t>Variance (Sample)</t>
  </si>
  <si>
    <t>Standard Deviation (Sample)</t>
  </si>
  <si>
    <t>Successful</t>
  </si>
  <si>
    <t>&lt; 1000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</si>
  <si>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</si>
  <si>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</si>
  <si>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</si>
  <si>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</si>
  <si>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</si>
  <si>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</si>
  <si>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</si>
  <si>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</si>
  <si>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</si>
  <si>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</si>
  <si>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&gt;=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</si>
</sst>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[$-409]d\-mmm\-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0" applyNumberFormat="1" applyFont="1" applyAlignment="1">
      <alignment horizontal="center"/>
    </xf>
    <xf numFmtId="1" fontId="0" fillId="0" borderId="0" xfId="2" applyNumberFormat="1" applyFont="1"/>
    <xf numFmtId="1" fontId="0" fillId="0" borderId="0" xfId="0" applyNumberForma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4" fontId="0" fillId="0" borderId="0" xfId="0" applyNumberFormat="1" applyAlignment="1">
      <alignment horizontal="left"/>
    </xf>
    <xf numFmtId="9" fontId="0" fillId="0" borderId="0" xfId="2" applyFont="1"/>
    <xf numFmtId="0" fontId="0" fillId="0" borderId="1" xfId="0" applyBorder="1"/>
    <xf numFmtId="0" fontId="1" fillId="0" borderId="1" xfId="0" applyFont="1" applyBorder="1"/>
    <xf numFmtId="2" fontId="0" fillId="0" borderId="1" xfId="0" applyNumberFormat="1" applyBorder="1"/>
  </cellXfs>
  <cellStyles count="3">
    <cellStyle name="Currency" xfId="1" builtinId="4"/>
    <cellStyle name="Normal" xfId="0" builtinId="0"/>
    <cellStyle name="Percent" xfId="2" builtinId="5"/>
  </cellStyles>
  <dxfs count="51">
    <dxf>
      <fill>
        <patternFill>
          <bgColor rgb="FF00B050"/>
        </patternFill>
      </fill>
    </dxf>
    <dxf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 Kickstarter Analysis.xlsx]State vs Parent-Category!PivotTable1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Campaign State vs Parent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vs Parent-Category'!$B$3:$B$4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 vs Parent-Category'!$A$5:$A$14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vs Parent-Category'!$B$5:$B$14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09-4911-878B-8057CF00F372}"/>
            </c:ext>
          </c:extLst>
        </c:ser>
        <c:ser>
          <c:idx val="1"/>
          <c:order val="1"/>
          <c:tx>
            <c:strRef>
              <c:f>'State vs Parent-Category'!$C$3:$C$4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 vs Parent-Category'!$A$5:$A$14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vs Parent-Category'!$C$5:$C$14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09-4911-878B-8057CF00F372}"/>
            </c:ext>
          </c:extLst>
        </c:ser>
        <c:ser>
          <c:idx val="2"/>
          <c:order val="2"/>
          <c:tx>
            <c:strRef>
              <c:f>'State vs Parent-Category'!$D$3:$D$4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 vs Parent-Category'!$A$5:$A$14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vs Parent-Category'!$D$5:$D$14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09-4911-878B-8057CF00F372}"/>
            </c:ext>
          </c:extLst>
        </c:ser>
        <c:ser>
          <c:idx val="3"/>
          <c:order val="3"/>
          <c:tx>
            <c:strRef>
              <c:f>'State vs Parent-Category'!$E$3:$E$4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 vs Parent-Category'!$A$5:$A$14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vs Parent-Category'!$E$5:$E$14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48-4AEA-A4C1-7E3C38F4E2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529680480"/>
        <c:axId val="529683760"/>
      </c:barChart>
      <c:catAx>
        <c:axId val="529680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683760"/>
        <c:crosses val="autoZero"/>
        <c:auto val="1"/>
        <c:lblAlgn val="ctr"/>
        <c:lblOffset val="100"/>
        <c:noMultiLvlLbl val="0"/>
      </c:catAx>
      <c:valAx>
        <c:axId val="52968376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68048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 Kickstarter Analysis.xlsx]State vs Sub-Category!PivotTable2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Campaign State vs.</a:t>
            </a:r>
            <a:r>
              <a:rPr lang="en-US" b="1" baseline="0"/>
              <a:t> </a:t>
            </a:r>
            <a:r>
              <a:rPr lang="en-US" b="1"/>
              <a:t>Sub-Category</a:t>
            </a:r>
            <a:r>
              <a:rPr lang="en-US" b="1" baseline="0"/>
              <a:t> </a:t>
            </a:r>
            <a:endParaRPr lang="en-US" b="1"/>
          </a:p>
        </c:rich>
      </c:tx>
      <c:layout>
        <c:manualLayout>
          <c:xMode val="edge"/>
          <c:yMode val="edge"/>
          <c:x val="0.39007144616900713"/>
          <c:y val="4.469074904360507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3009252912273171E-2"/>
          <c:y val="0.16942761962447001"/>
          <c:w val="0.94437404257094659"/>
          <c:h val="0.6413934083836337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'State vs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vs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vs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A3-4A2E-B0A8-08C6DA26D981}"/>
            </c:ext>
          </c:extLst>
        </c:ser>
        <c:ser>
          <c:idx val="1"/>
          <c:order val="1"/>
          <c:tx>
            <c:strRef>
              <c:f>'State vs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vs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vs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A3-4A2E-B0A8-08C6DA26D981}"/>
            </c:ext>
          </c:extLst>
        </c:ser>
        <c:ser>
          <c:idx val="2"/>
          <c:order val="2"/>
          <c:tx>
            <c:strRef>
              <c:f>'State vs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vs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vs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A3-4A2E-B0A8-08C6DA26D981}"/>
            </c:ext>
          </c:extLst>
        </c:ser>
        <c:ser>
          <c:idx val="3"/>
          <c:order val="3"/>
          <c:tx>
            <c:strRef>
              <c:f>'State vs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vs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vs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A3-4A2E-B0A8-08C6DA26D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6783120"/>
        <c:axId val="526784104"/>
      </c:barChart>
      <c:catAx>
        <c:axId val="526783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784104"/>
        <c:crosses val="autoZero"/>
        <c:auto val="1"/>
        <c:lblAlgn val="ctr"/>
        <c:lblOffset val="100"/>
        <c:noMultiLvlLbl val="0"/>
      </c:catAx>
      <c:valAx>
        <c:axId val="52678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783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6627583753098647"/>
          <c:y val="0.11511854454543009"/>
          <c:w val="0.2995919730195018"/>
          <c:h val="4.790234529674851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 Kickstarter Analysis.xlsx]State vs Months!PivotTable3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Campaign State by Month</a:t>
            </a:r>
          </a:p>
        </c:rich>
      </c:tx>
      <c:layout>
        <c:manualLayout>
          <c:xMode val="edge"/>
          <c:yMode val="edge"/>
          <c:x val="0.31210682300416365"/>
          <c:y val="0.139126630910266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1750" cap="rnd">
            <a:solidFill>
              <a:schemeClr val="accent2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2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4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2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6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vs Months'!$B$4:$B$5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'State vs Months'!$A$6:$A$18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vs Months'!$B$6:$B$18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38-49A4-B33A-0F7D698BA4C3}"/>
            </c:ext>
          </c:extLst>
        </c:ser>
        <c:ser>
          <c:idx val="1"/>
          <c:order val="1"/>
          <c:tx>
            <c:strRef>
              <c:f>'State vs Months'!$C$4:$C$5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4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'State vs Months'!$A$6:$A$18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vs Months'!$C$6:$C$18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38-49A4-B33A-0F7D698BA4C3}"/>
            </c:ext>
          </c:extLst>
        </c:ser>
        <c:ser>
          <c:idx val="2"/>
          <c:order val="2"/>
          <c:tx>
            <c:strRef>
              <c:f>'State vs Months'!$D$4:$D$5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6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'State vs Months'!$A$6:$A$18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vs Months'!$D$6:$D$18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38-49A4-B33A-0F7D698BA4C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529678184"/>
        <c:axId val="529679496"/>
      </c:lineChart>
      <c:catAx>
        <c:axId val="529678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679496"/>
        <c:crosses val="autoZero"/>
        <c:auto val="1"/>
        <c:lblAlgn val="ctr"/>
        <c:lblOffset val="100"/>
        <c:noMultiLvlLbl val="0"/>
      </c:catAx>
      <c:valAx>
        <c:axId val="52967949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29678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Campaign State by Percentage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'State vs Funding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17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6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'State vs Funding Goals'!$A$2:$A$13</c:f>
              <c:strCache>
                <c:ptCount val="12"/>
                <c:pt idx="0">
                  <c:v>&lt;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 50000</c:v>
                </c:pt>
              </c:strCache>
            </c:strRef>
          </c:cat>
          <c:val>
            <c:numRef>
              <c:f>'State vs Funding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A6-4B17-9E9E-AFFB7AB3D26F}"/>
            </c:ext>
          </c:extLst>
        </c:ser>
        <c:ser>
          <c:idx val="1"/>
          <c:order val="1"/>
          <c:tx>
            <c:strRef>
              <c:f>'State vs Funding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17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5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'State vs Funding Goals'!$A$2:$A$13</c:f>
              <c:strCache>
                <c:ptCount val="12"/>
                <c:pt idx="0">
                  <c:v>&lt;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 50000</c:v>
                </c:pt>
              </c:strCache>
            </c:strRef>
          </c:cat>
          <c:val>
            <c:numRef>
              <c:f>'State vs Funding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A6-4B17-9E9E-AFFB7AB3D26F}"/>
            </c:ext>
          </c:extLst>
        </c:ser>
        <c:ser>
          <c:idx val="2"/>
          <c:order val="2"/>
          <c:tx>
            <c:strRef>
              <c:f>'State vs Funding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4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'State vs Funding Goals'!$A$2:$A$13</c:f>
              <c:strCache>
                <c:ptCount val="12"/>
                <c:pt idx="0">
                  <c:v>&lt;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 50000</c:v>
                </c:pt>
              </c:strCache>
            </c:strRef>
          </c:cat>
          <c:val>
            <c:numRef>
              <c:f>'State vs Funding 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A6-4B17-9E9E-AFFB7AB3D26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598572624"/>
        <c:axId val="598570328"/>
      </c:lineChart>
      <c:catAx>
        <c:axId val="598572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570328"/>
        <c:crosses val="autoZero"/>
        <c:auto val="0"/>
        <c:lblAlgn val="ctr"/>
        <c:lblOffset val="100"/>
        <c:noMultiLvlLbl val="0"/>
      </c:catAx>
      <c:valAx>
        <c:axId val="59857032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Percenage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57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411480</xdr:colOff>
      <xdr:row>4</xdr:row>
      <xdr:rowOff>91440</xdr:rowOff>
    </xdr:from>
    <xdr:to>
      <xdr:col>19</xdr:col>
      <xdr:colOff>601980</xdr:colOff>
      <xdr:row>28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450323-D0EC-4D8F-B84B-65B13312CB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166795</xdr:colOff>
      <xdr:row>0</xdr:row>
      <xdr:rowOff>0</xdr:rowOff>
    </xdr:from>
    <xdr:to>
      <xdr:col>23</xdr:col>
      <xdr:colOff>76200</xdr:colOff>
      <xdr:row>34</xdr:row>
      <xdr:rowOff>137159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C7CBE9-8B52-4DF4-BB8A-92EDDF5695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670560</xdr:colOff>
      <xdr:row>2</xdr:row>
      <xdr:rowOff>15240</xdr:rowOff>
    </xdr:from>
    <xdr:to>
      <xdr:col>19</xdr:col>
      <xdr:colOff>106680</xdr:colOff>
      <xdr:row>26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3903CB-5CBB-423A-B900-408FEABEB8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45720</xdr:colOff>
      <xdr:row>15</xdr:row>
      <xdr:rowOff>114300</xdr:rowOff>
    </xdr:from>
    <xdr:to>
      <xdr:col>7</xdr:col>
      <xdr:colOff>243840</xdr:colOff>
      <xdr:row>45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5C4B0C-0D36-4877-B556-F5E6C15FBB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ecilia" refreshedDate="44095.537733101854" createdVersion="6" refreshedVersion="6" minRefreshableVersion="3" recordCount="4114" xr:uid="{CDAFE78B-D3DE-46AA-AA29-2118E6CD2A64}">
  <cacheSource type="worksheet">
    <worksheetSource ref="A1:R4115" sheet="Campaign Details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ecilia" refreshedDate="44095.546338310189" createdVersion="6" refreshedVersion="6" minRefreshableVersion="3" recordCount="4114" xr:uid="{4D8CF9BF-D169-4968-BA48-7C4C7B2DA71C}">
  <cacheSource type="worksheet">
    <worksheetSource ref="A1:T4115" sheet="Campaign Details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x v="1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x v="2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x v="3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x v="4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x v="5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x v="6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x v="7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x v="8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x v="9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x v="10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x v="11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x v="12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x v="13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x v="14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x v="15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x v="16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x v="17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x v="18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x v="19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x v="20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x v="21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x v="22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x v="23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x v="24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x v="25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x v="26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x v="27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x v="28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x v="29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x v="30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x v="31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x v="32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x v="33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x v="34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x v="35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x v="36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x v="37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x v="38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x v="39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x v="40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x v="41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x v="42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x v="43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x v="44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x v="45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x v="46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x v="47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x v="48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x v="49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x v="50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x v="51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x v="52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x v="53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x v="54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x v="55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x v="56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x v="57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x v="58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x v="59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x v="60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x v="61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x v="62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x v="63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x v="64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x v="65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x v="66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x v="67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x v="68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x v="69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x v="70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x v="71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x v="72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x v="73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x v="74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x v="75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x v="76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x v="77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x v="78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x v="79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x v="80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x v="81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x v="82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x v="83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x v="84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x v="85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x v="86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x v="87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x v="88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x v="89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x v="90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x v="91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x v="92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x v="93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x v="94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x v="95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x v="96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x v="97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x v="98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x v="99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x v="100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x v="101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x v="102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x v="103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x v="104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x v="105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x v="106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x v="107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x v="108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x v="109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x v="110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x v="111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x v="112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x v="113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x v="114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x v="115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x v="116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x v="117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x v="118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x v="119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x v="120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x v="121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x v="122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x v="123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x v="124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x v="125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x v="126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x v="127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x v="128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x v="129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x v="130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x v="131"/>
    <s v="I"/>
    <x v="38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x v="132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x v="133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x v="134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x v="135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x v="136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x v="137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x v="138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x v="139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x v="140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x v="141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x v="142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x v="143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x v="144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x v="145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x v="146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x v="147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x v="148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x v="149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x v="150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x v="151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x v="152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x v="153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x v="154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x v="155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x v="156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x v="157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x v="158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x v="159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x v="160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x v="161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x v="162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x v="163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x v="164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x v="165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x v="166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x v="167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x v="168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x v="169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x v="170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x v="171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x v="172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x v="173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x v="174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x v="175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x v="176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x v="177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x v="178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x v="179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x v="180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x v="181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x v="182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x v="183"/>
    <s v="Don't kill me until I meet my Dad"/>
    <x v="78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x v="184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x v="185"/>
    <s v="Love has no boundaries!"/>
    <x v="79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x v="186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x v="187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x v="188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x v="189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x v="190"/>
    <s v="Because hope can be a 4 letter word"/>
    <x v="14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x v="191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x v="192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x v="193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x v="194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x v="195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x v="196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x v="197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x v="198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x v="199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x v="200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x v="201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x v="202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x v="203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x v="204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x v="205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x v="206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x v="207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x v="208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x v="209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x v="210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x v="211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x v="212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x v="213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x v="214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x v="215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x v="216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x v="217"/>
    <s v="A roadmovie by paw"/>
    <x v="57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x v="218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x v="219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x v="220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x v="221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x v="222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x v="223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x v="224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x v="225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x v="226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x v="227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x v="228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x v="229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x v="230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x v="231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x v="232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x v="233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x v="234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x v="235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x v="236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x v="237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x v="238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x v="239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x v="240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x v="241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x v="242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x v="243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x v="244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x v="245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x v="246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x v="247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x v="248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x v="249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x v="250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x v="251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x v="252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x v="253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x v="254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x v="255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x v="256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x v="257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x v="258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x v="259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x v="260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x v="261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x v="262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x v="263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x v="264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x v="265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x v="266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x v="267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x v="268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x v="269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x v="270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x v="271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x v="272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x v="273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x v="274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x v="275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x v="276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x v="277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x v="278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x v="279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x v="280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x v="281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x v="282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x v="283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x v="284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x v="285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x v="286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x v="287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x v="288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x v="289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x v="290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x v="291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x v="292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x v="293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x v="294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x v="295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x v="296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x v="297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x v="298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x v="299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x v="300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x v="301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x v="302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x v="303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x v="304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x v="305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x v="306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x v="307"/>
    <s v="Why is grammar important?"/>
    <x v="29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x v="308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x v="309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x v="310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x v="311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x v="312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x v="313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x v="314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x v="315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x v="316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x v="317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x v="318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x v="319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x v="320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x v="321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x v="322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x v="323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x v="324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x v="325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x v="326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x v="327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x v="328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x v="329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x v="330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x v="331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x v="332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x v="333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x v="334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x v="335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x v="336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x v="337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x v="338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x v="339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x v="340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x v="341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x v="342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x v="343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x v="344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x v="345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x v="346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x v="347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x v="348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x v="349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x v="350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x v="351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x v="352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x v="353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x v="354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x v="355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x v="356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x v="357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x v="358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x v="359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x v="360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x v="361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x v="362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x v="363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x v="364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x v="365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x v="366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x v="367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x v="368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x v="369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x v="370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x v="371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x v="372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x v="373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x v="374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x v="375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x v="376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x v="377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x v="378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x v="379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x v="380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x v="381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x v="382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x v="383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x v="384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x v="385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x v="386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x v="387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x v="388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x v="389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x v="390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x v="391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x v="392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x v="393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x v="394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x v="395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x v="396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x v="397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x v="398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x v="399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x v="400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x v="401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x v="402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x v="403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x v="404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x v="405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x v="406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x v="407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x v="408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x v="409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x v="410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x v="411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x v="412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x v="413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x v="414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x v="415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x v="416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x v="417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x v="418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x v="419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x v="420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x v="421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x v="422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x v="423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x v="424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x v="425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x v="426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x v="427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x v="428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x v="429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x v="430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x v="431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x v="432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x v="433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x v="434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x v="435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x v="436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x v="437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x v="438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x v="439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x v="440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x v="441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x v="442"/>
    <s v="Doomsday is here"/>
    <x v="73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x v="443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x v="444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x v="445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x v="446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x v="447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x v="448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x v="449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x v="450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x v="451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x v="452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x v="453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x v="454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x v="455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x v="456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x v="457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x v="458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x v="459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x v="460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x v="461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x v="462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x v="463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x v="464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x v="465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x v="466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x v="467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x v="468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x v="469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x v="470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x v="471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x v="472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x v="473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x v="474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x v="475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x v="476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x v="477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x v="478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x v="479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x v="480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x v="481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x v="482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x v="483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x v="484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x v="485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x v="486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x v="487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x v="488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x v="489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x v="490"/>
    <s v="Cancelled"/>
    <x v="28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x v="491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x v="492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x v="493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x v="494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x v="495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x v="496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x v="497"/>
    <s v="live-action/animated series pilot."/>
    <x v="14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x v="498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x v="499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x v="500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x v="501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x v="502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x v="503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x v="504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x v="505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x v="506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x v="507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x v="508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x v="509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x v="510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x v="511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x v="512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x v="513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x v="514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x v="515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x v="516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x v="517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x v="518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x v="519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x v="520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x v="521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x v="522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x v="523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x v="524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x v="525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x v="526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x v="527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x v="528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x v="529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x v="530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x v="531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x v="532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x v="533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x v="534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x v="535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x v="536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x v="537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x v="538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x v="539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x v="540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x v="541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x v="542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x v="543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x v="544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x v="545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x v="546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x v="547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x v="548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x v="549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x v="550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x v="551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x v="552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x v="553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x v="554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x v="555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x v="556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x v="557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x v="558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x v="559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x v="560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x v="561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x v="562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x v="563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x v="564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x v="565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x v="566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x v="567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x v="568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x v="569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x v="570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x v="571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x v="572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x v="573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x v="574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x v="575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x v="576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x v="577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x v="578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x v="579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x v="580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x v="581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x v="582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x v="583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x v="584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x v="585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x v="586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x v="587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x v="588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x v="589"/>
    <s v="Services closer than you think..."/>
    <x v="51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x v="590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x v="591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x v="592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x v="593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x v="594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x v="595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x v="596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x v="597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x v="598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x v="599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x v="600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x v="601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x v="602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x v="603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x v="604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x v="605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x v="606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x v="607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x v="608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x v="609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x v="610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x v="611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x v="612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x v="613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x v="614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x v="615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x v="616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x v="617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x v="618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x v="619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x v="620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x v="621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x v="622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x v="623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x v="624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x v="625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x v="626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x v="627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x v="628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x v="629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x v="630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x v="631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x v="632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x v="633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x v="634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x v="635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x v="636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x v="637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x v="638"/>
    <s v="O0"/>
    <x v="61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x v="639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x v="640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x v="641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x v="642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x v="643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x v="644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x v="645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x v="646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x v="647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x v="648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x v="649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x v="650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x v="651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x v="652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x v="653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x v="654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x v="655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x v="656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x v="657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x v="658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x v="659"/>
    <s v="Sync up your lifestyle"/>
    <x v="9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x v="660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x v="661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x v="662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x v="663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x v="664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x v="665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x v="666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x v="667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x v="668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x v="669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x v="670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x v="671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x v="672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x v="673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x v="674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x v="675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x v="676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x v="677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x v="678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x v="679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x v="680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x v="681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x v="682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x v="683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x v="684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x v="685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x v="686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x v="687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x v="688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x v="689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x v="690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x v="691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x v="692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x v="693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x v="694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x v="695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x v="696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x v="697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x v="698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x v="699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x v="700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x v="701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x v="702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x v="703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x v="704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x v="705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x v="706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x v="707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x v="708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x v="709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x v="71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x v="711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x v="712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x v="713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x v="714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x v="715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x v="716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x v="717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x v="718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x v="719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x v="720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x v="721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x v="722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x v="723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x v="724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x v="725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x v="726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x v="727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x v="728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x v="729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x v="730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x v="731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x v="732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x v="733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x v="734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x v="735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x v="736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x v="737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x v="738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x v="739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x v="740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x v="741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x v="742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x v="743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x v="744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x v="745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x v="746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x v="747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x v="748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x v="749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x v="750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x v="751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x v="752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x v="753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x v="754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x v="755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x v="756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x v="757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x v="758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x v="759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x v="760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x v="761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x v="762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x v="763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x v="764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x v="765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x v="766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x v="767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x v="768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x v="769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x v="770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x v="771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x v="772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x v="773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x v="774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x v="775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x v="776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x v="777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x v="778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x v="779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x v="780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x v="781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x v="782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x v="783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x v="784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x v="785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x v="786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x v="787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x v="788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x v="789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x v="790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x v="791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x v="792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x v="793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x v="794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x v="795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x v="796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x v="797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x v="798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x v="799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x v="800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x v="801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x v="802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x v="803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x v="804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x v="805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x v="806"/>
    <s v="Help Golden Animals finish their NEW Album!"/>
    <x v="6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x v="80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x v="808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x v="809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x v="810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x v="811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x v="812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x v="813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x v="814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x v="815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x v="816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x v="817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x v="818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x v="819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x v="820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x v="821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x v="822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x v="823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x v="824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x v="825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x v="826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x v="827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x v="828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x v="829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x v="830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x v="831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x v="832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x v="833"/>
    <s v="This is an American rock album."/>
    <x v="12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x v="834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x v="835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x v="836"/>
    <s v="An album you can bring home to mom."/>
    <x v="1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x v="837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x v="838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x v="839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x v="840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x v="841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x v="842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x v="843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x v="844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x v="845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x v="846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x v="847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x v="848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x v="849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x v="850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x v="851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x v="852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x v="853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x v="854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x v="855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x v="856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x v="857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x v="858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x v="859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x v="860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x v="861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x v="862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x v="863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x v="864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x v="865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x v="866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x v="867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x v="868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x v="869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x v="870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x v="871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x v="872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x v="873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x v="874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x v="875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x v="876"/>
    <s v="What was the greatest record shop ever?  DOBELLS!"/>
    <x v="189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x v="877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x v="878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x v="879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x v="880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x v="881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x v="882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x v="883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x v="884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x v="885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x v="886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x v="887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x v="888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x v="889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x v="890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x v="891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x v="892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x v="893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x v="894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x v="895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x v="896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x v="897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x v="898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x v="899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x v="900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x v="902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x v="903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x v="904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x v="905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x v="906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x v="907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x v="908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x v="909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x v="910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x v="911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x v="912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x v="913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x v="914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x v="915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x v="916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x v="917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x v="918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x v="919"/>
    <s v="Cool jazz with a New Orleans flavor."/>
    <x v="22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x v="920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x v="921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x v="922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x v="923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x v="924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x v="925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x v="926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x v="927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x v="928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x v="929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x v="930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x v="931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x v="932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x v="933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x v="934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x v="935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x v="936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x v="937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x v="938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x v="939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x v="940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x v="941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x v="942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x v="943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x v="944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x v="945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x v="946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x v="947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x v="948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x v="949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x v="950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x v="951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x v="952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x v="953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x v="954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x v="955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x v="956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x v="957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x v="958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x v="959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x v="960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x v="961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x v="962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x v="963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x v="964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x v="965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x v="966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x v="967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x v="968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x v="969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x v="970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x v="971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x v="972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x v="973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x v="974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x v="975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x v="976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x v="977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x v="978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x v="979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x v="980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x v="981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x v="982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x v="983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x v="984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x v="985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x v="986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x v="987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x v="988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x v="989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x v="990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x v="991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x v="992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x v="993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x v="994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x v="995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x v="996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x v="997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x v="998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x v="999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x v="1000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x v="1001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x v="1002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x v="1003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x v="1004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x v="1005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x v="1006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x v="1007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x v="1008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x v="1009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x v="1010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x v="1011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x v="1012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x v="1013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x v="1014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x v="1015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x v="1016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x v="1017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x v="1018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x v="1019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x v="1020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x v="1021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x v="1022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x v="1023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x v="1024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x v="1025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x v="1026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x v="1027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x v="1028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x v="1029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x v="1030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x v="1031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x v="1032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x v="1033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x v="1034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x v="1035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x v="1036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x v="1037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x v="1038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x v="1039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x v="1040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x v="1041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x v="1042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x v="1043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x v="1044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x v="1045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x v="1046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x v="1047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x v="1048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x v="1049"/>
    <s v="------"/>
    <x v="14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x v="1050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x v="1051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x v="1052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x v="1053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x v="1054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x v="1055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x v="1056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x v="1057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x v="1058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x v="1059"/>
    <s v="Turning myself into a vocal artist."/>
    <x v="184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x v="1060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x v="1061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x v="1062"/>
    <s v="SEE US ON PATREON www.badgirlartwork.com"/>
    <x v="212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x v="1063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x v="1064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x v="1065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x v="1066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x v="1067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x v="1068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x v="1069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x v="1070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x v="1071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x v="1072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x v="1073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x v="1074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x v="1075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x v="1076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x v="1077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x v="1078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x v="1079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x v="1080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x v="1081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x v="1082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x v="1083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x v="1084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x v="1085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x v="1086"/>
    <s v="Humanity's future in the Galaxy"/>
    <x v="102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x v="1087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x v="1088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x v="1089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x v="1090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x v="1091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x v="1092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x v="1093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x v="1094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x v="1095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x v="1096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x v="1097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x v="1098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x v="1099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x v="1100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x v="1101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x v="1102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x v="1103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x v="1104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x v="1105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x v="1106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x v="1107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x v="1108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x v="1109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x v="1110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x v="1111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x v="1112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x v="1113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x v="1114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x v="1115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x v="1116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x v="1117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x v="1118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x v="1119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x v="1120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x v="1121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x v="1122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x v="1123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x v="1124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x v="1125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x v="1126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x v="1127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x v="1128"/>
    <s v="#havingfunFTW"/>
    <x v="28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x v="1129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x v="1130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x v="1131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x v="1132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x v="1133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x v="1134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x v="1135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x v="1136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x v="1137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x v="1138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x v="1139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x v="1140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x v="1141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x v="1142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x v="1143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x v="1144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x v="1145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x v="1146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x v="1147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x v="1148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x v="1149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x v="1150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x v="1151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x v="1152"/>
    <s v="Peruvian food truck with an LA twist."/>
    <x v="194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x v="1153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x v="1154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x v="1155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x v="1156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x v="1157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x v="1158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x v="1159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x v="1160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x v="1161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x v="1162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x v="1163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x v="1164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x v="1165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x v="1166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x v="1167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x v="1168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x v="1169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x v="1170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x v="1171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x v="1172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x v="1173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x v="1174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x v="1175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x v="1176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x v="1177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x v="1178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x v="1179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x v="1180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x v="1181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x v="1182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x v="1183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x v="1184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x v="1185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x v="1186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x v="1187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x v="1188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x v="1189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x v="1190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x v="1191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x v="1192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x v="1193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x v="1194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x v="1195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x v="1196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x v="1197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x v="1198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x v="1199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x v="1200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x v="1201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x v="1202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x v="1203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x v="1204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x v="1205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x v="1206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x v="1207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x v="1208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x v="1209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x v="1210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x v="1211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x v="1212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x v="1213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x v="1214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x v="1215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x v="1216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x v="1217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x v="1218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x v="1219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x v="1220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x v="1221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x v="1222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x v="1223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x v="1224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x v="1225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x v="1226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x v="1227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x v="1228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x v="1229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x v="1230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x v="1231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x v="1232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x v="1233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x v="1234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x v="1235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x v="1236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x v="1237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x v="1238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x v="1239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x v="1240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x v="1241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x v="1242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x v="1243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x v="1244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x v="1245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x v="1246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x v="1247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x v="1248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x v="1249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x v="1250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x v="1251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x v="1252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x v="1253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x v="125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x v="1255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x v="1256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x v="1257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x v="1258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x v="1259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x v="1260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x v="1261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x v="1262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x v="1263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x v="1264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x v="1265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x v="1266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x v="1267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x v="1268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x v="1269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x v="1270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x v="1271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x v="1272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x v="1273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x v="1274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x v="1275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x v="1276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x v="1277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x v="1278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x v="1279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x v="1280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x v="1281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x v="1282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x v="1283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x v="1284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x v="1285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x v="1286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x v="1287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x v="1288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x v="1289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x v="1290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x v="1291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x v="1292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x v="1293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x v="1294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x v="1295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x v="1296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x v="1297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x v="1298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x v="1299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x v="1300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x v="1301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x v="1302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x v="1303"/>
    <s v="Groundbreaking queer theatre."/>
    <x v="8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x v="1304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x v="1305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x v="1306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x v="1307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x v="1308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x v="1309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x v="1310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x v="1311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x v="1312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x v="1313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x v="1314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x v="1315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x v="1316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x v="1317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x v="1318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x v="1319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x v="1320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x v="1321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x v="1322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x v="1323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x v="1324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x v="1325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x v="1326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x v="1327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x v="1328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x v="1329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x v="1330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x v="1331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x v="1332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x v="1333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x v="1334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x v="1335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x v="1336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x v="1337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x v="1338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x v="1339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x v="1340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x v="1341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x v="1342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x v="1343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x v="1344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x v="1345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x v="1346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x v="1347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x v="1348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x v="1349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x v="1350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x v="1351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x v="1352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x v="1353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x v="1354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x v="1355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x v="1356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x v="1357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x v="1358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x v="1359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x v="1360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x v="1361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x v="1362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x v="1363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x v="1364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x v="1365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x v="1366"/>
    <s v="A musical memorial for Alexi Petersen."/>
    <x v="51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x v="1367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x v="1368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x v="1369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x v="1370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x v="1371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x v="1372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x v="1373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x v="1374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x v="1375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x v="1376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x v="1377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x v="1378"/>
    <s v="A psychedelic post rock masterpiece!"/>
    <x v="13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x v="1379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x v="1380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x v="1381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x v="1382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x v="1383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x v="1384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x v="1385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x v="1386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x v="1387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x v="1388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x v="1389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x v="1390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x v="1391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x v="1392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x v="1393"/>
    <s v="Rock n' Roll tales of our times"/>
    <x v="3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x v="1394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x v="1395"/>
    <s v="Help Quiet Oaks record their debut album!!!"/>
    <x v="8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x v="1396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x v="1397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x v="1398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x v="1399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x v="1400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x v="1401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x v="1402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x v="1403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x v="1404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x v="1405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x v="1406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x v="1407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x v="1408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x v="1409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x v="1410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x v="1411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x v="1412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x v="1413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x v="1414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x v="1415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x v="1416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x v="1417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x v="1418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x v="1419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x v="1420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x v="1421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x v="1422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x v="1423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x v="1424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x v="1425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x v="1426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x v="1427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x v="1428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x v="1429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x v="1430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x v="1431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x v="1432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x v="1433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x v="1434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x v="1435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x v="1436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x v="1437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x v="1438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x v="1439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x v="1440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x v="1441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x v="1442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x v="1443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x v="1444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x v="1445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x v="1446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x v="1447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x v="1448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x v="1449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x v="1450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x v="1451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x v="1452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x v="1453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x v="1454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x v="1455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x v="1456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x v="1457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x v="1458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x v="1459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x v="1460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x v="1461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x v="1462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x v="1463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x v="1464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x v="1465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x v="1466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x v="1467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x v="1468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x v="1469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x v="1470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x v="1471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x v="147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x v="1473"/>
    <s v="Public Radio Project"/>
    <x v="15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x v="1474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x v="1475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x v="1476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x v="1477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x v="1478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x v="1479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x v="1480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x v="1481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x v="1482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x v="1483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x v="1484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x v="1485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x v="1486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x v="1487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x v="1488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x v="1489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x v="1490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x v="1491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x v="1492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x v="1493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x v="1494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x v="1495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x v="1496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x v="1497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x v="1498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x v="1499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x v="1500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x v="1501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x v="1502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x v="1503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x v="1504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x v="1505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x v="1506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x v="1507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x v="1508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x v="1509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x v="1510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x v="1511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x v="1512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x v="1513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x v="1514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x v="1515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x v="1516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x v="1517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x v="1518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x v="1519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x v="1520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x v="1521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x v="1522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x v="1523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x v="1524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x v="1525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x v="1526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x v="1527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x v="1528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x v="1529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x v="1530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x v="1531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x v="1532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x v="1533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x v="1534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x v="1535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x v="1536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x v="1537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x v="1538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x v="1539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x v="1540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x v="1541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x v="1542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x v="1543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x v="1544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x v="1545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x v="1546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x v="1547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x v="1548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x v="1549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x v="1550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x v="1551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x v="1552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x v="1553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x v="1554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x v="1555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x v="1556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x v="1557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x v="1558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x v="1559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x v="1560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x v="1561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x v="1562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x v="1563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x v="1564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x v="1565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x v="1566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x v="1567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x v="1568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x v="1569"/>
    <s v="to be removed"/>
    <x v="11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x v="1570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x v="1571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x v="1572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x v="1573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x v="1574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x v="1575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x v="1576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x v="1577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x v="1578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x v="1579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x v="1580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x v="1581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x v="1582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x v="1583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x v="1584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x v="1585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x v="1586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x v="1587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x v="1588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x v="1589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x v="1590"/>
    <s v="Discover Italy through photography."/>
    <x v="127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x v="1591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x v="1592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x v="1593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x v="1594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x v="1595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x v="1596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x v="1597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x v="1598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x v="1599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x v="1600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x v="1601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x v="1602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x v="1603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x v="1604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x v="1605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x v="1606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x v="1607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x v="1608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x v="1609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x v="1610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x v="1611"/>
    <s v="Skelton-Luns CD/7&quot; No Big Deal."/>
    <x v="134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x v="1612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x v="1613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x v="1614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x v="1615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x v="1616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x v="1617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x v="1618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x v="1619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x v="1620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x v="1621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x v="1622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x v="1623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x v="1624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x v="1625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x v="1626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x v="1627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x v="1628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x v="1629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x v="1630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x v="1631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x v="1632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x v="1633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x v="1634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x v="1635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x v="1636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x v="1637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x v="1638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x v="1639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x v="1640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x v="1641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x v="1642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x v="1643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x v="1644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x v="1645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x v="1646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x v="1647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x v="1648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x v="1649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x v="1650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x v="1651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x v="1652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x v="1653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x v="1654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x v="1655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x v="1656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x v="1657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x v="1658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x v="1659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x v="1660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x v="1661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x v="1662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x v="1663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x v="1664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x v="1665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x v="1666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x v="1667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x v="1668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x v="1669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x v="1670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x v="1671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x v="1672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x v="1673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x v="1674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x v="1675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x v="1676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x v="1677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x v="1678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x v="1679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x v="1680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x v="1681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x v="1682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x v="1683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x v="1684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x v="1685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x v="1686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x v="1687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x v="1688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x v="1689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x v="1690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x v="1691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x v="1692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x v="1693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x v="1694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x v="1695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x v="1696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x v="1697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x v="1698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x v="1699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x v="1700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x v="1701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x v="1702"/>
    <s v="I can do all things through christ jesus"/>
    <x v="281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x v="1703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x v="1704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x v="1705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x v="1706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x v="1707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x v="1708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x v="1709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x v="1710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x v="1711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x v="1712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x v="1713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x v="1714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x v="1715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x v="1716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x v="1717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x v="1718"/>
    <s v="A melody for the galaxy."/>
    <x v="19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x v="1719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x v="1720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x v="1721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x v="1722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x v="1723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x v="1724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x v="1725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x v="1726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x v="1727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x v="1728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x v="1729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x v="1730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x v="1731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x v="1732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x v="1733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x v="1734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x v="1735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x v="1736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x v="1737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x v="1738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x v="1739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x v="1740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x v="1741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x v="1742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x v="1743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x v="1744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x v="1745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x v="1746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x v="1747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x v="1748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x v="1749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x v="1750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x v="1751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x v="1752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x v="1753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x v="1754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x v="1755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x v="1756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x v="1757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x v="1758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x v="1759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x v="1760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x v="1761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x v="1762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x v="1763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x v="1764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x v="1765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x v="1766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x v="1767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x v="1768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x v="1769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x v="1770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x v="1771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x v="1772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x v="1773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x v="1774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x v="1775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x v="1776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x v="1777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x v="1778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x v="1779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x v="1780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x v="1781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x v="1782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x v="1783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x v="1784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x v="1785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x v="178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x v="1787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x v="1788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x v="1789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x v="1790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x v="1791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x v="1792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x v="1793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x v="1794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x v="1795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x v="1796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x v="1797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x v="1798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x v="1799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x v="1800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x v="1801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x v="1802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x v="1803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x v="1804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x v="1805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x v="1806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x v="1807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x v="1808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x v="1809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x v="1810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x v="1811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x v="1812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x v="1813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x v="1814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x v="1815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x v="1816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x v="1817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x v="1818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x v="1819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x v="1820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x v="1821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x v="1822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x v="1823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x v="1824"/>
    <s v="cd fund raiser"/>
    <x v="9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x v="1825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x v="1826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x v="1827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x v="1828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x v="1829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x v="1830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x v="1831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x v="1832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x v="1833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x v="1834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x v="1835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x v="1836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x v="1837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x v="1838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x v="1839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x v="1840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x v="1841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x v="1842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x v="1843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x v="1844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x v="1845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x v="1846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x v="1847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x v="1848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x v="1849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x v="1850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x v="1851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x v="1852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x v="1853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x v="1854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x v="1855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x v="1856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x v="1857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x v="1858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x v="1859"/>
    <s v="Queen Kwong is going ON TOUR to London and Paris!"/>
    <x v="9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x v="1860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x v="1861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x v="1862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x v="186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x v="1864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x v="1865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x v="1866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x v="1867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x v="1868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x v="1869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x v="1870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x v="1871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x v="1872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x v="1873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x v="1874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x v="1875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x v="1876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x v="1877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x v="1878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x v="1879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x v="1880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x v="1881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x v="1882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x v="1883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x v="1884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x v="1885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x v="1886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x v="1887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x v="1888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x v="1889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x v="1890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x v="1891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x v="1892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x v="1893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x v="1894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x v="1895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x v="1896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x v="1897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x v="1898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x v="1899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x v="1900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x v="1901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x v="1902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x v="1903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x v="1904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x v="1905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x v="1906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x v="1907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x v="1908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x v="1909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x v="1910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x v="1911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x v="1912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x v="1913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x v="1914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x v="1915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x v="1916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x v="1917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x v="1918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x v="1919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x v="1920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x v="1921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x v="1922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x v="1923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x v="1924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x v="1925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x v="1926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x v="1927"/>
    <s v="Hampshire is headed to GBS Detroit."/>
    <x v="2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x v="1928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x v="1929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x v="1930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x v="1931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x v="1932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x v="1933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x v="1934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x v="1935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x v="1936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x v="1937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x v="1938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x v="1939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x v="1940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x v="1941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x v="1942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x v="1943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x v="1944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x v="1945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x v="1946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x v="1948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x v="1949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x v="1950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x v="1951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x v="1952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x v="1953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x v="1954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x v="1955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x v="1956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x v="1957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x v="1958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x v="1959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x v="1960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x v="1961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x v="1962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x v="1963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x v="1964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x v="1965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x v="1966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x v="1967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x v="1968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x v="1969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x v="1970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x v="1971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x v="1972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x v="1973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x v="1974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x v="1975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x v="1976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x v="1977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x v="1978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x v="1979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x v="1980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x v="1981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x v="1982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x v="1983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x v="1984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x v="1985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x v="1986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x v="1987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x v="1988"/>
    <s v="Expressing art in an image!"/>
    <x v="12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x v="1989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x v="1990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x v="1991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x v="1992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x v="1993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x v="1994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x v="1995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x v="1996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x v="1997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x v="1998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x v="1999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x v="2000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x v="2001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x v="2002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x v="2003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x v="2004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x v="2005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x v="2006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x v="2007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x v="2008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x v="2009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x v="2010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x v="2011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x v="2012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x v="2013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x v="2014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x v="2015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x v="2016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x v="2017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x v="2018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x v="2019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x v="2020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x v="2021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x v="2022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x v="2023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x v="2024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x v="2025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x v="2026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x v="2027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x v="2028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x v="2029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x v="2030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x v="2031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x v="2032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x v="2033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x v="2034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x v="2035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x v="2036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x v="2037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x v="2038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x v="2039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x v="2040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x v="2041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x v="2042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x v="2043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x v="2044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x v="2045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x v="2046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x v="2047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x v="2048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x v="2049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x v="2050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x v="2051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x v="2052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x v="2053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x v="2054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x v="2055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x v="2056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x v="2057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x v="2058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x v="2059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x v="2060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x v="2061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x v="2062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x v="2063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x v="2064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x v="2065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x v="2066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x v="2067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x v="2068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x v="2069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x v="2070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x v="2071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x v="2072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x v="2073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x v="2074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x v="2075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x v="2076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x v="2077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x v="2078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x v="2079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x v="2080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x v="2081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x v="2082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x v="2083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x v="2084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x v="2085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x v="2086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x v="2087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x v="2088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x v="2089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x v="2090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x v="2091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x v="2092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x v="2093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x v="2094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x v="2095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x v="2096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x v="2097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x v="2098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x v="2099"/>
    <s v="Our tour van died, we need help!"/>
    <x v="9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x v="2100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x v="2101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x v="2102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x v="2103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x v="2104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x v="2105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x v="2106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x v="2107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x v="2108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x v="2109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x v="2110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x v="2111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x v="2112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x v="2113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x v="2114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x v="2115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x v="2116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x v="2117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x v="2118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x v="2119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x v="2120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x v="2121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x v="2122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x v="2123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x v="2124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x v="2125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x v="2126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x v="2127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x v="2128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x v="2129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x v="2130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x v="2131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x v="2132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x v="2133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x v="2134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x v="2135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x v="2136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x v="2137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x v="2138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x v="2139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x v="2140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x v="2141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x v="2142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x v="2143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x v="2144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x v="2145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x v="2146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x v="2147"/>
    <s v="A Point and Click Adventure on Steroids."/>
    <x v="303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x v="2148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x v="2149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x v="2150"/>
    <s v="A pixel styled open world detective game."/>
    <x v="63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x v="2151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x v="2152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x v="2153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x v="2154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x v="2155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x v="2156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x v="2157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x v="2158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x v="2159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x v="2160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x v="2161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x v="2162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x v="2163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x v="2164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x v="2165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x v="2166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x v="2167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x v="2168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x v="2169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x v="2170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x v="2171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x v="2172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x v="2173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x v="2174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x v="2175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x v="2176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x v="2177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x v="2178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x v="2179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x v="2180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x v="2181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x v="2182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x v="2183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x v="2184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x v="2185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x v="2186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x v="2187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x v="2188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x v="2189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x v="2190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x v="2191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x v="2192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x v="2193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x v="2194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x v="2195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x v="2196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x v="2197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x v="2198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x v="2199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x v="2200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x v="2201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x v="2202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x v="2203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x v="2204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x v="2205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x v="2206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x v="2207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x v="2208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x v="2209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x v="2210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x v="2211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x v="2212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x v="2213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x v="2214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x v="2215"/>
    <s v="Ambient Electro Grind-fest!"/>
    <x v="131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x v="2216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x v="2217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x v="2218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x v="2219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x v="2220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x v="2221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x v="2222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x v="2223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x v="2224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x v="2225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x v="2226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x v="2227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x v="2228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x v="2229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x v="2230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x v="2231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x v="2232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x v="2233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x v="2234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x v="2235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x v="2236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x v="2237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x v="2238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x v="2239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x v="2240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x v="2241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x v="2242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x v="2243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x v="2244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x v="2245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x v="2246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x v="2247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x v="2248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x v="2249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x v="2250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x v="2251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x v="2252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x v="2253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x v="2254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x v="2255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x v="2256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x v="2257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x v="2258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x v="2259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x v="2260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x v="2261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x v="2262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x v="2263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x v="2264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x v="2265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x v="2266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x v="2267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x v="2268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x v="2269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x v="2270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x v="2271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x v="2272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x v="2273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x v="2274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x v="2275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x v="2276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x v="2277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x v="2278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x v="2279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x v="2280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x v="2281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x v="2282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x v="2283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x v="2284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x v="2285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x v="2286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x v="2287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x v="2288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x v="2289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x v="2290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x v="2291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x v="2292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x v="2293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x v="2294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x v="2295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x v="2296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x v="2297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x v="2298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x v="2299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x v="2300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x v="2301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x v="2302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x v="2303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x v="2304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x v="2305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x v="2306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x v="2307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x v="2308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x v="2309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x v="2310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x v="2311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x v="2312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x v="2313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x v="2314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x v="2315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x v="2316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x v="2317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x v="2318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x v="2319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x v="2320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x v="2321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x v="2322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x v="2323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x v="2324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x v="2325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x v="2326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x v="2327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x v="2328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x v="2329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x v="2330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x v="2331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x v="2332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x v="2333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x v="2334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x v="2335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x v="2336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x v="2337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x v="2338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x v="2339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x v="2340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x v="2341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x v="2342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x v="2343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x v="2344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x v="2345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x v="2346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x v="2347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x v="2348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x v="2349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x v="2350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x v="2351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x v="2352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x v="2353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x v="2354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x v="2355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x v="2356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x v="2357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x v="2358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x v="2359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x v="2360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x v="2361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x v="2362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x v="2363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x v="2364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x v="2365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x v="2366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x v="2367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x v="2368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x v="2369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x v="2370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x v="2371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x v="2372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x v="2373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x v="2374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x v="2375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x v="2376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x v="2377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x v="2378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x v="2379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x v="2380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x v="2381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x v="2382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x v="2383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x v="2384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x v="2385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x v="2386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x v="2387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x v="2388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x v="2389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x v="2390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x v="2391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x v="2392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x v="2393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x v="2394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x v="2395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x v="2396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x v="2397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x v="2398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x v="2399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x v="2400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x v="2401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x v="2402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x v="2403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x v="2404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x v="2405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x v="2406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x v="2407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x v="2408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x v="2409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x v="2410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x v="2411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x v="2412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x v="2413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x v="2414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x v="2415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x v="2416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x v="2417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x v="2418"/>
    <s v="I want to start my food truck business."/>
    <x v="31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x v="2419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x v="2420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x v="2421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x v="2422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x v="2423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x v="2424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x v="2425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x v="2426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x v="2427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x v="2428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x v="2429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x v="2430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x v="2431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x v="2432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x v="2433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x v="2434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x v="2435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x v="2436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x v="2437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x v="2438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x v="2439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x v="2440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x v="2441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x v="2442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x v="2443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x v="2444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x v="2445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x v="2446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x v="2447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x v="2448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x v="2449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x v="2450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x v="2451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x v="2452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x v="2453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x v="2454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x v="2455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x v="2456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x v="2457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x v="2458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x v="2459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x v="2460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x v="2461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x v="2462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x v="2463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x v="2464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x v="2465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x v="2466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x v="2467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x v="2468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x v="2469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x v="2470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x v="2471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x v="2472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x v="2473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x v="2474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x v="2475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x v="2476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x v="823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x v="2477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x v="2478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x v="2479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x v="2480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x v="2481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x v="2482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x v="2483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x v="2484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x v="2485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x v="2486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x v="2487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x v="2488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x v="2489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x v="2490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x v="2491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x v="2492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x v="2493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x v="2494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x v="2495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x v="2496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x v="2497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x v="2498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x v="2499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x v="2500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x v="2501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x v="2502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x v="2503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x v="2504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x v="2505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x v="2506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x v="2507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x v="2508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x v="2509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x v="2510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x v="2511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x v="2512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x v="2513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x v="2514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x v="2515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x v="2516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x v="2517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x v="2518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x v="2519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x v="2521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x v="2522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x v="2523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x v="2524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x v="2525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x v="2526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x v="2527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x v="2528"/>
    <s v="Opera. Short. New."/>
    <x v="12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x v="2529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x v="2530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x v="2531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x v="2532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x v="2534"/>
    <s v="Mark Hayes: Requiem Recording"/>
    <x v="22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x v="2535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x v="2536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x v="2537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x v="2538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x v="2539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x v="2540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x v="2541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x v="2542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x v="2543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x v="2544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x v="2545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x v="2546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x v="2547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x v="2548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x v="2549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x v="2550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x v="2551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x v="2552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x v="2553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x v="2554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x v="2555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x v="2556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x v="2557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x v="2558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x v="2559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x v="2560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x v="2561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x v="2562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x v="2563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x v="2564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x v="2565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x v="2566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x v="2567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x v="2568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x v="2569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x v="2570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x v="2571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x v="2572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x v="2573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x v="2574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x v="2575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x v="2576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x v="2577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x v="2578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x v="2579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x v="2580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x v="2581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x v="2582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x v="2583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x v="2584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x v="2585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x v="2586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x v="2587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x v="2588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x v="2589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x v="2590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x v="2591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x v="2592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x v="2593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x v="2594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x v="2595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x v="2596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x v="2597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x v="2598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x v="2599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x v="2600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x v="2601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x v="2602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x v="2603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x v="2604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x v="2605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x v="2606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x v="2607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x v="2608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x v="2609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x v="2610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x v="2611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x v="2612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x v="2613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x v="2614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x v="2615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x v="2616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x v="2617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x v="2618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x v="2619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x v="2620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x v="2621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x v="2622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x v="2623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x v="2624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x v="2625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x v="2626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x v="2627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x v="2628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x v="2629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x v="2630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x v="2631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x v="2632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x v="2633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x v="2634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x v="2635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x v="2636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x v="2637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x v="2638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x v="2639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x v="2640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x v="2641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x v="2642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x v="2643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x v="2644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x v="2645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x v="2646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x v="2647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x v="2648"/>
    <s v="They have launched a Kickstarter."/>
    <x v="152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x v="2649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x v="2650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x v="2651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x v="2652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x v="2653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x v="2654"/>
    <s v="Thank you for your support!"/>
    <x v="36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x v="2655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x v="2656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x v="2657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x v="2658"/>
    <s v="test"/>
    <x v="197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x v="2659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x v="2660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x v="2661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x v="2662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x v="2663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x v="2664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x v="2665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x v="2666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x v="2667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x v="2668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x v="2669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x v="2670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x v="2671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x v="2672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x v="2673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x v="2674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x v="2675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x v="2676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x v="2677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x v="2678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x v="2679"/>
    <s v="iHeartPillow, Connecting loved ones"/>
    <x v="261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x v="2680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x v="2681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x v="2682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x v="2683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x v="2684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x v="2685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x v="2686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x v="2687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x v="2688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x v="2689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x v="2690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x v="2691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x v="2692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x v="2693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x v="2694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x v="2695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x v="2696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x v="2697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x v="2698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x v="2699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x v="2700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x v="2701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x v="2702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x v="2703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x v="2704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x v="2705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x v="2706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x v="2707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x v="2708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x v="2709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x v="2710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x v="2711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x v="2712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x v="2713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x v="2714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x v="2715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x v="2716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x v="2717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x v="2718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x v="2719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x v="2720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x v="2721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x v="2722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x v="2723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x v="2724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x v="2725"/>
    <s v="Krimston TWO: iPhone Dual SIM Case"/>
    <x v="57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x v="2726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x v="2727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x v="2728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x v="2729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x v="2730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x v="2731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x v="2732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x v="2733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x v="2734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x v="2735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x v="2736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x v="2737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x v="2738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x v="2739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x v="2740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x v="2741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x v="2742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x v="2743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x v="2744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x v="2745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x v="2746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x v="2747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x v="2748"/>
    <s v="Self-publishing my children's book."/>
    <x v="3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x v="2749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x v="2750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x v="2751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x v="2752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x v="2753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x v="2754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x v="2755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x v="2756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x v="2757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x v="2758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x v="2759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x v="2760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x v="2761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x v="2762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x v="2763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x v="2764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x v="2765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x v="2766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x v="2767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x v="2768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x v="2769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x v="2770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x v="2771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x v="2772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x v="2773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x v="2774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x v="2775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x v="2776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x v="2777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x v="2778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x v="2779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x v="2780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x v="2781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x v="2782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x v="2783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x v="2784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x v="2785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x v="2786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x v="2787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x v="2788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x v="2789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x v="2790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x v="2791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x v="2792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x v="2793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x v="2794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x v="2795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x v="2796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x v="2797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x v="2798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x v="2799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x v="2800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x v="2801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x v="2802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x v="2803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x v="2804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x v="2805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x v="2806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x v="2807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x v="2808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x v="2809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x v="2810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x v="2811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x v="2812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x v="2813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x v="2814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x v="2815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x v="2816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x v="2817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x v="2818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x v="2819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x v="2820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x v="2821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x v="2822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x v="2823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x v="2824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x v="2825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x v="2826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x v="2827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x v="2828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x v="2829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x v="2830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x v="2831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x v="2832"/>
    <s v="A new play about exploring outer space"/>
    <x v="2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x v="2833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x v="2834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x v="2835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x v="2836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x v="2837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x v="2838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x v="2839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x v="2840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x v="2841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x v="2842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x v="2843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x v="2844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x v="2845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x v="2846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x v="2847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x v="2848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x v="2849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x v="2850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x v="2851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x v="2852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x v="2853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x v="2854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x v="2855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x v="2856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x v="2857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x v="2858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x v="2859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x v="2860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x v="2861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x v="2862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x v="2863"/>
    <s v="Accessible, original theatre for all!"/>
    <x v="3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x v="2864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x v="2865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x v="2866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x v="2867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x v="2868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x v="2869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x v="2870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x v="2871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x v="2872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x v="2873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x v="2874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x v="2875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x v="2876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x v="2877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x v="2878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x v="2879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x v="2880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x v="2881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x v="2882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x v="2883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x v="2884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x v="2885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x v="2886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x v="2887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x v="2888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x v="2889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x v="2890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x v="2891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x v="2892"/>
    <s v="Fundraising for REDISCOVERING KIA THE PLAY"/>
    <x v="1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x v="2893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x v="2894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x v="2895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x v="2896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x v="2897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x v="2898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x v="2899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x v="2900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x v="2901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x v="2902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x v="2903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x v="2904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x v="2905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x v="2906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x v="2907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x v="2908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x v="2909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x v="2910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x v="2911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x v="2912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x v="2913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x v="2914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x v="2915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x v="2916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x v="2917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x v="2918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x v="2919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x v="2920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x v="2921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x v="2922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x v="2923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x v="2924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x v="2925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x v="2926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x v="2927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x v="2928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x v="2929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x v="2930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x v="2931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x v="2932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x v="2933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x v="2934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x v="2935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x v="2936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x v="2937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x v="2938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x v="2939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x v="2940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x v="2941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x v="2942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x v="2943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x v="2944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x v="2945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x v="2946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x v="2947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x v="2948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x v="2949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x v="2950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x v="2951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x v="2952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x v="2953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x v="2954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x v="2955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x v="2956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x v="2957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x v="2958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x v="2959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x v="2960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x v="2961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x v="2962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x v="2963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x v="2964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x v="2965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x v="2966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x v="2967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x v="2968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x v="2969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x v="2970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x v="2971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x v="2972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x v="2973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x v="2974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x v="2975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x v="2976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x v="2977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x v="2978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x v="2979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x v="2980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x v="2981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x v="2982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x v="2983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x v="2984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x v="2985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x v="2986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x v="2987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x v="2988"/>
    <s v="Bring the movies back to Bethel, Maine."/>
    <x v="22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x v="2989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x v="2990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x v="2991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x v="2992"/>
    <s v="Help us build the Kitchen from Hell!"/>
    <x v="28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x v="2993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x v="2994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x v="2995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x v="2996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x v="2997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x v="2998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x v="2999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x v="3000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x v="3001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x v="3002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x v="3003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x v="3004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x v="3005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x v="3006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x v="3007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x v="3008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x v="3009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x v="3010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x v="3011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x v="3012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x v="3013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x v="3014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x v="3015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x v="3016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x v="3017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x v="3018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x v="3019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x v="3020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x v="3021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x v="3022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x v="3023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x v="3024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x v="3025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x v="3026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x v="3027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x v="3028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x v="3029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x v="3030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x v="3031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x v="3032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x v="3033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x v="3034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x v="3035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x v="3036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x v="3037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x v="3038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x v="3039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x v="3040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x v="3041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x v="3042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x v="3043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x v="3044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x v="3045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x v="3046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x v="3047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x v="3048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x v="3049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x v="3050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x v="3051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x v="3052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x v="3053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x v="3054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x v="3055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x v="3056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x v="3057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x v="3058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x v="3059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x v="3060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x v="3061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x v="3062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x v="3063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x v="3064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x v="3065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x v="3066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x v="3067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x v="3068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x v="3069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x v="3070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x v="3071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x v="3072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x v="3073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x v="3074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x v="3075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x v="3076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x v="3077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x v="3078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x v="3079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x v="3080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x v="3081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x v="3082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x v="3083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x v="3084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x v="3085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x v="3086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x v="3087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x v="3088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x v="3089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x v="3090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x v="3091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x v="3092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x v="3093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x v="3094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x v="3095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x v="3096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x v="3097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x v="3098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x v="3099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x v="3100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x v="3101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x v="3102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x v="3103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x v="3104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x v="3105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x v="3106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x v="3107"/>
    <s v="We need a permanent home for the theater!"/>
    <x v="63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x v="3108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x v="3109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x v="3110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x v="3111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x v="3112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x v="3113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x v="3114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x v="3115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x v="3116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x v="3117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x v="3118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x v="3119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x v="3120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x v="3121"/>
    <s v="cancelled until further notice"/>
    <x v="212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x v="3122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x v="3123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x v="3124"/>
    <s v="N/A"/>
    <x v="86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x v="3125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x v="3126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x v="3127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x v="3128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x v="3129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x v="3130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x v="3131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x v="3132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x v="3133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x v="3134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x v="3135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x v="3136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x v="3137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x v="3138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x v="3139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x v="3140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x v="3141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x v="3142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x v="3143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x v="3144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x v="3145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x v="3146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x v="3147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x v="3148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x v="3149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x v="3150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x v="3151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x v="3152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x v="3153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x v="3154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x v="3155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x v="3156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x v="3157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x v="3158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x v="3159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x v="3160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x v="3161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x v="3162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x v="3163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x v="3164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x v="3165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x v="3166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x v="3167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x v="3168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x v="3169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x v="3170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x v="3171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x v="3172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x v="3173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x v="3174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x v="3175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x v="3176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x v="3177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x v="3178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x v="3179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x v="3180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x v="3181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x v="3182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x v="3183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x v="3184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x v="3185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x v="3186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x v="3187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x v="3188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x v="3189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x v="3190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x v="3191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x v="3192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x v="3193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x v="3194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x v="3195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x v="3196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x v="3197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x v="3198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x v="3199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x v="3200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x v="3201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x v="3202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x v="3203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x v="3204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x v="3205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x v="3206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x v="3207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x v="3208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x v="3209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x v="3210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x v="3211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x v="3212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x v="3213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x v="3214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x v="3215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x v="3216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x v="3217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x v="3218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x v="3219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x v="3220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x v="3221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x v="3222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x v="3223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x v="3224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x v="3225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x v="3226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x v="3227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x v="3228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x v="3229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x v="3230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x v="3231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x v="3232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x v="3233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x v="3234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x v="3235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x v="3236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x v="3237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x v="3238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x v="3239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x v="3240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x v="3241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x v="3242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x v="3243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x v="3244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x v="3245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x v="3246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x v="3247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x v="3248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x v="3249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x v="3250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x v="3251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x v="3252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x v="3253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x v="3254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x v="3255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x v="3256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x v="3257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x v="3258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x v="3259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x v="3260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x v="3261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x v="3262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x v="3263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x v="3264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x v="3265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x v="3266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x v="3267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x v="3268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x v="3269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x v="3270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x v="3271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x v="3272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x v="3273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x v="3274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x v="3275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x v="3276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x v="3277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x v="3278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x v="3279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x v="3280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x v="3281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x v="3282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x v="3283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x v="3284"/>
    <s v="A new play by Matthew Gasda"/>
    <x v="402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x v="3285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x v="3286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x v="3287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x v="3288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x v="3289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x v="3290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x v="3291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x v="3292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x v="3293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x v="3294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x v="3295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x v="3296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x v="3297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x v="3298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x v="3299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x v="3300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x v="3301"/>
    <s v="FilosofÃ­a de los anÃ³nimos"/>
    <x v="33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x v="3302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x v="330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x v="3304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x v="3305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x v="3306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x v="3307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x v="3308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x v="3309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x v="3310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x v="3311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x v="3312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x v="3313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x v="3314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x v="3315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x v="3316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x v="33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x v="3318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x v="3319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x v="3320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x v="3321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x v="3322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x v="3323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x v="3324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x v="3325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x v="3326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x v="3327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x v="3328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x v="3329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x v="3330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x v="3331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x v="3332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x v="3333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x v="333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x v="3335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x v="3336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x v="3337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x v="3338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x v="3339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x v="3340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x v="3341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x v="3342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x v="3343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x v="3344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x v="3345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x v="3346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x v="3265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x v="3347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x v="3348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x v="3349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x v="3350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x v="3351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x v="3352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x v="335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x v="3354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x v="3355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x v="3356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x v="3357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x v="3358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x v="3359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x v="3360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x v="3361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x v="3362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x v="3363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x v="3364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x v="3365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x v="3366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x v="3367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x v="3368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x v="3369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x v="3370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x v="3371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x v="3372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x v="3373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x v="3374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x v="3375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x v="3376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x v="3377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x v="3378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x v="3379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x v="3380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x v="3381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x v="3382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x v="3383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x v="3384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x v="3385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x v="3386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x v="3387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x v="3388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x v="3389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x v="3390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x v="3391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x v="3392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x v="3393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x v="3394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x v="3395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x v="3396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x v="3397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x v="3398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x v="3399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x v="3400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x v="3401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x v="3402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x v="3403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x v="3404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x v="3405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x v="3406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x v="3407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x v="3408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x v="3409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x v="3410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x v="3411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x v="3412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x v="3413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x v="3414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x v="3415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x v="3416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x v="3417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x v="3418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x v="3419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x v="3420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x v="3421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x v="3422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x v="3423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x v="3424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x v="3425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x v="3426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x v="3427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x v="3428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x v="3429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x v="3430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x v="3431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x v="3432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x v="3433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x v="3434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x v="3435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x v="3436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x v="3437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x v="3438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x v="3439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x v="3440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x v="3441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x v="3442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x v="3443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x v="3444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x v="3445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x v="3446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x v="3447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x v="3448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x v="3449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x v="3450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x v="3451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x v="3452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x v="3453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x v="3454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x v="3455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x v="3456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x v="3457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x v="3458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x v="3459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x v="3460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x v="3461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x v="3462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x v="3463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x v="3464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x v="3465"/>
    <s v="Venus in Fur, By David Ives."/>
    <x v="9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x v="3466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x v="3467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x v="3468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x v="3469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x v="3470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x v="3471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x v="3472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x v="3473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x v="3474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x v="3475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x v="3476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x v="3477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x v="3478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x v="3479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x v="3480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x v="3481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x v="3482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x v="3483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x v="3484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x v="3485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x v="3486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x v="3487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x v="3488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x v="3489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x v="3490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x v="3491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x v="3492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x v="3493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x v="3494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x v="3495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x v="3496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x v="3497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x v="3498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x v="3499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x v="3500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x v="3501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x v="3502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x v="3503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x v="3504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x v="3505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x v="3506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x v="3507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x v="3508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x v="3509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x v="3510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x v="3511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x v="3512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x v="3513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x v="3514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x v="3515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x v="3516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x v="3517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x v="3518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x v="3519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x v="3520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x v="3521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x v="3522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x v="3523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x v="3524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x v="3525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x v="3526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x v="3527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x v="3528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x v="3529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x v="3530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x v="3531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x v="3532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x v="3533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x v="3534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x v="3535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x v="3536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x v="3537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x v="3538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x v="3539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x v="3540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x v="3541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x v="3542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x v="3543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x v="3544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x v="3545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x v="3546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x v="3547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x v="3548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x v="3549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x v="3550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x v="3551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x v="3552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x v="3553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x v="3554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x v="3555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x v="3556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x v="3557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x v="3558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x v="3559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x v="3560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x v="3561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x v="3562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x v="3563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x v="3564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x v="3565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x v="3566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x v="3567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x v="3568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x v="3569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x v="3570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x v="3571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x v="3572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x v="3573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x v="3574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x v="3575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x v="3576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x v="3577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x v="3578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x v="3579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x v="3580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x v="3581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x v="3582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x v="3583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x v="3584"/>
    <s v="See Theatre In A New Light"/>
    <x v="51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x v="3585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x v="3586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x v="3587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x v="3588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x v="3589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x v="3590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x v="3591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x v="3592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x v="3593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x v="3594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x v="3595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x v="3596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x v="3597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x v="3598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x v="3599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x v="3600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x v="3601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x v="3602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x v="3603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x v="3604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x v="3605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x v="3606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x v="3607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x v="3608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x v="3609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x v="3610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x v="3611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x v="3438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x v="3612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x v="3613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x v="3614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x v="3615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x v="3616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x v="3617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x v="3618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x v="3619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x v="3620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x v="3621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x v="3622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x v="3623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x v="3624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x v="3625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x v="3626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x v="3627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x v="3628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x v="3629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x v="3630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x v="3631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x v="3632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x v="3633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x v="3634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x v="3635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x v="3636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x v="3637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x v="3638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x v="3639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x v="3640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x v="3641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x v="3642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x v="3643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x v="3644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x v="3645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x v="3646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x v="3647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x v="3648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x v="2866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x v="3649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x v="3650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x v="3651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x v="3652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x v="3653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x v="3654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x v="3655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x v="3656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x v="3657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x v="3658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x v="3659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x v="3660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x v="3661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x v="3662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x v="3663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x v="3664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x v="3665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x v="3666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x v="3667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x v="3668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x v="3669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x v="3670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x v="3671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x v="3672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x v="3673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x v="3674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x v="3675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x v="3676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x v="3677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x v="3678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x v="3679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x v="3680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x v="3681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x v="3682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x v="3683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x v="368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x v="3685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x v="3686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x v="3687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x v="3688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x v="3689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x v="3690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x v="3691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x v="3692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x v="3693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x v="3694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x v="3695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x v="3696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x v="3697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x v="3698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x v="3699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x v="3700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x v="3701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x v="3702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x v="3703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x v="3704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x v="3705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x v="3706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x v="3707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x v="3708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x v="3709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x v="3710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x v="3711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x v="3712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x v="3713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x v="3714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x v="3715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x v="3716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x v="3717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x v="3718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x v="3719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x v="3720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x v="3721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x v="3722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x v="3723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x v="3724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x v="3725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x v="3726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x v="3727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x v="3728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x v="3729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x v="3730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x v="3731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x v="3732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x v="3476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x v="3733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x v="3734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x v="3735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x v="3736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x v="3737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x v="3738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x v="3739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x v="3740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x v="3741"/>
    <s v="Generational curses CAN be broken...right?"/>
    <x v="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x v="3742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x v="3743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x v="3744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x v="3745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x v="374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x v="3747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x v="3748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x v="3749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x v="3750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x v="3751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x v="3752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x v="3753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x v="3754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x v="3755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x v="3756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x v="3757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x v="3758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x v="3759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x v="3760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x v="3761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x v="3762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x v="3763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x v="3764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x v="3765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x v="3766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x v="3767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x v="3768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x v="3769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x v="3770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x v="3771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x v="3772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x v="3773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x v="3774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x v="3775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x v="3776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x v="3777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x v="3778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x v="3779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x v="3780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x v="3781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x v="3782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x v="3783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x v="3784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x v="3785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x v="3786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x v="3787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x v="3788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x v="3789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x v="3790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x v="3791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x v="3792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x v="3793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x v="3794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x v="3795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x v="3796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x v="3797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x v="3798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x v="3799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x v="3800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x v="3801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x v="3802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x v="3803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x v="3804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x v="3805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x v="3806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x v="3807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x v="3808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x v="3809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x v="3810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x v="3811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x v="3812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x v="3813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x v="3814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x v="3815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x v="38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x v="3817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x v="3818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x v="3819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x v="3820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x v="3821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x v="3822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x v="3823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x v="3824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x v="3825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x v="3826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x v="3827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x v="3828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x v="3829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x v="3830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x v="3831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x v="3832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x v="3833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x v="3834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x v="3835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x v="3836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x v="3837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x v="3838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x v="3839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x v="3840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x v="3841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x v="3842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x v="3843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x v="3844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x v="384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x v="3846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x v="3847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x v="3848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x v="3849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x v="3850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x v="3851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x v="3852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x v="3853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x v="3854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x v="3855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x v="3856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x v="3857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x v="3858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x v="3859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x v="3860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x v="3861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x v="3862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x v="3863"/>
    <s v="New collection of music by Scott Evan Davis!"/>
    <x v="1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x v="3864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x v="3865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x v="3866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x v="3867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x v="3868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x v="3869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x v="3870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x v="3871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x v="3872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x v="3873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x v="3874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x v="3875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x v="3876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x v="3877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x v="3878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x v="3879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x v="3880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x v="3881"/>
    <n v="1"/>
    <x v="3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x v="3882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x v="3883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x v="3884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x v="3885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x v="3886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x v="3887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x v="3888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x v="3889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x v="3890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x v="3891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x v="3892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x v="3893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x v="3894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x v="3895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x v="3896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x v="3897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x v="3898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x v="3899"/>
    <s v="A play that will cover 4000 years of black history."/>
    <x v="3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x v="3900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x v="3901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x v="3902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x v="3903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x v="3904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x v="3905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x v="3906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x v="3907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x v="3908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x v="3909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x v="3910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x v="3911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x v="3912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x v="3913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x v="3914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x v="3915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x v="3916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x v="3917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x v="3918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x v="3919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x v="3920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x v="3921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x v="3922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x v="3923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x v="3924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x v="3925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x v="3926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x v="3927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x v="3928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x v="3929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x v="3930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x v="3931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x v="3932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x v="393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x v="3934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x v="3935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x v="3936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x v="3937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x v="3938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x v="3939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x v="3940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x v="3941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x v="3942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x v="3943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x v="3944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x v="3945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x v="3946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x v="3947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x v="3948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x v="3949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x v="3950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x v="3951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x v="3952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x v="3953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x v="3954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x v="3955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x v="3956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x v="3957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x v="3958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x v="3959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x v="3960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x v="3961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x v="3962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x v="3963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x v="3964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x v="3965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x v="3966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x v="3967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x v="3968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x v="3969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x v="3970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x v="3971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x v="3972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x v="3973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x v="3974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x v="3975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x v="3357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x v="3976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x v="3977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x v="3978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x v="3980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x v="3981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x v="3982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x v="3983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x v="3984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x v="3985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x v="3986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x v="3987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x v="3988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x v="3989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x v="3990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x v="3991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x v="3992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x v="3993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x v="3994"/>
    <s v="An Enticing Trip into the World of Assisted Dying"/>
    <x v="6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x v="3995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x v="3996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x v="3997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x v="3998"/>
    <s v="Help Launch The Queen Into South Florida!"/>
    <x v="2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x v="3999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x v="4000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x v="3988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x v="4001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x v="4002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x v="4003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x v="4004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x v="4005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x v="4006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x v="4007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x v="4008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x v="4009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x v="4010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x v="4011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x v="4012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x v="4013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x v="4014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x v="4015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x v="4016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x v="4017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x v="4018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x v="4019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x v="4020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x v="4021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x v="4022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x v="4023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x v="4024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x v="4025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x v="4026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x v="4027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x v="4028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x v="4029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x v="4030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x v="4031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x v="4032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x v="4033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x v="4034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x v="4035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x v="4036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x v="4037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x v="4038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x v="4039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x v="4040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x v="4041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x v="4042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x v="4043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x v="4044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x v="4045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x v="4046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x v="4047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x v="4048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x v="4049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x v="4050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x v="4051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x v="4052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x v="4053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x v="4054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x v="4055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x v="4056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x v="4057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x v="4058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x v="4059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x v="4060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x v="4061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x v="4062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x v="4063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x v="4064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x v="4065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x v="4066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x v="4067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x v="4068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x v="4069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x v="4070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x v="4071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x v="4072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x v="4073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x v="4074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x v="4075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x v="4076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x v="4077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x v="4078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x v="4079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x v="4080"/>
    <s v="Comedy Stage Play"/>
    <x v="376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x v="4081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x v="4082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x v="4083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x v="4084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x v="4085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x v="4086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x v="4087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x v="4088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x v="4089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x v="4090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x v="4091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x v="4092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x v="4093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x v="4094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x v="4095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x v="4096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x v="4097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x v="4098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x v="4099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x v="4100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x v="4101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x v="4102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x v="4103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x v="4104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x v="4105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x v="4106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390AD7-ADBB-4E02-AFA2-2388014D174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51ADBA-83A0-4E38-9B2F-7ED68513E32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DE99E3-167B-45CC-B7DD-B7DFFB362A54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I15" sqref="A15:I15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25.441406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2.44140625" style="7" customWidth="1"/>
    <col min="16" max="16" width="22.77734375" customWidth="1"/>
    <col min="17" max="17" width="21.77734375" customWidth="1"/>
    <col min="18" max="18" width="23.88671875" customWidth="1"/>
    <col min="19" max="19" width="36.33203125" style="13" customWidth="1"/>
    <col min="20" max="20" width="36.332031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8364</v>
      </c>
      <c r="R1" s="1" t="s">
        <v>8308</v>
      </c>
      <c r="S1" s="12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8">
        <f>IFERROR(E2/L2,0)</f>
        <v>63.917582417582416</v>
      </c>
      <c r="Q2" t="str">
        <f>LEFT(N2,(FIND("/",N2,1)-1))</f>
        <v>film &amp; video</v>
      </c>
      <c r="R2" t="str">
        <f>MID(N2,FIND("/",N2)+1,256)</f>
        <v>television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>E3/D3*100</f>
        <v>142.60827250608273</v>
      </c>
      <c r="P3" s="8">
        <f t="shared" ref="P3:P66" si="0">IFERROR(E3/L3,0)</f>
        <v>185.48101265822785</v>
      </c>
      <c r="Q3" t="str">
        <f t="shared" ref="Q3:Q66" si="1">LEFT(N3,(FIND("/",N3,1)-1))</f>
        <v>film &amp; video</v>
      </c>
      <c r="R3" t="str">
        <f t="shared" ref="R3:R66" si="2">MID(N3,FIND("/",N3)+1,256)</f>
        <v>television</v>
      </c>
      <c r="S3" s="13">
        <f t="shared" ref="S3:S66" si="3">(((J3/60)/60)/24)+DATE(1970,1,1)</f>
        <v>42766.600497685184</v>
      </c>
      <c r="T3" s="13">
        <f t="shared" ref="T3:T66" si="4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ref="O4:O66" si="5">E4/D4*100</f>
        <v>105</v>
      </c>
      <c r="P4" s="8">
        <f t="shared" si="0"/>
        <v>15</v>
      </c>
      <c r="Q4" t="str">
        <f t="shared" si="1"/>
        <v>film &amp; video</v>
      </c>
      <c r="R4" t="str">
        <f t="shared" si="2"/>
        <v>television</v>
      </c>
      <c r="S4" s="13">
        <f t="shared" si="3"/>
        <v>42405.702349537038</v>
      </c>
      <c r="T4" s="13">
        <f t="shared" si="4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5"/>
        <v>103.89999999999999</v>
      </c>
      <c r="P5" s="8">
        <f t="shared" si="0"/>
        <v>69.266666666666666</v>
      </c>
      <c r="Q5" t="str">
        <f t="shared" si="1"/>
        <v>film &amp; video</v>
      </c>
      <c r="R5" t="str">
        <f t="shared" si="2"/>
        <v>television</v>
      </c>
      <c r="S5" s="13">
        <f t="shared" si="3"/>
        <v>41828.515127314815</v>
      </c>
      <c r="T5" s="13">
        <f t="shared" si="4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5"/>
        <v>122.99154545454545</v>
      </c>
      <c r="P6" s="8">
        <f t="shared" si="0"/>
        <v>190.55028169014085</v>
      </c>
      <c r="Q6" t="str">
        <f t="shared" si="1"/>
        <v>film &amp; video</v>
      </c>
      <c r="R6" t="str">
        <f t="shared" si="2"/>
        <v>television</v>
      </c>
      <c r="S6" s="13">
        <f t="shared" si="3"/>
        <v>42327.834247685183</v>
      </c>
      <c r="T6" s="13">
        <f t="shared" si="4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5"/>
        <v>109.77744436109028</v>
      </c>
      <c r="P7" s="8">
        <f t="shared" si="0"/>
        <v>93.40425531914893</v>
      </c>
      <c r="Q7" t="str">
        <f t="shared" si="1"/>
        <v>film &amp; video</v>
      </c>
      <c r="R7" t="str">
        <f t="shared" si="2"/>
        <v>television</v>
      </c>
      <c r="S7" s="13">
        <f t="shared" si="3"/>
        <v>42563.932951388888</v>
      </c>
      <c r="T7" s="13">
        <f t="shared" si="4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5"/>
        <v>106.4875</v>
      </c>
      <c r="P8" s="8">
        <f t="shared" si="0"/>
        <v>146.87931034482759</v>
      </c>
      <c r="Q8" t="str">
        <f t="shared" si="1"/>
        <v>film &amp; video</v>
      </c>
      <c r="R8" t="str">
        <f t="shared" si="2"/>
        <v>television</v>
      </c>
      <c r="S8" s="13">
        <f t="shared" si="3"/>
        <v>41794.072337962964</v>
      </c>
      <c r="T8" s="13">
        <f t="shared" si="4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5"/>
        <v>101.22222222222221</v>
      </c>
      <c r="P9" s="8">
        <f t="shared" si="0"/>
        <v>159.82456140350877</v>
      </c>
      <c r="Q9" t="str">
        <f t="shared" si="1"/>
        <v>film &amp; video</v>
      </c>
      <c r="R9" t="str">
        <f t="shared" si="2"/>
        <v>television</v>
      </c>
      <c r="S9" s="13">
        <f t="shared" si="3"/>
        <v>42516.047071759262</v>
      </c>
      <c r="T9" s="13">
        <f t="shared" si="4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5"/>
        <v>100.04342857142856</v>
      </c>
      <c r="P10" s="8">
        <f t="shared" si="0"/>
        <v>291.79333333333335</v>
      </c>
      <c r="Q10" t="str">
        <f t="shared" si="1"/>
        <v>film &amp; video</v>
      </c>
      <c r="R10" t="str">
        <f t="shared" si="2"/>
        <v>television</v>
      </c>
      <c r="S10" s="13">
        <f t="shared" si="3"/>
        <v>42468.94458333333</v>
      </c>
      <c r="T10" s="13">
        <f t="shared" si="4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5"/>
        <v>125.998</v>
      </c>
      <c r="P11" s="8">
        <f t="shared" si="0"/>
        <v>31.499500000000001</v>
      </c>
      <c r="Q11" t="str">
        <f t="shared" si="1"/>
        <v>film &amp; video</v>
      </c>
      <c r="R11" t="str">
        <f t="shared" si="2"/>
        <v>television</v>
      </c>
      <c r="S11" s="13">
        <f t="shared" si="3"/>
        <v>42447.103518518517</v>
      </c>
      <c r="T11" s="13">
        <f t="shared" si="4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5"/>
        <v>100.49999999999999</v>
      </c>
      <c r="P12" s="8">
        <f t="shared" si="0"/>
        <v>158.68421052631578</v>
      </c>
      <c r="Q12" t="str">
        <f t="shared" si="1"/>
        <v>film &amp; video</v>
      </c>
      <c r="R12" t="str">
        <f t="shared" si="2"/>
        <v>television</v>
      </c>
      <c r="S12" s="13">
        <f t="shared" si="3"/>
        <v>41780.068043981482</v>
      </c>
      <c r="T12" s="13">
        <f t="shared" si="4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5"/>
        <v>120.5</v>
      </c>
      <c r="P13" s="8">
        <f t="shared" si="0"/>
        <v>80.333333333333329</v>
      </c>
      <c r="Q13" t="str">
        <f t="shared" si="1"/>
        <v>film &amp; video</v>
      </c>
      <c r="R13" t="str">
        <f t="shared" si="2"/>
        <v>television</v>
      </c>
      <c r="S13" s="13">
        <f t="shared" si="3"/>
        <v>42572.778495370367</v>
      </c>
      <c r="T13" s="13">
        <f t="shared" si="4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5"/>
        <v>165.29333333333335</v>
      </c>
      <c r="P14" s="8">
        <f t="shared" si="0"/>
        <v>59.961305925030231</v>
      </c>
      <c r="Q14" t="str">
        <f t="shared" si="1"/>
        <v>film &amp; video</v>
      </c>
      <c r="R14" t="str">
        <f t="shared" si="2"/>
        <v>television</v>
      </c>
      <c r="S14" s="13">
        <f t="shared" si="3"/>
        <v>41791.713252314818</v>
      </c>
      <c r="T14" s="13">
        <f t="shared" si="4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5"/>
        <v>159.97142857142856</v>
      </c>
      <c r="P15" s="8">
        <f t="shared" si="0"/>
        <v>109.78431372549019</v>
      </c>
      <c r="Q15" t="str">
        <f t="shared" si="1"/>
        <v>film &amp; video</v>
      </c>
      <c r="R15" t="str">
        <f t="shared" si="2"/>
        <v>television</v>
      </c>
      <c r="S15" s="13">
        <f t="shared" si="3"/>
        <v>42508.677187499998</v>
      </c>
      <c r="T15" s="13">
        <f t="shared" si="4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5"/>
        <v>100.93333333333334</v>
      </c>
      <c r="P16" s="8">
        <f t="shared" si="0"/>
        <v>147.70731707317074</v>
      </c>
      <c r="Q16" t="str">
        <f t="shared" si="1"/>
        <v>film &amp; video</v>
      </c>
      <c r="R16" t="str">
        <f t="shared" si="2"/>
        <v>television</v>
      </c>
      <c r="S16" s="13">
        <f t="shared" si="3"/>
        <v>41808.02648148148</v>
      </c>
      <c r="T16" s="13">
        <f t="shared" si="4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5"/>
        <v>106.60000000000001</v>
      </c>
      <c r="P17" s="8">
        <f t="shared" si="0"/>
        <v>21.755102040816325</v>
      </c>
      <c r="Q17" t="str">
        <f t="shared" si="1"/>
        <v>film &amp; video</v>
      </c>
      <c r="R17" t="str">
        <f t="shared" si="2"/>
        <v>television</v>
      </c>
      <c r="S17" s="13">
        <f t="shared" si="3"/>
        <v>42256.391875000001</v>
      </c>
      <c r="T17" s="13">
        <f t="shared" si="4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5"/>
        <v>100.24166666666667</v>
      </c>
      <c r="P18" s="8">
        <f t="shared" si="0"/>
        <v>171.84285714285716</v>
      </c>
      <c r="Q18" t="str">
        <f t="shared" si="1"/>
        <v>film &amp; video</v>
      </c>
      <c r="R18" t="str">
        <f t="shared" si="2"/>
        <v>television</v>
      </c>
      <c r="S18" s="13">
        <f t="shared" si="3"/>
        <v>41760.796423611115</v>
      </c>
      <c r="T18" s="13">
        <f t="shared" si="4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5"/>
        <v>100.66666666666666</v>
      </c>
      <c r="P19" s="8">
        <f t="shared" si="0"/>
        <v>41.944444444444443</v>
      </c>
      <c r="Q19" t="str">
        <f t="shared" si="1"/>
        <v>film &amp; video</v>
      </c>
      <c r="R19" t="str">
        <f t="shared" si="2"/>
        <v>television</v>
      </c>
      <c r="S19" s="13">
        <f t="shared" si="3"/>
        <v>41917.731736111113</v>
      </c>
      <c r="T19" s="13">
        <f t="shared" si="4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5"/>
        <v>106.32110000000002</v>
      </c>
      <c r="P20" s="8">
        <f t="shared" si="0"/>
        <v>93.264122807017543</v>
      </c>
      <c r="Q20" t="str">
        <f t="shared" si="1"/>
        <v>film &amp; video</v>
      </c>
      <c r="R20" t="str">
        <f t="shared" si="2"/>
        <v>television</v>
      </c>
      <c r="S20" s="13">
        <f t="shared" si="3"/>
        <v>41869.542314814818</v>
      </c>
      <c r="T20" s="13">
        <f t="shared" si="4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5"/>
        <v>145.29411764705881</v>
      </c>
      <c r="P21" s="8">
        <f t="shared" si="0"/>
        <v>56.136363636363633</v>
      </c>
      <c r="Q21" t="str">
        <f t="shared" si="1"/>
        <v>film &amp; video</v>
      </c>
      <c r="R21" t="str">
        <f t="shared" si="2"/>
        <v>television</v>
      </c>
      <c r="S21" s="13">
        <f t="shared" si="3"/>
        <v>42175.816365740742</v>
      </c>
      <c r="T21" s="13">
        <f t="shared" si="4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5"/>
        <v>100.2</v>
      </c>
      <c r="P22" s="8">
        <f t="shared" si="0"/>
        <v>80.16</v>
      </c>
      <c r="Q22" t="str">
        <f t="shared" si="1"/>
        <v>film &amp; video</v>
      </c>
      <c r="R22" t="str">
        <f t="shared" si="2"/>
        <v>television</v>
      </c>
      <c r="S22" s="13">
        <f t="shared" si="3"/>
        <v>42200.758240740746</v>
      </c>
      <c r="T22" s="13">
        <f t="shared" si="4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5"/>
        <v>109.13513513513513</v>
      </c>
      <c r="P23" s="8">
        <f t="shared" si="0"/>
        <v>199.9009900990099</v>
      </c>
      <c r="Q23" t="str">
        <f t="shared" si="1"/>
        <v>film &amp; video</v>
      </c>
      <c r="R23" t="str">
        <f t="shared" si="2"/>
        <v>television</v>
      </c>
      <c r="S23" s="13">
        <f t="shared" si="3"/>
        <v>41878.627187500002</v>
      </c>
      <c r="T23" s="13">
        <f t="shared" si="4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5"/>
        <v>117.14285714285715</v>
      </c>
      <c r="P24" s="8">
        <f t="shared" si="0"/>
        <v>51.25</v>
      </c>
      <c r="Q24" t="str">
        <f t="shared" si="1"/>
        <v>film &amp; video</v>
      </c>
      <c r="R24" t="str">
        <f t="shared" si="2"/>
        <v>television</v>
      </c>
      <c r="S24" s="13">
        <f t="shared" si="3"/>
        <v>41989.91134259259</v>
      </c>
      <c r="T24" s="13">
        <f t="shared" si="4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5"/>
        <v>118.5</v>
      </c>
      <c r="P25" s="8">
        <f t="shared" si="0"/>
        <v>103.04347826086956</v>
      </c>
      <c r="Q25" t="str">
        <f t="shared" si="1"/>
        <v>film &amp; video</v>
      </c>
      <c r="R25" t="str">
        <f t="shared" si="2"/>
        <v>television</v>
      </c>
      <c r="S25" s="13">
        <f t="shared" si="3"/>
        <v>42097.778946759259</v>
      </c>
      <c r="T25" s="13">
        <f t="shared" si="4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5"/>
        <v>108.80768571428572</v>
      </c>
      <c r="P26" s="8">
        <f t="shared" si="0"/>
        <v>66.346149825783982</v>
      </c>
      <c r="Q26" t="str">
        <f t="shared" si="1"/>
        <v>film &amp; video</v>
      </c>
      <c r="R26" t="str">
        <f t="shared" si="2"/>
        <v>television</v>
      </c>
      <c r="S26" s="13">
        <f t="shared" si="3"/>
        <v>42229.820173611108</v>
      </c>
      <c r="T26" s="13">
        <f t="shared" si="4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5"/>
        <v>133.33333333333331</v>
      </c>
      <c r="P27" s="8">
        <f t="shared" si="0"/>
        <v>57.142857142857146</v>
      </c>
      <c r="Q27" t="str">
        <f t="shared" si="1"/>
        <v>film &amp; video</v>
      </c>
      <c r="R27" t="str">
        <f t="shared" si="2"/>
        <v>television</v>
      </c>
      <c r="S27" s="13">
        <f t="shared" si="3"/>
        <v>42318.025011574078</v>
      </c>
      <c r="T27" s="13">
        <f t="shared" si="4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5"/>
        <v>155.20000000000002</v>
      </c>
      <c r="P28" s="8">
        <f t="shared" si="0"/>
        <v>102.10526315789474</v>
      </c>
      <c r="Q28" t="str">
        <f t="shared" si="1"/>
        <v>film &amp; video</v>
      </c>
      <c r="R28" t="str">
        <f t="shared" si="2"/>
        <v>television</v>
      </c>
      <c r="S28" s="13">
        <f t="shared" si="3"/>
        <v>41828.515555555554</v>
      </c>
      <c r="T28" s="13">
        <f t="shared" si="4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5"/>
        <v>111.72500000000001</v>
      </c>
      <c r="P29" s="8">
        <f t="shared" si="0"/>
        <v>148.96666666666667</v>
      </c>
      <c r="Q29" t="str">
        <f t="shared" si="1"/>
        <v>film &amp; video</v>
      </c>
      <c r="R29" t="str">
        <f t="shared" si="2"/>
        <v>television</v>
      </c>
      <c r="S29" s="13">
        <f t="shared" si="3"/>
        <v>41929.164733796293</v>
      </c>
      <c r="T29" s="13">
        <f t="shared" si="4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5"/>
        <v>100.35000000000001</v>
      </c>
      <c r="P30" s="8">
        <f t="shared" si="0"/>
        <v>169.6056338028169</v>
      </c>
      <c r="Q30" t="str">
        <f t="shared" si="1"/>
        <v>film &amp; video</v>
      </c>
      <c r="R30" t="str">
        <f t="shared" si="2"/>
        <v>television</v>
      </c>
      <c r="S30" s="13">
        <f t="shared" si="3"/>
        <v>42324.96393518518</v>
      </c>
      <c r="T30" s="13">
        <f t="shared" si="4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5"/>
        <v>123.33333333333334</v>
      </c>
      <c r="P31" s="8">
        <f t="shared" si="0"/>
        <v>31.623931623931625</v>
      </c>
      <c r="Q31" t="str">
        <f t="shared" si="1"/>
        <v>film &amp; video</v>
      </c>
      <c r="R31" t="str">
        <f t="shared" si="2"/>
        <v>television</v>
      </c>
      <c r="S31" s="13">
        <f t="shared" si="3"/>
        <v>41812.67324074074</v>
      </c>
      <c r="T31" s="13">
        <f t="shared" si="4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5"/>
        <v>101.29975</v>
      </c>
      <c r="P32" s="8">
        <f t="shared" si="0"/>
        <v>76.45264150943396</v>
      </c>
      <c r="Q32" t="str">
        <f t="shared" si="1"/>
        <v>film &amp; video</v>
      </c>
      <c r="R32" t="str">
        <f t="shared" si="2"/>
        <v>television</v>
      </c>
      <c r="S32" s="13">
        <f t="shared" si="3"/>
        <v>41842.292997685188</v>
      </c>
      <c r="T32" s="13">
        <f t="shared" si="4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5"/>
        <v>100</v>
      </c>
      <c r="P33" s="8">
        <f t="shared" si="0"/>
        <v>13</v>
      </c>
      <c r="Q33" t="str">
        <f t="shared" si="1"/>
        <v>film &amp; video</v>
      </c>
      <c r="R33" t="str">
        <f t="shared" si="2"/>
        <v>television</v>
      </c>
      <c r="S33" s="13">
        <f t="shared" si="3"/>
        <v>42376.79206018518</v>
      </c>
      <c r="T33" s="13">
        <f t="shared" si="4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5"/>
        <v>100.24604569420035</v>
      </c>
      <c r="P34" s="8">
        <f t="shared" si="0"/>
        <v>320.44943820224717</v>
      </c>
      <c r="Q34" t="str">
        <f t="shared" si="1"/>
        <v>film &amp; video</v>
      </c>
      <c r="R34" t="str">
        <f t="shared" si="2"/>
        <v>television</v>
      </c>
      <c r="S34" s="13">
        <f t="shared" si="3"/>
        <v>42461.627511574072</v>
      </c>
      <c r="T34" s="13">
        <f t="shared" si="4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5"/>
        <v>102.0952380952381</v>
      </c>
      <c r="P35" s="8">
        <f t="shared" si="0"/>
        <v>83.75</v>
      </c>
      <c r="Q35" t="str">
        <f t="shared" si="1"/>
        <v>film &amp; video</v>
      </c>
      <c r="R35" t="str">
        <f t="shared" si="2"/>
        <v>television</v>
      </c>
      <c r="S35" s="13">
        <f t="shared" si="3"/>
        <v>42286.660891203705</v>
      </c>
      <c r="T35" s="13">
        <f t="shared" si="4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5"/>
        <v>130.46153846153845</v>
      </c>
      <c r="P36" s="8">
        <f t="shared" si="0"/>
        <v>49.882352941176471</v>
      </c>
      <c r="Q36" t="str">
        <f t="shared" si="1"/>
        <v>film &amp; video</v>
      </c>
      <c r="R36" t="str">
        <f t="shared" si="2"/>
        <v>television</v>
      </c>
      <c r="S36" s="13">
        <f t="shared" si="3"/>
        <v>41841.321770833332</v>
      </c>
      <c r="T36" s="13">
        <f t="shared" si="4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5"/>
        <v>166.5</v>
      </c>
      <c r="P37" s="8">
        <f t="shared" si="0"/>
        <v>59.464285714285715</v>
      </c>
      <c r="Q37" t="str">
        <f t="shared" si="1"/>
        <v>film &amp; video</v>
      </c>
      <c r="R37" t="str">
        <f t="shared" si="2"/>
        <v>television</v>
      </c>
      <c r="S37" s="13">
        <f t="shared" si="3"/>
        <v>42098.291828703703</v>
      </c>
      <c r="T37" s="13">
        <f t="shared" si="4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5"/>
        <v>142.15</v>
      </c>
      <c r="P38" s="8">
        <f t="shared" si="0"/>
        <v>193.84090909090909</v>
      </c>
      <c r="Q38" t="str">
        <f t="shared" si="1"/>
        <v>film &amp; video</v>
      </c>
      <c r="R38" t="str">
        <f t="shared" si="2"/>
        <v>television</v>
      </c>
      <c r="S38" s="13">
        <f t="shared" si="3"/>
        <v>42068.307002314818</v>
      </c>
      <c r="T38" s="13">
        <f t="shared" si="4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5"/>
        <v>183.44090909090909</v>
      </c>
      <c r="P39" s="8">
        <f t="shared" si="0"/>
        <v>159.51383399209487</v>
      </c>
      <c r="Q39" t="str">
        <f t="shared" si="1"/>
        <v>film &amp; video</v>
      </c>
      <c r="R39" t="str">
        <f t="shared" si="2"/>
        <v>television</v>
      </c>
      <c r="S39" s="13">
        <f t="shared" si="3"/>
        <v>42032.693043981482</v>
      </c>
      <c r="T39" s="13">
        <f t="shared" si="4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5"/>
        <v>110.04</v>
      </c>
      <c r="P40" s="8">
        <f t="shared" si="0"/>
        <v>41.68181818181818</v>
      </c>
      <c r="Q40" t="str">
        <f t="shared" si="1"/>
        <v>film &amp; video</v>
      </c>
      <c r="R40" t="str">
        <f t="shared" si="2"/>
        <v>television</v>
      </c>
      <c r="S40" s="13">
        <f t="shared" si="3"/>
        <v>41375.057222222218</v>
      </c>
      <c r="T40" s="13">
        <f t="shared" si="4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5"/>
        <v>130.98000000000002</v>
      </c>
      <c r="P41" s="8">
        <f t="shared" si="0"/>
        <v>150.89861751152074</v>
      </c>
      <c r="Q41" t="str">
        <f t="shared" si="1"/>
        <v>film &amp; video</v>
      </c>
      <c r="R41" t="str">
        <f t="shared" si="2"/>
        <v>television</v>
      </c>
      <c r="S41" s="13">
        <f t="shared" si="3"/>
        <v>41754.047083333331</v>
      </c>
      <c r="T41" s="13">
        <f t="shared" si="4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5"/>
        <v>101.35000000000001</v>
      </c>
      <c r="P42" s="8">
        <f t="shared" si="0"/>
        <v>126.6875</v>
      </c>
      <c r="Q42" t="str">
        <f t="shared" si="1"/>
        <v>film &amp; video</v>
      </c>
      <c r="R42" t="str">
        <f t="shared" si="2"/>
        <v>television</v>
      </c>
      <c r="S42" s="13">
        <f t="shared" si="3"/>
        <v>41789.21398148148</v>
      </c>
      <c r="T42" s="13">
        <f t="shared" si="4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5"/>
        <v>100</v>
      </c>
      <c r="P43" s="8">
        <f t="shared" si="0"/>
        <v>105.26315789473684</v>
      </c>
      <c r="Q43" t="str">
        <f t="shared" si="1"/>
        <v>film &amp; video</v>
      </c>
      <c r="R43" t="str">
        <f t="shared" si="2"/>
        <v>television</v>
      </c>
      <c r="S43" s="13">
        <f t="shared" si="3"/>
        <v>41887.568912037037</v>
      </c>
      <c r="T43" s="13">
        <f t="shared" si="4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5"/>
        <v>141.85714285714286</v>
      </c>
      <c r="P44" s="8">
        <f t="shared" si="0"/>
        <v>117.51479289940828</v>
      </c>
      <c r="Q44" t="str">
        <f t="shared" si="1"/>
        <v>film &amp; video</v>
      </c>
      <c r="R44" t="str">
        <f t="shared" si="2"/>
        <v>television</v>
      </c>
      <c r="S44" s="13">
        <f t="shared" si="3"/>
        <v>41971.639189814814</v>
      </c>
      <c r="T44" s="13">
        <f t="shared" si="4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5"/>
        <v>308.65999999999997</v>
      </c>
      <c r="P45" s="8">
        <f t="shared" si="0"/>
        <v>117.36121673003802</v>
      </c>
      <c r="Q45" t="str">
        <f t="shared" si="1"/>
        <v>film &amp; video</v>
      </c>
      <c r="R45" t="str">
        <f t="shared" si="2"/>
        <v>television</v>
      </c>
      <c r="S45" s="13">
        <f t="shared" si="3"/>
        <v>41802.790347222224</v>
      </c>
      <c r="T45" s="13">
        <f t="shared" si="4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5"/>
        <v>100</v>
      </c>
      <c r="P46" s="8">
        <f t="shared" si="0"/>
        <v>133.33333333333334</v>
      </c>
      <c r="Q46" t="str">
        <f t="shared" si="1"/>
        <v>film &amp; video</v>
      </c>
      <c r="R46" t="str">
        <f t="shared" si="2"/>
        <v>television</v>
      </c>
      <c r="S46" s="13">
        <f t="shared" si="3"/>
        <v>41874.098807870374</v>
      </c>
      <c r="T46" s="13">
        <f t="shared" si="4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5"/>
        <v>120</v>
      </c>
      <c r="P47" s="8">
        <f t="shared" si="0"/>
        <v>98.360655737704917</v>
      </c>
      <c r="Q47" t="str">
        <f t="shared" si="1"/>
        <v>film &amp; video</v>
      </c>
      <c r="R47" t="str">
        <f t="shared" si="2"/>
        <v>television</v>
      </c>
      <c r="S47" s="13">
        <f t="shared" si="3"/>
        <v>42457.623923611114</v>
      </c>
      <c r="T47" s="13">
        <f t="shared" si="4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5"/>
        <v>104.16666666666667</v>
      </c>
      <c r="P48" s="8">
        <f t="shared" si="0"/>
        <v>194.44444444444446</v>
      </c>
      <c r="Q48" t="str">
        <f t="shared" si="1"/>
        <v>film &amp; video</v>
      </c>
      <c r="R48" t="str">
        <f t="shared" si="2"/>
        <v>television</v>
      </c>
      <c r="S48" s="13">
        <f t="shared" si="3"/>
        <v>42323.964976851858</v>
      </c>
      <c r="T48" s="13">
        <f t="shared" si="4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5"/>
        <v>107.61100000000002</v>
      </c>
      <c r="P49" s="8">
        <f t="shared" si="0"/>
        <v>76.865000000000009</v>
      </c>
      <c r="Q49" t="str">
        <f t="shared" si="1"/>
        <v>film &amp; video</v>
      </c>
      <c r="R49" t="str">
        <f t="shared" si="2"/>
        <v>television</v>
      </c>
      <c r="S49" s="13">
        <f t="shared" si="3"/>
        <v>41932.819525462961</v>
      </c>
      <c r="T49" s="13">
        <f t="shared" si="4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5"/>
        <v>107.94999999999999</v>
      </c>
      <c r="P50" s="8">
        <f t="shared" si="0"/>
        <v>56.815789473684212</v>
      </c>
      <c r="Q50" t="str">
        <f t="shared" si="1"/>
        <v>film &amp; video</v>
      </c>
      <c r="R50" t="str">
        <f t="shared" si="2"/>
        <v>television</v>
      </c>
      <c r="S50" s="13">
        <f t="shared" si="3"/>
        <v>42033.516898148147</v>
      </c>
      <c r="T50" s="13">
        <f t="shared" si="4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5"/>
        <v>100</v>
      </c>
      <c r="P51" s="8">
        <f t="shared" si="0"/>
        <v>137.93103448275863</v>
      </c>
      <c r="Q51" t="str">
        <f t="shared" si="1"/>
        <v>film &amp; video</v>
      </c>
      <c r="R51" t="str">
        <f t="shared" si="2"/>
        <v>television</v>
      </c>
      <c r="S51" s="13">
        <f t="shared" si="3"/>
        <v>42271.176446759258</v>
      </c>
      <c r="T51" s="13">
        <f t="shared" si="4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5"/>
        <v>100</v>
      </c>
      <c r="P52" s="8">
        <f t="shared" si="0"/>
        <v>27.272727272727273</v>
      </c>
      <c r="Q52" t="str">
        <f t="shared" si="1"/>
        <v>film &amp; video</v>
      </c>
      <c r="R52" t="str">
        <f t="shared" si="2"/>
        <v>television</v>
      </c>
      <c r="S52" s="13">
        <f t="shared" si="3"/>
        <v>41995.752986111111</v>
      </c>
      <c r="T52" s="13">
        <f t="shared" si="4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5"/>
        <v>128.0181818181818</v>
      </c>
      <c r="P53" s="8">
        <f t="shared" si="0"/>
        <v>118.33613445378151</v>
      </c>
      <c r="Q53" t="str">
        <f t="shared" si="1"/>
        <v>film &amp; video</v>
      </c>
      <c r="R53" t="str">
        <f t="shared" si="2"/>
        <v>television</v>
      </c>
      <c r="S53" s="13">
        <f t="shared" si="3"/>
        <v>42196.928668981483</v>
      </c>
      <c r="T53" s="13">
        <f t="shared" si="4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5"/>
        <v>116.21</v>
      </c>
      <c r="P54" s="8">
        <f t="shared" si="0"/>
        <v>223.48076923076923</v>
      </c>
      <c r="Q54" t="str">
        <f t="shared" si="1"/>
        <v>film &amp; video</v>
      </c>
      <c r="R54" t="str">
        <f t="shared" si="2"/>
        <v>television</v>
      </c>
      <c r="S54" s="13">
        <f t="shared" si="3"/>
        <v>41807.701921296299</v>
      </c>
      <c r="T54" s="13">
        <f t="shared" si="4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5"/>
        <v>109.63333333333334</v>
      </c>
      <c r="P55" s="8">
        <f t="shared" si="0"/>
        <v>28.111111111111111</v>
      </c>
      <c r="Q55" t="str">
        <f t="shared" si="1"/>
        <v>film &amp; video</v>
      </c>
      <c r="R55" t="str">
        <f t="shared" si="2"/>
        <v>television</v>
      </c>
      <c r="S55" s="13">
        <f t="shared" si="3"/>
        <v>41719.549131944441</v>
      </c>
      <c r="T55" s="13">
        <f t="shared" si="4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5"/>
        <v>101</v>
      </c>
      <c r="P56" s="8">
        <f t="shared" si="0"/>
        <v>194.23076923076923</v>
      </c>
      <c r="Q56" t="str">
        <f t="shared" si="1"/>
        <v>film &amp; video</v>
      </c>
      <c r="R56" t="str">
        <f t="shared" si="2"/>
        <v>television</v>
      </c>
      <c r="S56" s="13">
        <f t="shared" si="3"/>
        <v>42333.713206018518</v>
      </c>
      <c r="T56" s="13">
        <f t="shared" si="4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5"/>
        <v>128.95348837209301</v>
      </c>
      <c r="P57" s="8">
        <f t="shared" si="0"/>
        <v>128.95348837209303</v>
      </c>
      <c r="Q57" t="str">
        <f t="shared" si="1"/>
        <v>film &amp; video</v>
      </c>
      <c r="R57" t="str">
        <f t="shared" si="2"/>
        <v>television</v>
      </c>
      <c r="S57" s="13">
        <f t="shared" si="3"/>
        <v>42496.968935185185</v>
      </c>
      <c r="T57" s="13">
        <f t="shared" si="4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5"/>
        <v>107.26249999999999</v>
      </c>
      <c r="P58" s="8">
        <f t="shared" si="0"/>
        <v>49.316091954022987</v>
      </c>
      <c r="Q58" t="str">
        <f t="shared" si="1"/>
        <v>film &amp; video</v>
      </c>
      <c r="R58" t="str">
        <f t="shared" si="2"/>
        <v>television</v>
      </c>
      <c r="S58" s="13">
        <f t="shared" si="3"/>
        <v>42149.548888888887</v>
      </c>
      <c r="T58" s="13">
        <f t="shared" si="4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5"/>
        <v>101.89999999999999</v>
      </c>
      <c r="P59" s="8">
        <f t="shared" si="0"/>
        <v>221.52173913043478</v>
      </c>
      <c r="Q59" t="str">
        <f t="shared" si="1"/>
        <v>film &amp; video</v>
      </c>
      <c r="R59" t="str">
        <f t="shared" si="2"/>
        <v>television</v>
      </c>
      <c r="S59" s="13">
        <f t="shared" si="3"/>
        <v>42089.83289351852</v>
      </c>
      <c r="T59" s="13">
        <f t="shared" si="4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5"/>
        <v>102.91</v>
      </c>
      <c r="P60" s="8">
        <f t="shared" si="0"/>
        <v>137.21333333333334</v>
      </c>
      <c r="Q60" t="str">
        <f t="shared" si="1"/>
        <v>film &amp; video</v>
      </c>
      <c r="R60" t="str">
        <f t="shared" si="2"/>
        <v>television</v>
      </c>
      <c r="S60" s="13">
        <f t="shared" si="3"/>
        <v>41932.745046296295</v>
      </c>
      <c r="T60" s="13">
        <f t="shared" si="4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5"/>
        <v>100.12570000000001</v>
      </c>
      <c r="P61" s="8">
        <f t="shared" si="0"/>
        <v>606.82242424242418</v>
      </c>
      <c r="Q61" t="str">
        <f t="shared" si="1"/>
        <v>film &amp; video</v>
      </c>
      <c r="R61" t="str">
        <f t="shared" si="2"/>
        <v>television</v>
      </c>
      <c r="S61" s="13">
        <f t="shared" si="3"/>
        <v>42230.23583333334</v>
      </c>
      <c r="T61" s="13">
        <f t="shared" si="4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5"/>
        <v>103.29622222222221</v>
      </c>
      <c r="P62" s="8">
        <f t="shared" si="0"/>
        <v>43.040092592592593</v>
      </c>
      <c r="Q62" t="str">
        <f t="shared" si="1"/>
        <v>film &amp; video</v>
      </c>
      <c r="R62" t="str">
        <f t="shared" si="2"/>
        <v>shorts</v>
      </c>
      <c r="S62" s="13">
        <f t="shared" si="3"/>
        <v>41701.901817129627</v>
      </c>
      <c r="T62" s="13">
        <f t="shared" si="4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5"/>
        <v>148.30000000000001</v>
      </c>
      <c r="P63" s="8">
        <f t="shared" si="0"/>
        <v>322.39130434782606</v>
      </c>
      <c r="Q63" t="str">
        <f t="shared" si="1"/>
        <v>film &amp; video</v>
      </c>
      <c r="R63" t="str">
        <f t="shared" si="2"/>
        <v>shorts</v>
      </c>
      <c r="S63" s="13">
        <f t="shared" si="3"/>
        <v>41409.814317129632</v>
      </c>
      <c r="T63" s="13">
        <f t="shared" si="4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5"/>
        <v>154.73333333333332</v>
      </c>
      <c r="P64" s="8">
        <f t="shared" si="0"/>
        <v>96.708333333333329</v>
      </c>
      <c r="Q64" t="str">
        <f t="shared" si="1"/>
        <v>film &amp; video</v>
      </c>
      <c r="R64" t="str">
        <f t="shared" si="2"/>
        <v>shorts</v>
      </c>
      <c r="S64" s="13">
        <f t="shared" si="3"/>
        <v>41311.799513888887</v>
      </c>
      <c r="T64" s="13">
        <f t="shared" si="4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5"/>
        <v>113.51849999999999</v>
      </c>
      <c r="P65" s="8">
        <f t="shared" si="0"/>
        <v>35.474531249999998</v>
      </c>
      <c r="Q65" t="str">
        <f t="shared" si="1"/>
        <v>film &amp; video</v>
      </c>
      <c r="R65" t="str">
        <f t="shared" si="2"/>
        <v>shorts</v>
      </c>
      <c r="S65" s="13">
        <f t="shared" si="3"/>
        <v>41612.912187499998</v>
      </c>
      <c r="T65" s="13">
        <f t="shared" si="4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5"/>
        <v>173.33333333333334</v>
      </c>
      <c r="P66" s="8">
        <f t="shared" si="0"/>
        <v>86.666666666666671</v>
      </c>
      <c r="Q66" t="str">
        <f t="shared" si="1"/>
        <v>film &amp; video</v>
      </c>
      <c r="R66" t="str">
        <f t="shared" si="2"/>
        <v>shorts</v>
      </c>
      <c r="S66" s="13">
        <f t="shared" si="3"/>
        <v>41433.01829861111</v>
      </c>
      <c r="T66" s="13">
        <f t="shared" si="4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E67/D67*100</f>
        <v>107.52857142857141</v>
      </c>
      <c r="P67" s="8">
        <f t="shared" ref="P67:P130" si="7">IFERROR(E67/L67,0)</f>
        <v>132.05263157894737</v>
      </c>
      <c r="Q67" t="str">
        <f t="shared" ref="Q67:Q130" si="8">LEFT(N67,(FIND("/",N67,1)-1))</f>
        <v>film &amp; video</v>
      </c>
      <c r="R67" t="str">
        <f t="shared" ref="R67:R130" si="9">MID(N67,FIND("/",N67)+1,256)</f>
        <v>shorts</v>
      </c>
      <c r="S67" s="13">
        <f t="shared" ref="S67:S130" si="10">(((J67/60)/60)/24)+DATE(1970,1,1)</f>
        <v>41835.821226851855</v>
      </c>
      <c r="T67" s="13">
        <f t="shared" ref="T67:T130" si="11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3">
        <f t="shared" si="10"/>
        <v>42539.849768518514</v>
      </c>
      <c r="T68" s="13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3">
        <f t="shared" si="10"/>
        <v>41075.583379629628</v>
      </c>
      <c r="T69" s="13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3">
        <f t="shared" si="10"/>
        <v>41663.569340277776</v>
      </c>
      <c r="T70" s="13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3">
        <f t="shared" si="10"/>
        <v>40786.187789351854</v>
      </c>
      <c r="T71" s="13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3">
        <f t="shared" si="10"/>
        <v>40730.896354166667</v>
      </c>
      <c r="T72" s="13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3">
        <f t="shared" si="10"/>
        <v>40997.271493055552</v>
      </c>
      <c r="T73" s="13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3">
        <f t="shared" si="10"/>
        <v>41208.010196759256</v>
      </c>
      <c r="T74" s="13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3">
        <f t="shared" si="10"/>
        <v>40587.75675925926</v>
      </c>
      <c r="T75" s="13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3">
        <f t="shared" si="10"/>
        <v>42360.487210648149</v>
      </c>
      <c r="T76" s="13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3">
        <f t="shared" si="10"/>
        <v>41357.209166666667</v>
      </c>
      <c r="T77" s="13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3">
        <f t="shared" si="10"/>
        <v>40844.691643518519</v>
      </c>
      <c r="T78" s="13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3">
        <f t="shared" si="10"/>
        <v>40997.144872685189</v>
      </c>
      <c r="T79" s="13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3">
        <f t="shared" si="10"/>
        <v>42604.730567129634</v>
      </c>
      <c r="T80" s="13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3">
        <f t="shared" si="10"/>
        <v>41724.776539351849</v>
      </c>
      <c r="T81" s="13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3">
        <f t="shared" si="10"/>
        <v>41583.083981481483</v>
      </c>
      <c r="T82" s="13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3">
        <f t="shared" si="10"/>
        <v>41100.158877314818</v>
      </c>
      <c r="T83" s="13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3">
        <f t="shared" si="10"/>
        <v>40795.820150462961</v>
      </c>
      <c r="T84" s="13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3">
        <f t="shared" si="10"/>
        <v>42042.615613425922</v>
      </c>
      <c r="T85" s="13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3">
        <f t="shared" si="10"/>
        <v>40648.757939814815</v>
      </c>
      <c r="T86" s="13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3">
        <f t="shared" si="10"/>
        <v>40779.125428240739</v>
      </c>
      <c r="T87" s="13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3">
        <f t="shared" si="10"/>
        <v>42291.556076388893</v>
      </c>
      <c r="T88" s="13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3">
        <f t="shared" si="10"/>
        <v>40322.53938657407</v>
      </c>
      <c r="T89" s="13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3">
        <f t="shared" si="10"/>
        <v>41786.65892361111</v>
      </c>
      <c r="T90" s="13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3">
        <f t="shared" si="10"/>
        <v>41402.752222222225</v>
      </c>
      <c r="T91" s="13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13">
        <f t="shared" si="10"/>
        <v>40706.297442129631</v>
      </c>
      <c r="T92" s="13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3">
        <f t="shared" si="10"/>
        <v>40619.402361111112</v>
      </c>
      <c r="T93" s="13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3">
        <f t="shared" si="10"/>
        <v>42721.198877314819</v>
      </c>
      <c r="T94" s="13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3">
        <f t="shared" si="10"/>
        <v>41065.858067129629</v>
      </c>
      <c r="T95" s="13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3">
        <f t="shared" si="10"/>
        <v>41716.717847222222</v>
      </c>
      <c r="T96" s="13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3">
        <f t="shared" si="10"/>
        <v>40935.005104166667</v>
      </c>
      <c r="T97" s="13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3">
        <f t="shared" si="10"/>
        <v>40324.662511574075</v>
      </c>
      <c r="T98" s="13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13">
        <f t="shared" si="10"/>
        <v>40706.135208333333</v>
      </c>
      <c r="T99" s="13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3">
        <f t="shared" si="10"/>
        <v>41214.79483796296</v>
      </c>
      <c r="T100" s="13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3">
        <f t="shared" si="10"/>
        <v>41631.902766203704</v>
      </c>
      <c r="T101" s="13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3">
        <f t="shared" si="10"/>
        <v>41197.753310185188</v>
      </c>
      <c r="T102" s="13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3">
        <f t="shared" si="10"/>
        <v>41274.776736111111</v>
      </c>
      <c r="T103" s="13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3">
        <f t="shared" si="10"/>
        <v>40505.131168981483</v>
      </c>
      <c r="T104" s="13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3">
        <f t="shared" si="10"/>
        <v>41682.805902777778</v>
      </c>
      <c r="T105" s="13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3">
        <f t="shared" si="10"/>
        <v>40612.695208333331</v>
      </c>
      <c r="T106" s="13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3">
        <f t="shared" si="10"/>
        <v>42485.724768518514</v>
      </c>
      <c r="T107" s="13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3">
        <f t="shared" si="10"/>
        <v>40987.776631944449</v>
      </c>
      <c r="T108" s="13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3">
        <f t="shared" si="10"/>
        <v>40635.982488425929</v>
      </c>
      <c r="T109" s="13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3">
        <f t="shared" si="10"/>
        <v>41365.613078703704</v>
      </c>
      <c r="T110" s="13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3">
        <f t="shared" si="10"/>
        <v>40570.025810185187</v>
      </c>
      <c r="T111" s="13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3">
        <f t="shared" si="10"/>
        <v>41557.949687500004</v>
      </c>
      <c r="T112" s="13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3">
        <f t="shared" si="10"/>
        <v>42125.333182870367</v>
      </c>
      <c r="T113" s="13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3">
        <f t="shared" si="10"/>
        <v>41718.043032407404</v>
      </c>
      <c r="T114" s="13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3">
        <f t="shared" si="10"/>
        <v>40753.758425925924</v>
      </c>
      <c r="T115" s="13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3">
        <f t="shared" si="10"/>
        <v>40861.27416666667</v>
      </c>
      <c r="T116" s="13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3">
        <f t="shared" si="10"/>
        <v>40918.738935185182</v>
      </c>
      <c r="T117" s="13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3">
        <f t="shared" si="10"/>
        <v>40595.497164351851</v>
      </c>
      <c r="T118" s="13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3">
        <f t="shared" si="10"/>
        <v>40248.834999999999</v>
      </c>
      <c r="T119" s="13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3">
        <f t="shared" si="10"/>
        <v>40723.053657407407</v>
      </c>
      <c r="T120" s="13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3">
        <f t="shared" si="10"/>
        <v>40739.069282407407</v>
      </c>
      <c r="T121" s="13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3">
        <f t="shared" si="10"/>
        <v>42616.049849537041</v>
      </c>
      <c r="T122" s="13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3">
        <f t="shared" si="10"/>
        <v>42096.704976851848</v>
      </c>
      <c r="T123" s="13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8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3">
        <f t="shared" si="10"/>
        <v>42593.431793981479</v>
      </c>
      <c r="T124" s="13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3">
        <f t="shared" si="10"/>
        <v>41904.781990740739</v>
      </c>
      <c r="T125" s="13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8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3">
        <f t="shared" si="10"/>
        <v>42114.928726851853</v>
      </c>
      <c r="T126" s="13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3">
        <f t="shared" si="10"/>
        <v>42709.993981481486</v>
      </c>
      <c r="T127" s="13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3">
        <f t="shared" si="10"/>
        <v>42135.589548611111</v>
      </c>
      <c r="T128" s="13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3">
        <f t="shared" si="10"/>
        <v>42067.62431712963</v>
      </c>
      <c r="T129" s="13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1.867</v>
      </c>
      <c r="P130" s="8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3">
        <f t="shared" si="10"/>
        <v>42628.22792824074</v>
      </c>
      <c r="T130" s="13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E131/D131*100</f>
        <v>0</v>
      </c>
      <c r="P131" s="8">
        <f t="shared" ref="P131:P194" si="13">IFERROR(E131/L131,0)</f>
        <v>0</v>
      </c>
      <c r="Q131" t="str">
        <f t="shared" ref="Q131:Q194" si="14">LEFT(N131,(FIND("/",N131,1)-1))</f>
        <v>film &amp; video</v>
      </c>
      <c r="R131" t="str">
        <f t="shared" ref="R131:R194" si="15">MID(N131,FIND("/",N131)+1,256)</f>
        <v>science fiction</v>
      </c>
      <c r="S131" s="13">
        <f t="shared" ref="S131:S194" si="16">(((J131/60)/60)/24)+DATE(1970,1,1)</f>
        <v>41882.937303240738</v>
      </c>
      <c r="T131" s="13">
        <f t="shared" ref="T131:T194" si="17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8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3">
        <f t="shared" si="16"/>
        <v>41778.915416666663</v>
      </c>
      <c r="T132" s="13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8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3">
        <f t="shared" si="16"/>
        <v>42541.837511574078</v>
      </c>
      <c r="T133" s="13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3">
        <f t="shared" si="16"/>
        <v>41905.812581018516</v>
      </c>
      <c r="T134" s="13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8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3">
        <f t="shared" si="16"/>
        <v>42491.80768518518</v>
      </c>
      <c r="T135" s="13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8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3">
        <f t="shared" si="16"/>
        <v>42221.909930555557</v>
      </c>
      <c r="T136" s="13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3">
        <f t="shared" si="16"/>
        <v>41788.381909722222</v>
      </c>
      <c r="T137" s="13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8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3">
        <f t="shared" si="16"/>
        <v>42096.410115740742</v>
      </c>
      <c r="T138" s="13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8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3">
        <f t="shared" si="16"/>
        <v>42239.573993055557</v>
      </c>
      <c r="T139" s="13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3">
        <f t="shared" si="16"/>
        <v>42186.257418981477</v>
      </c>
      <c r="T140" s="13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3">
        <f t="shared" si="16"/>
        <v>42187.920972222222</v>
      </c>
      <c r="T141" s="13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8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3">
        <f t="shared" si="16"/>
        <v>42053.198287037041</v>
      </c>
      <c r="T142" s="13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3">
        <f t="shared" si="16"/>
        <v>42110.153043981481</v>
      </c>
      <c r="T143" s="13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0.33333333333333337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3">
        <f t="shared" si="16"/>
        <v>41938.893263888887</v>
      </c>
      <c r="T144" s="13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8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3">
        <f t="shared" si="16"/>
        <v>42559.064143518524</v>
      </c>
      <c r="T145" s="13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3">
        <f t="shared" si="16"/>
        <v>42047.762407407412</v>
      </c>
      <c r="T146" s="13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3">
        <f t="shared" si="16"/>
        <v>42200.542268518519</v>
      </c>
      <c r="T147" s="13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3">
        <f t="shared" si="16"/>
        <v>42693.016180555554</v>
      </c>
      <c r="T148" s="13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8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3">
        <f t="shared" si="16"/>
        <v>41969.767824074079</v>
      </c>
      <c r="T149" s="13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3">
        <f t="shared" si="16"/>
        <v>42397.281666666662</v>
      </c>
      <c r="T150" s="13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3">
        <f t="shared" si="16"/>
        <v>41968.172106481477</v>
      </c>
      <c r="T151" s="13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3">
        <f t="shared" si="16"/>
        <v>42090.161828703705</v>
      </c>
      <c r="T152" s="13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3">
        <f t="shared" si="16"/>
        <v>42113.550821759258</v>
      </c>
      <c r="T153" s="13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3">
        <f t="shared" si="16"/>
        <v>41875.077546296299</v>
      </c>
      <c r="T154" s="13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3">
        <f t="shared" si="16"/>
        <v>41933.586157407408</v>
      </c>
      <c r="T155" s="13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3">
        <f t="shared" si="16"/>
        <v>42115.547395833331</v>
      </c>
      <c r="T156" s="13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3">
        <f t="shared" si="16"/>
        <v>42168.559432870374</v>
      </c>
      <c r="T157" s="13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3">
        <f t="shared" si="16"/>
        <v>41794.124953703707</v>
      </c>
      <c r="T158" s="13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3">
        <f t="shared" si="16"/>
        <v>42396.911712962959</v>
      </c>
      <c r="T159" s="13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8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3">
        <f t="shared" si="16"/>
        <v>41904.07671296296</v>
      </c>
      <c r="T160" s="13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3">
        <f t="shared" si="16"/>
        <v>42514.434548611112</v>
      </c>
      <c r="T161" s="13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8">
        <f t="shared" si="13"/>
        <v>0</v>
      </c>
      <c r="Q162" t="str">
        <f t="shared" si="14"/>
        <v>film &amp; video</v>
      </c>
      <c r="R162" t="str">
        <f t="shared" si="15"/>
        <v>drama</v>
      </c>
      <c r="S162" s="13">
        <f t="shared" si="16"/>
        <v>42171.913090277783</v>
      </c>
      <c r="T162" s="13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13">
        <f t="shared" si="16"/>
        <v>41792.687442129631</v>
      </c>
      <c r="T163" s="13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3">
        <f t="shared" si="16"/>
        <v>41835.126805555556</v>
      </c>
      <c r="T164" s="13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8">
        <f t="shared" si="13"/>
        <v>0</v>
      </c>
      <c r="Q165" t="str">
        <f t="shared" si="14"/>
        <v>film &amp; video</v>
      </c>
      <c r="R165" t="str">
        <f t="shared" si="15"/>
        <v>drama</v>
      </c>
      <c r="S165" s="13">
        <f t="shared" si="16"/>
        <v>42243.961273148147</v>
      </c>
      <c r="T165" s="13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3">
        <f t="shared" si="16"/>
        <v>41841.762743055559</v>
      </c>
      <c r="T166" s="13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8">
        <f t="shared" si="13"/>
        <v>0</v>
      </c>
      <c r="Q167" t="str">
        <f t="shared" si="14"/>
        <v>film &amp; video</v>
      </c>
      <c r="R167" t="str">
        <f t="shared" si="15"/>
        <v>drama</v>
      </c>
      <c r="S167" s="13">
        <f t="shared" si="16"/>
        <v>42351.658842592587</v>
      </c>
      <c r="T167" s="13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3">
        <f t="shared" si="16"/>
        <v>42721.075949074075</v>
      </c>
      <c r="T168" s="13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3">
        <f t="shared" si="16"/>
        <v>42160.927488425921</v>
      </c>
      <c r="T169" s="13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3">
        <f t="shared" si="16"/>
        <v>42052.83530092593</v>
      </c>
      <c r="T170" s="13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13">
        <f t="shared" si="16"/>
        <v>41900.505312499998</v>
      </c>
      <c r="T171" s="13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3">
        <f t="shared" si="16"/>
        <v>42216.977812500001</v>
      </c>
      <c r="T172" s="13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13">
        <f t="shared" si="16"/>
        <v>42534.180717592593</v>
      </c>
      <c r="T173" s="13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8">
        <f t="shared" si="13"/>
        <v>0</v>
      </c>
      <c r="Q174" t="str">
        <f t="shared" si="14"/>
        <v>film &amp; video</v>
      </c>
      <c r="R174" t="str">
        <f t="shared" si="15"/>
        <v>drama</v>
      </c>
      <c r="S174" s="13">
        <f t="shared" si="16"/>
        <v>42047.394942129627</v>
      </c>
      <c r="T174" s="13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8">
        <f t="shared" si="13"/>
        <v>0</v>
      </c>
      <c r="Q175" t="str">
        <f t="shared" si="14"/>
        <v>film &amp; video</v>
      </c>
      <c r="R175" t="str">
        <f t="shared" si="15"/>
        <v>drama</v>
      </c>
      <c r="S175" s="13">
        <f t="shared" si="16"/>
        <v>42033.573009259257</v>
      </c>
      <c r="T175" s="13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8">
        <f t="shared" si="13"/>
        <v>0</v>
      </c>
      <c r="Q176" t="str">
        <f t="shared" si="14"/>
        <v>film &amp; video</v>
      </c>
      <c r="R176" t="str">
        <f t="shared" si="15"/>
        <v>drama</v>
      </c>
      <c r="S176" s="13">
        <f t="shared" si="16"/>
        <v>42072.758981481486</v>
      </c>
      <c r="T176" s="13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3">
        <f t="shared" si="16"/>
        <v>41855.777905092589</v>
      </c>
      <c r="T177" s="13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8">
        <f t="shared" si="13"/>
        <v>0</v>
      </c>
      <c r="Q178" t="str">
        <f t="shared" si="14"/>
        <v>film &amp; video</v>
      </c>
      <c r="R178" t="str">
        <f t="shared" si="15"/>
        <v>drama</v>
      </c>
      <c r="S178" s="13">
        <f t="shared" si="16"/>
        <v>42191.824062500003</v>
      </c>
      <c r="T178" s="13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3">
        <f t="shared" si="16"/>
        <v>42070.047754629632</v>
      </c>
      <c r="T179" s="13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8">
        <f t="shared" si="13"/>
        <v>0</v>
      </c>
      <c r="Q180" t="str">
        <f t="shared" si="14"/>
        <v>film &amp; video</v>
      </c>
      <c r="R180" t="str">
        <f t="shared" si="15"/>
        <v>drama</v>
      </c>
      <c r="S180" s="13">
        <f t="shared" si="16"/>
        <v>42304.955381944441</v>
      </c>
      <c r="T180" s="13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3">
        <f t="shared" si="16"/>
        <v>42403.080497685187</v>
      </c>
      <c r="T181" s="13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3">
        <f t="shared" si="16"/>
        <v>42067.991238425922</v>
      </c>
      <c r="T182" s="13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3">
        <f t="shared" si="16"/>
        <v>42147.741840277777</v>
      </c>
      <c r="T183" s="13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8">
        <f t="shared" si="13"/>
        <v>0</v>
      </c>
      <c r="Q184" t="str">
        <f t="shared" si="14"/>
        <v>film &amp; video</v>
      </c>
      <c r="R184" t="str">
        <f t="shared" si="15"/>
        <v>drama</v>
      </c>
      <c r="S184" s="13">
        <f t="shared" si="16"/>
        <v>42712.011944444443</v>
      </c>
      <c r="T184" s="13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3">
        <f t="shared" si="16"/>
        <v>41939.810300925928</v>
      </c>
      <c r="T185" s="13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3">
        <f t="shared" si="16"/>
        <v>41825.791226851856</v>
      </c>
      <c r="T186" s="13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3">
        <f t="shared" si="16"/>
        <v>42570.91133101852</v>
      </c>
      <c r="T187" s="13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8">
        <f t="shared" si="13"/>
        <v>0</v>
      </c>
      <c r="Q188" t="str">
        <f t="shared" si="14"/>
        <v>film &amp; video</v>
      </c>
      <c r="R188" t="str">
        <f t="shared" si="15"/>
        <v>drama</v>
      </c>
      <c r="S188" s="13">
        <f t="shared" si="16"/>
        <v>42767.812893518523</v>
      </c>
      <c r="T188" s="13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3">
        <f t="shared" si="16"/>
        <v>42182.234456018516</v>
      </c>
      <c r="T189" s="13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8">
        <f t="shared" si="13"/>
        <v>0</v>
      </c>
      <c r="Q190" t="str">
        <f t="shared" si="14"/>
        <v>film &amp; video</v>
      </c>
      <c r="R190" t="str">
        <f t="shared" si="15"/>
        <v>drama</v>
      </c>
      <c r="S190" s="13">
        <f t="shared" si="16"/>
        <v>41857.18304398148</v>
      </c>
      <c r="T190" s="13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13">
        <f t="shared" si="16"/>
        <v>42556.690706018519</v>
      </c>
      <c r="T191" s="13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13">
        <f t="shared" si="16"/>
        <v>42527.650995370372</v>
      </c>
      <c r="T192" s="13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3">
        <f t="shared" si="16"/>
        <v>42239.441412037035</v>
      </c>
      <c r="T193" s="13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1.6999999999999999E-3</v>
      </c>
      <c r="P194" s="8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3">
        <f t="shared" si="16"/>
        <v>41899.792037037041</v>
      </c>
      <c r="T194" s="13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E195/D195*100</f>
        <v>0</v>
      </c>
      <c r="P195" s="8">
        <f t="shared" ref="P195:P258" si="19">IFERROR(E195/L195,0)</f>
        <v>0</v>
      </c>
      <c r="Q195" t="str">
        <f t="shared" ref="Q195:Q258" si="20">LEFT(N195,(FIND("/",N195,1)-1))</f>
        <v>film &amp; video</v>
      </c>
      <c r="R195" t="str">
        <f t="shared" ref="R195:R258" si="21">MID(N195,FIND("/",N195)+1,256)</f>
        <v>drama</v>
      </c>
      <c r="S195" s="13">
        <f t="shared" ref="S195:S258" si="22">(((J195/60)/60)/24)+DATE(1970,1,1)</f>
        <v>41911.934791666667</v>
      </c>
      <c r="T195" s="13">
        <f t="shared" ref="T195:T258" si="2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13">
        <f t="shared" si="22"/>
        <v>42375.996886574074</v>
      </c>
      <c r="T196" s="13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8">
        <f t="shared" si="19"/>
        <v>0</v>
      </c>
      <c r="Q197" t="str">
        <f t="shared" si="20"/>
        <v>film &amp; video</v>
      </c>
      <c r="R197" t="str">
        <f t="shared" si="21"/>
        <v>drama</v>
      </c>
      <c r="S197" s="13">
        <f t="shared" si="22"/>
        <v>42135.67050925926</v>
      </c>
      <c r="T197" s="13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41.857142857142861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3">
        <f t="shared" si="22"/>
        <v>42259.542800925927</v>
      </c>
      <c r="T198" s="13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3">
        <f t="shared" si="22"/>
        <v>42741.848379629635</v>
      </c>
      <c r="T199" s="13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1.1159999999999999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3">
        <f t="shared" si="22"/>
        <v>41887.383356481485</v>
      </c>
      <c r="T200" s="13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8">
        <f t="shared" si="19"/>
        <v>0</v>
      </c>
      <c r="Q201" t="str">
        <f t="shared" si="20"/>
        <v>film &amp; video</v>
      </c>
      <c r="R201" t="str">
        <f t="shared" si="21"/>
        <v>drama</v>
      </c>
      <c r="S201" s="13">
        <f t="shared" si="22"/>
        <v>42584.123865740738</v>
      </c>
      <c r="T201" s="13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26.192500000000003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3">
        <f t="shared" si="22"/>
        <v>41867.083368055559</v>
      </c>
      <c r="T202" s="13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58.461538461538467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3">
        <f t="shared" si="22"/>
        <v>42023.818622685183</v>
      </c>
      <c r="T203" s="13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8">
        <f t="shared" si="19"/>
        <v>0</v>
      </c>
      <c r="Q204" t="str">
        <f t="shared" si="20"/>
        <v>film &amp; video</v>
      </c>
      <c r="R204" t="str">
        <f t="shared" si="21"/>
        <v>drama</v>
      </c>
      <c r="S204" s="13">
        <f t="shared" si="22"/>
        <v>42255.927824074075</v>
      </c>
      <c r="T204" s="13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3">
        <f t="shared" si="22"/>
        <v>41973.847962962958</v>
      </c>
      <c r="T205" s="13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3">
        <f t="shared" si="22"/>
        <v>42556.583368055552</v>
      </c>
      <c r="T206" s="13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3">
        <f t="shared" si="22"/>
        <v>42248.632199074069</v>
      </c>
      <c r="T207" s="13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8">
        <f t="shared" si="19"/>
        <v>0</v>
      </c>
      <c r="Q208" t="str">
        <f t="shared" si="20"/>
        <v>film &amp; video</v>
      </c>
      <c r="R208" t="str">
        <f t="shared" si="21"/>
        <v>drama</v>
      </c>
      <c r="S208" s="13">
        <f t="shared" si="22"/>
        <v>42567.004432870366</v>
      </c>
      <c r="T208" s="13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3">
        <f t="shared" si="22"/>
        <v>41978.197199074071</v>
      </c>
      <c r="T209" s="13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8">
        <f t="shared" si="19"/>
        <v>0</v>
      </c>
      <c r="Q210" t="str">
        <f t="shared" si="20"/>
        <v>film &amp; video</v>
      </c>
      <c r="R210" t="str">
        <f t="shared" si="21"/>
        <v>drama</v>
      </c>
      <c r="S210" s="13">
        <f t="shared" si="22"/>
        <v>41959.369988425926</v>
      </c>
      <c r="T210" s="13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8">
        <f t="shared" si="19"/>
        <v>0</v>
      </c>
      <c r="Q211" t="str">
        <f t="shared" si="20"/>
        <v>film &amp; video</v>
      </c>
      <c r="R211" t="str">
        <f t="shared" si="21"/>
        <v>drama</v>
      </c>
      <c r="S211" s="13">
        <f t="shared" si="22"/>
        <v>42165.922858796301</v>
      </c>
      <c r="T211" s="13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3">
        <f t="shared" si="22"/>
        <v>42249.064722222218</v>
      </c>
      <c r="T212" s="13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3">
        <f t="shared" si="22"/>
        <v>42236.159918981488</v>
      </c>
      <c r="T213" s="13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13">
        <f t="shared" si="22"/>
        <v>42416.881018518514</v>
      </c>
      <c r="T214" s="13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13">
        <f t="shared" si="22"/>
        <v>42202.594293981485</v>
      </c>
      <c r="T215" s="13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13">
        <f t="shared" si="22"/>
        <v>42009.64061342593</v>
      </c>
      <c r="T216" s="13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13">
        <f t="shared" si="22"/>
        <v>42375.230115740742</v>
      </c>
      <c r="T217" s="13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3">
        <f t="shared" si="22"/>
        <v>42066.958761574075</v>
      </c>
      <c r="T218" s="13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3">
        <f t="shared" si="22"/>
        <v>41970.64061342593</v>
      </c>
      <c r="T219" s="13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3">
        <f t="shared" si="22"/>
        <v>42079.628344907411</v>
      </c>
      <c r="T220" s="13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17.630000000000003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3">
        <f t="shared" si="22"/>
        <v>42429.326678240745</v>
      </c>
      <c r="T221" s="13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3">
        <f t="shared" si="22"/>
        <v>42195.643865740742</v>
      </c>
      <c r="T222" s="13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8">
        <f t="shared" si="19"/>
        <v>0</v>
      </c>
      <c r="Q223" t="str">
        <f t="shared" si="20"/>
        <v>film &amp; video</v>
      </c>
      <c r="R223" t="str">
        <f t="shared" si="21"/>
        <v>drama</v>
      </c>
      <c r="S223" s="13">
        <f t="shared" si="22"/>
        <v>42031.837546296301</v>
      </c>
      <c r="T223" s="13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13">
        <f t="shared" si="22"/>
        <v>42031.769884259258</v>
      </c>
      <c r="T224" s="13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8">
        <f t="shared" si="19"/>
        <v>0</v>
      </c>
      <c r="Q225" t="str">
        <f t="shared" si="20"/>
        <v>film &amp; video</v>
      </c>
      <c r="R225" t="str">
        <f t="shared" si="21"/>
        <v>drama</v>
      </c>
      <c r="S225" s="13">
        <f t="shared" si="22"/>
        <v>42482.048032407409</v>
      </c>
      <c r="T225" s="13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8">
        <f t="shared" si="19"/>
        <v>0</v>
      </c>
      <c r="Q226" t="str">
        <f t="shared" si="20"/>
        <v>film &amp; video</v>
      </c>
      <c r="R226" t="str">
        <f t="shared" si="21"/>
        <v>drama</v>
      </c>
      <c r="S226" s="13">
        <f t="shared" si="22"/>
        <v>42135.235254629632</v>
      </c>
      <c r="T226" s="13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8">
        <f t="shared" si="19"/>
        <v>0</v>
      </c>
      <c r="Q227" t="str">
        <f t="shared" si="20"/>
        <v>film &amp; video</v>
      </c>
      <c r="R227" t="str">
        <f t="shared" si="21"/>
        <v>drama</v>
      </c>
      <c r="S227" s="13">
        <f t="shared" si="22"/>
        <v>42438.961273148147</v>
      </c>
      <c r="T227" s="13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3">
        <f t="shared" si="22"/>
        <v>42106.666018518517</v>
      </c>
      <c r="T228" s="13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8">
        <f t="shared" si="19"/>
        <v>0</v>
      </c>
      <c r="Q229" t="str">
        <f t="shared" si="20"/>
        <v>film &amp; video</v>
      </c>
      <c r="R229" t="str">
        <f t="shared" si="21"/>
        <v>drama</v>
      </c>
      <c r="S229" s="13">
        <f t="shared" si="22"/>
        <v>42164.893993055557</v>
      </c>
      <c r="T229" s="13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8">
        <f t="shared" si="19"/>
        <v>0</v>
      </c>
      <c r="Q230" t="str">
        <f t="shared" si="20"/>
        <v>film &amp; video</v>
      </c>
      <c r="R230" t="str">
        <f t="shared" si="21"/>
        <v>drama</v>
      </c>
      <c r="S230" s="13">
        <f t="shared" si="22"/>
        <v>42096.686400462961</v>
      </c>
      <c r="T230" s="13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8">
        <f t="shared" si="19"/>
        <v>0</v>
      </c>
      <c r="Q231" t="str">
        <f t="shared" si="20"/>
        <v>film &amp; video</v>
      </c>
      <c r="R231" t="str">
        <f t="shared" si="21"/>
        <v>drama</v>
      </c>
      <c r="S231" s="13">
        <f t="shared" si="22"/>
        <v>42383.933993055558</v>
      </c>
      <c r="T231" s="13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13">
        <f t="shared" si="22"/>
        <v>42129.777210648142</v>
      </c>
      <c r="T232" s="13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8">
        <f t="shared" si="19"/>
        <v>0</v>
      </c>
      <c r="Q233" t="str">
        <f t="shared" si="20"/>
        <v>film &amp; video</v>
      </c>
      <c r="R233" t="str">
        <f t="shared" si="21"/>
        <v>drama</v>
      </c>
      <c r="S233" s="13">
        <f t="shared" si="22"/>
        <v>42341.958923611113</v>
      </c>
      <c r="T233" s="13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3">
        <f t="shared" si="22"/>
        <v>42032.82576388889</v>
      </c>
      <c r="T234" s="13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8">
        <f t="shared" si="19"/>
        <v>0</v>
      </c>
      <c r="Q235" t="str">
        <f t="shared" si="20"/>
        <v>film &amp; video</v>
      </c>
      <c r="R235" t="str">
        <f t="shared" si="21"/>
        <v>drama</v>
      </c>
      <c r="S235" s="13">
        <f t="shared" si="22"/>
        <v>42612.911712962959</v>
      </c>
      <c r="T235" s="13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3">
        <f t="shared" si="22"/>
        <v>42136.035405092596</v>
      </c>
      <c r="T236" s="13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8">
        <f t="shared" si="19"/>
        <v>0</v>
      </c>
      <c r="Q237" t="str">
        <f t="shared" si="20"/>
        <v>film &amp; video</v>
      </c>
      <c r="R237" t="str">
        <f t="shared" si="21"/>
        <v>drama</v>
      </c>
      <c r="S237" s="13">
        <f t="shared" si="22"/>
        <v>42164.908530092594</v>
      </c>
      <c r="T237" s="13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8">
        <f t="shared" si="19"/>
        <v>0</v>
      </c>
      <c r="Q238" t="str">
        <f t="shared" si="20"/>
        <v>film &amp; video</v>
      </c>
      <c r="R238" t="str">
        <f t="shared" si="21"/>
        <v>drama</v>
      </c>
      <c r="S238" s="13">
        <f t="shared" si="22"/>
        <v>42321.08447916666</v>
      </c>
      <c r="T238" s="13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0.33333333333333337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13">
        <f t="shared" si="22"/>
        <v>42377.577187499999</v>
      </c>
      <c r="T239" s="13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8">
        <f t="shared" si="19"/>
        <v>0</v>
      </c>
      <c r="Q240" t="str">
        <f t="shared" si="20"/>
        <v>film &amp; video</v>
      </c>
      <c r="R240" t="str">
        <f t="shared" si="21"/>
        <v>drama</v>
      </c>
      <c r="S240" s="13">
        <f t="shared" si="22"/>
        <v>42713.962499999994</v>
      </c>
      <c r="T240" s="13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13">
        <f t="shared" si="22"/>
        <v>42297.110300925924</v>
      </c>
      <c r="T241" s="13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3">
        <f t="shared" si="22"/>
        <v>41354.708460648151</v>
      </c>
      <c r="T242" s="13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3">
        <f t="shared" si="22"/>
        <v>41949.697962962964</v>
      </c>
      <c r="T243" s="13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113.46153846153845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3">
        <f t="shared" si="22"/>
        <v>40862.492939814816</v>
      </c>
      <c r="T244" s="13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3">
        <f t="shared" si="22"/>
        <v>41662.047500000001</v>
      </c>
      <c r="T245" s="13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3">
        <f t="shared" si="22"/>
        <v>40213.323599537034</v>
      </c>
      <c r="T246" s="13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103.71999999999998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3">
        <f t="shared" si="22"/>
        <v>41107.053067129629</v>
      </c>
      <c r="T247" s="13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305.46000000000004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3">
        <f t="shared" si="22"/>
        <v>40480.363483796296</v>
      </c>
      <c r="T248" s="13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3">
        <f t="shared" si="22"/>
        <v>40430.604328703703</v>
      </c>
      <c r="T249" s="13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3">
        <f t="shared" si="22"/>
        <v>40870.774409722224</v>
      </c>
      <c r="T250" s="13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3">
        <f t="shared" si="22"/>
        <v>40332.923842592594</v>
      </c>
      <c r="T251" s="13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3">
        <f t="shared" si="22"/>
        <v>41401.565868055557</v>
      </c>
      <c r="T252" s="13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3">
        <f t="shared" si="22"/>
        <v>41013.787569444445</v>
      </c>
      <c r="T253" s="13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3">
        <f t="shared" si="22"/>
        <v>40266.662708333337</v>
      </c>
      <c r="T254" s="13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100.73333333333335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3">
        <f t="shared" si="22"/>
        <v>40924.650868055556</v>
      </c>
      <c r="T255" s="13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3">
        <f t="shared" si="22"/>
        <v>42263.952662037031</v>
      </c>
      <c r="T256" s="13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3">
        <f t="shared" si="22"/>
        <v>40588.526412037041</v>
      </c>
      <c r="T257" s="13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139.1</v>
      </c>
      <c r="P258" s="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3">
        <f t="shared" si="22"/>
        <v>41319.769293981481</v>
      </c>
      <c r="T258" s="13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E259/D259*100</f>
        <v>106.72648571428572</v>
      </c>
      <c r="P259" s="8">
        <f t="shared" ref="P259:P322" si="25">IFERROR(E259/L259,0)</f>
        <v>66.70405357142856</v>
      </c>
      <c r="Q259" t="str">
        <f t="shared" ref="Q259:Q322" si="26">LEFT(N259,(FIND("/",N259,1)-1))</f>
        <v>film &amp; video</v>
      </c>
      <c r="R259" t="str">
        <f t="shared" ref="R259:R322" si="27">MID(N259,FIND("/",N259)+1,256)</f>
        <v>documentary</v>
      </c>
      <c r="S259" s="13">
        <f t="shared" ref="S259:S322" si="28">(((J259/60)/60)/24)+DATE(1970,1,1)</f>
        <v>42479.626875000002</v>
      </c>
      <c r="T259" s="13">
        <f t="shared" ref="T259:T322" si="2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3">
        <f t="shared" si="28"/>
        <v>40682.051689814813</v>
      </c>
      <c r="T260" s="13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3">
        <f t="shared" si="28"/>
        <v>42072.738067129627</v>
      </c>
      <c r="T261" s="13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3">
        <f t="shared" si="28"/>
        <v>40330.755543981482</v>
      </c>
      <c r="T262" s="13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3">
        <f t="shared" si="28"/>
        <v>41017.885462962964</v>
      </c>
      <c r="T263" s="13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3">
        <f t="shared" si="28"/>
        <v>40555.24800925926</v>
      </c>
      <c r="T264" s="13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3">
        <f t="shared" si="28"/>
        <v>41149.954791666663</v>
      </c>
      <c r="T265" s="13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3">
        <f t="shared" si="28"/>
        <v>41010.620312500003</v>
      </c>
      <c r="T266" s="13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3">
        <f t="shared" si="28"/>
        <v>40267.245717592588</v>
      </c>
      <c r="T267" s="13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3">
        <f t="shared" si="28"/>
        <v>40205.174849537041</v>
      </c>
      <c r="T268" s="13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131.62883248730967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3">
        <f t="shared" si="28"/>
        <v>41785.452534722222</v>
      </c>
      <c r="T269" s="13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3">
        <f t="shared" si="28"/>
        <v>40809.15252314815</v>
      </c>
      <c r="T270" s="13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3">
        <f t="shared" si="28"/>
        <v>42758.197013888886</v>
      </c>
      <c r="T271" s="13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152.60869565217391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3">
        <f t="shared" si="28"/>
        <v>40637.866550925923</v>
      </c>
      <c r="T272" s="13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104.67999999999999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3">
        <f t="shared" si="28"/>
        <v>41612.10024305556</v>
      </c>
      <c r="T273" s="13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177.43366666666668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3">
        <f t="shared" si="28"/>
        <v>40235.900358796294</v>
      </c>
      <c r="T274" s="13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3">
        <f t="shared" si="28"/>
        <v>40697.498449074075</v>
      </c>
      <c r="T275" s="13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3">
        <f t="shared" si="28"/>
        <v>40969.912372685183</v>
      </c>
      <c r="T276" s="13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3">
        <f t="shared" si="28"/>
        <v>41193.032013888893</v>
      </c>
      <c r="T277" s="13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3">
        <f t="shared" si="28"/>
        <v>40967.081874999996</v>
      </c>
      <c r="T278" s="13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110.38153846153847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3">
        <f t="shared" si="28"/>
        <v>42117.891423611116</v>
      </c>
      <c r="T279" s="13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3">
        <f t="shared" si="28"/>
        <v>41164.040960648148</v>
      </c>
      <c r="T280" s="13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157.31829411764707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3">
        <f t="shared" si="28"/>
        <v>42759.244166666671</v>
      </c>
      <c r="T281" s="13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3">
        <f t="shared" si="28"/>
        <v>41744.590682870366</v>
      </c>
      <c r="T282" s="13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3">
        <f t="shared" si="28"/>
        <v>39950.163344907407</v>
      </c>
      <c r="T283" s="13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3">
        <f t="shared" si="28"/>
        <v>40194.920046296298</v>
      </c>
      <c r="T284" s="13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3">
        <f t="shared" si="28"/>
        <v>40675.71</v>
      </c>
      <c r="T285" s="13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3">
        <f t="shared" si="28"/>
        <v>40904.738194444442</v>
      </c>
      <c r="T286" s="13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3">
        <f t="shared" si="28"/>
        <v>41506.756111111114</v>
      </c>
      <c r="T287" s="13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3">
        <f t="shared" si="28"/>
        <v>41313.816249999996</v>
      </c>
      <c r="T288" s="13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176.29999999999998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3">
        <f t="shared" si="28"/>
        <v>41184.277986111112</v>
      </c>
      <c r="T289" s="13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3">
        <f t="shared" si="28"/>
        <v>41051.168900462959</v>
      </c>
      <c r="T290" s="13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104.82000000000001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3">
        <f t="shared" si="28"/>
        <v>41550.456412037034</v>
      </c>
      <c r="T291" s="13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3">
        <f t="shared" si="28"/>
        <v>40526.36917824074</v>
      </c>
      <c r="T292" s="13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3">
        <f t="shared" si="28"/>
        <v>41376.769050925926</v>
      </c>
      <c r="T293" s="13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3">
        <f t="shared" si="28"/>
        <v>40812.803229166668</v>
      </c>
      <c r="T294" s="13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101.38461538461539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3">
        <f t="shared" si="28"/>
        <v>41719.667986111112</v>
      </c>
      <c r="T295" s="13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3">
        <f t="shared" si="28"/>
        <v>40343.084421296298</v>
      </c>
      <c r="T296" s="13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3">
        <f t="shared" si="28"/>
        <v>41519.004733796297</v>
      </c>
      <c r="T297" s="13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118.72620000000001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3">
        <f t="shared" si="28"/>
        <v>41134.475497685184</v>
      </c>
      <c r="T298" s="13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3">
        <f t="shared" si="28"/>
        <v>42089.72802083334</v>
      </c>
      <c r="T299" s="13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108.93241269841269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3">
        <f t="shared" si="28"/>
        <v>41709.463518518518</v>
      </c>
      <c r="T300" s="13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178.95250000000001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3">
        <f t="shared" si="28"/>
        <v>40469.225231481483</v>
      </c>
      <c r="T301" s="13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3">
        <f t="shared" si="28"/>
        <v>40626.959930555553</v>
      </c>
      <c r="T302" s="13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3">
        <f t="shared" si="28"/>
        <v>41312.737673611111</v>
      </c>
      <c r="T303" s="13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3">
        <f t="shared" si="28"/>
        <v>40933.856921296298</v>
      </c>
      <c r="T304" s="13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3">
        <f t="shared" si="28"/>
        <v>41032.071134259262</v>
      </c>
      <c r="T305" s="13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231.64705882352939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3">
        <f t="shared" si="28"/>
        <v>41114.094872685186</v>
      </c>
      <c r="T306" s="13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130.33333333333331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3">
        <f t="shared" si="28"/>
        <v>40948.630196759259</v>
      </c>
      <c r="T307" s="13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3">
        <f t="shared" si="28"/>
        <v>41333.837187500001</v>
      </c>
      <c r="T308" s="13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3">
        <f t="shared" si="28"/>
        <v>41282.944456018515</v>
      </c>
      <c r="T309" s="13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3">
        <f t="shared" si="28"/>
        <v>40567.694560185184</v>
      </c>
      <c r="T310" s="13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118.94444444444446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3">
        <f t="shared" si="28"/>
        <v>41134.751550925925</v>
      </c>
      <c r="T311" s="13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3">
        <f t="shared" si="28"/>
        <v>40821.183136574073</v>
      </c>
      <c r="T312" s="13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3">
        <f t="shared" si="28"/>
        <v>40868.219814814816</v>
      </c>
      <c r="T313" s="13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111.87499999999999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3">
        <f t="shared" si="28"/>
        <v>41348.877685185187</v>
      </c>
      <c r="T314" s="13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104.73529411764706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3">
        <f t="shared" si="28"/>
        <v>40357.227939814817</v>
      </c>
      <c r="T315" s="13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385.15000000000003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3">
        <f t="shared" si="28"/>
        <v>41304.833194444444</v>
      </c>
      <c r="T316" s="13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101.248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3">
        <f t="shared" si="28"/>
        <v>41113.77238425926</v>
      </c>
      <c r="T317" s="13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3">
        <f t="shared" si="28"/>
        <v>41950.923576388886</v>
      </c>
      <c r="T318" s="13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100.80333333333333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3">
        <f t="shared" si="28"/>
        <v>41589.676886574074</v>
      </c>
      <c r="T319" s="13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283.32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3">
        <f t="shared" si="28"/>
        <v>41330.038784722223</v>
      </c>
      <c r="T320" s="13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112.68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3">
        <f t="shared" si="28"/>
        <v>40123.83829861111</v>
      </c>
      <c r="T321" s="13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106.58000000000001</v>
      </c>
      <c r="P322" s="8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3">
        <f t="shared" si="28"/>
        <v>42331.551307870366</v>
      </c>
      <c r="T322" s="13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E323/D323*100</f>
        <v>102.66285714285715</v>
      </c>
      <c r="P323" s="8">
        <f t="shared" ref="P323:P386" si="31">IFERROR(E323/L323,0)</f>
        <v>106.62314540059347</v>
      </c>
      <c r="Q323" t="str">
        <f t="shared" ref="Q323:Q386" si="32">LEFT(N323,(FIND("/",N323,1)-1))</f>
        <v>film &amp; video</v>
      </c>
      <c r="R323" t="str">
        <f t="shared" ref="R323:R386" si="33">MID(N323,FIND("/",N323)+1,256)</f>
        <v>documentary</v>
      </c>
      <c r="S323" s="13">
        <f t="shared" ref="S323:S386" si="34">(((J323/60)/60)/24)+DATE(1970,1,1)</f>
        <v>42647.446597222224</v>
      </c>
      <c r="T323" s="13">
        <f t="shared" ref="T323:T386" si="35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3">
        <f t="shared" si="34"/>
        <v>42473.57</v>
      </c>
      <c r="T324" s="13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3">
        <f t="shared" si="34"/>
        <v>42697.32136574074</v>
      </c>
      <c r="T325" s="13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3">
        <f t="shared" si="34"/>
        <v>42184.626250000001</v>
      </c>
      <c r="T326" s="13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3">
        <f t="shared" si="34"/>
        <v>42689.187881944439</v>
      </c>
      <c r="T327" s="13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112.92973333333333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3">
        <f t="shared" si="34"/>
        <v>42775.314884259264</v>
      </c>
      <c r="T328" s="13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3">
        <f t="shared" si="34"/>
        <v>42058.235289351855</v>
      </c>
      <c r="T329" s="13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103.61439999999999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3">
        <f t="shared" si="34"/>
        <v>42278.946620370371</v>
      </c>
      <c r="T330" s="13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3">
        <f t="shared" si="34"/>
        <v>42291.46674768519</v>
      </c>
      <c r="T331" s="13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3">
        <f t="shared" si="34"/>
        <v>41379.515775462962</v>
      </c>
      <c r="T332" s="13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3">
        <f t="shared" si="34"/>
        <v>42507.581412037034</v>
      </c>
      <c r="T333" s="13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3">
        <f t="shared" si="34"/>
        <v>42263.680289351847</v>
      </c>
      <c r="T334" s="13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3">
        <f t="shared" si="34"/>
        <v>42437.636469907404</v>
      </c>
      <c r="T335" s="13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3">
        <f t="shared" si="34"/>
        <v>42101.682372685187</v>
      </c>
      <c r="T336" s="13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3">
        <f t="shared" si="34"/>
        <v>42101.737442129626</v>
      </c>
      <c r="T337" s="13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116.83911999999998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3">
        <f t="shared" si="34"/>
        <v>42291.596273148149</v>
      </c>
      <c r="T338" s="13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3">
        <f t="shared" si="34"/>
        <v>42047.128564814819</v>
      </c>
      <c r="T339" s="13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110.13360000000002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3">
        <f t="shared" si="34"/>
        <v>42559.755671296298</v>
      </c>
      <c r="T340" s="13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3">
        <f t="shared" si="34"/>
        <v>42093.760046296295</v>
      </c>
      <c r="T341" s="13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3">
        <f t="shared" si="34"/>
        <v>42772.669062500005</v>
      </c>
      <c r="T342" s="13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3">
        <f t="shared" si="34"/>
        <v>41894.879606481481</v>
      </c>
      <c r="T343" s="13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100.36639999999998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3">
        <f t="shared" si="34"/>
        <v>42459.780844907407</v>
      </c>
      <c r="T344" s="13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102.02863333333335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3">
        <f t="shared" si="34"/>
        <v>41926.73778935185</v>
      </c>
      <c r="T345" s="13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3">
        <f t="shared" si="34"/>
        <v>42111.970995370371</v>
      </c>
      <c r="T346" s="13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3">
        <f t="shared" si="34"/>
        <v>42114.944328703699</v>
      </c>
      <c r="T347" s="13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3">
        <f t="shared" si="34"/>
        <v>42261.500243055561</v>
      </c>
      <c r="T348" s="13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3">
        <f t="shared" si="34"/>
        <v>42292.495474537034</v>
      </c>
      <c r="T349" s="13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3">
        <f t="shared" si="34"/>
        <v>42207.58699074074</v>
      </c>
      <c r="T350" s="13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3">
        <f t="shared" si="34"/>
        <v>42760.498935185184</v>
      </c>
      <c r="T351" s="13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114.75999999999999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3">
        <f t="shared" si="34"/>
        <v>42586.066076388888</v>
      </c>
      <c r="T352" s="13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127.34117647058822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3">
        <f t="shared" si="34"/>
        <v>42427.964745370366</v>
      </c>
      <c r="T353" s="13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3">
        <f t="shared" si="34"/>
        <v>41890.167453703703</v>
      </c>
      <c r="T354" s="13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3">
        <f t="shared" si="34"/>
        <v>42297.791886574079</v>
      </c>
      <c r="T355" s="13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3">
        <f t="shared" si="34"/>
        <v>42438.827789351853</v>
      </c>
      <c r="T356" s="13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116.25714285714285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3">
        <f t="shared" si="34"/>
        <v>41943.293912037036</v>
      </c>
      <c r="T357" s="13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3">
        <f t="shared" si="34"/>
        <v>42415.803159722222</v>
      </c>
      <c r="T358" s="13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3">
        <f t="shared" si="34"/>
        <v>42078.222187499996</v>
      </c>
      <c r="T359" s="13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103.08800000000001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3">
        <f t="shared" si="34"/>
        <v>42507.860196759255</v>
      </c>
      <c r="T360" s="13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3">
        <f t="shared" si="34"/>
        <v>41935.070486111108</v>
      </c>
      <c r="T361" s="13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3">
        <f t="shared" si="34"/>
        <v>42163.897916666669</v>
      </c>
      <c r="T362" s="13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3">
        <f t="shared" si="34"/>
        <v>41936.001226851848</v>
      </c>
      <c r="T363" s="13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124.15933781686496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3">
        <f t="shared" si="34"/>
        <v>41837.210543981484</v>
      </c>
      <c r="T364" s="13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3">
        <f t="shared" si="34"/>
        <v>40255.744629629626</v>
      </c>
      <c r="T365" s="13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110.16142857142856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3">
        <f t="shared" si="34"/>
        <v>41780.859629629631</v>
      </c>
      <c r="T366" s="13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3">
        <f t="shared" si="34"/>
        <v>41668.606469907405</v>
      </c>
      <c r="T367" s="13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101.31578947368421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3">
        <f t="shared" si="34"/>
        <v>41019.793032407404</v>
      </c>
      <c r="T368" s="13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3">
        <f t="shared" si="34"/>
        <v>41355.577291666668</v>
      </c>
      <c r="T369" s="13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104.11200000000001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3">
        <f t="shared" si="34"/>
        <v>42043.605578703704</v>
      </c>
      <c r="T370" s="13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3">
        <f t="shared" si="34"/>
        <v>40893.551724537036</v>
      </c>
      <c r="T371" s="13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3">
        <f t="shared" si="34"/>
        <v>42711.795138888891</v>
      </c>
      <c r="T372" s="13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3">
        <f t="shared" si="34"/>
        <v>41261.767812500002</v>
      </c>
      <c r="T373" s="13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3">
        <f t="shared" si="34"/>
        <v>42425.576898148152</v>
      </c>
      <c r="T374" s="13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3">
        <f t="shared" si="34"/>
        <v>41078.91201388889</v>
      </c>
      <c r="T375" s="13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3">
        <f t="shared" si="34"/>
        <v>40757.889247685183</v>
      </c>
      <c r="T376" s="13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3">
        <f t="shared" si="34"/>
        <v>41657.985081018516</v>
      </c>
      <c r="T377" s="13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105.9591836734694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3">
        <f t="shared" si="34"/>
        <v>42576.452731481477</v>
      </c>
      <c r="T378" s="13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3">
        <f t="shared" si="34"/>
        <v>42292.250787037032</v>
      </c>
      <c r="T379" s="13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111.76666666666665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3">
        <f t="shared" si="34"/>
        <v>42370.571851851855</v>
      </c>
      <c r="T380" s="13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116.08000000000001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3">
        <f t="shared" si="34"/>
        <v>40987.688333333332</v>
      </c>
      <c r="T381" s="13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141.5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3">
        <f t="shared" si="34"/>
        <v>42367.719814814816</v>
      </c>
      <c r="T382" s="13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104.72999999999999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3">
        <f t="shared" si="34"/>
        <v>41085.698113425926</v>
      </c>
      <c r="T383" s="13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255.83333333333331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3">
        <f t="shared" si="34"/>
        <v>41144.709490740745</v>
      </c>
      <c r="T384" s="13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206.70670670670671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3">
        <f t="shared" si="34"/>
        <v>41755.117581018516</v>
      </c>
      <c r="T385" s="13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112.105</v>
      </c>
      <c r="P386" s="8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3">
        <f t="shared" si="34"/>
        <v>41980.781793981485</v>
      </c>
      <c r="T386" s="13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E387/D387*100</f>
        <v>105.982</v>
      </c>
      <c r="P387" s="8">
        <f t="shared" ref="P387:P450" si="37">IFERROR(E387/L387,0)</f>
        <v>111.79535864978902</v>
      </c>
      <c r="Q387" t="str">
        <f t="shared" ref="Q387:Q450" si="38">LEFT(N387,(FIND("/",N387,1)-1))</f>
        <v>film &amp; video</v>
      </c>
      <c r="R387" t="str">
        <f t="shared" ref="R387:R450" si="39">MID(N387,FIND("/",N387)+1,256)</f>
        <v>documentary</v>
      </c>
      <c r="S387" s="13">
        <f t="shared" ref="S387:S450" si="40">(((J387/60)/60)/24)+DATE(1970,1,1)</f>
        <v>41934.584502314814</v>
      </c>
      <c r="T387" s="13">
        <f t="shared" ref="T387:T450" si="41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3">
        <f t="shared" si="40"/>
        <v>42211.951284722221</v>
      </c>
      <c r="T388" s="13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213.98947368421051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3">
        <f t="shared" si="40"/>
        <v>42200.67659722222</v>
      </c>
      <c r="T389" s="13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3">
        <f t="shared" si="40"/>
        <v>42549.076157407413</v>
      </c>
      <c r="T390" s="13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3">
        <f t="shared" si="40"/>
        <v>41674.063078703701</v>
      </c>
      <c r="T391" s="13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3">
        <f t="shared" si="40"/>
        <v>42112.036712962959</v>
      </c>
      <c r="T392" s="13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3">
        <f t="shared" si="40"/>
        <v>40865.042256944449</v>
      </c>
      <c r="T393" s="13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3">
        <f t="shared" si="40"/>
        <v>40763.717256944445</v>
      </c>
      <c r="T394" s="13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3">
        <f t="shared" si="40"/>
        <v>41526.708935185183</v>
      </c>
      <c r="T395" s="13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3">
        <f t="shared" si="40"/>
        <v>42417.818078703705</v>
      </c>
      <c r="T396" s="13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3">
        <f t="shared" si="40"/>
        <v>40990.909259259257</v>
      </c>
      <c r="T397" s="13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3">
        <f t="shared" si="40"/>
        <v>41082.564884259256</v>
      </c>
      <c r="T398" s="13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3">
        <f t="shared" si="40"/>
        <v>40379.776435185187</v>
      </c>
      <c r="T399" s="13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125.16000000000001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3">
        <f t="shared" si="40"/>
        <v>42078.793124999997</v>
      </c>
      <c r="T400" s="13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3">
        <f t="shared" si="40"/>
        <v>42687.875775462962</v>
      </c>
      <c r="T401" s="13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3">
        <f t="shared" si="40"/>
        <v>41745.635960648149</v>
      </c>
      <c r="T402" s="13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3">
        <f t="shared" si="40"/>
        <v>40732.842245370368</v>
      </c>
      <c r="T403" s="13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3">
        <f t="shared" si="40"/>
        <v>42292.539548611108</v>
      </c>
      <c r="T404" s="13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105.25999999999999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3">
        <f t="shared" si="40"/>
        <v>40718.310659722221</v>
      </c>
      <c r="T405" s="13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3">
        <f t="shared" si="40"/>
        <v>41646.628032407411</v>
      </c>
      <c r="T406" s="13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3">
        <f t="shared" si="40"/>
        <v>41674.08494212963</v>
      </c>
      <c r="T407" s="13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3">
        <f t="shared" si="40"/>
        <v>40638.162465277775</v>
      </c>
      <c r="T408" s="13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3">
        <f t="shared" si="40"/>
        <v>40806.870949074073</v>
      </c>
      <c r="T409" s="13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3">
        <f t="shared" si="40"/>
        <v>41543.735995370371</v>
      </c>
      <c r="T410" s="13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3">
        <f t="shared" si="40"/>
        <v>42543.862777777773</v>
      </c>
      <c r="T411" s="13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128.29999999999998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3">
        <f t="shared" si="40"/>
        <v>42113.981446759266</v>
      </c>
      <c r="T412" s="13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3">
        <f t="shared" si="40"/>
        <v>41598.17597222222</v>
      </c>
      <c r="T413" s="13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3">
        <f t="shared" si="40"/>
        <v>41099.742800925924</v>
      </c>
      <c r="T414" s="13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3">
        <f t="shared" si="40"/>
        <v>41079.877442129626</v>
      </c>
      <c r="T415" s="13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3">
        <f t="shared" si="40"/>
        <v>41529.063252314816</v>
      </c>
      <c r="T416" s="13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3">
        <f t="shared" si="40"/>
        <v>41904.851875</v>
      </c>
      <c r="T417" s="13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120.21700000000001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3">
        <f t="shared" si="40"/>
        <v>41648.396192129629</v>
      </c>
      <c r="T418" s="13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3">
        <f t="shared" si="40"/>
        <v>41360.970601851855</v>
      </c>
      <c r="T419" s="13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3">
        <f t="shared" si="40"/>
        <v>42178.282372685186</v>
      </c>
      <c r="T420" s="13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3">
        <f t="shared" si="40"/>
        <v>41394.842442129629</v>
      </c>
      <c r="T421" s="13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0.43939393939393934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3">
        <f t="shared" si="40"/>
        <v>41682.23646990741</v>
      </c>
      <c r="T422" s="13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3">
        <f t="shared" si="40"/>
        <v>42177.491388888884</v>
      </c>
      <c r="T423" s="13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3">
        <f t="shared" si="40"/>
        <v>41863.260381944441</v>
      </c>
      <c r="T424" s="13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3">
        <f t="shared" si="40"/>
        <v>41400.92627314815</v>
      </c>
      <c r="T425" s="13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6.7966666666666677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3">
        <f t="shared" si="40"/>
        <v>40934.376145833332</v>
      </c>
      <c r="T426" s="13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3">
        <f t="shared" si="40"/>
        <v>42275.861157407402</v>
      </c>
      <c r="T427" s="13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1.3299999999999998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3">
        <f t="shared" si="40"/>
        <v>42400.711967592593</v>
      </c>
      <c r="T428" s="13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8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3">
        <f t="shared" si="40"/>
        <v>42285.909027777772</v>
      </c>
      <c r="T429" s="13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5.6333333333333329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3">
        <f t="shared" si="40"/>
        <v>41778.766724537039</v>
      </c>
      <c r="T430" s="13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8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3">
        <f t="shared" si="40"/>
        <v>40070.901412037041</v>
      </c>
      <c r="T431" s="13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3">
        <f t="shared" si="40"/>
        <v>41513.107256944444</v>
      </c>
      <c r="T432" s="13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3">
        <f t="shared" si="40"/>
        <v>42526.871331018512</v>
      </c>
      <c r="T433" s="13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3">
        <f t="shared" si="40"/>
        <v>42238.726631944446</v>
      </c>
      <c r="T434" s="13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8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3">
        <f t="shared" si="40"/>
        <v>42228.629884259266</v>
      </c>
      <c r="T435" s="13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3">
        <f t="shared" si="40"/>
        <v>41576.834513888891</v>
      </c>
      <c r="T436" s="13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3">
        <f t="shared" si="40"/>
        <v>41500.747453703705</v>
      </c>
      <c r="T437" s="13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8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3">
        <f t="shared" si="40"/>
        <v>41456.36241898148</v>
      </c>
      <c r="T438" s="13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8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3">
        <f t="shared" si="40"/>
        <v>42591.31858796296</v>
      </c>
      <c r="T439" s="13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3">
        <f t="shared" si="40"/>
        <v>42296.261087962965</v>
      </c>
      <c r="T440" s="13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8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3">
        <f t="shared" si="40"/>
        <v>41919.761782407404</v>
      </c>
      <c r="T441" s="13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3">
        <f t="shared" si="40"/>
        <v>42423.985567129625</v>
      </c>
      <c r="T442" s="13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8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3">
        <f t="shared" si="40"/>
        <v>41550.793935185182</v>
      </c>
      <c r="T443" s="13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39.358823529411765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3">
        <f t="shared" si="40"/>
        <v>42024.888692129629</v>
      </c>
      <c r="T444" s="13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3">
        <f t="shared" si="40"/>
        <v>41650.015057870369</v>
      </c>
      <c r="T445" s="13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3">
        <f t="shared" si="40"/>
        <v>40894.906956018516</v>
      </c>
      <c r="T446" s="13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3.3333333333333335E-3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3">
        <f t="shared" si="40"/>
        <v>42130.335358796292</v>
      </c>
      <c r="T447" s="13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7.2952380952380951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3">
        <f t="shared" si="40"/>
        <v>42037.083564814813</v>
      </c>
      <c r="T448" s="13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1.6666666666666666E-2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3">
        <f t="shared" si="40"/>
        <v>41331.555127314816</v>
      </c>
      <c r="T449" s="13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3.2804000000000002</v>
      </c>
      <c r="P450" s="8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3">
        <f t="shared" si="40"/>
        <v>41753.758043981477</v>
      </c>
      <c r="T450" s="13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E451/D451*100</f>
        <v>2.25</v>
      </c>
      <c r="P451" s="8">
        <f t="shared" ref="P451:P514" si="43">IFERROR(E451/L451,0)</f>
        <v>9</v>
      </c>
      <c r="Q451" t="str">
        <f t="shared" ref="Q451:Q514" si="44">LEFT(N451,(FIND("/",N451,1)-1))</f>
        <v>film &amp; video</v>
      </c>
      <c r="R451" t="str">
        <f t="shared" ref="R451:R514" si="45">MID(N451,FIND("/",N451)+1,256)</f>
        <v>animation</v>
      </c>
      <c r="S451" s="13">
        <f t="shared" ref="S451:S514" si="46">(((J451/60)/60)/24)+DATE(1970,1,1)</f>
        <v>41534.568113425928</v>
      </c>
      <c r="T451" s="13">
        <f t="shared" ref="T451:T514" si="47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3">
        <f t="shared" si="46"/>
        <v>41654.946759259255</v>
      </c>
      <c r="T452" s="13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8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3">
        <f t="shared" si="46"/>
        <v>41634.715173611112</v>
      </c>
      <c r="T453" s="13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3">
        <f t="shared" si="46"/>
        <v>42107.703877314809</v>
      </c>
      <c r="T454" s="13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2.7404479578392621E-2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3">
        <f t="shared" si="46"/>
        <v>42038.824988425928</v>
      </c>
      <c r="T455" s="13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0.82000000000000006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3">
        <f t="shared" si="46"/>
        <v>41938.717256944445</v>
      </c>
      <c r="T456" s="13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6.9230769230769221E-2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3">
        <f t="shared" si="46"/>
        <v>40971.002569444441</v>
      </c>
      <c r="T457" s="13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0.68631863186318631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3">
        <f t="shared" si="46"/>
        <v>41547.694456018515</v>
      </c>
      <c r="T458" s="13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8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3">
        <f t="shared" si="46"/>
        <v>41837.767500000002</v>
      </c>
      <c r="T459" s="13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3">
        <f t="shared" si="46"/>
        <v>41378.69976851852</v>
      </c>
      <c r="T460" s="13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3">
        <f t="shared" si="46"/>
        <v>40800.6403587963</v>
      </c>
      <c r="T461" s="13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0.29411764705882354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3">
        <f t="shared" si="46"/>
        <v>41759.542534722219</v>
      </c>
      <c r="T462" s="13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8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3">
        <f t="shared" si="46"/>
        <v>41407.84684027778</v>
      </c>
      <c r="T463" s="13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8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3">
        <f t="shared" si="46"/>
        <v>40705.126631944448</v>
      </c>
      <c r="T464" s="13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2.2727272727272729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3">
        <f t="shared" si="46"/>
        <v>40750.710104166668</v>
      </c>
      <c r="T465" s="13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9.9009900990099015E-2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3">
        <f t="shared" si="46"/>
        <v>42488.848784722228</v>
      </c>
      <c r="T466" s="13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3">
        <f t="shared" si="46"/>
        <v>41801.120069444441</v>
      </c>
      <c r="T467" s="13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3">
        <f t="shared" si="46"/>
        <v>41129.942870370374</v>
      </c>
      <c r="T468" s="13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3">
        <f t="shared" si="46"/>
        <v>41135.679791666669</v>
      </c>
      <c r="T469" s="13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8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3">
        <f t="shared" si="46"/>
        <v>41041.167627314811</v>
      </c>
      <c r="T470" s="13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8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3">
        <f t="shared" si="46"/>
        <v>41827.989861111113</v>
      </c>
      <c r="T471" s="13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3">
        <f t="shared" si="46"/>
        <v>41605.167696759258</v>
      </c>
      <c r="T472" s="13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3">
        <f t="shared" si="46"/>
        <v>41703.721979166665</v>
      </c>
      <c r="T473" s="13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3">
        <f t="shared" si="46"/>
        <v>41844.922662037039</v>
      </c>
      <c r="T474" s="13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3">
        <f t="shared" si="46"/>
        <v>41869.698136574072</v>
      </c>
      <c r="T475" s="13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3.0303030303030304E-2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3">
        <f t="shared" si="46"/>
        <v>42753.329039351855</v>
      </c>
      <c r="T476" s="13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8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3">
        <f t="shared" si="46"/>
        <v>42100.086145833338</v>
      </c>
      <c r="T477" s="13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3">
        <f t="shared" si="46"/>
        <v>41757.975011574075</v>
      </c>
      <c r="T478" s="13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8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3">
        <f t="shared" si="46"/>
        <v>40987.83488425926</v>
      </c>
      <c r="T479" s="13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8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3">
        <f t="shared" si="46"/>
        <v>42065.910983796297</v>
      </c>
      <c r="T480" s="13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3">
        <f t="shared" si="46"/>
        <v>41904.407812500001</v>
      </c>
      <c r="T481" s="13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3">
        <f t="shared" si="46"/>
        <v>41465.500173611108</v>
      </c>
      <c r="T482" s="13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3">
        <f t="shared" si="46"/>
        <v>41162.672326388885</v>
      </c>
      <c r="T483" s="13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3">
        <f t="shared" si="46"/>
        <v>42447.896875000006</v>
      </c>
      <c r="T484" s="13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3">
        <f t="shared" si="46"/>
        <v>41243.197592592594</v>
      </c>
      <c r="T485" s="13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3">
        <f t="shared" si="46"/>
        <v>42272.93949074074</v>
      </c>
      <c r="T486" s="13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21.906971229845084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3">
        <f t="shared" si="46"/>
        <v>41381.50577546296</v>
      </c>
      <c r="T487" s="13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3">
        <f t="shared" si="46"/>
        <v>41761.94258101852</v>
      </c>
      <c r="T488" s="13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8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3">
        <f t="shared" si="46"/>
        <v>42669.594837962963</v>
      </c>
      <c r="T489" s="13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8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3">
        <f t="shared" si="46"/>
        <v>42714.054398148146</v>
      </c>
      <c r="T490" s="13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0.28667813379201834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3">
        <f t="shared" si="46"/>
        <v>40882.481666666667</v>
      </c>
      <c r="T491" s="13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8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3">
        <f t="shared" si="46"/>
        <v>41113.968576388892</v>
      </c>
      <c r="T492" s="13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8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3">
        <f t="shared" si="46"/>
        <v>42366.982627314821</v>
      </c>
      <c r="T493" s="13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8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3">
        <f t="shared" si="46"/>
        <v>42596.03506944445</v>
      </c>
      <c r="T494" s="13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8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3">
        <f t="shared" si="46"/>
        <v>42114.726134259254</v>
      </c>
      <c r="T495" s="13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3">
        <f t="shared" si="46"/>
        <v>41799.830613425926</v>
      </c>
      <c r="T496" s="13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8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3">
        <f t="shared" si="46"/>
        <v>42171.827604166669</v>
      </c>
      <c r="T497" s="13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1.6666666666666668E-3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3">
        <f t="shared" si="46"/>
        <v>41620.93141203704</v>
      </c>
      <c r="T498" s="13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0.6696428571428571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3">
        <f t="shared" si="46"/>
        <v>41945.037789351853</v>
      </c>
      <c r="T499" s="13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4.5985132395404564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3">
        <f t="shared" si="46"/>
        <v>40858.762141203704</v>
      </c>
      <c r="T500" s="13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3">
        <f t="shared" si="46"/>
        <v>40043.895462962959</v>
      </c>
      <c r="T501" s="13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3.3076923076923079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3">
        <f t="shared" si="46"/>
        <v>40247.886006944449</v>
      </c>
      <c r="T502" s="13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8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3">
        <f t="shared" si="46"/>
        <v>40703.234386574077</v>
      </c>
      <c r="T503" s="13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3">
        <f t="shared" si="46"/>
        <v>40956.553530092591</v>
      </c>
      <c r="T504" s="13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1.7538461538461538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3">
        <f t="shared" si="46"/>
        <v>41991.526655092588</v>
      </c>
      <c r="T505" s="13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3">
        <f t="shared" si="46"/>
        <v>40949.98364583333</v>
      </c>
      <c r="T506" s="13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0.43333333333333329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3">
        <f t="shared" si="46"/>
        <v>42318.098217592589</v>
      </c>
      <c r="T507" s="13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0.125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3">
        <f t="shared" si="46"/>
        <v>41466.552314814813</v>
      </c>
      <c r="T508" s="13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3">
        <f t="shared" si="46"/>
        <v>41156.958993055552</v>
      </c>
      <c r="T509" s="13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0.8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3">
        <f t="shared" si="46"/>
        <v>40995.024317129632</v>
      </c>
      <c r="T510" s="13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0.2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3">
        <f t="shared" si="46"/>
        <v>42153.631597222222</v>
      </c>
      <c r="T511" s="13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8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3">
        <f t="shared" si="46"/>
        <v>42400.176377314812</v>
      </c>
      <c r="T512" s="13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3">
        <f t="shared" si="46"/>
        <v>41340.303032407406</v>
      </c>
      <c r="T513" s="13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0.13749999999999998</v>
      </c>
      <c r="P514" s="8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3">
        <f t="shared" si="46"/>
        <v>42649.742210648154</v>
      </c>
      <c r="T514" s="13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E515/D515*100</f>
        <v>13.923999999999999</v>
      </c>
      <c r="P515" s="8">
        <f t="shared" ref="P515:P578" si="49">IFERROR(E515/L515,0)</f>
        <v>102.38235294117646</v>
      </c>
      <c r="Q515" t="str">
        <f t="shared" ref="Q515:Q578" si="50">LEFT(N515,(FIND("/",N515,1)-1))</f>
        <v>film &amp; video</v>
      </c>
      <c r="R515" t="str">
        <f t="shared" ref="R515:R578" si="51">MID(N515,FIND("/",N515)+1,256)</f>
        <v>animation</v>
      </c>
      <c r="S515" s="13">
        <f t="shared" ref="S515:S578" si="52">(((J515/60)/60)/24)+DATE(1970,1,1)</f>
        <v>42552.653993055559</v>
      </c>
      <c r="T515" s="13">
        <f t="shared" ref="T515:T578" si="5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3">
        <f t="shared" si="52"/>
        <v>41830.613969907405</v>
      </c>
      <c r="T516" s="13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3">
        <f t="shared" si="52"/>
        <v>42327.490752314814</v>
      </c>
      <c r="T517" s="13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8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3">
        <f t="shared" si="52"/>
        <v>42091.778703703705</v>
      </c>
      <c r="T518" s="13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3">
        <f t="shared" si="52"/>
        <v>42738.615289351852</v>
      </c>
      <c r="T519" s="13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8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3">
        <f t="shared" si="52"/>
        <v>42223.616018518514</v>
      </c>
      <c r="T520" s="13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22.881426547787683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3">
        <f t="shared" si="52"/>
        <v>41218.391446759262</v>
      </c>
      <c r="T521" s="13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3">
        <f t="shared" si="52"/>
        <v>42318.702094907407</v>
      </c>
      <c r="T522" s="13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3">
        <f t="shared" si="52"/>
        <v>42646.092812499999</v>
      </c>
      <c r="T523" s="13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3">
        <f t="shared" si="52"/>
        <v>42430.040798611109</v>
      </c>
      <c r="T524" s="13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3">
        <f t="shared" si="52"/>
        <v>42238.13282407407</v>
      </c>
      <c r="T525" s="13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108.67285714285715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3">
        <f t="shared" si="52"/>
        <v>42492.717233796298</v>
      </c>
      <c r="T526" s="13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13">
        <f t="shared" si="52"/>
        <v>41850.400937500002</v>
      </c>
      <c r="T527" s="13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113.99999999999999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3">
        <f t="shared" si="52"/>
        <v>42192.591944444444</v>
      </c>
      <c r="T528" s="13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3">
        <f t="shared" si="52"/>
        <v>42753.205625000002</v>
      </c>
      <c r="T529" s="13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115.65217391304347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3">
        <f t="shared" si="52"/>
        <v>42155.920219907406</v>
      </c>
      <c r="T530" s="13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130.41666666666666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3">
        <f t="shared" si="52"/>
        <v>42725.031180555554</v>
      </c>
      <c r="T531" s="13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107.78267254038178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3">
        <f t="shared" si="52"/>
        <v>42157.591064814813</v>
      </c>
      <c r="T532" s="13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3">
        <f t="shared" si="52"/>
        <v>42676.065150462964</v>
      </c>
      <c r="T533" s="13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3">
        <f t="shared" si="52"/>
        <v>42473.007037037038</v>
      </c>
      <c r="T534" s="13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3">
        <f t="shared" si="52"/>
        <v>42482.43478009259</v>
      </c>
      <c r="T535" s="13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104.66666666666666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3">
        <f t="shared" si="52"/>
        <v>42270.810995370368</v>
      </c>
      <c r="T536" s="13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102.49999999999999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3">
        <f t="shared" si="52"/>
        <v>42711.545196759253</v>
      </c>
      <c r="T537" s="13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118.25757575757576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3">
        <f t="shared" si="52"/>
        <v>42179.344988425932</v>
      </c>
      <c r="T538" s="13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3">
        <f t="shared" si="52"/>
        <v>42282.768414351856</v>
      </c>
      <c r="T539" s="13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3">
        <f t="shared" si="52"/>
        <v>42473.794710648144</v>
      </c>
      <c r="T540" s="13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3">
        <f t="shared" si="52"/>
        <v>42535.049849537041</v>
      </c>
      <c r="T541" s="13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6.6666666666666671E-3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13">
        <f t="shared" si="52"/>
        <v>42009.817199074074</v>
      </c>
      <c r="T542" s="13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0.55555555555555558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13">
        <f t="shared" si="52"/>
        <v>42276.046689814815</v>
      </c>
      <c r="T543" s="13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3.9999999999999996E-4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13">
        <f t="shared" si="52"/>
        <v>42433.737453703703</v>
      </c>
      <c r="T544" s="13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0.31818181818181818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13">
        <f t="shared" si="52"/>
        <v>41914.092152777775</v>
      </c>
      <c r="T545" s="13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13">
        <f t="shared" si="52"/>
        <v>42525.656944444447</v>
      </c>
      <c r="T546" s="13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3">
        <f t="shared" si="52"/>
        <v>42283.592465277776</v>
      </c>
      <c r="T547" s="13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8.666666666666667E-2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13">
        <f t="shared" si="52"/>
        <v>42249.667997685188</v>
      </c>
      <c r="T548" s="13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8">
        <f t="shared" si="49"/>
        <v>0</v>
      </c>
      <c r="Q549" t="str">
        <f t="shared" si="50"/>
        <v>technology</v>
      </c>
      <c r="R549" t="str">
        <f t="shared" si="51"/>
        <v>web</v>
      </c>
      <c r="S549" s="13">
        <f t="shared" si="52"/>
        <v>42380.696342592593</v>
      </c>
      <c r="T549" s="13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13">
        <f t="shared" si="52"/>
        <v>42276.903333333335</v>
      </c>
      <c r="T550" s="13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13">
        <f t="shared" si="52"/>
        <v>42163.636828703704</v>
      </c>
      <c r="T551" s="13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0.70000000000000007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13">
        <f t="shared" si="52"/>
        <v>42753.678761574076</v>
      </c>
      <c r="T552" s="13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3">
        <f t="shared" si="52"/>
        <v>42173.275740740741</v>
      </c>
      <c r="T553" s="13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8">
        <f t="shared" si="49"/>
        <v>0</v>
      </c>
      <c r="Q554" t="str">
        <f t="shared" si="50"/>
        <v>technology</v>
      </c>
      <c r="R554" t="str">
        <f t="shared" si="51"/>
        <v>web</v>
      </c>
      <c r="S554" s="13">
        <f t="shared" si="52"/>
        <v>42318.616851851853</v>
      </c>
      <c r="T554" s="13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13">
        <f t="shared" si="52"/>
        <v>41927.71980324074</v>
      </c>
      <c r="T555" s="13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36.589147286821706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3">
        <f t="shared" si="52"/>
        <v>41901.684861111113</v>
      </c>
      <c r="T556" s="13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8">
        <f t="shared" si="49"/>
        <v>0</v>
      </c>
      <c r="Q557" t="str">
        <f t="shared" si="50"/>
        <v>technology</v>
      </c>
      <c r="R557" t="str">
        <f t="shared" si="51"/>
        <v>web</v>
      </c>
      <c r="S557" s="13">
        <f t="shared" si="52"/>
        <v>42503.353506944448</v>
      </c>
      <c r="T557" s="13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13">
        <f t="shared" si="52"/>
        <v>42345.860150462962</v>
      </c>
      <c r="T558" s="13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0.91066666666666674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13">
        <f t="shared" si="52"/>
        <v>42676.942164351851</v>
      </c>
      <c r="T559" s="13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8">
        <f t="shared" si="49"/>
        <v>0</v>
      </c>
      <c r="Q560" t="str">
        <f t="shared" si="50"/>
        <v>technology</v>
      </c>
      <c r="R560" t="str">
        <f t="shared" si="51"/>
        <v>web</v>
      </c>
      <c r="S560" s="13">
        <f t="shared" si="52"/>
        <v>42057.883159722223</v>
      </c>
      <c r="T560" s="13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2.0833333333333336E-2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13">
        <f t="shared" si="52"/>
        <v>42321.283101851848</v>
      </c>
      <c r="T561" s="13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13">
        <f t="shared" si="52"/>
        <v>41960.771354166667</v>
      </c>
      <c r="T562" s="13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0.36666666666666664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13">
        <f t="shared" si="52"/>
        <v>42268.658715277779</v>
      </c>
      <c r="T563" s="13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8">
        <f t="shared" si="49"/>
        <v>0</v>
      </c>
      <c r="Q564" t="str">
        <f t="shared" si="50"/>
        <v>technology</v>
      </c>
      <c r="R564" t="str">
        <f t="shared" si="51"/>
        <v>web</v>
      </c>
      <c r="S564" s="13">
        <f t="shared" si="52"/>
        <v>42692.389062500006</v>
      </c>
      <c r="T564" s="13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9.0666666666666659E-2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13">
        <f t="shared" si="52"/>
        <v>42022.069988425923</v>
      </c>
      <c r="T565" s="13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5.5555555555555558E-3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13">
        <f t="shared" si="52"/>
        <v>42411.942997685182</v>
      </c>
      <c r="T566" s="13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8">
        <f t="shared" si="49"/>
        <v>0</v>
      </c>
      <c r="Q567" t="str">
        <f t="shared" si="50"/>
        <v>technology</v>
      </c>
      <c r="R567" t="str">
        <f t="shared" si="51"/>
        <v>web</v>
      </c>
      <c r="S567" s="13">
        <f t="shared" si="52"/>
        <v>42165.785289351858</v>
      </c>
      <c r="T567" s="13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13">
        <f t="shared" si="52"/>
        <v>42535.68440972222</v>
      </c>
      <c r="T568" s="13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8">
        <f t="shared" si="49"/>
        <v>0</v>
      </c>
      <c r="Q569" t="str">
        <f t="shared" si="50"/>
        <v>technology</v>
      </c>
      <c r="R569" t="str">
        <f t="shared" si="51"/>
        <v>web</v>
      </c>
      <c r="S569" s="13">
        <f t="shared" si="52"/>
        <v>41975.842523148152</v>
      </c>
      <c r="T569" s="13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13">
        <f t="shared" si="52"/>
        <v>42348.9215625</v>
      </c>
      <c r="T570" s="13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0.8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13">
        <f t="shared" si="52"/>
        <v>42340.847361111111</v>
      </c>
      <c r="T571" s="13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0.16705882352941176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13">
        <f t="shared" si="52"/>
        <v>42388.798252314817</v>
      </c>
      <c r="T572" s="13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0.42399999999999999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13">
        <f t="shared" si="52"/>
        <v>42192.816238425927</v>
      </c>
      <c r="T573" s="13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8">
        <f t="shared" si="49"/>
        <v>0</v>
      </c>
      <c r="Q574" t="str">
        <f t="shared" si="50"/>
        <v>technology</v>
      </c>
      <c r="R574" t="str">
        <f t="shared" si="51"/>
        <v>web</v>
      </c>
      <c r="S574" s="13">
        <f t="shared" si="52"/>
        <v>42282.71629629629</v>
      </c>
      <c r="T574" s="13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0.38925389253892539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3">
        <f t="shared" si="52"/>
        <v>41963.050127314811</v>
      </c>
      <c r="T575" s="13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0.7155635062611807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13">
        <f t="shared" si="52"/>
        <v>42632.443368055552</v>
      </c>
      <c r="T576" s="13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0.43166666666666664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13">
        <f t="shared" si="52"/>
        <v>42138.692627314813</v>
      </c>
      <c r="T577" s="13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1.25E-3</v>
      </c>
      <c r="P578" s="8">
        <f t="shared" si="49"/>
        <v>1</v>
      </c>
      <c r="Q578" t="str">
        <f t="shared" si="50"/>
        <v>technology</v>
      </c>
      <c r="R578" t="str">
        <f t="shared" si="51"/>
        <v>web</v>
      </c>
      <c r="S578" s="13">
        <f t="shared" si="52"/>
        <v>42031.471666666665</v>
      </c>
      <c r="T578" s="13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E579/D579*100</f>
        <v>0.2</v>
      </c>
      <c r="P579" s="8">
        <f t="shared" ref="P579:P642" si="55">IFERROR(E579/L579,0)</f>
        <v>10</v>
      </c>
      <c r="Q579" t="str">
        <f t="shared" ref="Q579:Q642" si="56">LEFT(N579,(FIND("/",N579,1)-1))</f>
        <v>technology</v>
      </c>
      <c r="R579" t="str">
        <f t="shared" ref="R579:R642" si="57">MID(N579,FIND("/",N579)+1,256)</f>
        <v>web</v>
      </c>
      <c r="S579" s="13">
        <f t="shared" ref="S579:S642" si="58">(((J579/60)/60)/24)+DATE(1970,1,1)</f>
        <v>42450.589143518519</v>
      </c>
      <c r="T579" s="13">
        <f t="shared" ref="T579:T642" si="5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13">
        <f t="shared" si="58"/>
        <v>42230.578622685185</v>
      </c>
      <c r="T580" s="13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13">
        <f t="shared" si="58"/>
        <v>41968.852118055554</v>
      </c>
      <c r="T581" s="13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13">
        <f t="shared" si="58"/>
        <v>42605.908182870371</v>
      </c>
      <c r="T582" s="13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8">
        <f t="shared" si="55"/>
        <v>0</v>
      </c>
      <c r="Q583" t="str">
        <f t="shared" si="56"/>
        <v>technology</v>
      </c>
      <c r="R583" t="str">
        <f t="shared" si="57"/>
        <v>web</v>
      </c>
      <c r="S583" s="13">
        <f t="shared" si="58"/>
        <v>42188.012777777782</v>
      </c>
      <c r="T583" s="13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8">
        <f t="shared" si="55"/>
        <v>0</v>
      </c>
      <c r="Q584" t="str">
        <f t="shared" si="56"/>
        <v>technology</v>
      </c>
      <c r="R584" t="str">
        <f t="shared" si="57"/>
        <v>web</v>
      </c>
      <c r="S584" s="13">
        <f t="shared" si="58"/>
        <v>42055.739803240736</v>
      </c>
      <c r="T584" s="13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1.1111111111111112E-2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13">
        <f t="shared" si="58"/>
        <v>42052.93850694444</v>
      </c>
      <c r="T585" s="13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13">
        <f t="shared" si="58"/>
        <v>42049.716620370367</v>
      </c>
      <c r="T586" s="13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8">
        <f t="shared" si="55"/>
        <v>0</v>
      </c>
      <c r="Q587" t="str">
        <f t="shared" si="56"/>
        <v>technology</v>
      </c>
      <c r="R587" t="str">
        <f t="shared" si="57"/>
        <v>web</v>
      </c>
      <c r="S587" s="13">
        <f t="shared" si="58"/>
        <v>42283.3909375</v>
      </c>
      <c r="T587" s="13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0.55999999999999994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13">
        <f t="shared" si="58"/>
        <v>42020.854247685187</v>
      </c>
      <c r="T588" s="13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9.0833333333333339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3">
        <f t="shared" si="58"/>
        <v>42080.757326388892</v>
      </c>
      <c r="T589" s="13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3.3444444444444441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13">
        <f t="shared" si="58"/>
        <v>42631.769513888896</v>
      </c>
      <c r="T590" s="13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1.3333333333333334E-2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13">
        <f t="shared" si="58"/>
        <v>42178.614571759259</v>
      </c>
      <c r="T591" s="13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3">
        <f t="shared" si="58"/>
        <v>42377.554756944446</v>
      </c>
      <c r="T592" s="13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13">
        <f t="shared" si="58"/>
        <v>42177.543171296296</v>
      </c>
      <c r="T593" s="13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3.3333333333333335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13">
        <f t="shared" si="58"/>
        <v>41946.232175925928</v>
      </c>
      <c r="T594" s="13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3">
        <f t="shared" si="58"/>
        <v>42070.677604166667</v>
      </c>
      <c r="T595" s="13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13">
        <f t="shared" si="58"/>
        <v>42446.780162037037</v>
      </c>
      <c r="T596" s="13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13">
        <f t="shared" si="58"/>
        <v>42083.069884259254</v>
      </c>
      <c r="T597" s="13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13">
        <f t="shared" si="58"/>
        <v>42646.896898148145</v>
      </c>
      <c r="T598" s="13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0.26666666666666666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13">
        <f t="shared" si="58"/>
        <v>42545.705266203702</v>
      </c>
      <c r="T599" s="13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3">
        <f t="shared" si="58"/>
        <v>41948.00209490741</v>
      </c>
      <c r="T600" s="13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13">
        <f t="shared" si="58"/>
        <v>42047.812523148154</v>
      </c>
      <c r="T601" s="13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13">
        <f t="shared" si="58"/>
        <v>42073.798171296294</v>
      </c>
      <c r="T602" s="13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1.4000000000000001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3">
        <f t="shared" si="58"/>
        <v>41969.858090277776</v>
      </c>
      <c r="T603" s="13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8">
        <f t="shared" si="55"/>
        <v>0</v>
      </c>
      <c r="Q604" t="str">
        <f t="shared" si="56"/>
        <v>technology</v>
      </c>
      <c r="R604" t="str">
        <f t="shared" si="57"/>
        <v>web</v>
      </c>
      <c r="S604" s="13">
        <f t="shared" si="58"/>
        <v>42143.79415509259</v>
      </c>
      <c r="T604" s="13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3">
        <f t="shared" si="58"/>
        <v>41835.639155092591</v>
      </c>
      <c r="T605" s="13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8">
        <f t="shared" si="55"/>
        <v>0</v>
      </c>
      <c r="Q606" t="str">
        <f t="shared" si="56"/>
        <v>technology</v>
      </c>
      <c r="R606" t="str">
        <f t="shared" si="57"/>
        <v>web</v>
      </c>
      <c r="S606" s="13">
        <f t="shared" si="58"/>
        <v>41849.035370370373</v>
      </c>
      <c r="T606" s="13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13">
        <f t="shared" si="58"/>
        <v>42194.357731481476</v>
      </c>
      <c r="T607" s="13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13">
        <f t="shared" si="58"/>
        <v>42102.650567129633</v>
      </c>
      <c r="T608" s="13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8">
        <f t="shared" si="55"/>
        <v>0</v>
      </c>
      <c r="Q609" t="str">
        <f t="shared" si="56"/>
        <v>technology</v>
      </c>
      <c r="R609" t="str">
        <f t="shared" si="57"/>
        <v>web</v>
      </c>
      <c r="S609" s="13">
        <f t="shared" si="58"/>
        <v>42300.825648148151</v>
      </c>
      <c r="T609" s="13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0.97400000000000009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13">
        <f t="shared" si="58"/>
        <v>42140.921064814815</v>
      </c>
      <c r="T610" s="13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0.64102564102564097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13">
        <f t="shared" si="58"/>
        <v>42307.034074074079</v>
      </c>
      <c r="T611" s="13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8">
        <f t="shared" si="55"/>
        <v>0</v>
      </c>
      <c r="Q612" t="str">
        <f t="shared" si="56"/>
        <v>technology</v>
      </c>
      <c r="R612" t="str">
        <f t="shared" si="57"/>
        <v>web</v>
      </c>
      <c r="S612" s="13">
        <f t="shared" si="58"/>
        <v>42086.83085648148</v>
      </c>
      <c r="T612" s="13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8">
        <f t="shared" si="55"/>
        <v>0</v>
      </c>
      <c r="Q613" t="str">
        <f t="shared" si="56"/>
        <v>technology</v>
      </c>
      <c r="R613" t="str">
        <f t="shared" si="57"/>
        <v>web</v>
      </c>
      <c r="S613" s="13">
        <f t="shared" si="58"/>
        <v>42328.560613425929</v>
      </c>
      <c r="T613" s="13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8">
        <f t="shared" si="55"/>
        <v>0</v>
      </c>
      <c r="Q614" t="str">
        <f t="shared" si="56"/>
        <v>technology</v>
      </c>
      <c r="R614" t="str">
        <f t="shared" si="57"/>
        <v>web</v>
      </c>
      <c r="S614" s="13">
        <f t="shared" si="58"/>
        <v>42585.031782407401</v>
      </c>
      <c r="T614" s="13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21.363333333333333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3">
        <f t="shared" si="58"/>
        <v>42247.496759259258</v>
      </c>
      <c r="T615" s="13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8">
        <f t="shared" si="55"/>
        <v>0</v>
      </c>
      <c r="Q616" t="str">
        <f t="shared" si="56"/>
        <v>technology</v>
      </c>
      <c r="R616" t="str">
        <f t="shared" si="57"/>
        <v>web</v>
      </c>
      <c r="S616" s="13">
        <f t="shared" si="58"/>
        <v>42515.061805555553</v>
      </c>
      <c r="T616" s="13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8">
        <f t="shared" si="55"/>
        <v>0</v>
      </c>
      <c r="Q617" t="str">
        <f t="shared" si="56"/>
        <v>technology</v>
      </c>
      <c r="R617" t="str">
        <f t="shared" si="57"/>
        <v>web</v>
      </c>
      <c r="S617" s="13">
        <f t="shared" si="58"/>
        <v>42242.122210648144</v>
      </c>
      <c r="T617" s="13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8">
        <f t="shared" si="55"/>
        <v>0</v>
      </c>
      <c r="Q618" t="str">
        <f t="shared" si="56"/>
        <v>technology</v>
      </c>
      <c r="R618" t="str">
        <f t="shared" si="57"/>
        <v>web</v>
      </c>
      <c r="S618" s="13">
        <f t="shared" si="58"/>
        <v>42761.376238425932</v>
      </c>
      <c r="T618" s="13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13">
        <f t="shared" si="58"/>
        <v>42087.343090277776</v>
      </c>
      <c r="T619" s="13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8">
        <f t="shared" si="55"/>
        <v>0</v>
      </c>
      <c r="Q620" t="str">
        <f t="shared" si="56"/>
        <v>technology</v>
      </c>
      <c r="R620" t="str">
        <f t="shared" si="57"/>
        <v>web</v>
      </c>
      <c r="S620" s="13">
        <f t="shared" si="58"/>
        <v>42317.810219907406</v>
      </c>
      <c r="T620" s="13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3.9999999999999996E-5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13">
        <f t="shared" si="58"/>
        <v>41908.650347222225</v>
      </c>
      <c r="T621" s="13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13">
        <f t="shared" si="58"/>
        <v>41831.716874999998</v>
      </c>
      <c r="T622" s="13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13">
        <f t="shared" si="58"/>
        <v>42528.987696759257</v>
      </c>
      <c r="T623" s="13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5.6833333333333336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3">
        <f t="shared" si="58"/>
        <v>42532.774745370371</v>
      </c>
      <c r="T624" s="13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8">
        <f t="shared" si="55"/>
        <v>0</v>
      </c>
      <c r="Q625" t="str">
        <f t="shared" si="56"/>
        <v>technology</v>
      </c>
      <c r="R625" t="str">
        <f t="shared" si="57"/>
        <v>web</v>
      </c>
      <c r="S625" s="13">
        <f t="shared" si="58"/>
        <v>42122.009224537032</v>
      </c>
      <c r="T625" s="13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8">
        <f t="shared" si="55"/>
        <v>0</v>
      </c>
      <c r="Q626" t="str">
        <f t="shared" si="56"/>
        <v>technology</v>
      </c>
      <c r="R626" t="str">
        <f t="shared" si="57"/>
        <v>web</v>
      </c>
      <c r="S626" s="13">
        <f t="shared" si="58"/>
        <v>42108.988900462966</v>
      </c>
      <c r="T626" s="13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8">
        <f t="shared" si="55"/>
        <v>0</v>
      </c>
      <c r="Q627" t="str">
        <f t="shared" si="56"/>
        <v>technology</v>
      </c>
      <c r="R627" t="str">
        <f t="shared" si="57"/>
        <v>web</v>
      </c>
      <c r="S627" s="13">
        <f t="shared" si="58"/>
        <v>42790.895567129628</v>
      </c>
      <c r="T627" s="13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17.380000000000003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3">
        <f t="shared" si="58"/>
        <v>42198.559479166666</v>
      </c>
      <c r="T628" s="13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13">
        <f t="shared" si="58"/>
        <v>42384.306840277779</v>
      </c>
      <c r="T629" s="13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8">
        <f t="shared" si="55"/>
        <v>0</v>
      </c>
      <c r="Q630" t="str">
        <f t="shared" si="56"/>
        <v>technology</v>
      </c>
      <c r="R630" t="str">
        <f t="shared" si="57"/>
        <v>web</v>
      </c>
      <c r="S630" s="13">
        <f t="shared" si="58"/>
        <v>41803.692789351851</v>
      </c>
      <c r="T630" s="13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0.17500000000000002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3">
        <f t="shared" si="58"/>
        <v>42474.637824074074</v>
      </c>
      <c r="T631" s="13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8.3340278356529712E-2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13">
        <f t="shared" si="58"/>
        <v>42223.619456018518</v>
      </c>
      <c r="T632" s="13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3">
        <f t="shared" si="58"/>
        <v>42489.772326388891</v>
      </c>
      <c r="T633" s="13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8">
        <f t="shared" si="55"/>
        <v>0</v>
      </c>
      <c r="Q634" t="str">
        <f t="shared" si="56"/>
        <v>technology</v>
      </c>
      <c r="R634" t="str">
        <f t="shared" si="57"/>
        <v>web</v>
      </c>
      <c r="S634" s="13">
        <f t="shared" si="58"/>
        <v>42303.659317129626</v>
      </c>
      <c r="T634" s="13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12.45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13">
        <f t="shared" si="58"/>
        <v>42507.29932870371</v>
      </c>
      <c r="T635" s="13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0.02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13">
        <f t="shared" si="58"/>
        <v>42031.928576388891</v>
      </c>
      <c r="T636" s="13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8.0000000000000002E-3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13">
        <f t="shared" si="58"/>
        <v>42076.092152777783</v>
      </c>
      <c r="T637" s="13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0.2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13">
        <f t="shared" si="58"/>
        <v>42131.455439814818</v>
      </c>
      <c r="T638" s="13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8">
        <f t="shared" si="55"/>
        <v>0</v>
      </c>
      <c r="Q639" t="str">
        <f t="shared" si="56"/>
        <v>technology</v>
      </c>
      <c r="R639" t="str">
        <f t="shared" si="57"/>
        <v>web</v>
      </c>
      <c r="S639" s="13">
        <f t="shared" si="58"/>
        <v>42762.962013888886</v>
      </c>
      <c r="T639" s="13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9.0000000000000011E-3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13">
        <f t="shared" si="58"/>
        <v>42759.593310185184</v>
      </c>
      <c r="T640" s="13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9.9999999999999991E-5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13">
        <f t="shared" si="58"/>
        <v>41865.583275462966</v>
      </c>
      <c r="T641" s="13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144.28571428571428</v>
      </c>
      <c r="P642" s="8">
        <f t="shared" si="55"/>
        <v>50.5</v>
      </c>
      <c r="Q642" t="str">
        <f t="shared" si="56"/>
        <v>technology</v>
      </c>
      <c r="R642" t="str">
        <f t="shared" si="57"/>
        <v>wearables</v>
      </c>
      <c r="S642" s="13">
        <f t="shared" si="58"/>
        <v>42683.420312500006</v>
      </c>
      <c r="T642" s="13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E643/D643*100</f>
        <v>119.16249999999999</v>
      </c>
      <c r="P643" s="8">
        <f t="shared" ref="P643:P706" si="61">IFERROR(E643/L643,0)</f>
        <v>151.31746031746033</v>
      </c>
      <c r="Q643" t="str">
        <f t="shared" ref="Q643:Q706" si="62">LEFT(N643,(FIND("/",N643,1)-1))</f>
        <v>technology</v>
      </c>
      <c r="R643" t="str">
        <f t="shared" ref="R643:R706" si="63">MID(N643,FIND("/",N643)+1,256)</f>
        <v>wearables</v>
      </c>
      <c r="S643" s="13">
        <f t="shared" ref="S643:S706" si="64">(((J643/60)/60)/24)+DATE(1970,1,1)</f>
        <v>42199.57</v>
      </c>
      <c r="T643" s="13">
        <f t="shared" ref="T643:T706" si="65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1460.4850000000001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3">
        <f t="shared" si="64"/>
        <v>42199.651319444441</v>
      </c>
      <c r="T644" s="13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105.80799999999999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3">
        <f t="shared" si="64"/>
        <v>42100.642071759255</v>
      </c>
      <c r="T645" s="13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300.11791999999997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3">
        <f t="shared" si="64"/>
        <v>41898.665960648148</v>
      </c>
      <c r="T646" s="13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3">
        <f t="shared" si="64"/>
        <v>42564.026319444441</v>
      </c>
      <c r="T647" s="13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3">
        <f t="shared" si="64"/>
        <v>41832.852627314816</v>
      </c>
      <c r="T648" s="13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3">
        <f t="shared" si="64"/>
        <v>42416.767928240741</v>
      </c>
      <c r="T649" s="13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13">
        <f t="shared" si="64"/>
        <v>41891.693379629629</v>
      </c>
      <c r="T650" s="13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3">
        <f t="shared" si="64"/>
        <v>41877.912187499998</v>
      </c>
      <c r="T651" s="13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3">
        <f t="shared" si="64"/>
        <v>41932.036851851852</v>
      </c>
      <c r="T652" s="13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100.52799999999999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3">
        <f t="shared" si="64"/>
        <v>41956.017488425925</v>
      </c>
      <c r="T653" s="13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100.46666666666665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3">
        <f t="shared" si="64"/>
        <v>42675.690393518518</v>
      </c>
      <c r="T654" s="13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3">
        <f t="shared" si="64"/>
        <v>42199.618518518517</v>
      </c>
      <c r="T655" s="13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267.29166666666669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3">
        <f t="shared" si="64"/>
        <v>42163.957326388889</v>
      </c>
      <c r="T656" s="13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3">
        <f t="shared" si="64"/>
        <v>42045.957314814819</v>
      </c>
      <c r="T657" s="13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3">
        <f t="shared" si="64"/>
        <v>42417.804618055554</v>
      </c>
      <c r="T658" s="13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125.69999999999999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3">
        <f t="shared" si="64"/>
        <v>42331.84574074074</v>
      </c>
      <c r="T659" s="13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3">
        <f t="shared" si="64"/>
        <v>42179.160752314812</v>
      </c>
      <c r="T660" s="13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100.56666666666668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3">
        <f t="shared" si="64"/>
        <v>42209.593692129631</v>
      </c>
      <c r="T661" s="13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3">
        <f t="shared" si="64"/>
        <v>41922.741655092592</v>
      </c>
      <c r="T662" s="13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3">
        <f t="shared" si="64"/>
        <v>42636.645358796297</v>
      </c>
      <c r="T663" s="13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13">
        <f t="shared" si="64"/>
        <v>41990.438043981485</v>
      </c>
      <c r="T664" s="13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0.35000000000000003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13">
        <f t="shared" si="64"/>
        <v>42173.843240740738</v>
      </c>
      <c r="T665" s="13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3">
        <f t="shared" si="64"/>
        <v>42077.666377314818</v>
      </c>
      <c r="T666" s="13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3">
        <f t="shared" si="64"/>
        <v>42688.711354166662</v>
      </c>
      <c r="T667" s="13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13">
        <f t="shared" si="64"/>
        <v>41838.832152777781</v>
      </c>
      <c r="T668" s="13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3">
        <f t="shared" si="64"/>
        <v>42632.373414351852</v>
      </c>
      <c r="T669" s="13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4.5600000000000005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3">
        <f t="shared" si="64"/>
        <v>42090.831273148149</v>
      </c>
      <c r="T670" s="13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3">
        <f t="shared" si="64"/>
        <v>42527.625671296293</v>
      </c>
      <c r="T671" s="13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29.276666666666667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3">
        <f t="shared" si="64"/>
        <v>42506.709722222222</v>
      </c>
      <c r="T672" s="13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39.426666666666662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3">
        <f t="shared" si="64"/>
        <v>41984.692731481482</v>
      </c>
      <c r="T673" s="13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3">
        <f t="shared" si="64"/>
        <v>41974.219490740739</v>
      </c>
      <c r="T674" s="13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0.20500000000000002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3">
        <f t="shared" si="64"/>
        <v>41838.840474537035</v>
      </c>
      <c r="T675" s="13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13">
        <f t="shared" si="64"/>
        <v>41803.116053240738</v>
      </c>
      <c r="T676" s="13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3">
        <f t="shared" si="64"/>
        <v>41975.930601851855</v>
      </c>
      <c r="T677" s="13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3">
        <f t="shared" si="64"/>
        <v>42012.768298611118</v>
      </c>
      <c r="T678" s="13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3">
        <f t="shared" si="64"/>
        <v>42504.403877314813</v>
      </c>
      <c r="T679" s="13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3.8206896551724134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3">
        <f t="shared" si="64"/>
        <v>42481.376597222217</v>
      </c>
      <c r="T680" s="13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15.485964912280703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3">
        <f t="shared" si="64"/>
        <v>42556.695706018523</v>
      </c>
      <c r="T681" s="13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25.912000000000003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3">
        <f t="shared" si="64"/>
        <v>41864.501516203702</v>
      </c>
      <c r="T682" s="13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13">
        <f t="shared" si="64"/>
        <v>42639.805601851855</v>
      </c>
      <c r="T683" s="13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3">
        <f t="shared" si="64"/>
        <v>42778.765300925923</v>
      </c>
      <c r="T684" s="13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0.85142857142857142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3">
        <f t="shared" si="64"/>
        <v>42634.900046296301</v>
      </c>
      <c r="T685" s="13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7.4837500000000006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3">
        <f t="shared" si="64"/>
        <v>41809.473275462966</v>
      </c>
      <c r="T686" s="13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27.650000000000002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13">
        <f t="shared" si="64"/>
        <v>41971.866574074069</v>
      </c>
      <c r="T687" s="13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8">
        <f t="shared" si="61"/>
        <v>0</v>
      </c>
      <c r="Q688" t="str">
        <f t="shared" si="62"/>
        <v>technology</v>
      </c>
      <c r="R688" t="str">
        <f t="shared" si="63"/>
        <v>wearables</v>
      </c>
      <c r="S688" s="13">
        <f t="shared" si="64"/>
        <v>42189.673263888893</v>
      </c>
      <c r="T688" s="13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3">
        <f t="shared" si="64"/>
        <v>42711.750613425931</v>
      </c>
      <c r="T689" s="13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3">
        <f t="shared" si="64"/>
        <v>42262.104780092588</v>
      </c>
      <c r="T690" s="13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57.648750000000007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3">
        <f t="shared" si="64"/>
        <v>42675.66778935185</v>
      </c>
      <c r="T691" s="13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3">
        <f t="shared" si="64"/>
        <v>42579.634733796294</v>
      </c>
      <c r="T692" s="13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13">
        <f t="shared" si="64"/>
        <v>42158.028310185182</v>
      </c>
      <c r="T693" s="13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6.5299999999999994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3">
        <f t="shared" si="64"/>
        <v>42696.37572916667</v>
      </c>
      <c r="T694" s="13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3">
        <f t="shared" si="64"/>
        <v>42094.808182870373</v>
      </c>
      <c r="T695" s="13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0.39333333333333331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3">
        <f t="shared" si="64"/>
        <v>42737.663877314815</v>
      </c>
      <c r="T696" s="13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3">
        <f t="shared" si="64"/>
        <v>41913.521064814813</v>
      </c>
      <c r="T697" s="13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5.7142857142857147E-4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13">
        <f t="shared" si="64"/>
        <v>41815.927106481482</v>
      </c>
      <c r="T698" s="13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46.379999999999995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3">
        <f t="shared" si="64"/>
        <v>42388.523020833338</v>
      </c>
      <c r="T699" s="13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15.39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3">
        <f t="shared" si="64"/>
        <v>41866.931076388886</v>
      </c>
      <c r="T700" s="13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82.422107692307705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3">
        <f t="shared" si="64"/>
        <v>41563.485509259262</v>
      </c>
      <c r="T701" s="13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2.6866666666666665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13">
        <f t="shared" si="64"/>
        <v>42715.688437500001</v>
      </c>
      <c r="T702" s="13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26.6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3">
        <f t="shared" si="64"/>
        <v>41813.662962962961</v>
      </c>
      <c r="T703" s="13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30.813400000000001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3">
        <f t="shared" si="64"/>
        <v>42668.726701388892</v>
      </c>
      <c r="T704" s="13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3">
        <f t="shared" si="64"/>
        <v>42711.950798611113</v>
      </c>
      <c r="T705" s="13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0.87454545454545463</v>
      </c>
      <c r="P706" s="8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3">
        <f t="shared" si="64"/>
        <v>42726.192916666667</v>
      </c>
      <c r="T706" s="13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E707/D707*100</f>
        <v>0.97699999999999987</v>
      </c>
      <c r="P707" s="8">
        <f t="shared" ref="P707:P770" si="67">IFERROR(E707/L707,0)</f>
        <v>195.4</v>
      </c>
      <c r="Q707" t="str">
        <f t="shared" ref="Q707:Q770" si="68">LEFT(N707,(FIND("/",N707,1)-1))</f>
        <v>technology</v>
      </c>
      <c r="R707" t="str">
        <f t="shared" ref="R707:R770" si="69">MID(N707,FIND("/",N707)+1,256)</f>
        <v>wearables</v>
      </c>
      <c r="S707" s="13">
        <f t="shared" ref="S707:S770" si="70">(((J707/60)/60)/24)+DATE(1970,1,1)</f>
        <v>42726.491643518515</v>
      </c>
      <c r="T707" s="13">
        <f t="shared" ref="T707:T770" si="71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8">
        <f t="shared" si="67"/>
        <v>0</v>
      </c>
      <c r="Q708" t="str">
        <f t="shared" si="68"/>
        <v>technology</v>
      </c>
      <c r="R708" t="str">
        <f t="shared" si="69"/>
        <v>wearables</v>
      </c>
      <c r="S708" s="13">
        <f t="shared" si="70"/>
        <v>42676.995173611111</v>
      </c>
      <c r="T708" s="13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3">
        <f t="shared" si="70"/>
        <v>42696.663506944446</v>
      </c>
      <c r="T709" s="13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3">
        <f t="shared" si="70"/>
        <v>41835.581018518518</v>
      </c>
      <c r="T710" s="13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0.40666666666666662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13">
        <f t="shared" si="70"/>
        <v>41948.041192129633</v>
      </c>
      <c r="T711" s="13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8">
        <f t="shared" si="67"/>
        <v>0</v>
      </c>
      <c r="Q712" t="str">
        <f t="shared" si="68"/>
        <v>technology</v>
      </c>
      <c r="R712" t="str">
        <f t="shared" si="69"/>
        <v>wearables</v>
      </c>
      <c r="S712" s="13">
        <f t="shared" si="70"/>
        <v>41837.984976851854</v>
      </c>
      <c r="T712" s="13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3">
        <f t="shared" si="70"/>
        <v>42678.459120370375</v>
      </c>
      <c r="T713" s="13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0.21649484536082475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3">
        <f t="shared" si="70"/>
        <v>42384.680925925932</v>
      </c>
      <c r="T714" s="13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13">
        <f t="shared" si="70"/>
        <v>42496.529305555552</v>
      </c>
      <c r="T715" s="13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3">
        <f t="shared" si="70"/>
        <v>42734.787986111114</v>
      </c>
      <c r="T716" s="13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5.0509090909090908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3">
        <f t="shared" si="70"/>
        <v>42273.090740740736</v>
      </c>
      <c r="T717" s="13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10.214285714285715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3">
        <f t="shared" si="70"/>
        <v>41940.658645833333</v>
      </c>
      <c r="T718" s="13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3">
        <f t="shared" si="70"/>
        <v>41857.854189814818</v>
      </c>
      <c r="T719" s="13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13">
        <f t="shared" si="70"/>
        <v>42752.845451388886</v>
      </c>
      <c r="T720" s="13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3">
        <f t="shared" si="70"/>
        <v>42409.040231481486</v>
      </c>
      <c r="T721" s="13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143.94736842105263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3">
        <f t="shared" si="70"/>
        <v>40909.649201388893</v>
      </c>
      <c r="T722" s="13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122.10975609756099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3">
        <f t="shared" si="70"/>
        <v>41807.571840277778</v>
      </c>
      <c r="T723" s="13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3">
        <f t="shared" si="70"/>
        <v>40977.805300925924</v>
      </c>
      <c r="T724" s="13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3">
        <f t="shared" si="70"/>
        <v>42184.816539351858</v>
      </c>
      <c r="T725" s="13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105.47157142857144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3">
        <f t="shared" si="70"/>
        <v>40694.638460648144</v>
      </c>
      <c r="T726" s="13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100.35000000000001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3">
        <f t="shared" si="70"/>
        <v>42321.626296296294</v>
      </c>
      <c r="T727" s="13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3">
        <f t="shared" si="70"/>
        <v>41346.042673611111</v>
      </c>
      <c r="T728" s="13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155.51428571428571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3">
        <f t="shared" si="70"/>
        <v>41247.020243055551</v>
      </c>
      <c r="T729" s="13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3">
        <f t="shared" si="70"/>
        <v>40731.837465277778</v>
      </c>
      <c r="T730" s="13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3">
        <f t="shared" si="70"/>
        <v>41111.185891203706</v>
      </c>
      <c r="T731" s="13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3">
        <f t="shared" si="70"/>
        <v>40854.745266203703</v>
      </c>
      <c r="T732" s="13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3">
        <f t="shared" si="70"/>
        <v>40879.795682870368</v>
      </c>
      <c r="T733" s="13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3">
        <f t="shared" si="70"/>
        <v>41486.424317129626</v>
      </c>
      <c r="T734" s="13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3">
        <f t="shared" si="70"/>
        <v>41598.420046296298</v>
      </c>
      <c r="T735" s="13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125.52941176470588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3">
        <f t="shared" si="70"/>
        <v>42102.164583333331</v>
      </c>
      <c r="T736" s="13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114.40638297872341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3">
        <f t="shared" si="70"/>
        <v>41946.029467592591</v>
      </c>
      <c r="T737" s="13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315.13888888888891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3">
        <f t="shared" si="70"/>
        <v>41579.734259259261</v>
      </c>
      <c r="T738" s="13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122.39999999999999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3">
        <f t="shared" si="70"/>
        <v>41667.275312500002</v>
      </c>
      <c r="T739" s="13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106.73333333333332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3">
        <f t="shared" si="70"/>
        <v>41943.604097222218</v>
      </c>
      <c r="T740" s="13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158.33333333333331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3">
        <f t="shared" si="70"/>
        <v>41829.502650462964</v>
      </c>
      <c r="T741" s="13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3">
        <f t="shared" si="70"/>
        <v>42162.146782407406</v>
      </c>
      <c r="T742" s="13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102.25999999999999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3">
        <f t="shared" si="70"/>
        <v>41401.648217592592</v>
      </c>
      <c r="T743" s="13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110.71428571428572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3">
        <f t="shared" si="70"/>
        <v>41689.917962962965</v>
      </c>
      <c r="T744" s="13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3">
        <f t="shared" si="70"/>
        <v>40990.709317129629</v>
      </c>
      <c r="T745" s="13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102.32000000000001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3">
        <f t="shared" si="70"/>
        <v>41226.95721064815</v>
      </c>
      <c r="T746" s="13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179.09909909909908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3">
        <f t="shared" si="70"/>
        <v>41367.572280092594</v>
      </c>
      <c r="T747" s="13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111.08135252761969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3">
        <f t="shared" si="70"/>
        <v>41157.042928240742</v>
      </c>
      <c r="T748" s="13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3">
        <f t="shared" si="70"/>
        <v>41988.548831018517</v>
      </c>
      <c r="T749" s="13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3">
        <f t="shared" si="70"/>
        <v>41831.846828703703</v>
      </c>
      <c r="T750" s="13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3">
        <f t="shared" si="70"/>
        <v>42733.94131944445</v>
      </c>
      <c r="T751" s="13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102.58775877587757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3">
        <f t="shared" si="70"/>
        <v>41299.878148148149</v>
      </c>
      <c r="T752" s="13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3">
        <f t="shared" si="70"/>
        <v>40713.630497685182</v>
      </c>
      <c r="T753" s="13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3">
        <f t="shared" si="70"/>
        <v>42639.421493055561</v>
      </c>
      <c r="T754" s="13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3">
        <f t="shared" si="70"/>
        <v>42019.590173611112</v>
      </c>
      <c r="T755" s="13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103.75000000000001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3">
        <f t="shared" si="70"/>
        <v>41249.749085648145</v>
      </c>
      <c r="T756" s="13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3">
        <f t="shared" si="70"/>
        <v>41383.605057870373</v>
      </c>
      <c r="T757" s="13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117.71428571428571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3">
        <f t="shared" si="70"/>
        <v>40590.766886574071</v>
      </c>
      <c r="T758" s="13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3">
        <f t="shared" si="70"/>
        <v>41235.054560185185</v>
      </c>
      <c r="T759" s="13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3">
        <f t="shared" si="70"/>
        <v>40429.836435185185</v>
      </c>
      <c r="T760" s="13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101.92000000000002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3">
        <f t="shared" si="70"/>
        <v>41789.330312500002</v>
      </c>
      <c r="T761" s="13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8">
        <f t="shared" si="67"/>
        <v>0</v>
      </c>
      <c r="Q762" t="str">
        <f t="shared" si="68"/>
        <v>publishing</v>
      </c>
      <c r="R762" t="str">
        <f t="shared" si="69"/>
        <v>fiction</v>
      </c>
      <c r="S762" s="13">
        <f t="shared" si="70"/>
        <v>42670.764039351852</v>
      </c>
      <c r="T762" s="13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3">
        <f t="shared" si="70"/>
        <v>41642.751458333332</v>
      </c>
      <c r="T763" s="13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8">
        <f t="shared" si="67"/>
        <v>0</v>
      </c>
      <c r="Q764" t="str">
        <f t="shared" si="68"/>
        <v>publishing</v>
      </c>
      <c r="R764" t="str">
        <f t="shared" si="69"/>
        <v>fiction</v>
      </c>
      <c r="S764" s="13">
        <f t="shared" si="70"/>
        <v>42690.858449074076</v>
      </c>
      <c r="T764" s="13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0.11655011655011654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13">
        <f t="shared" si="70"/>
        <v>41471.446851851848</v>
      </c>
      <c r="T765" s="13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8">
        <f t="shared" si="67"/>
        <v>0</v>
      </c>
      <c r="Q766" t="str">
        <f t="shared" si="68"/>
        <v>publishing</v>
      </c>
      <c r="R766" t="str">
        <f t="shared" si="69"/>
        <v>fiction</v>
      </c>
      <c r="S766" s="13">
        <f t="shared" si="70"/>
        <v>42227.173159722224</v>
      </c>
      <c r="T766" s="13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36.014285714285712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3">
        <f t="shared" si="70"/>
        <v>41901.542638888888</v>
      </c>
      <c r="T767" s="13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8">
        <f t="shared" si="67"/>
        <v>0</v>
      </c>
      <c r="Q768" t="str">
        <f t="shared" si="68"/>
        <v>publishing</v>
      </c>
      <c r="R768" t="str">
        <f t="shared" si="69"/>
        <v>fiction</v>
      </c>
      <c r="S768" s="13">
        <f t="shared" si="70"/>
        <v>42021.783368055556</v>
      </c>
      <c r="T768" s="13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13">
        <f t="shared" si="70"/>
        <v>42115.143634259264</v>
      </c>
      <c r="T769" s="13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8">
        <f t="shared" si="67"/>
        <v>0</v>
      </c>
      <c r="Q770" t="str">
        <f t="shared" si="68"/>
        <v>publishing</v>
      </c>
      <c r="R770" t="str">
        <f t="shared" si="69"/>
        <v>fiction</v>
      </c>
      <c r="S770" s="13">
        <f t="shared" si="70"/>
        <v>41594.207060185188</v>
      </c>
      <c r="T770" s="13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E771/D771*100</f>
        <v>41.4</v>
      </c>
      <c r="P771" s="8">
        <f t="shared" ref="P771:P834" si="73">IFERROR(E771/L771,0)</f>
        <v>31.846153846153847</v>
      </c>
      <c r="Q771" t="str">
        <f t="shared" ref="Q771:Q834" si="74">LEFT(N771,(FIND("/",N771,1)-1))</f>
        <v>publishing</v>
      </c>
      <c r="R771" t="str">
        <f t="shared" ref="R771:R834" si="75">MID(N771,FIND("/",N771)+1,256)</f>
        <v>fiction</v>
      </c>
      <c r="S771" s="13">
        <f t="shared" ref="S771:S834" si="76">(((J771/60)/60)/24)+DATE(1970,1,1)</f>
        <v>41604.996458333335</v>
      </c>
      <c r="T771" s="13">
        <f t="shared" ref="T771:T834" si="7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8">
        <f t="shared" si="73"/>
        <v>0</v>
      </c>
      <c r="Q772" t="str">
        <f t="shared" si="74"/>
        <v>publishing</v>
      </c>
      <c r="R772" t="str">
        <f t="shared" si="75"/>
        <v>fiction</v>
      </c>
      <c r="S772" s="13">
        <f t="shared" si="76"/>
        <v>41289.999641203707</v>
      </c>
      <c r="T772" s="13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13">
        <f t="shared" si="76"/>
        <v>42349.824097222227</v>
      </c>
      <c r="T773" s="13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13">
        <f t="shared" si="76"/>
        <v>40068.056932870371</v>
      </c>
      <c r="T774" s="13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0.85129023676509719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13">
        <f t="shared" si="76"/>
        <v>42100.735937499994</v>
      </c>
      <c r="T775" s="13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70.199999999999989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13">
        <f t="shared" si="76"/>
        <v>41663.780300925922</v>
      </c>
      <c r="T776" s="13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13">
        <f t="shared" si="76"/>
        <v>40863.060127314813</v>
      </c>
      <c r="T777" s="13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3">
        <f t="shared" si="76"/>
        <v>42250.685706018514</v>
      </c>
      <c r="T778" s="13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0.70000000000000007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13">
        <f t="shared" si="76"/>
        <v>41456.981215277774</v>
      </c>
      <c r="T779" s="13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13">
        <f t="shared" si="76"/>
        <v>41729.702314814815</v>
      </c>
      <c r="T780" s="13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2.666666666666667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3">
        <f t="shared" si="76"/>
        <v>40436.68408564815</v>
      </c>
      <c r="T781" s="13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3">
        <f t="shared" si="76"/>
        <v>40636.673900462964</v>
      </c>
      <c r="T782" s="13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3">
        <f t="shared" si="76"/>
        <v>41403.000856481485</v>
      </c>
      <c r="T783" s="13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13">
        <f t="shared" si="76"/>
        <v>41116.758125</v>
      </c>
      <c r="T784" s="13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148.13333333333333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3">
        <f t="shared" si="76"/>
        <v>40987.773715277777</v>
      </c>
      <c r="T785" s="13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102.49999999999999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13">
        <f t="shared" si="76"/>
        <v>41675.149525462963</v>
      </c>
      <c r="T786" s="13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3">
        <f t="shared" si="76"/>
        <v>41303.593923611108</v>
      </c>
      <c r="T787" s="13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142.79999999999998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3">
        <f t="shared" si="76"/>
        <v>40983.055949074071</v>
      </c>
      <c r="T788" s="13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114.16666666666666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3">
        <f t="shared" si="76"/>
        <v>41549.627615740741</v>
      </c>
      <c r="T789" s="13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3">
        <f t="shared" si="76"/>
        <v>41059.006805555553</v>
      </c>
      <c r="T790" s="13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109.41176470588236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3">
        <f t="shared" si="76"/>
        <v>41277.186111111114</v>
      </c>
      <c r="T791" s="13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3">
        <f t="shared" si="76"/>
        <v>41276.047905092593</v>
      </c>
      <c r="T792" s="13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13">
        <f t="shared" si="76"/>
        <v>41557.780624999999</v>
      </c>
      <c r="T793" s="13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100.44440000000002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3">
        <f t="shared" si="76"/>
        <v>41555.873645833337</v>
      </c>
      <c r="T794" s="13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102.77927272727271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3">
        <f t="shared" si="76"/>
        <v>41442.741249999999</v>
      </c>
      <c r="T795" s="13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105.31250000000001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3">
        <f t="shared" si="76"/>
        <v>40736.115011574075</v>
      </c>
      <c r="T796" s="13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3">
        <f t="shared" si="76"/>
        <v>40963.613032407404</v>
      </c>
      <c r="T797" s="13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101.35000000000001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3">
        <f t="shared" si="76"/>
        <v>41502.882928240739</v>
      </c>
      <c r="T798" s="13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3">
        <f t="shared" si="76"/>
        <v>40996.994074074071</v>
      </c>
      <c r="T799" s="13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114.88571428571429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3">
        <f t="shared" si="76"/>
        <v>41882.590127314819</v>
      </c>
      <c r="T800" s="13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3">
        <f t="shared" si="76"/>
        <v>40996.667199074072</v>
      </c>
      <c r="T801" s="13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152.13333333333335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13">
        <f t="shared" si="76"/>
        <v>41863.433495370373</v>
      </c>
      <c r="T802" s="13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111.52149999999999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3">
        <f t="shared" si="76"/>
        <v>40695.795370370368</v>
      </c>
      <c r="T803" s="13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101.33333333333334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3">
        <f t="shared" si="76"/>
        <v>41123.022268518522</v>
      </c>
      <c r="T804" s="13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123.2608695652174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3">
        <f t="shared" si="76"/>
        <v>40665.949976851851</v>
      </c>
      <c r="T805" s="13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3">
        <f t="shared" si="76"/>
        <v>40730.105625000004</v>
      </c>
      <c r="T806" s="13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3">
        <f t="shared" si="76"/>
        <v>40690.823055555556</v>
      </c>
      <c r="T807" s="13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3">
        <f t="shared" si="76"/>
        <v>40763.691423611112</v>
      </c>
      <c r="T808" s="13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3">
        <f t="shared" si="76"/>
        <v>42759.628599537042</v>
      </c>
      <c r="T809" s="13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3">
        <f t="shared" si="76"/>
        <v>41962.100532407407</v>
      </c>
      <c r="T810" s="13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103.77499999999999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3">
        <f t="shared" si="76"/>
        <v>41628.833680555559</v>
      </c>
      <c r="T811" s="13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3">
        <f t="shared" si="76"/>
        <v>41123.056273148148</v>
      </c>
      <c r="T812" s="13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3">
        <f t="shared" si="76"/>
        <v>41443.643541666665</v>
      </c>
      <c r="T813" s="13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151.83333333333334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3">
        <f t="shared" si="76"/>
        <v>41282.017962962964</v>
      </c>
      <c r="T814" s="13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3">
        <f t="shared" si="76"/>
        <v>41080.960243055553</v>
      </c>
      <c r="T815" s="13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3">
        <f t="shared" si="76"/>
        <v>40679.743067129632</v>
      </c>
      <c r="T816" s="13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3">
        <f t="shared" si="76"/>
        <v>41914.917858796296</v>
      </c>
      <c r="T817" s="13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13">
        <f t="shared" si="76"/>
        <v>41341.870868055557</v>
      </c>
      <c r="T818" s="13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137.11066666666665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3">
        <f t="shared" si="76"/>
        <v>40925.599664351852</v>
      </c>
      <c r="T819" s="13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3">
        <f t="shared" si="76"/>
        <v>41120.882881944446</v>
      </c>
      <c r="T820" s="13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108.74999999999999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3">
        <f t="shared" si="76"/>
        <v>41619.998310185183</v>
      </c>
      <c r="T821" s="13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3">
        <f t="shared" si="76"/>
        <v>41768.841921296298</v>
      </c>
      <c r="T822" s="13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3">
        <f t="shared" si="76"/>
        <v>42093.922048611115</v>
      </c>
      <c r="T823" s="13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3">
        <f t="shared" si="76"/>
        <v>41157.947337962964</v>
      </c>
      <c r="T824" s="13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3">
        <f t="shared" si="76"/>
        <v>42055.972824074073</v>
      </c>
      <c r="T825" s="13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134.38124999999999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3">
        <f t="shared" si="76"/>
        <v>40250.242106481484</v>
      </c>
      <c r="T826" s="13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100.43200000000002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3">
        <f t="shared" si="76"/>
        <v>41186.306527777779</v>
      </c>
      <c r="T827" s="13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101.45454545454547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3">
        <f t="shared" si="76"/>
        <v>40973.038541666669</v>
      </c>
      <c r="T828" s="13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103.33333333333334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3">
        <f t="shared" si="76"/>
        <v>40927.473460648151</v>
      </c>
      <c r="T829" s="13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3">
        <f t="shared" si="76"/>
        <v>41073.050717592596</v>
      </c>
      <c r="T830" s="13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13">
        <f t="shared" si="76"/>
        <v>42504.801388888889</v>
      </c>
      <c r="T831" s="13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107.83333333333334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13">
        <f t="shared" si="76"/>
        <v>41325.525752314818</v>
      </c>
      <c r="T832" s="13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233.33333333333334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13">
        <f t="shared" si="76"/>
        <v>40996.646921296298</v>
      </c>
      <c r="T833" s="13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100.60706666666665</v>
      </c>
      <c r="P834" s="8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3">
        <f t="shared" si="76"/>
        <v>40869.675173611111</v>
      </c>
      <c r="T834" s="13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E835/D835*100</f>
        <v>101.66666666666666</v>
      </c>
      <c r="P835" s="8">
        <f t="shared" ref="P835:P898" si="79">IFERROR(E835/L835,0)</f>
        <v>148.78048780487805</v>
      </c>
      <c r="Q835" t="str">
        <f t="shared" ref="Q835:Q898" si="80">LEFT(N835,(FIND("/",N835,1)-1))</f>
        <v>music</v>
      </c>
      <c r="R835" t="str">
        <f t="shared" ref="R835:R898" si="81">MID(N835,FIND("/",N835)+1,256)</f>
        <v>rock</v>
      </c>
      <c r="S835" s="13">
        <f t="shared" ref="S835:S898" si="82">(((J835/60)/60)/24)+DATE(1970,1,1)</f>
        <v>41718.878182870372</v>
      </c>
      <c r="T835" s="13">
        <f t="shared" ref="T835:T898" si="83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13">
        <f t="shared" si="82"/>
        <v>41422.822824074072</v>
      </c>
      <c r="T836" s="13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117.25000000000001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13">
        <f t="shared" si="82"/>
        <v>41005.45784722222</v>
      </c>
      <c r="T837" s="13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100.93039999999999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3">
        <f t="shared" si="82"/>
        <v>41524.056921296295</v>
      </c>
      <c r="T838" s="13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3">
        <f t="shared" si="82"/>
        <v>41730.998402777775</v>
      </c>
      <c r="T839" s="13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3">
        <f t="shared" si="82"/>
        <v>40895.897974537038</v>
      </c>
      <c r="T840" s="13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3">
        <f t="shared" si="82"/>
        <v>41144.763379629629</v>
      </c>
      <c r="T841" s="13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3">
        <f t="shared" si="82"/>
        <v>42607.226701388892</v>
      </c>
      <c r="T842" s="13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101.32000000000001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3">
        <f t="shared" si="82"/>
        <v>41923.838692129626</v>
      </c>
      <c r="T843" s="13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3">
        <f t="shared" si="82"/>
        <v>41526.592395833337</v>
      </c>
      <c r="T844" s="13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267.13333333333333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3">
        <f t="shared" si="82"/>
        <v>42695.257870370369</v>
      </c>
      <c r="T845" s="13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194.13333333333333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3">
        <f t="shared" si="82"/>
        <v>41905.684629629628</v>
      </c>
      <c r="T846" s="13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3">
        <f t="shared" si="82"/>
        <v>42578.205972222218</v>
      </c>
      <c r="T847" s="13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122.00090909090908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3">
        <f t="shared" si="82"/>
        <v>41694.391840277778</v>
      </c>
      <c r="T848" s="13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13">
        <f t="shared" si="82"/>
        <v>42165.79833333334</v>
      </c>
      <c r="T849" s="13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13">
        <f t="shared" si="82"/>
        <v>42078.792048611111</v>
      </c>
      <c r="T850" s="13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3">
        <f t="shared" si="82"/>
        <v>42051.148888888885</v>
      </c>
      <c r="T851" s="13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155.17499999999998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3">
        <f t="shared" si="82"/>
        <v>42452.827743055561</v>
      </c>
      <c r="T852" s="13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3">
        <f t="shared" si="82"/>
        <v>42522.880243055552</v>
      </c>
      <c r="T853" s="13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104.97142857142859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3">
        <f t="shared" si="82"/>
        <v>42656.805497685185</v>
      </c>
      <c r="T854" s="13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13">
        <f t="shared" si="82"/>
        <v>42021.832280092596</v>
      </c>
      <c r="T855" s="13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118.2205035971223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3">
        <f t="shared" si="82"/>
        <v>42702.212337962963</v>
      </c>
      <c r="T856" s="13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3">
        <f t="shared" si="82"/>
        <v>42545.125196759262</v>
      </c>
      <c r="T857" s="13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218.00000000000003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3">
        <f t="shared" si="82"/>
        <v>42609.311990740738</v>
      </c>
      <c r="T858" s="13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13">
        <f t="shared" si="82"/>
        <v>42291.581377314811</v>
      </c>
      <c r="T859" s="13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144.00583333333333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3">
        <f t="shared" si="82"/>
        <v>42079.745578703703</v>
      </c>
      <c r="T860" s="13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104.67500000000001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3">
        <f t="shared" si="82"/>
        <v>42128.820231481484</v>
      </c>
      <c r="T861" s="13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18.142857142857142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3">
        <f t="shared" si="82"/>
        <v>41570.482789351852</v>
      </c>
      <c r="T862" s="13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2.2444444444444445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13">
        <f t="shared" si="82"/>
        <v>42599.965324074074</v>
      </c>
      <c r="T863" s="13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0.33999999999999997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13">
        <f t="shared" si="82"/>
        <v>41559.5549537037</v>
      </c>
      <c r="T864" s="13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13">
        <f t="shared" si="82"/>
        <v>40921.117662037039</v>
      </c>
      <c r="T865" s="13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41.53846153846154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3">
        <f t="shared" si="82"/>
        <v>41541.106921296298</v>
      </c>
      <c r="T866" s="13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13">
        <f t="shared" si="82"/>
        <v>41230.77311342593</v>
      </c>
      <c r="T867" s="13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18.285714285714285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3">
        <f t="shared" si="82"/>
        <v>42025.637939814813</v>
      </c>
      <c r="T868" s="13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3">
        <f t="shared" si="82"/>
        <v>40088.105393518519</v>
      </c>
      <c r="T869" s="13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0.1111111111111111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13">
        <f t="shared" si="82"/>
        <v>41616.027754629627</v>
      </c>
      <c r="T870" s="13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3">
        <f t="shared" si="82"/>
        <v>41342.845567129632</v>
      </c>
      <c r="T871" s="13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13">
        <f t="shared" si="82"/>
        <v>41488.022256944445</v>
      </c>
      <c r="T872" s="13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5.416666666666667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3">
        <f t="shared" si="82"/>
        <v>41577.561284722222</v>
      </c>
      <c r="T873" s="13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13">
        <f t="shared" si="82"/>
        <v>40567.825543981482</v>
      </c>
      <c r="T874" s="13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1.2857142857142856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13">
        <f t="shared" si="82"/>
        <v>41184.167129629634</v>
      </c>
      <c r="T875" s="13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24.333333333333336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3">
        <f t="shared" si="82"/>
        <v>41368.583726851852</v>
      </c>
      <c r="T876" s="13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8">
        <f t="shared" si="79"/>
        <v>0</v>
      </c>
      <c r="Q877" t="str">
        <f t="shared" si="80"/>
        <v>music</v>
      </c>
      <c r="R877" t="str">
        <f t="shared" si="81"/>
        <v>jazz</v>
      </c>
      <c r="S877" s="13">
        <f t="shared" si="82"/>
        <v>42248.723738425921</v>
      </c>
      <c r="T877" s="13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40.799492385786799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3">
        <f t="shared" si="82"/>
        <v>41276.496840277774</v>
      </c>
      <c r="T878" s="13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3">
        <f t="shared" si="82"/>
        <v>41597.788888888892</v>
      </c>
      <c r="T879" s="13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13">
        <f t="shared" si="82"/>
        <v>40505.232916666668</v>
      </c>
      <c r="T880" s="13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30.666666666666664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3">
        <f t="shared" si="82"/>
        <v>41037.829918981479</v>
      </c>
      <c r="T881" s="13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13">
        <f t="shared" si="82"/>
        <v>41179.32104166667</v>
      </c>
      <c r="T882" s="13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13">
        <f t="shared" si="82"/>
        <v>40877.25099537037</v>
      </c>
      <c r="T883" s="13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20.133333333333333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3">
        <f t="shared" si="82"/>
        <v>40759.860532407409</v>
      </c>
      <c r="T884" s="13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13">
        <f t="shared" si="82"/>
        <v>42371.935590277775</v>
      </c>
      <c r="T885" s="13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13">
        <f t="shared" si="82"/>
        <v>40981.802615740737</v>
      </c>
      <c r="T886" s="13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3">
        <f t="shared" si="82"/>
        <v>42713.941099537042</v>
      </c>
      <c r="T887" s="13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3">
        <f t="shared" si="82"/>
        <v>42603.870520833334</v>
      </c>
      <c r="T888" s="13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8">
        <f t="shared" si="79"/>
        <v>0</v>
      </c>
      <c r="Q889" t="str">
        <f t="shared" si="80"/>
        <v>music</v>
      </c>
      <c r="R889" t="str">
        <f t="shared" si="81"/>
        <v>indie rock</v>
      </c>
      <c r="S889" s="13">
        <f t="shared" si="82"/>
        <v>41026.958969907406</v>
      </c>
      <c r="T889" s="13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7.1999999999999993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13">
        <f t="shared" si="82"/>
        <v>40751.753298611111</v>
      </c>
      <c r="T890" s="13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9.4412800000000008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3">
        <f t="shared" si="82"/>
        <v>41887.784062500003</v>
      </c>
      <c r="T891" s="13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4.1666666666666661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13">
        <f t="shared" si="82"/>
        <v>41569.698831018519</v>
      </c>
      <c r="T892" s="13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3">
        <f t="shared" si="82"/>
        <v>41842.031597222223</v>
      </c>
      <c r="T893" s="13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40.75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3">
        <f t="shared" si="82"/>
        <v>40304.20003472222</v>
      </c>
      <c r="T894" s="13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13">
        <f t="shared" si="82"/>
        <v>42065.897719907407</v>
      </c>
      <c r="T895" s="13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39.17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3">
        <f t="shared" si="82"/>
        <v>42496.981597222228</v>
      </c>
      <c r="T896" s="13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3">
        <f t="shared" si="82"/>
        <v>40431.127650462964</v>
      </c>
      <c r="T897" s="13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40</v>
      </c>
      <c r="P898" s="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3">
        <f t="shared" si="82"/>
        <v>42218.872986111113</v>
      </c>
      <c r="T898" s="13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E899/D899*100</f>
        <v>0</v>
      </c>
      <c r="P899" s="8">
        <f t="shared" ref="P899:P962" si="85">IFERROR(E899/L899,0)</f>
        <v>0</v>
      </c>
      <c r="Q899" t="str">
        <f t="shared" ref="Q899:Q962" si="86">LEFT(N899,(FIND("/",N899,1)-1))</f>
        <v>music</v>
      </c>
      <c r="R899" t="str">
        <f t="shared" ref="R899:R962" si="87">MID(N899,FIND("/",N899)+1,256)</f>
        <v>indie rock</v>
      </c>
      <c r="S899" s="13">
        <f t="shared" ref="S899:S962" si="88">(((J899/60)/60)/24)+DATE(1970,1,1)</f>
        <v>41211.688750000001</v>
      </c>
      <c r="T899" s="13">
        <f t="shared" ref="T899:T962" si="8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2.8000000000000003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13">
        <f t="shared" si="88"/>
        <v>40878.758217592593</v>
      </c>
      <c r="T900" s="13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37.333333333333336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13">
        <f t="shared" si="88"/>
        <v>40646.099097222221</v>
      </c>
      <c r="T901" s="13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13">
        <f t="shared" si="88"/>
        <v>42429.84956018519</v>
      </c>
      <c r="T902" s="13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8">
        <f t="shared" si="85"/>
        <v>0</v>
      </c>
      <c r="Q903" t="str">
        <f t="shared" si="86"/>
        <v>music</v>
      </c>
      <c r="R903" t="str">
        <f t="shared" si="87"/>
        <v>jazz</v>
      </c>
      <c r="S903" s="13">
        <f t="shared" si="88"/>
        <v>40291.81150462963</v>
      </c>
      <c r="T903" s="13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0.3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13">
        <f t="shared" si="88"/>
        <v>41829.965532407405</v>
      </c>
      <c r="T904" s="13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13">
        <f t="shared" si="88"/>
        <v>41149.796064814815</v>
      </c>
      <c r="T905" s="13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0.30199999999999999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3">
        <f t="shared" si="88"/>
        <v>42342.080289351856</v>
      </c>
      <c r="T906" s="13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3">
        <f t="shared" si="88"/>
        <v>40507.239884259259</v>
      </c>
      <c r="T907" s="13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8">
        <f t="shared" si="85"/>
        <v>0</v>
      </c>
      <c r="Q908" t="str">
        <f t="shared" si="86"/>
        <v>music</v>
      </c>
      <c r="R908" t="str">
        <f t="shared" si="87"/>
        <v>jazz</v>
      </c>
      <c r="S908" s="13">
        <f t="shared" si="88"/>
        <v>41681.189699074072</v>
      </c>
      <c r="T908" s="13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8">
        <f t="shared" si="85"/>
        <v>0</v>
      </c>
      <c r="Q909" t="str">
        <f t="shared" si="86"/>
        <v>music</v>
      </c>
      <c r="R909" t="str">
        <f t="shared" si="87"/>
        <v>jazz</v>
      </c>
      <c r="S909" s="13">
        <f t="shared" si="88"/>
        <v>40767.192395833335</v>
      </c>
      <c r="T909" s="13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8">
        <f t="shared" si="85"/>
        <v>0</v>
      </c>
      <c r="Q910" t="str">
        <f t="shared" si="86"/>
        <v>music</v>
      </c>
      <c r="R910" t="str">
        <f t="shared" si="87"/>
        <v>jazz</v>
      </c>
      <c r="S910" s="13">
        <f t="shared" si="88"/>
        <v>40340.801562499997</v>
      </c>
      <c r="T910" s="13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13">
        <f t="shared" si="88"/>
        <v>41081.69027777778</v>
      </c>
      <c r="T911" s="13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22.363636363636363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13">
        <f t="shared" si="88"/>
        <v>42737.545358796298</v>
      </c>
      <c r="T912" s="13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8">
        <f t="shared" si="85"/>
        <v>0</v>
      </c>
      <c r="Q913" t="str">
        <f t="shared" si="86"/>
        <v>music</v>
      </c>
      <c r="R913" t="str">
        <f t="shared" si="87"/>
        <v>jazz</v>
      </c>
      <c r="S913" s="13">
        <f t="shared" si="88"/>
        <v>41642.005150462966</v>
      </c>
      <c r="T913" s="13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0.85714285714285721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13">
        <f t="shared" si="88"/>
        <v>41194.109340277777</v>
      </c>
      <c r="T914" s="13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6.6066666666666665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3">
        <f t="shared" si="88"/>
        <v>41004.139108796298</v>
      </c>
      <c r="T915" s="13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8">
        <f t="shared" si="85"/>
        <v>0</v>
      </c>
      <c r="Q916" t="str">
        <f t="shared" si="86"/>
        <v>music</v>
      </c>
      <c r="R916" t="str">
        <f t="shared" si="87"/>
        <v>jazz</v>
      </c>
      <c r="S916" s="13">
        <f t="shared" si="88"/>
        <v>41116.763275462967</v>
      </c>
      <c r="T916" s="13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3">
        <f t="shared" si="88"/>
        <v>40937.679560185185</v>
      </c>
      <c r="T917" s="13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8">
        <f t="shared" si="85"/>
        <v>0</v>
      </c>
      <c r="Q918" t="str">
        <f t="shared" si="86"/>
        <v>music</v>
      </c>
      <c r="R918" t="str">
        <f t="shared" si="87"/>
        <v>jazz</v>
      </c>
      <c r="S918" s="13">
        <f t="shared" si="88"/>
        <v>40434.853402777779</v>
      </c>
      <c r="T918" s="13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0.6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13">
        <f t="shared" si="88"/>
        <v>41802.94363425926</v>
      </c>
      <c r="T919" s="13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3">
        <f t="shared" si="88"/>
        <v>41944.916215277779</v>
      </c>
      <c r="T920" s="13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0.5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13">
        <f t="shared" si="88"/>
        <v>41227.641724537039</v>
      </c>
      <c r="T921" s="13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8">
        <f t="shared" si="85"/>
        <v>0</v>
      </c>
      <c r="Q922" t="str">
        <f t="shared" si="86"/>
        <v>music</v>
      </c>
      <c r="R922" t="str">
        <f t="shared" si="87"/>
        <v>jazz</v>
      </c>
      <c r="S922" s="13">
        <f t="shared" si="88"/>
        <v>41562.67155092593</v>
      </c>
      <c r="T922" s="13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30.9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13">
        <f t="shared" si="88"/>
        <v>40847.171018518515</v>
      </c>
      <c r="T923" s="13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21.037037037037038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3">
        <f t="shared" si="88"/>
        <v>41878.530011574076</v>
      </c>
      <c r="T924" s="13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2.1999999999999997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13">
        <f t="shared" si="88"/>
        <v>41934.959756944445</v>
      </c>
      <c r="T925" s="13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10.9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13">
        <f t="shared" si="88"/>
        <v>41288.942928240744</v>
      </c>
      <c r="T926" s="13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2.666666666666667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13">
        <f t="shared" si="88"/>
        <v>41575.880914351852</v>
      </c>
      <c r="T927" s="13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8">
        <f t="shared" si="85"/>
        <v>0</v>
      </c>
      <c r="Q928" t="str">
        <f t="shared" si="86"/>
        <v>music</v>
      </c>
      <c r="R928" t="str">
        <f t="shared" si="87"/>
        <v>jazz</v>
      </c>
      <c r="S928" s="13">
        <f t="shared" si="88"/>
        <v>40338.02002314815</v>
      </c>
      <c r="T928" s="13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8">
        <f t="shared" si="85"/>
        <v>0</v>
      </c>
      <c r="Q929" t="str">
        <f t="shared" si="86"/>
        <v>music</v>
      </c>
      <c r="R929" t="str">
        <f t="shared" si="87"/>
        <v>jazz</v>
      </c>
      <c r="S929" s="13">
        <f t="shared" si="88"/>
        <v>41013.822858796295</v>
      </c>
      <c r="T929" s="13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10.86206896551724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13">
        <f t="shared" si="88"/>
        <v>41180.86241898148</v>
      </c>
      <c r="T930" s="13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8">
        <f t="shared" si="85"/>
        <v>0</v>
      </c>
      <c r="Q931" t="str">
        <f t="shared" si="86"/>
        <v>music</v>
      </c>
      <c r="R931" t="str">
        <f t="shared" si="87"/>
        <v>jazz</v>
      </c>
      <c r="S931" s="13">
        <f t="shared" si="88"/>
        <v>40978.238067129627</v>
      </c>
      <c r="T931" s="13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38.333333333333336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13">
        <f t="shared" si="88"/>
        <v>40312.915578703702</v>
      </c>
      <c r="T932" s="13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6.5500000000000007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3">
        <f t="shared" si="88"/>
        <v>41680.359976851854</v>
      </c>
      <c r="T933" s="13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14.536842105263158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3">
        <f t="shared" si="88"/>
        <v>41310.969270833331</v>
      </c>
      <c r="T934" s="13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13">
        <f t="shared" si="88"/>
        <v>41711.169085648151</v>
      </c>
      <c r="T935" s="13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30.4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3">
        <f t="shared" si="88"/>
        <v>41733.737083333333</v>
      </c>
      <c r="T936" s="13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1.4285714285714286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13">
        <f t="shared" si="88"/>
        <v>42368.333668981482</v>
      </c>
      <c r="T937" s="13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8">
        <f t="shared" si="85"/>
        <v>0</v>
      </c>
      <c r="Q938" t="str">
        <f t="shared" si="86"/>
        <v>music</v>
      </c>
      <c r="R938" t="str">
        <f t="shared" si="87"/>
        <v>jazz</v>
      </c>
      <c r="S938" s="13">
        <f t="shared" si="88"/>
        <v>40883.024178240739</v>
      </c>
      <c r="T938" s="13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1.1428571428571428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13">
        <f t="shared" si="88"/>
        <v>41551.798113425924</v>
      </c>
      <c r="T939" s="13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0.35714285714285715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13">
        <f t="shared" si="88"/>
        <v>41124.479722222226</v>
      </c>
      <c r="T940" s="13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1.4545454545454546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13">
        <f t="shared" si="88"/>
        <v>41416.763171296298</v>
      </c>
      <c r="T941" s="13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17.155555555555555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3">
        <f t="shared" si="88"/>
        <v>42182.008402777778</v>
      </c>
      <c r="T942" s="13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3">
        <f t="shared" si="88"/>
        <v>42746.096585648149</v>
      </c>
      <c r="T943" s="13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8.9066666666666663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3">
        <f t="shared" si="88"/>
        <v>42382.843287037031</v>
      </c>
      <c r="T944" s="13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9.6333333333333346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3">
        <f t="shared" si="88"/>
        <v>42673.66788194445</v>
      </c>
      <c r="T945" s="13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13.325999999999999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3">
        <f t="shared" si="88"/>
        <v>42444.583912037036</v>
      </c>
      <c r="T946" s="13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3">
        <f t="shared" si="88"/>
        <v>42732.872986111113</v>
      </c>
      <c r="T947" s="13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1.9066666666666665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3">
        <f t="shared" si="88"/>
        <v>42592.750555555554</v>
      </c>
      <c r="T948" s="13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8">
        <f t="shared" si="85"/>
        <v>0</v>
      </c>
      <c r="Q949" t="str">
        <f t="shared" si="86"/>
        <v>technology</v>
      </c>
      <c r="R949" t="str">
        <f t="shared" si="87"/>
        <v>wearables</v>
      </c>
      <c r="S949" s="13">
        <f t="shared" si="88"/>
        <v>42491.781319444446</v>
      </c>
      <c r="T949" s="13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13">
        <f t="shared" si="88"/>
        <v>42411.828287037039</v>
      </c>
      <c r="T950" s="13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13">
        <f t="shared" si="88"/>
        <v>42361.043703703705</v>
      </c>
      <c r="T951" s="13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28.04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3">
        <f t="shared" si="88"/>
        <v>42356.750706018516</v>
      </c>
      <c r="T952" s="13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38.39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3">
        <f t="shared" si="88"/>
        <v>42480.653611111105</v>
      </c>
      <c r="T953" s="13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39.942857142857143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3">
        <f t="shared" si="88"/>
        <v>42662.613564814819</v>
      </c>
      <c r="T954" s="13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0.84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13">
        <f t="shared" si="88"/>
        <v>41999.164340277777</v>
      </c>
      <c r="T955" s="13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43.406666666666666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3">
        <f t="shared" si="88"/>
        <v>42194.833784722221</v>
      </c>
      <c r="T956" s="13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5.6613333333333333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3">
        <f t="shared" si="88"/>
        <v>42586.295138888891</v>
      </c>
      <c r="T957" s="13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3">
        <f t="shared" si="88"/>
        <v>42060.913877314815</v>
      </c>
      <c r="T958" s="13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1.9416666666666664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3">
        <f t="shared" si="88"/>
        <v>42660.552465277782</v>
      </c>
      <c r="T959" s="13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11.328275684711327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3">
        <f t="shared" si="88"/>
        <v>42082.802812499998</v>
      </c>
      <c r="T960" s="13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38.86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3">
        <f t="shared" si="88"/>
        <v>41993.174363425926</v>
      </c>
      <c r="T961" s="13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46.100628930817614</v>
      </c>
      <c r="P962" s="8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3">
        <f t="shared" si="88"/>
        <v>42766.626793981486</v>
      </c>
      <c r="T962" s="13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E963/D963*100</f>
        <v>42.188421052631583</v>
      </c>
      <c r="P963" s="8">
        <f t="shared" ref="P963:P1026" si="91">IFERROR(E963/L963,0)</f>
        <v>364.35454545454547</v>
      </c>
      <c r="Q963" t="str">
        <f t="shared" ref="Q963:Q1026" si="92">LEFT(N963,(FIND("/",N963,1)-1))</f>
        <v>technology</v>
      </c>
      <c r="R963" t="str">
        <f t="shared" ref="R963:R1026" si="93">MID(N963,FIND("/",N963)+1,256)</f>
        <v>wearables</v>
      </c>
      <c r="S963" s="13">
        <f t="shared" ref="S963:S1026" si="94">(((J963/60)/60)/24)+DATE(1970,1,1)</f>
        <v>42740.693692129629</v>
      </c>
      <c r="T963" s="13">
        <f t="shared" ref="T963:T1026" si="9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3">
        <f t="shared" si="94"/>
        <v>42373.712418981479</v>
      </c>
      <c r="T964" s="13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3">
        <f t="shared" si="94"/>
        <v>42625.635636574079</v>
      </c>
      <c r="T965" s="13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3">
        <f t="shared" si="94"/>
        <v>42208.628692129627</v>
      </c>
      <c r="T966" s="13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1.1919999999999999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3">
        <f t="shared" si="94"/>
        <v>42637.016736111109</v>
      </c>
      <c r="T967" s="13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14.799999999999999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3">
        <f t="shared" si="94"/>
        <v>42619.635787037041</v>
      </c>
      <c r="T968" s="13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17.810000000000002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3">
        <f t="shared" si="94"/>
        <v>42422.254328703704</v>
      </c>
      <c r="T969" s="13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13">
        <f t="shared" si="94"/>
        <v>41836.847615740742</v>
      </c>
      <c r="T970" s="13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46.666666666666664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3">
        <f t="shared" si="94"/>
        <v>42742.30332175926</v>
      </c>
      <c r="T971" s="13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45.92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13">
        <f t="shared" si="94"/>
        <v>42721.220520833333</v>
      </c>
      <c r="T972" s="13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0.22599999999999998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13">
        <f t="shared" si="94"/>
        <v>42111.709027777775</v>
      </c>
      <c r="T973" s="13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34.625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3">
        <f t="shared" si="94"/>
        <v>41856.865717592591</v>
      </c>
      <c r="T974" s="13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2.0549999999999997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3">
        <f t="shared" si="94"/>
        <v>42257.014965277776</v>
      </c>
      <c r="T975" s="13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0.55999999999999994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3">
        <f t="shared" si="94"/>
        <v>42424.749490740738</v>
      </c>
      <c r="T976" s="13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2.6069999999999998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3">
        <f t="shared" si="94"/>
        <v>42489.696585648147</v>
      </c>
      <c r="T977" s="13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3">
        <f t="shared" si="94"/>
        <v>42185.058993055558</v>
      </c>
      <c r="T978" s="13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33.666666666666664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3">
        <f t="shared" si="94"/>
        <v>42391.942094907412</v>
      </c>
      <c r="T979" s="13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56.263267182990241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3">
        <f t="shared" si="94"/>
        <v>42395.309039351851</v>
      </c>
      <c r="T980" s="13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82.817599999999999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3">
        <f t="shared" si="94"/>
        <v>42506.416990740734</v>
      </c>
      <c r="T981" s="13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14.860000000000001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3">
        <f t="shared" si="94"/>
        <v>41928.904189814813</v>
      </c>
      <c r="T982" s="13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1.2375123751237513E-2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13">
        <f t="shared" si="94"/>
        <v>41830.947013888886</v>
      </c>
      <c r="T983" s="13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1.7142857142857144E-2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13">
        <f t="shared" si="94"/>
        <v>42615.753310185188</v>
      </c>
      <c r="T984" s="13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29.506136117214709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3">
        <f t="shared" si="94"/>
        <v>42574.667650462965</v>
      </c>
      <c r="T985" s="13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3">
        <f t="shared" si="94"/>
        <v>42061.11583333333</v>
      </c>
      <c r="T986" s="13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6.293333333333333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3">
        <f t="shared" si="94"/>
        <v>42339.967708333337</v>
      </c>
      <c r="T987" s="13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12.75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3">
        <f t="shared" si="94"/>
        <v>42324.767361111109</v>
      </c>
      <c r="T988" s="13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13.22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3">
        <f t="shared" si="94"/>
        <v>41773.294560185182</v>
      </c>
      <c r="T989" s="13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8">
        <f t="shared" si="91"/>
        <v>0</v>
      </c>
      <c r="Q990" t="str">
        <f t="shared" si="92"/>
        <v>technology</v>
      </c>
      <c r="R990" t="str">
        <f t="shared" si="93"/>
        <v>wearables</v>
      </c>
      <c r="S990" s="13">
        <f t="shared" si="94"/>
        <v>42614.356770833328</v>
      </c>
      <c r="T990" s="13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16.77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3">
        <f t="shared" si="94"/>
        <v>42611.933969907404</v>
      </c>
      <c r="T991" s="13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0.104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13">
        <f t="shared" si="94"/>
        <v>41855.784305555557</v>
      </c>
      <c r="T992" s="13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3">
        <f t="shared" si="94"/>
        <v>42538.75680555556</v>
      </c>
      <c r="T993" s="13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0.46699999999999997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3">
        <f t="shared" si="94"/>
        <v>42437.924988425926</v>
      </c>
      <c r="T994" s="13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25.087142857142858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3">
        <f t="shared" si="94"/>
        <v>42652.964907407411</v>
      </c>
      <c r="T995" s="13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3">
        <f t="shared" si="94"/>
        <v>41921.263078703705</v>
      </c>
      <c r="T996" s="13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7.26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3">
        <f t="shared" si="94"/>
        <v>41947.940740740742</v>
      </c>
      <c r="T997" s="13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13">
        <f t="shared" si="94"/>
        <v>41817.866435185184</v>
      </c>
      <c r="T998" s="13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3">
        <f t="shared" si="94"/>
        <v>41941.10297453704</v>
      </c>
      <c r="T999" s="13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58.558333333333337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3">
        <f t="shared" si="94"/>
        <v>42282.168993055559</v>
      </c>
      <c r="T1000" s="13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7.7886666666666677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3">
        <f t="shared" si="94"/>
        <v>41926.29965277778</v>
      </c>
      <c r="T1001" s="13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2.2157147647256061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3">
        <f t="shared" si="94"/>
        <v>42749.059722222228</v>
      </c>
      <c r="T1002" s="13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3">
        <f t="shared" si="94"/>
        <v>42720.720057870371</v>
      </c>
      <c r="T1003" s="13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29.6029602960296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3">
        <f t="shared" si="94"/>
        <v>42325.684189814812</v>
      </c>
      <c r="T1004" s="13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16.055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3">
        <f t="shared" si="94"/>
        <v>42780.709039351852</v>
      </c>
      <c r="T1005" s="13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82.207999999999998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3">
        <f t="shared" si="94"/>
        <v>42388.708645833336</v>
      </c>
      <c r="T1006" s="13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75.051000000000002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3">
        <f t="shared" si="94"/>
        <v>42276.624803240738</v>
      </c>
      <c r="T1007" s="13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5.8500000000000005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3">
        <f t="shared" si="94"/>
        <v>41977.040185185186</v>
      </c>
      <c r="T1008" s="13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44.32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3">
        <f t="shared" si="94"/>
        <v>42676.583599537036</v>
      </c>
      <c r="T1009" s="13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0.26737967914438499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3">
        <f t="shared" si="94"/>
        <v>42702.809201388889</v>
      </c>
      <c r="T1010" s="13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13.13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3">
        <f t="shared" si="94"/>
        <v>42510.604699074072</v>
      </c>
      <c r="T1011" s="13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0.19088937093275488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3">
        <f t="shared" si="94"/>
        <v>42561.829421296294</v>
      </c>
      <c r="T1012" s="13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0.375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3">
        <f t="shared" si="94"/>
        <v>41946.898090277777</v>
      </c>
      <c r="T1013" s="13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21535.021000000001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3">
        <f t="shared" si="94"/>
        <v>42714.440416666665</v>
      </c>
      <c r="T1014" s="13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34.527999999999999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3">
        <f t="shared" si="94"/>
        <v>42339.833981481483</v>
      </c>
      <c r="T1015" s="13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30.599999999999998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3">
        <f t="shared" si="94"/>
        <v>41955.002488425926</v>
      </c>
      <c r="T1016" s="13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2.666666666666667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3">
        <f t="shared" si="94"/>
        <v>42303.878414351857</v>
      </c>
      <c r="T1017" s="13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3">
        <f t="shared" si="94"/>
        <v>42422.107129629629</v>
      </c>
      <c r="T1018" s="13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22.878799999999998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3">
        <f t="shared" si="94"/>
        <v>42289.675173611111</v>
      </c>
      <c r="T1019" s="13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3">
        <f t="shared" si="94"/>
        <v>42535.492280092592</v>
      </c>
      <c r="T1020" s="13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47.333333333333336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3">
        <f t="shared" si="94"/>
        <v>42009.973946759259</v>
      </c>
      <c r="T1021" s="13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205.54838709677421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3">
        <f t="shared" si="94"/>
        <v>42127.069548611107</v>
      </c>
      <c r="T1022" s="13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351.80366666666669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3">
        <f t="shared" si="94"/>
        <v>42271.251979166671</v>
      </c>
      <c r="T1023" s="13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114.9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3">
        <f t="shared" si="94"/>
        <v>42111.646724537044</v>
      </c>
      <c r="T1024" s="13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237.15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3">
        <f t="shared" si="94"/>
        <v>42145.919687500005</v>
      </c>
      <c r="T1025" s="13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118.63774999999998</v>
      </c>
      <c r="P1026" s="8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3">
        <f t="shared" si="94"/>
        <v>42370.580590277779</v>
      </c>
      <c r="T1026" s="13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E1027/D1027*100</f>
        <v>109.92831428571431</v>
      </c>
      <c r="P1027" s="8">
        <f t="shared" ref="P1027:P1090" si="97">IFERROR(E1027/L1027,0)</f>
        <v>71.848571428571432</v>
      </c>
      <c r="Q1027" t="str">
        <f t="shared" ref="Q1027:Q1090" si="98">LEFT(N1027,(FIND("/",N1027,1)-1))</f>
        <v>music</v>
      </c>
      <c r="R1027" t="str">
        <f t="shared" ref="R1027:R1090" si="99">MID(N1027,FIND("/",N1027)+1,256)</f>
        <v>electronic music</v>
      </c>
      <c r="S1027" s="13">
        <f t="shared" ref="S1027:S1090" si="100">(((J1027/60)/60)/24)+DATE(1970,1,1)</f>
        <v>42049.833761574075</v>
      </c>
      <c r="T1027" s="13">
        <f t="shared" ref="T1027:T1090" si="101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100.00828571428571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3">
        <f t="shared" si="100"/>
        <v>42426.407592592594</v>
      </c>
      <c r="T1028" s="13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103.09292094387415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3">
        <f t="shared" si="100"/>
        <v>41905.034108796295</v>
      </c>
      <c r="T1029" s="13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117.27000000000001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3">
        <f t="shared" si="100"/>
        <v>42755.627372685187</v>
      </c>
      <c r="T1030" s="13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111.75999999999999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3">
        <f t="shared" si="100"/>
        <v>42044.711886574078</v>
      </c>
      <c r="T1031" s="13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342.09999999999997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3">
        <f t="shared" si="100"/>
        <v>42611.483206018514</v>
      </c>
      <c r="T1032" s="13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107.4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3">
        <f t="shared" si="100"/>
        <v>42324.764004629629</v>
      </c>
      <c r="T1033" s="13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108.49703703703703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3">
        <f t="shared" si="100"/>
        <v>42514.666956018518</v>
      </c>
      <c r="T1034" s="13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102.86144578313252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3">
        <f t="shared" si="100"/>
        <v>42688.732407407413</v>
      </c>
      <c r="T1035" s="13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130.0018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3">
        <f t="shared" si="100"/>
        <v>42555.166712962964</v>
      </c>
      <c r="T1036" s="13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107.65217391304347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3">
        <f t="shared" si="100"/>
        <v>42016.641435185185</v>
      </c>
      <c r="T1037" s="13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112.36044444444444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3">
        <f t="shared" si="100"/>
        <v>41249.448958333334</v>
      </c>
      <c r="T1038" s="13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102.1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3">
        <f t="shared" si="100"/>
        <v>42119.822476851856</v>
      </c>
      <c r="T1039" s="13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145.33333333333334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3">
        <f t="shared" si="100"/>
        <v>42418.231747685189</v>
      </c>
      <c r="T1040" s="13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128.19999999999999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3">
        <f t="shared" si="100"/>
        <v>42692.109328703707</v>
      </c>
      <c r="T1041" s="13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0.29411764705882354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13">
        <f t="shared" si="100"/>
        <v>42579.708437499998</v>
      </c>
      <c r="T1042" s="13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8">
        <f t="shared" si="97"/>
        <v>0</v>
      </c>
      <c r="Q1043" t="str">
        <f t="shared" si="98"/>
        <v>journalism</v>
      </c>
      <c r="R1043" t="str">
        <f t="shared" si="99"/>
        <v>audio</v>
      </c>
      <c r="S1043" s="13">
        <f t="shared" si="100"/>
        <v>41831.060092592597</v>
      </c>
      <c r="T1043" s="13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13">
        <f t="shared" si="100"/>
        <v>41851.696157407408</v>
      </c>
      <c r="T1044" s="13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8.5370000000000008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3">
        <f t="shared" si="100"/>
        <v>42114.252951388888</v>
      </c>
      <c r="T1045" s="13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8.5714285714285715E-2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13">
        <f t="shared" si="100"/>
        <v>42011.925937499997</v>
      </c>
      <c r="T1046" s="13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2.6599999999999997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13">
        <f t="shared" si="100"/>
        <v>41844.874421296299</v>
      </c>
      <c r="T1047" s="13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8">
        <f t="shared" si="97"/>
        <v>0</v>
      </c>
      <c r="Q1048" t="str">
        <f t="shared" si="98"/>
        <v>journalism</v>
      </c>
      <c r="R1048" t="str">
        <f t="shared" si="99"/>
        <v>audio</v>
      </c>
      <c r="S1048" s="13">
        <f t="shared" si="100"/>
        <v>42319.851388888885</v>
      </c>
      <c r="T1048" s="13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0.05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13">
        <f t="shared" si="100"/>
        <v>41918.818460648145</v>
      </c>
      <c r="T1049" s="13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13">
        <f t="shared" si="100"/>
        <v>42598.053113425922</v>
      </c>
      <c r="T1050" s="13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8">
        <f t="shared" si="97"/>
        <v>0</v>
      </c>
      <c r="Q1051" t="str">
        <f t="shared" si="98"/>
        <v>journalism</v>
      </c>
      <c r="R1051" t="str">
        <f t="shared" si="99"/>
        <v>audio</v>
      </c>
      <c r="S1051" s="13">
        <f t="shared" si="100"/>
        <v>42382.431076388893</v>
      </c>
      <c r="T1051" s="13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8">
        <f t="shared" si="97"/>
        <v>0</v>
      </c>
      <c r="Q1052" t="str">
        <f t="shared" si="98"/>
        <v>journalism</v>
      </c>
      <c r="R1052" t="str">
        <f t="shared" si="99"/>
        <v>audio</v>
      </c>
      <c r="S1052" s="13">
        <f t="shared" si="100"/>
        <v>42231.7971875</v>
      </c>
      <c r="T1052" s="13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8">
        <f t="shared" si="97"/>
        <v>0</v>
      </c>
      <c r="Q1053" t="str">
        <f t="shared" si="98"/>
        <v>journalism</v>
      </c>
      <c r="R1053" t="str">
        <f t="shared" si="99"/>
        <v>audio</v>
      </c>
      <c r="S1053" s="13">
        <f t="shared" si="100"/>
        <v>41850.014178240745</v>
      </c>
      <c r="T1053" s="13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8">
        <f t="shared" si="97"/>
        <v>0</v>
      </c>
      <c r="Q1054" t="str">
        <f t="shared" si="98"/>
        <v>journalism</v>
      </c>
      <c r="R1054" t="str">
        <f t="shared" si="99"/>
        <v>audio</v>
      </c>
      <c r="S1054" s="13">
        <f t="shared" si="100"/>
        <v>42483.797395833331</v>
      </c>
      <c r="T1054" s="13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13">
        <f t="shared" si="100"/>
        <v>42775.172824074078</v>
      </c>
      <c r="T1055" s="13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8">
        <f t="shared" si="97"/>
        <v>0</v>
      </c>
      <c r="Q1056" t="str">
        <f t="shared" si="98"/>
        <v>journalism</v>
      </c>
      <c r="R1056" t="str">
        <f t="shared" si="99"/>
        <v>audio</v>
      </c>
      <c r="S1056" s="13">
        <f t="shared" si="100"/>
        <v>41831.851840277777</v>
      </c>
      <c r="T1056" s="13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8">
        <f t="shared" si="97"/>
        <v>0</v>
      </c>
      <c r="Q1057" t="str">
        <f t="shared" si="98"/>
        <v>journalism</v>
      </c>
      <c r="R1057" t="str">
        <f t="shared" si="99"/>
        <v>audio</v>
      </c>
      <c r="S1057" s="13">
        <f t="shared" si="100"/>
        <v>42406.992418981477</v>
      </c>
      <c r="T1057" s="13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8">
        <f t="shared" si="97"/>
        <v>0</v>
      </c>
      <c r="Q1058" t="str">
        <f t="shared" si="98"/>
        <v>journalism</v>
      </c>
      <c r="R1058" t="str">
        <f t="shared" si="99"/>
        <v>audio</v>
      </c>
      <c r="S1058" s="13">
        <f t="shared" si="100"/>
        <v>42058.719641203701</v>
      </c>
      <c r="T1058" s="13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8">
        <f t="shared" si="97"/>
        <v>0</v>
      </c>
      <c r="Q1059" t="str">
        <f t="shared" si="98"/>
        <v>journalism</v>
      </c>
      <c r="R1059" t="str">
        <f t="shared" si="99"/>
        <v>audio</v>
      </c>
      <c r="S1059" s="13">
        <f t="shared" si="100"/>
        <v>42678.871331018512</v>
      </c>
      <c r="T1059" s="13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8">
        <f t="shared" si="97"/>
        <v>0</v>
      </c>
      <c r="Q1060" t="str">
        <f t="shared" si="98"/>
        <v>journalism</v>
      </c>
      <c r="R1060" t="str">
        <f t="shared" si="99"/>
        <v>audio</v>
      </c>
      <c r="S1060" s="13">
        <f t="shared" si="100"/>
        <v>42047.900960648149</v>
      </c>
      <c r="T1060" s="13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8">
        <f t="shared" si="97"/>
        <v>0</v>
      </c>
      <c r="Q1061" t="str">
        <f t="shared" si="98"/>
        <v>journalism</v>
      </c>
      <c r="R1061" t="str">
        <f t="shared" si="99"/>
        <v>audio</v>
      </c>
      <c r="S1061" s="13">
        <f t="shared" si="100"/>
        <v>42046.79</v>
      </c>
      <c r="T1061" s="13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13">
        <f t="shared" si="100"/>
        <v>42079.913113425922</v>
      </c>
      <c r="T1062" s="13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8">
        <f t="shared" si="97"/>
        <v>0</v>
      </c>
      <c r="Q1063" t="str">
        <f t="shared" si="98"/>
        <v>journalism</v>
      </c>
      <c r="R1063" t="str">
        <f t="shared" si="99"/>
        <v>audio</v>
      </c>
      <c r="S1063" s="13">
        <f t="shared" si="100"/>
        <v>42432.276712962965</v>
      </c>
      <c r="T1063" s="13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95.477386934673376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13">
        <f t="shared" si="100"/>
        <v>42556.807187500002</v>
      </c>
      <c r="T1064" s="13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8">
        <f t="shared" si="97"/>
        <v>0</v>
      </c>
      <c r="Q1065" t="str">
        <f t="shared" si="98"/>
        <v>journalism</v>
      </c>
      <c r="R1065" t="str">
        <f t="shared" si="99"/>
        <v>audio</v>
      </c>
      <c r="S1065" s="13">
        <f t="shared" si="100"/>
        <v>42583.030810185184</v>
      </c>
      <c r="T1065" s="13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3">
        <f t="shared" si="100"/>
        <v>41417.228043981479</v>
      </c>
      <c r="T1066" s="13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13">
        <f t="shared" si="100"/>
        <v>41661.381041666667</v>
      </c>
      <c r="T1067" s="13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3">
        <f t="shared" si="100"/>
        <v>41445.962754629632</v>
      </c>
      <c r="T1068" s="13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13">
        <f t="shared" si="100"/>
        <v>41599.855682870373</v>
      </c>
      <c r="T1069" s="13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0.15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3">
        <f t="shared" si="100"/>
        <v>42440.371111111104</v>
      </c>
      <c r="T1070" s="13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38.636363636363633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3">
        <f t="shared" si="100"/>
        <v>41572.229849537034</v>
      </c>
      <c r="T1071" s="13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0.70000000000000007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13">
        <f t="shared" si="100"/>
        <v>41163.011828703704</v>
      </c>
      <c r="T1072" s="13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8">
        <f t="shared" si="97"/>
        <v>0</v>
      </c>
      <c r="Q1073" t="str">
        <f t="shared" si="98"/>
        <v>games</v>
      </c>
      <c r="R1073" t="str">
        <f t="shared" si="99"/>
        <v>video games</v>
      </c>
      <c r="S1073" s="13">
        <f t="shared" si="100"/>
        <v>42295.753391203703</v>
      </c>
      <c r="T1073" s="13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6.8000000000000005E-2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3">
        <f t="shared" si="100"/>
        <v>41645.832141203704</v>
      </c>
      <c r="T1074" s="13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1.3333333333333335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13">
        <f t="shared" si="100"/>
        <v>40802.964594907404</v>
      </c>
      <c r="T1075" s="13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6.3092592592592585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3">
        <f t="shared" si="100"/>
        <v>41613.172974537039</v>
      </c>
      <c r="T1076" s="13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13">
        <f t="shared" si="100"/>
        <v>41005.904120370367</v>
      </c>
      <c r="T1077" s="13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62.765333333333331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3">
        <f t="shared" si="100"/>
        <v>41838.377893518518</v>
      </c>
      <c r="T1078" s="13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29.376000000000001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3">
        <f t="shared" si="100"/>
        <v>42353.16679398148</v>
      </c>
      <c r="T1079" s="13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7.5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13">
        <f t="shared" si="100"/>
        <v>40701.195844907408</v>
      </c>
      <c r="T1080" s="13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2.6076923076923078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3">
        <f t="shared" si="100"/>
        <v>42479.566388888896</v>
      </c>
      <c r="T1081" s="13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9.1050000000000004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3">
        <f t="shared" si="100"/>
        <v>41740.138113425928</v>
      </c>
      <c r="T1082" s="13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1.7647058823529412E-2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13">
        <f t="shared" si="100"/>
        <v>42002.926990740743</v>
      </c>
      <c r="T1083" s="13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0.55999999999999994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3">
        <f t="shared" si="100"/>
        <v>41101.906111111115</v>
      </c>
      <c r="T1084" s="13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0.82000000000000006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13">
        <f t="shared" si="100"/>
        <v>41793.659525462965</v>
      </c>
      <c r="T1085" s="13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8">
        <f t="shared" si="97"/>
        <v>0</v>
      </c>
      <c r="Q1086" t="str">
        <f t="shared" si="98"/>
        <v>games</v>
      </c>
      <c r="R1086" t="str">
        <f t="shared" si="99"/>
        <v>video games</v>
      </c>
      <c r="S1086" s="13">
        <f t="shared" si="100"/>
        <v>41829.912083333329</v>
      </c>
      <c r="T1086" s="13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13">
        <f t="shared" si="100"/>
        <v>42413.671006944445</v>
      </c>
      <c r="T1087" s="13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8.3333333333333343E-2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13">
        <f t="shared" si="100"/>
        <v>41845.866793981484</v>
      </c>
      <c r="T1088" s="13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8">
        <f t="shared" si="97"/>
        <v>0</v>
      </c>
      <c r="Q1089" t="str">
        <f t="shared" si="98"/>
        <v>games</v>
      </c>
      <c r="R1089" t="str">
        <f t="shared" si="99"/>
        <v>video games</v>
      </c>
      <c r="S1089" s="13">
        <f t="shared" si="100"/>
        <v>41775.713969907411</v>
      </c>
      <c r="T1089" s="13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14.182977777777777</v>
      </c>
      <c r="P1090" s="8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3">
        <f t="shared" si="100"/>
        <v>41723.799386574072</v>
      </c>
      <c r="T1090" s="13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E1091/D1091*100</f>
        <v>7.8266666666666662</v>
      </c>
      <c r="P1091" s="8">
        <f t="shared" ref="P1091:P1154" si="103">IFERROR(E1091/L1091,0)</f>
        <v>23.959183673469386</v>
      </c>
      <c r="Q1091" t="str">
        <f t="shared" ref="Q1091:Q1154" si="104">LEFT(N1091,(FIND("/",N1091,1)-1))</f>
        <v>games</v>
      </c>
      <c r="R1091" t="str">
        <f t="shared" ref="R1091:R1154" si="105">MID(N1091,FIND("/",N1091)+1,256)</f>
        <v>video games</v>
      </c>
      <c r="S1091" s="13">
        <f t="shared" ref="S1091:S1154" si="106">(((J1091/60)/60)/24)+DATE(1970,1,1)</f>
        <v>42151.189525462964</v>
      </c>
      <c r="T1091" s="13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3.8464497269020695E-2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13">
        <f t="shared" si="106"/>
        <v>42123.185798611114</v>
      </c>
      <c r="T1092" s="13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3">
        <f t="shared" si="106"/>
        <v>42440.820277777777</v>
      </c>
      <c r="T1093" s="13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13">
        <f t="shared" si="106"/>
        <v>41250.025902777779</v>
      </c>
      <c r="T1094" s="13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14.083333333333334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3">
        <f t="shared" si="106"/>
        <v>42396.973807870367</v>
      </c>
      <c r="T1095" s="13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18.300055555555556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3">
        <f t="shared" si="106"/>
        <v>40795.713344907403</v>
      </c>
      <c r="T1096" s="13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3">
        <f t="shared" si="106"/>
        <v>41486.537268518521</v>
      </c>
      <c r="T1097" s="13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17.933333333333334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3">
        <f t="shared" si="106"/>
        <v>41885.51798611111</v>
      </c>
      <c r="T1098" s="13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4.7E-2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3">
        <f t="shared" si="106"/>
        <v>41660.792557870373</v>
      </c>
      <c r="T1099" s="13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7.2120000000000006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3">
        <f t="shared" si="106"/>
        <v>41712.762673611112</v>
      </c>
      <c r="T1100" s="13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0.5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3">
        <f t="shared" si="106"/>
        <v>42107.836435185185</v>
      </c>
      <c r="T1101" s="13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3">
        <f t="shared" si="106"/>
        <v>42384.110775462963</v>
      </c>
      <c r="T1102" s="13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4.1000000000000002E-2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3">
        <f t="shared" si="106"/>
        <v>42538.77243055556</v>
      </c>
      <c r="T1103" s="13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5.3125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3">
        <f t="shared" si="106"/>
        <v>41577.045428240745</v>
      </c>
      <c r="T1104" s="13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3">
        <f t="shared" si="106"/>
        <v>42479.22210648148</v>
      </c>
      <c r="T1105" s="13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4.9516666666666671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3">
        <f t="shared" si="106"/>
        <v>41771.40996527778</v>
      </c>
      <c r="T1106" s="13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0.159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3">
        <f t="shared" si="106"/>
        <v>41692.135729166665</v>
      </c>
      <c r="T1107" s="13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41.25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3">
        <f t="shared" si="106"/>
        <v>40973.740451388891</v>
      </c>
      <c r="T1108" s="13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8">
        <f t="shared" si="103"/>
        <v>0</v>
      </c>
      <c r="Q1109" t="str">
        <f t="shared" si="104"/>
        <v>games</v>
      </c>
      <c r="R1109" t="str">
        <f t="shared" si="105"/>
        <v>video games</v>
      </c>
      <c r="S1109" s="13">
        <f t="shared" si="106"/>
        <v>41813.861388888887</v>
      </c>
      <c r="T1109" s="13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3">
        <f t="shared" si="106"/>
        <v>40952.636979166666</v>
      </c>
      <c r="T1110" s="13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0.44999999999999996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3">
        <f t="shared" si="106"/>
        <v>42662.752199074079</v>
      </c>
      <c r="T1111" s="13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0.51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3">
        <f t="shared" si="106"/>
        <v>41220.933124999996</v>
      </c>
      <c r="T1112" s="13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0.04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13">
        <f t="shared" si="106"/>
        <v>42347.203587962969</v>
      </c>
      <c r="T1113" s="13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35.537409090909087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3">
        <f t="shared" si="106"/>
        <v>41963.759386574078</v>
      </c>
      <c r="T1114" s="13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0.5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13">
        <f t="shared" si="106"/>
        <v>41835.977083333331</v>
      </c>
      <c r="T1115" s="13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0.16666666666666669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3">
        <f t="shared" si="106"/>
        <v>41526.345914351856</v>
      </c>
      <c r="T1116" s="13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0.13250000000000001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3">
        <f t="shared" si="106"/>
        <v>42429.695543981477</v>
      </c>
      <c r="T1117" s="13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3.5704000000000007E-2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3">
        <f t="shared" si="106"/>
        <v>41009.847314814811</v>
      </c>
      <c r="T1118" s="13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8.3000000000000007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3">
        <f t="shared" si="106"/>
        <v>42333.598530092597</v>
      </c>
      <c r="T1119" s="13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3">
        <f t="shared" si="106"/>
        <v>41704.16642361111</v>
      </c>
      <c r="T1120" s="13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0.23809523809523811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13">
        <f t="shared" si="106"/>
        <v>41722.792407407411</v>
      </c>
      <c r="T1121" s="13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8">
        <f t="shared" si="103"/>
        <v>0</v>
      </c>
      <c r="Q1122" t="str">
        <f t="shared" si="104"/>
        <v>games</v>
      </c>
      <c r="R1122" t="str">
        <f t="shared" si="105"/>
        <v>video games</v>
      </c>
      <c r="S1122" s="13">
        <f t="shared" si="106"/>
        <v>40799.872685185182</v>
      </c>
      <c r="T1122" s="13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1.1599999999999999E-2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3">
        <f t="shared" si="106"/>
        <v>42412.934212962966</v>
      </c>
      <c r="T1123" s="13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8">
        <f t="shared" si="103"/>
        <v>0</v>
      </c>
      <c r="Q1124" t="str">
        <f t="shared" si="104"/>
        <v>games</v>
      </c>
      <c r="R1124" t="str">
        <f t="shared" si="105"/>
        <v>video games</v>
      </c>
      <c r="S1124" s="13">
        <f t="shared" si="106"/>
        <v>41410.703993055555</v>
      </c>
      <c r="T1124" s="13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0.22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3">
        <f t="shared" si="106"/>
        <v>41718.5237037037</v>
      </c>
      <c r="T1125" s="13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0.47222222222222221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3">
        <f t="shared" si="106"/>
        <v>42094.667256944449</v>
      </c>
      <c r="T1126" s="13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8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3">
        <f t="shared" si="106"/>
        <v>42212.624189814815</v>
      </c>
      <c r="T1127" s="13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0.5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3">
        <f t="shared" si="106"/>
        <v>42535.327476851846</v>
      </c>
      <c r="T1128" s="13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3">
        <f t="shared" si="106"/>
        <v>41926.854166666664</v>
      </c>
      <c r="T1129" s="13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0.1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3">
        <f t="shared" si="106"/>
        <v>41828.649502314816</v>
      </c>
      <c r="T1130" s="13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0.105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3">
        <f t="shared" si="106"/>
        <v>42496.264965277776</v>
      </c>
      <c r="T1131" s="13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0.22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3">
        <f t="shared" si="106"/>
        <v>41908.996527777781</v>
      </c>
      <c r="T1132" s="13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8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3">
        <f t="shared" si="106"/>
        <v>42332.908194444448</v>
      </c>
      <c r="T1133" s="13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14.38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3">
        <f t="shared" si="106"/>
        <v>42706.115405092598</v>
      </c>
      <c r="T1134" s="13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0.66666666666666674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3">
        <f t="shared" si="106"/>
        <v>41821.407187500001</v>
      </c>
      <c r="T1135" s="13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4.0000000000000001E-3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3">
        <f t="shared" si="106"/>
        <v>41958.285046296296</v>
      </c>
      <c r="T1136" s="13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3">
        <f t="shared" si="106"/>
        <v>42558.989513888882</v>
      </c>
      <c r="T1137" s="13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6.4439140811455857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3">
        <f t="shared" si="106"/>
        <v>42327.671631944439</v>
      </c>
      <c r="T1138" s="13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39.5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3">
        <f t="shared" si="106"/>
        <v>42453.819687499999</v>
      </c>
      <c r="T1139" s="13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0.35714285714285715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3">
        <f t="shared" si="106"/>
        <v>42736.9066087963</v>
      </c>
      <c r="T1140" s="13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6.25E-2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3">
        <f t="shared" si="106"/>
        <v>41975.347523148142</v>
      </c>
      <c r="T1141" s="13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8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3">
        <f t="shared" si="106"/>
        <v>42192.462048611109</v>
      </c>
      <c r="T1142" s="13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8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3">
        <f t="shared" si="106"/>
        <v>42164.699652777781</v>
      </c>
      <c r="T1143" s="13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8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3">
        <f t="shared" si="106"/>
        <v>42022.006099537044</v>
      </c>
      <c r="T1144" s="13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0.41333333333333333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3">
        <f t="shared" si="106"/>
        <v>42325.19358796296</v>
      </c>
      <c r="T1145" s="13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8">
        <f t="shared" si="103"/>
        <v>0</v>
      </c>
      <c r="Q1146" t="str">
        <f t="shared" si="104"/>
        <v>food</v>
      </c>
      <c r="R1146" t="str">
        <f t="shared" si="105"/>
        <v>food trucks</v>
      </c>
      <c r="S1146" s="13">
        <f t="shared" si="106"/>
        <v>42093.181944444441</v>
      </c>
      <c r="T1146" s="13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0.125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3">
        <f t="shared" si="106"/>
        <v>41854.747592592597</v>
      </c>
      <c r="T1147" s="13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8.8333333333333339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3">
        <f t="shared" si="106"/>
        <v>41723.9533912037</v>
      </c>
      <c r="T1148" s="13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8">
        <f t="shared" si="103"/>
        <v>0</v>
      </c>
      <c r="Q1149" t="str">
        <f t="shared" si="104"/>
        <v>food</v>
      </c>
      <c r="R1149" t="str">
        <f t="shared" si="105"/>
        <v>food trucks</v>
      </c>
      <c r="S1149" s="13">
        <f t="shared" si="106"/>
        <v>41871.972025462965</v>
      </c>
      <c r="T1149" s="13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0.48666666666666669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3">
        <f t="shared" si="106"/>
        <v>42675.171076388884</v>
      </c>
      <c r="T1150" s="13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0.15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3">
        <f t="shared" si="106"/>
        <v>42507.71025462963</v>
      </c>
      <c r="T1151" s="13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10.08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13">
        <f t="shared" si="106"/>
        <v>42317.954571759255</v>
      </c>
      <c r="T1152" s="13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8">
        <f t="shared" si="103"/>
        <v>0</v>
      </c>
      <c r="Q1153" t="str">
        <f t="shared" si="104"/>
        <v>food</v>
      </c>
      <c r="R1153" t="str">
        <f t="shared" si="105"/>
        <v>food trucks</v>
      </c>
      <c r="S1153" s="13">
        <f t="shared" si="106"/>
        <v>42224.102581018517</v>
      </c>
      <c r="T1153" s="13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5.6937500000000005</v>
      </c>
      <c r="P1154" s="8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3">
        <f t="shared" si="106"/>
        <v>42109.709629629629</v>
      </c>
      <c r="T1154" s="13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E1155/D1155*100</f>
        <v>0.625</v>
      </c>
      <c r="P1155" s="8">
        <f t="shared" ref="P1155:P1218" si="109">IFERROR(E1155/L1155,0)</f>
        <v>50</v>
      </c>
      <c r="Q1155" t="str">
        <f t="shared" ref="Q1155:Q1218" si="110">LEFT(N1155,(FIND("/",N1155,1)-1))</f>
        <v>food</v>
      </c>
      <c r="R1155" t="str">
        <f t="shared" ref="R1155:R1218" si="111">MID(N1155,FIND("/",N1155)+1,256)</f>
        <v>food trucks</v>
      </c>
      <c r="S1155" s="13">
        <f t="shared" ref="S1155:S1218" si="112">(((J1155/60)/60)/24)+DATE(1970,1,1)</f>
        <v>42143.714178240742</v>
      </c>
      <c r="T1155" s="13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3">
        <f t="shared" si="112"/>
        <v>42223.108865740738</v>
      </c>
      <c r="T1156" s="13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3">
        <f t="shared" si="112"/>
        <v>41835.763981481483</v>
      </c>
      <c r="T1157" s="13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8">
        <f t="shared" si="109"/>
        <v>0</v>
      </c>
      <c r="Q1158" t="str">
        <f t="shared" si="110"/>
        <v>food</v>
      </c>
      <c r="R1158" t="str">
        <f t="shared" si="111"/>
        <v>food trucks</v>
      </c>
      <c r="S1158" s="13">
        <f t="shared" si="112"/>
        <v>42029.07131944444</v>
      </c>
      <c r="T1158" s="13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3">
        <f t="shared" si="112"/>
        <v>41918.628240740742</v>
      </c>
      <c r="T1159" s="13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0.46666666666666673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3">
        <f t="shared" si="112"/>
        <v>41952.09175925926</v>
      </c>
      <c r="T1160" s="13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8">
        <f t="shared" si="109"/>
        <v>0</v>
      </c>
      <c r="Q1161" t="str">
        <f t="shared" si="110"/>
        <v>food</v>
      </c>
      <c r="R1161" t="str">
        <f t="shared" si="111"/>
        <v>food trucks</v>
      </c>
      <c r="S1161" s="13">
        <f t="shared" si="112"/>
        <v>42154.726446759261</v>
      </c>
      <c r="T1161" s="13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3">
        <f t="shared" si="112"/>
        <v>42061.154930555553</v>
      </c>
      <c r="T1162" s="13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8">
        <f t="shared" si="109"/>
        <v>0</v>
      </c>
      <c r="Q1163" t="str">
        <f t="shared" si="110"/>
        <v>food</v>
      </c>
      <c r="R1163" t="str">
        <f t="shared" si="111"/>
        <v>food trucks</v>
      </c>
      <c r="S1163" s="13">
        <f t="shared" si="112"/>
        <v>42122.629502314812</v>
      </c>
      <c r="T1163" s="13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5.8333333333333341E-2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3">
        <f t="shared" si="112"/>
        <v>41876.683611111112</v>
      </c>
      <c r="T1164" s="13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8">
        <f t="shared" si="109"/>
        <v>0</v>
      </c>
      <c r="Q1165" t="str">
        <f t="shared" si="110"/>
        <v>food</v>
      </c>
      <c r="R1165" t="str">
        <f t="shared" si="111"/>
        <v>food trucks</v>
      </c>
      <c r="S1165" s="13">
        <f t="shared" si="112"/>
        <v>41830.723611111112</v>
      </c>
      <c r="T1165" s="13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8">
        <f t="shared" si="109"/>
        <v>0</v>
      </c>
      <c r="Q1166" t="str">
        <f t="shared" si="110"/>
        <v>food</v>
      </c>
      <c r="R1166" t="str">
        <f t="shared" si="111"/>
        <v>food trucks</v>
      </c>
      <c r="S1166" s="13">
        <f t="shared" si="112"/>
        <v>42509.724328703705</v>
      </c>
      <c r="T1166" s="13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20.705000000000002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3">
        <f t="shared" si="112"/>
        <v>41792.214467592588</v>
      </c>
      <c r="T1167" s="13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19.139999999999997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3">
        <f t="shared" si="112"/>
        <v>42150.485439814816</v>
      </c>
      <c r="T1168" s="13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1.6316666666666666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3">
        <f t="shared" si="112"/>
        <v>41863.734895833331</v>
      </c>
      <c r="T1169" s="13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5.6666666666666661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3">
        <f t="shared" si="112"/>
        <v>42605.053993055553</v>
      </c>
      <c r="T1170" s="13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0.16999999999999998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3">
        <f t="shared" si="112"/>
        <v>42027.353738425925</v>
      </c>
      <c r="T1171" s="13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0.4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13">
        <f t="shared" si="112"/>
        <v>42124.893182870372</v>
      </c>
      <c r="T1172" s="13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0.1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13">
        <f t="shared" si="112"/>
        <v>41938.804710648146</v>
      </c>
      <c r="T1173" s="13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8">
        <f t="shared" si="109"/>
        <v>0</v>
      </c>
      <c r="Q1174" t="str">
        <f t="shared" si="110"/>
        <v>food</v>
      </c>
      <c r="R1174" t="str">
        <f t="shared" si="111"/>
        <v>food trucks</v>
      </c>
      <c r="S1174" s="13">
        <f t="shared" si="112"/>
        <v>41841.682314814818</v>
      </c>
      <c r="T1174" s="13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2.4E-2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13">
        <f t="shared" si="112"/>
        <v>42184.185844907406</v>
      </c>
      <c r="T1175" s="13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5.9066666666666672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3">
        <f t="shared" si="112"/>
        <v>42468.84174768519</v>
      </c>
      <c r="T1176" s="13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2.9250000000000003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13">
        <f t="shared" si="112"/>
        <v>42170.728460648148</v>
      </c>
      <c r="T1177" s="13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5.7142857142857143E-3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3">
        <f t="shared" si="112"/>
        <v>42746.019652777773</v>
      </c>
      <c r="T1178" s="13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8">
        <f t="shared" si="109"/>
        <v>0</v>
      </c>
      <c r="Q1179" t="str">
        <f t="shared" si="110"/>
        <v>food</v>
      </c>
      <c r="R1179" t="str">
        <f t="shared" si="111"/>
        <v>food trucks</v>
      </c>
      <c r="S1179" s="13">
        <f t="shared" si="112"/>
        <v>41897.660833333335</v>
      </c>
      <c r="T1179" s="13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6.6666666666666671E-3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13">
        <f t="shared" si="112"/>
        <v>41837.905694444446</v>
      </c>
      <c r="T1180" s="13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5.3333333333333339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3">
        <f t="shared" si="112"/>
        <v>42275.720219907409</v>
      </c>
      <c r="T1181" s="13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11.75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3">
        <f t="shared" si="112"/>
        <v>41781.806875000002</v>
      </c>
      <c r="T1182" s="13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8.0000000000000002E-3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3">
        <f t="shared" si="112"/>
        <v>42034.339363425926</v>
      </c>
      <c r="T1183" s="13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3">
        <f t="shared" si="112"/>
        <v>42728.827407407407</v>
      </c>
      <c r="T1184" s="13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3">
        <f t="shared" si="112"/>
        <v>42656.86137731481</v>
      </c>
      <c r="T1185" s="13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104.93636363636362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3">
        <f t="shared" si="112"/>
        <v>42741.599664351852</v>
      </c>
      <c r="T1186" s="13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105.44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3">
        <f t="shared" si="112"/>
        <v>42130.865150462967</v>
      </c>
      <c r="T1187" s="13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106.73333333333332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3">
        <f t="shared" si="112"/>
        <v>42123.86336805555</v>
      </c>
      <c r="T1188" s="13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104.12571428571428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3">
        <f t="shared" si="112"/>
        <v>42109.894942129627</v>
      </c>
      <c r="T1189" s="13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160.54999999999998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3">
        <f t="shared" si="112"/>
        <v>42711.700694444444</v>
      </c>
      <c r="T1190" s="13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107.77777777777777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3">
        <f t="shared" si="112"/>
        <v>42529.979108796295</v>
      </c>
      <c r="T1191" s="13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3">
        <f t="shared" si="112"/>
        <v>41852.665798611109</v>
      </c>
      <c r="T1192" s="13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109.07407407407408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3">
        <f t="shared" si="112"/>
        <v>42419.603703703702</v>
      </c>
      <c r="T1193" s="13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3">
        <f t="shared" si="112"/>
        <v>42747.506689814814</v>
      </c>
      <c r="T1194" s="13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103.95714285714286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3">
        <f t="shared" si="112"/>
        <v>42409.776076388895</v>
      </c>
      <c r="T1195" s="13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322.24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3">
        <f t="shared" si="112"/>
        <v>42072.488182870366</v>
      </c>
      <c r="T1196" s="13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3">
        <f t="shared" si="112"/>
        <v>42298.34783564815</v>
      </c>
      <c r="T1197" s="13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269.91034482758624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3">
        <f t="shared" si="112"/>
        <v>42326.818738425922</v>
      </c>
      <c r="T1198" s="13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253.29333333333332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3">
        <f t="shared" si="112"/>
        <v>42503.66474537037</v>
      </c>
      <c r="T1199" s="13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260.59999999999997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3">
        <f t="shared" si="112"/>
        <v>42333.619050925925</v>
      </c>
      <c r="T1200" s="13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101.31677953348381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3">
        <f t="shared" si="112"/>
        <v>42161.770833333328</v>
      </c>
      <c r="T1201" s="13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125.60416666666667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3">
        <f t="shared" si="112"/>
        <v>42089.477500000001</v>
      </c>
      <c r="T1202" s="13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102.43783333333334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3">
        <f t="shared" si="112"/>
        <v>42536.60701388889</v>
      </c>
      <c r="T1203" s="13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199.244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3">
        <f t="shared" si="112"/>
        <v>42152.288819444439</v>
      </c>
      <c r="T1204" s="13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102.45398773006136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3">
        <f t="shared" si="112"/>
        <v>42125.614895833336</v>
      </c>
      <c r="T1205" s="13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102.94615384615385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3">
        <f t="shared" si="112"/>
        <v>42297.748067129629</v>
      </c>
      <c r="T1206" s="13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100.86153846153847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3">
        <f t="shared" si="112"/>
        <v>42138.506377314814</v>
      </c>
      <c r="T1207" s="13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114.99999999999999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3">
        <f t="shared" si="112"/>
        <v>42772.776076388895</v>
      </c>
      <c r="T1208" s="13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104.16766467065868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3">
        <f t="shared" si="112"/>
        <v>42430.430243055554</v>
      </c>
      <c r="T1209" s="13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155.29999999999998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3">
        <f t="shared" si="112"/>
        <v>42423.709074074075</v>
      </c>
      <c r="T1210" s="13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3">
        <f t="shared" si="112"/>
        <v>42761.846122685187</v>
      </c>
      <c r="T1211" s="13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254.31499999999997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3">
        <f t="shared" si="112"/>
        <v>42132.941805555558</v>
      </c>
      <c r="T1212" s="13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101.1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3">
        <f t="shared" si="112"/>
        <v>42515.866446759261</v>
      </c>
      <c r="T1213" s="13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129.04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3">
        <f t="shared" si="112"/>
        <v>42318.950173611112</v>
      </c>
      <c r="T1214" s="13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102.23076923076924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3">
        <f t="shared" si="112"/>
        <v>42731.755787037036</v>
      </c>
      <c r="T1215" s="13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131.80000000000001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3">
        <f t="shared" si="112"/>
        <v>42104.840335648143</v>
      </c>
      <c r="T1216" s="13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786.0802000000001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3">
        <f t="shared" si="112"/>
        <v>41759.923101851848</v>
      </c>
      <c r="T1217" s="13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145.70000000000002</v>
      </c>
      <c r="P1218" s="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3">
        <f t="shared" si="112"/>
        <v>42247.616400462968</v>
      </c>
      <c r="T1218" s="13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E1219/D1219*100</f>
        <v>102.60000000000001</v>
      </c>
      <c r="P1219" s="8">
        <f t="shared" ref="P1219:P1282" si="115">IFERROR(E1219/L1219,0)</f>
        <v>148.57377049180329</v>
      </c>
      <c r="Q1219" t="str">
        <f t="shared" ref="Q1219:Q1282" si="116">LEFT(N1219,(FIND("/",N1219,1)-1))</f>
        <v>photography</v>
      </c>
      <c r="R1219" t="str">
        <f t="shared" ref="R1219:R1282" si="117">MID(N1219,FIND("/",N1219)+1,256)</f>
        <v>photobooks</v>
      </c>
      <c r="S1219" s="13">
        <f t="shared" ref="S1219:S1282" si="118">(((J1219/60)/60)/24)+DATE(1970,1,1)</f>
        <v>42535.809490740736</v>
      </c>
      <c r="T1219" s="13">
        <f t="shared" ref="T1219:T1282" si="11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3">
        <f t="shared" si="118"/>
        <v>42278.662037037036</v>
      </c>
      <c r="T1220" s="13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159.16819571865443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3">
        <f t="shared" si="118"/>
        <v>42633.461956018517</v>
      </c>
      <c r="T1221" s="13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103.76666666666668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3">
        <f t="shared" si="118"/>
        <v>42211.628611111111</v>
      </c>
      <c r="T1222" s="13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111.40954545454547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3">
        <f t="shared" si="118"/>
        <v>42680.47555555556</v>
      </c>
      <c r="T1223" s="13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3">
        <f t="shared" si="118"/>
        <v>42430.720451388886</v>
      </c>
      <c r="T1224" s="13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112.10606060606061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3">
        <f t="shared" si="118"/>
        <v>42654.177187499998</v>
      </c>
      <c r="T1225" s="13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7.0666666666666673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3">
        <f t="shared" si="118"/>
        <v>41736.549791666665</v>
      </c>
      <c r="T1226" s="13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4.3999999999999995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3">
        <f t="shared" si="118"/>
        <v>41509.905995370369</v>
      </c>
      <c r="T1227" s="13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3">
        <f t="shared" si="118"/>
        <v>41715.874780092592</v>
      </c>
      <c r="T1228" s="13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8">
        <f t="shared" si="115"/>
        <v>0</v>
      </c>
      <c r="Q1229" t="str">
        <f t="shared" si="116"/>
        <v>music</v>
      </c>
      <c r="R1229" t="str">
        <f t="shared" si="117"/>
        <v>world music</v>
      </c>
      <c r="S1229" s="13">
        <f t="shared" si="118"/>
        <v>41827.919166666667</v>
      </c>
      <c r="T1229" s="13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29.299999999999997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3">
        <f t="shared" si="118"/>
        <v>40754.729259259257</v>
      </c>
      <c r="T1230" s="13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0.90909090909090906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3">
        <f t="shared" si="118"/>
        <v>40985.459803240738</v>
      </c>
      <c r="T1231" s="13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8">
        <f t="shared" si="115"/>
        <v>0</v>
      </c>
      <c r="Q1232" t="str">
        <f t="shared" si="116"/>
        <v>music</v>
      </c>
      <c r="R1232" t="str">
        <f t="shared" si="117"/>
        <v>world music</v>
      </c>
      <c r="S1232" s="13">
        <f t="shared" si="118"/>
        <v>40568.972569444442</v>
      </c>
      <c r="T1232" s="13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8">
        <f t="shared" si="115"/>
        <v>0</v>
      </c>
      <c r="Q1233" t="str">
        <f t="shared" si="116"/>
        <v>music</v>
      </c>
      <c r="R1233" t="str">
        <f t="shared" si="117"/>
        <v>world music</v>
      </c>
      <c r="S1233" s="13">
        <f t="shared" si="118"/>
        <v>42193.941759259258</v>
      </c>
      <c r="T1233" s="13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0.8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3">
        <f t="shared" si="118"/>
        <v>41506.848032407412</v>
      </c>
      <c r="T1234" s="13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11.600000000000001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3">
        <f t="shared" si="118"/>
        <v>40939.948773148149</v>
      </c>
      <c r="T1235" s="13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8">
        <f t="shared" si="115"/>
        <v>0</v>
      </c>
      <c r="Q1236" t="str">
        <f t="shared" si="116"/>
        <v>music</v>
      </c>
      <c r="R1236" t="str">
        <f t="shared" si="117"/>
        <v>world music</v>
      </c>
      <c r="S1236" s="13">
        <f t="shared" si="118"/>
        <v>42007.788680555561</v>
      </c>
      <c r="T1236" s="13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2.7873639500929119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3">
        <f t="shared" si="118"/>
        <v>41583.135405092595</v>
      </c>
      <c r="T1237" s="13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8">
        <f t="shared" si="115"/>
        <v>0</v>
      </c>
      <c r="Q1238" t="str">
        <f t="shared" si="116"/>
        <v>music</v>
      </c>
      <c r="R1238" t="str">
        <f t="shared" si="117"/>
        <v>world music</v>
      </c>
      <c r="S1238" s="13">
        <f t="shared" si="118"/>
        <v>41110.680138888885</v>
      </c>
      <c r="T1238" s="13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8">
        <f t="shared" si="115"/>
        <v>0</v>
      </c>
      <c r="Q1239" t="str">
        <f t="shared" si="116"/>
        <v>music</v>
      </c>
      <c r="R1239" t="str">
        <f t="shared" si="117"/>
        <v>world music</v>
      </c>
      <c r="S1239" s="13">
        <f t="shared" si="118"/>
        <v>41125.283159722225</v>
      </c>
      <c r="T1239" s="13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17.8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3">
        <f t="shared" si="118"/>
        <v>40731.61037037037</v>
      </c>
      <c r="T1240" s="13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8">
        <f t="shared" si="115"/>
        <v>0</v>
      </c>
      <c r="Q1241" t="str">
        <f t="shared" si="116"/>
        <v>music</v>
      </c>
      <c r="R1241" t="str">
        <f t="shared" si="117"/>
        <v>world music</v>
      </c>
      <c r="S1241" s="13">
        <f t="shared" si="118"/>
        <v>40883.962581018517</v>
      </c>
      <c r="T1241" s="13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3.0124999999999997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3">
        <f t="shared" si="118"/>
        <v>41409.040011574078</v>
      </c>
      <c r="T1242" s="13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50.739999999999995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3">
        <f t="shared" si="118"/>
        <v>41923.837731481479</v>
      </c>
      <c r="T1243" s="13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0.54884742041712409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13">
        <f t="shared" si="118"/>
        <v>40782.165532407409</v>
      </c>
      <c r="T1244" s="13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14.091666666666667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3">
        <f t="shared" si="118"/>
        <v>40671.879293981481</v>
      </c>
      <c r="T1245" s="13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103.8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3">
        <f t="shared" si="118"/>
        <v>41355.825497685182</v>
      </c>
      <c r="T1246" s="13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120.24999999999999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3">
        <f t="shared" si="118"/>
        <v>41774.599930555552</v>
      </c>
      <c r="T1247" s="13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3">
        <f t="shared" si="118"/>
        <v>40838.043391203704</v>
      </c>
      <c r="T1248" s="13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122.14285714285715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13">
        <f t="shared" si="118"/>
        <v>41370.292303240742</v>
      </c>
      <c r="T1249" s="13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151.63999999999999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3">
        <f t="shared" si="118"/>
        <v>41767.656863425924</v>
      </c>
      <c r="T1250" s="13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104.44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3">
        <f t="shared" si="118"/>
        <v>41067.74086805556</v>
      </c>
      <c r="T1251" s="13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200.15333333333331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3">
        <f t="shared" si="118"/>
        <v>41843.64271990741</v>
      </c>
      <c r="T1252" s="13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101.8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3">
        <f t="shared" si="118"/>
        <v>40751.814432870371</v>
      </c>
      <c r="T1253" s="13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137.65714285714284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3">
        <f t="shared" si="118"/>
        <v>41543.988067129627</v>
      </c>
      <c r="T1254" s="13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303833.2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3">
        <f t="shared" si="118"/>
        <v>41855.783645833333</v>
      </c>
      <c r="T1255" s="13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198.85074626865671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3">
        <f t="shared" si="118"/>
        <v>40487.621365740742</v>
      </c>
      <c r="T1256" s="13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3">
        <f t="shared" si="118"/>
        <v>41579.845509259263</v>
      </c>
      <c r="T1257" s="13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117.96376666666666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3">
        <f t="shared" si="118"/>
        <v>40921.919340277782</v>
      </c>
      <c r="T1258" s="13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294.72727272727275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3">
        <f t="shared" si="118"/>
        <v>40587.085532407407</v>
      </c>
      <c r="T1259" s="13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213.14633333333336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3">
        <f t="shared" si="118"/>
        <v>41487.611250000002</v>
      </c>
      <c r="T1260" s="13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104.24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3">
        <f t="shared" si="118"/>
        <v>41766.970648148148</v>
      </c>
      <c r="T1261" s="13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3">
        <f t="shared" si="118"/>
        <v>41666.842824074076</v>
      </c>
      <c r="T1262" s="13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101.25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3">
        <f t="shared" si="118"/>
        <v>41638.342905092592</v>
      </c>
      <c r="T1263" s="13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125.41538461538462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3">
        <f t="shared" si="118"/>
        <v>41656.762638888889</v>
      </c>
      <c r="T1264" s="13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3">
        <f t="shared" si="118"/>
        <v>41692.084143518521</v>
      </c>
      <c r="T1265" s="13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166.46153846153845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3">
        <f t="shared" si="118"/>
        <v>41547.662997685184</v>
      </c>
      <c r="T1266" s="13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119.14771428571429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3">
        <f t="shared" si="118"/>
        <v>40465.655266203699</v>
      </c>
      <c r="T1267" s="13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100.47368421052632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13">
        <f t="shared" si="118"/>
        <v>41620.87667824074</v>
      </c>
      <c r="T1268" s="13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101.8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3">
        <f t="shared" si="118"/>
        <v>41449.585162037038</v>
      </c>
      <c r="T1269" s="13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116.66666666666667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3">
        <f t="shared" si="118"/>
        <v>41507.845451388886</v>
      </c>
      <c r="T1270" s="13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108.64893617021276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3">
        <f t="shared" si="118"/>
        <v>42445.823055555549</v>
      </c>
      <c r="T1271" s="13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3">
        <f t="shared" si="118"/>
        <v>40933.856967592597</v>
      </c>
      <c r="T1272" s="13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101.8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3">
        <f t="shared" si="118"/>
        <v>41561.683553240742</v>
      </c>
      <c r="T1273" s="13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3">
        <f t="shared" si="118"/>
        <v>40274.745127314818</v>
      </c>
      <c r="T1274" s="13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103.49999999999999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3">
        <f t="shared" si="118"/>
        <v>41852.730219907404</v>
      </c>
      <c r="T1275" s="13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154.97535999999999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3">
        <f t="shared" si="118"/>
        <v>41116.690104166664</v>
      </c>
      <c r="T1276" s="13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162.14066666666668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3">
        <f t="shared" si="118"/>
        <v>41458.867905092593</v>
      </c>
      <c r="T1277" s="13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104.42100000000001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3">
        <f t="shared" si="118"/>
        <v>40007.704247685186</v>
      </c>
      <c r="T1278" s="13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106.12433333333333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3">
        <f t="shared" si="118"/>
        <v>41121.561886574076</v>
      </c>
      <c r="T1279" s="13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154.93846153846152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3">
        <f t="shared" si="118"/>
        <v>41786.555162037039</v>
      </c>
      <c r="T1280" s="13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110.77157238734421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3">
        <f t="shared" si="118"/>
        <v>41682.099189814813</v>
      </c>
      <c r="T1281" s="13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110.91186666666665</v>
      </c>
      <c r="P1282" s="8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3">
        <f t="shared" si="118"/>
        <v>40513.757569444446</v>
      </c>
      <c r="T1282" s="13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E1283/D1283*100</f>
        <v>110.71428571428572</v>
      </c>
      <c r="P1283" s="8">
        <f t="shared" ref="P1283:P1346" si="121">IFERROR(E1283/L1283,0)</f>
        <v>104.72972972972973</v>
      </c>
      <c r="Q1283" t="str">
        <f t="shared" ref="Q1283:Q1346" si="122">LEFT(N1283,(FIND("/",N1283,1)-1))</f>
        <v>music</v>
      </c>
      <c r="R1283" t="str">
        <f t="shared" ref="R1283:R1346" si="123">MID(N1283,FIND("/",N1283)+1,256)</f>
        <v>rock</v>
      </c>
      <c r="S1283" s="13">
        <f t="shared" ref="S1283:S1346" si="124">(((J1283/60)/60)/24)+DATE(1970,1,1)</f>
        <v>41463.743472222224</v>
      </c>
      <c r="T1283" s="13">
        <f t="shared" ref="T1283:T1346" si="125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3">
        <f t="shared" si="124"/>
        <v>41586.475173611114</v>
      </c>
      <c r="T1284" s="13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3">
        <f t="shared" si="124"/>
        <v>41320.717465277776</v>
      </c>
      <c r="T1285" s="13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3">
        <f t="shared" si="124"/>
        <v>42712.23474537037</v>
      </c>
      <c r="T1286" s="13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101.64999999999999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3">
        <f t="shared" si="124"/>
        <v>42160.583043981482</v>
      </c>
      <c r="T1287" s="13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108.33333333333333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3">
        <f t="shared" si="124"/>
        <v>42039.384571759263</v>
      </c>
      <c r="T1288" s="13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13">
        <f t="shared" si="124"/>
        <v>42107.621018518519</v>
      </c>
      <c r="T1289" s="13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100.44999999999999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3">
        <f t="shared" si="124"/>
        <v>42561.154664351852</v>
      </c>
      <c r="T1290" s="13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125.06666666666666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3">
        <f t="shared" si="124"/>
        <v>42709.134780092587</v>
      </c>
      <c r="T1291" s="13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108.57142857142857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3">
        <f t="shared" si="124"/>
        <v>42086.614942129629</v>
      </c>
      <c r="T1292" s="13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145.70000000000002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3">
        <f t="shared" si="124"/>
        <v>42064.652673611112</v>
      </c>
      <c r="T1293" s="13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110.00000000000001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3">
        <f t="shared" si="124"/>
        <v>42256.764212962968</v>
      </c>
      <c r="T1294" s="13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102.23333333333333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3">
        <f t="shared" si="124"/>
        <v>42292.701053240744</v>
      </c>
      <c r="T1295" s="13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3">
        <f t="shared" si="124"/>
        <v>42278.453668981485</v>
      </c>
      <c r="T1296" s="13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101.96000000000001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3">
        <f t="shared" si="124"/>
        <v>42184.572881944448</v>
      </c>
      <c r="T1297" s="13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141.1764705882353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3">
        <f t="shared" si="124"/>
        <v>42423.050613425927</v>
      </c>
      <c r="T1298" s="13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109.52500000000001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3">
        <f t="shared" si="124"/>
        <v>42461.747199074074</v>
      </c>
      <c r="T1299" s="13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104.65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3">
        <f t="shared" si="124"/>
        <v>42458.680925925932</v>
      </c>
      <c r="T1300" s="13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3">
        <f t="shared" si="124"/>
        <v>42169.814340277779</v>
      </c>
      <c r="T1301" s="13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3">
        <f t="shared" si="124"/>
        <v>42483.675208333334</v>
      </c>
      <c r="T1302" s="13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102.75000000000001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3">
        <f t="shared" si="124"/>
        <v>42195.749745370369</v>
      </c>
      <c r="T1303" s="13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13">
        <f t="shared" si="124"/>
        <v>42675.057997685188</v>
      </c>
      <c r="T1304" s="13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130.26085714285716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3">
        <f t="shared" si="124"/>
        <v>42566.441203703704</v>
      </c>
      <c r="T1305" s="13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39.627499999999998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3">
        <f t="shared" si="124"/>
        <v>42747.194502314815</v>
      </c>
      <c r="T1306" s="13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25.976666666666663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3">
        <f t="shared" si="124"/>
        <v>42543.665601851855</v>
      </c>
      <c r="T1307" s="13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65.24636363636364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3">
        <f t="shared" si="124"/>
        <v>41947.457569444443</v>
      </c>
      <c r="T1308" s="13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11.514000000000001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3">
        <f t="shared" si="124"/>
        <v>42387.503229166665</v>
      </c>
      <c r="T1309" s="13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11.360000000000001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3">
        <f t="shared" si="124"/>
        <v>42611.613564814819</v>
      </c>
      <c r="T1310" s="13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111.99130434782609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3">
        <f t="shared" si="124"/>
        <v>42257.882731481484</v>
      </c>
      <c r="T1311" s="13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15.5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3">
        <f t="shared" si="124"/>
        <v>42556.667245370365</v>
      </c>
      <c r="T1312" s="13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32.027999999999999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3">
        <f t="shared" si="124"/>
        <v>42669.802303240736</v>
      </c>
      <c r="T1313" s="13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0.60869565217391308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3">
        <f t="shared" si="124"/>
        <v>42082.702800925923</v>
      </c>
      <c r="T1314" s="13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31.114999999999998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3">
        <f t="shared" si="124"/>
        <v>42402.709652777776</v>
      </c>
      <c r="T1315" s="13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1.1266666666666667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3">
        <f t="shared" si="124"/>
        <v>42604.669675925921</v>
      </c>
      <c r="T1316" s="13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40.404000000000003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3">
        <f t="shared" si="124"/>
        <v>42278.498240740737</v>
      </c>
      <c r="T1317" s="13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1.3333333333333333E-3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3">
        <f t="shared" si="124"/>
        <v>42393.961909722217</v>
      </c>
      <c r="T1318" s="13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5.7334999999999994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3">
        <f t="shared" si="124"/>
        <v>42520.235486111109</v>
      </c>
      <c r="T1319" s="13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15.324999999999999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3">
        <f t="shared" si="124"/>
        <v>41985.043657407412</v>
      </c>
      <c r="T1320" s="13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15.103448275862069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3">
        <f t="shared" si="124"/>
        <v>41816.812094907407</v>
      </c>
      <c r="T1321" s="13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0.503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3">
        <f t="shared" si="124"/>
        <v>42705.690347222218</v>
      </c>
      <c r="T1322" s="13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1.3028138528138529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3">
        <f t="shared" si="124"/>
        <v>42697.74927083333</v>
      </c>
      <c r="T1323" s="13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0.30285714285714288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3">
        <f t="shared" si="124"/>
        <v>42115.656539351854</v>
      </c>
      <c r="T1324" s="13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8.8800000000000008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3">
        <f t="shared" si="124"/>
        <v>42451.698449074072</v>
      </c>
      <c r="T1325" s="13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3">
        <f t="shared" si="124"/>
        <v>42626.633703703701</v>
      </c>
      <c r="T1326" s="13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2.4299999999999997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3">
        <f t="shared" si="124"/>
        <v>42704.086053240739</v>
      </c>
      <c r="T1327" s="13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3">
        <f t="shared" si="124"/>
        <v>41974.791990740734</v>
      </c>
      <c r="T1328" s="13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3">
        <f t="shared" si="124"/>
        <v>42123.678645833337</v>
      </c>
      <c r="T1329" s="13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3">
        <f t="shared" si="124"/>
        <v>42612.642754629633</v>
      </c>
      <c r="T1330" s="13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0.81600000000000006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3">
        <f t="shared" si="124"/>
        <v>41935.221585648149</v>
      </c>
      <c r="T1331" s="13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22.494285714285713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3">
        <f t="shared" si="124"/>
        <v>42522.276724537034</v>
      </c>
      <c r="T1332" s="13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3">
        <f t="shared" si="124"/>
        <v>42569.50409722222</v>
      </c>
      <c r="T1333" s="13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8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3">
        <f t="shared" si="124"/>
        <v>42732.060277777782</v>
      </c>
      <c r="T1334" s="13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8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3">
        <f t="shared" si="124"/>
        <v>41806.106770833336</v>
      </c>
      <c r="T1335" s="13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10.754135338345865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3">
        <f t="shared" si="124"/>
        <v>42410.774155092593</v>
      </c>
      <c r="T1336" s="13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19.759999999999998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3">
        <f t="shared" si="124"/>
        <v>42313.936365740738</v>
      </c>
      <c r="T1337" s="13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84.946999999999989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3">
        <f t="shared" si="124"/>
        <v>41955.863750000004</v>
      </c>
      <c r="T1338" s="13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49.381999999999998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3">
        <f t="shared" si="124"/>
        <v>42767.577303240745</v>
      </c>
      <c r="T1339" s="13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3">
        <f t="shared" si="124"/>
        <v>42188.803622685184</v>
      </c>
      <c r="T1340" s="13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6.6339999999999995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3">
        <f t="shared" si="124"/>
        <v>41936.647164351853</v>
      </c>
      <c r="T1341" s="13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8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3">
        <f t="shared" si="124"/>
        <v>41836.595520833333</v>
      </c>
      <c r="T1342" s="13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70.36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3">
        <f t="shared" si="124"/>
        <v>42612.624039351853</v>
      </c>
      <c r="T1343" s="13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0.2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3">
        <f t="shared" si="124"/>
        <v>42172.816423611104</v>
      </c>
      <c r="T1344" s="13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102.298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3">
        <f t="shared" si="124"/>
        <v>42542.526423611111</v>
      </c>
      <c r="T1345" s="13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377.73333333333335</v>
      </c>
      <c r="P1346" s="8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3">
        <f t="shared" si="124"/>
        <v>42522.789803240739</v>
      </c>
      <c r="T1346" s="13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E1347/D1347*100</f>
        <v>125</v>
      </c>
      <c r="P1347" s="8">
        <f t="shared" ref="P1347:P1410" si="127">IFERROR(E1347/L1347,0)</f>
        <v>53.571428571428569</v>
      </c>
      <c r="Q1347" t="str">
        <f t="shared" ref="Q1347:Q1410" si="128">LEFT(N1347,(FIND("/",N1347,1)-1))</f>
        <v>publishing</v>
      </c>
      <c r="R1347" t="str">
        <f t="shared" ref="R1347:R1410" si="129">MID(N1347,FIND("/",N1347)+1,256)</f>
        <v>nonfiction</v>
      </c>
      <c r="S1347" s="13">
        <f t="shared" ref="S1347:S1410" si="130">(((J1347/60)/60)/24)+DATE(1970,1,1)</f>
        <v>41799.814340277779</v>
      </c>
      <c r="T1347" s="13">
        <f t="shared" ref="T1347:T1410" si="131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147.32653061224491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3">
        <f t="shared" si="130"/>
        <v>41422.075821759259</v>
      </c>
      <c r="T1348" s="13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3">
        <f t="shared" si="130"/>
        <v>42040.638020833328</v>
      </c>
      <c r="T1349" s="13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3">
        <f t="shared" si="130"/>
        <v>41963.506168981476</v>
      </c>
      <c r="T1350" s="13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204.2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3">
        <f t="shared" si="130"/>
        <v>42317.33258101852</v>
      </c>
      <c r="T1351" s="13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104.05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3">
        <f t="shared" si="130"/>
        <v>42334.013124999998</v>
      </c>
      <c r="T1352" s="13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101.265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3">
        <f t="shared" si="130"/>
        <v>42382.74009259259</v>
      </c>
      <c r="T1353" s="13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136.13999999999999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3">
        <f t="shared" si="130"/>
        <v>42200.578310185185</v>
      </c>
      <c r="T1354" s="13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133.6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3">
        <f t="shared" si="130"/>
        <v>41309.11791666667</v>
      </c>
      <c r="T1355" s="13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130.25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3">
        <f t="shared" si="130"/>
        <v>42502.807627314818</v>
      </c>
      <c r="T1356" s="13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122.67999999999999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3">
        <f t="shared" si="130"/>
        <v>41213.254687499997</v>
      </c>
      <c r="T1357" s="13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182.81058823529412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3">
        <f t="shared" si="130"/>
        <v>41430.038888888892</v>
      </c>
      <c r="T1358" s="13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125.29999999999998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3">
        <f t="shared" si="130"/>
        <v>41304.962233796294</v>
      </c>
      <c r="T1359" s="13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111.66666666666667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3">
        <f t="shared" si="130"/>
        <v>40689.570868055554</v>
      </c>
      <c r="T1360" s="13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3">
        <f t="shared" si="130"/>
        <v>40668.814699074072</v>
      </c>
      <c r="T1361" s="13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173.2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3">
        <f t="shared" si="130"/>
        <v>41095.900694444441</v>
      </c>
      <c r="T1362" s="13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125.98333333333333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3">
        <f t="shared" si="130"/>
        <v>41781.717268518521</v>
      </c>
      <c r="T1363" s="13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109.1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3">
        <f t="shared" si="130"/>
        <v>41464.934386574074</v>
      </c>
      <c r="T1364" s="13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3">
        <f t="shared" si="130"/>
        <v>42396.8440625</v>
      </c>
      <c r="T1365" s="13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118.64285714285714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3">
        <f t="shared" si="130"/>
        <v>41951.695671296293</v>
      </c>
      <c r="T1366" s="13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100.26666666666667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3">
        <f t="shared" si="130"/>
        <v>42049.733240740738</v>
      </c>
      <c r="T1367" s="13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126.48920000000001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3">
        <f t="shared" si="130"/>
        <v>41924.996099537035</v>
      </c>
      <c r="T1368" s="13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114.26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3">
        <f t="shared" si="130"/>
        <v>42292.002893518518</v>
      </c>
      <c r="T1369" s="13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110.7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3">
        <f t="shared" si="130"/>
        <v>42146.190902777773</v>
      </c>
      <c r="T1370" s="13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105.34805315203954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3">
        <f t="shared" si="130"/>
        <v>41710.594282407408</v>
      </c>
      <c r="T1371" s="13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103.66666666666666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13">
        <f t="shared" si="130"/>
        <v>41548.00335648148</v>
      </c>
      <c r="T1372" s="13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107.08672667523933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3">
        <f t="shared" si="130"/>
        <v>42101.758587962962</v>
      </c>
      <c r="T1373" s="13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13">
        <f t="shared" si="130"/>
        <v>41072.739953703705</v>
      </c>
      <c r="T1374" s="13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105.01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3">
        <f t="shared" si="130"/>
        <v>42704.95177083333</v>
      </c>
      <c r="T1375" s="13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189.46666666666667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3">
        <f t="shared" si="130"/>
        <v>42424.161898148144</v>
      </c>
      <c r="T1376" s="13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171.32499999999999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3">
        <f t="shared" si="130"/>
        <v>42720.066192129627</v>
      </c>
      <c r="T1377" s="13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252.48648648648651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3">
        <f t="shared" si="130"/>
        <v>42677.669050925921</v>
      </c>
      <c r="T1378" s="13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116.15384615384616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3">
        <f t="shared" si="130"/>
        <v>42747.219560185185</v>
      </c>
      <c r="T1379" s="13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203.35000000000002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3">
        <f t="shared" si="130"/>
        <v>42568.759374999994</v>
      </c>
      <c r="T1380" s="13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111.60000000000001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3">
        <f t="shared" si="130"/>
        <v>42130.491620370376</v>
      </c>
      <c r="T1381" s="13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13">
        <f t="shared" si="130"/>
        <v>42141.762800925921</v>
      </c>
      <c r="T1382" s="13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107.1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3">
        <f t="shared" si="130"/>
        <v>42703.214409722219</v>
      </c>
      <c r="T1383" s="13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104.3625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3">
        <f t="shared" si="130"/>
        <v>41370.800185185188</v>
      </c>
      <c r="T1384" s="13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212.40909090909091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3">
        <f t="shared" si="130"/>
        <v>42707.074976851851</v>
      </c>
      <c r="T1385" s="13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124.08571428571429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3">
        <f t="shared" si="130"/>
        <v>42160.735208333332</v>
      </c>
      <c r="T1386" s="13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110.406125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3">
        <f t="shared" si="130"/>
        <v>42433.688900462963</v>
      </c>
      <c r="T1387" s="13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218.75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13">
        <f t="shared" si="130"/>
        <v>42184.646863425922</v>
      </c>
      <c r="T1388" s="13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136.625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3">
        <f t="shared" si="130"/>
        <v>42126.92123842593</v>
      </c>
      <c r="T1389" s="13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134.8074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3">
        <f t="shared" si="130"/>
        <v>42634.614780092597</v>
      </c>
      <c r="T1390" s="13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145.4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3">
        <f t="shared" si="130"/>
        <v>42565.480983796297</v>
      </c>
      <c r="T1391" s="13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109.10714285714285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3">
        <f t="shared" si="130"/>
        <v>42087.803310185183</v>
      </c>
      <c r="T1392" s="13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110.2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3">
        <f t="shared" si="130"/>
        <v>42193.650671296295</v>
      </c>
      <c r="T1393" s="13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113.64000000000001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3">
        <f t="shared" si="130"/>
        <v>42401.154930555553</v>
      </c>
      <c r="T1394" s="13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102.35000000000001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3">
        <f t="shared" si="130"/>
        <v>42553.681979166664</v>
      </c>
      <c r="T1395" s="13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122.13333333333334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3">
        <f t="shared" si="130"/>
        <v>42752.144976851851</v>
      </c>
      <c r="T1396" s="13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111.88571428571427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3">
        <f t="shared" si="130"/>
        <v>42719.90834490741</v>
      </c>
      <c r="T1397" s="13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107.3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3">
        <f t="shared" si="130"/>
        <v>42018.99863425926</v>
      </c>
      <c r="T1398" s="13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113.85000000000001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3">
        <f t="shared" si="130"/>
        <v>42640.917939814812</v>
      </c>
      <c r="T1399" s="13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109.68181818181819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3">
        <f t="shared" si="130"/>
        <v>42526.874236111107</v>
      </c>
      <c r="T1400" s="13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126.14444444444443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3">
        <f t="shared" si="130"/>
        <v>41889.004317129627</v>
      </c>
      <c r="T1401" s="13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167.42857142857144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3">
        <f t="shared" si="130"/>
        <v>42498.341122685189</v>
      </c>
      <c r="T1402" s="13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496.52000000000004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3">
        <f t="shared" si="130"/>
        <v>41399.99622685185</v>
      </c>
      <c r="T1403" s="13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109.16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3">
        <f t="shared" si="130"/>
        <v>42065.053368055553</v>
      </c>
      <c r="T1404" s="13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102.57499999999999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3">
        <f t="shared" si="130"/>
        <v>41451.062905092593</v>
      </c>
      <c r="T1405" s="13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3">
        <f t="shared" si="130"/>
        <v>42032.510243055556</v>
      </c>
      <c r="T1406" s="13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0.42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3">
        <f t="shared" si="130"/>
        <v>41941.680567129632</v>
      </c>
      <c r="T1407" s="13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0.125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3">
        <f t="shared" si="130"/>
        <v>42297.432951388888</v>
      </c>
      <c r="T1408" s="13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0.5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3">
        <f t="shared" si="130"/>
        <v>41838.536782407406</v>
      </c>
      <c r="T1409" s="13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7.1999999999999993</v>
      </c>
      <c r="P1410" s="8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3">
        <f t="shared" si="130"/>
        <v>42291.872175925921</v>
      </c>
      <c r="T1410" s="13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E1411/D1411*100</f>
        <v>0</v>
      </c>
      <c r="P1411" s="8">
        <f t="shared" ref="P1411:P1474" si="133">IFERROR(E1411/L1411,0)</f>
        <v>0</v>
      </c>
      <c r="Q1411" t="str">
        <f t="shared" ref="Q1411:Q1474" si="134">LEFT(N1411,(FIND("/",N1411,1)-1))</f>
        <v>publishing</v>
      </c>
      <c r="R1411" t="str">
        <f t="shared" ref="R1411:R1474" si="135">MID(N1411,FIND("/",N1411)+1,256)</f>
        <v>translations</v>
      </c>
      <c r="S1411" s="13">
        <f t="shared" ref="S1411:S1474" si="136">(((J1411/60)/60)/24)+DATE(1970,1,1)</f>
        <v>41945.133506944447</v>
      </c>
      <c r="T1411" s="13">
        <f t="shared" ref="T1411:T1474" si="137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1.6666666666666666E-2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3">
        <f t="shared" si="136"/>
        <v>42479.318518518514</v>
      </c>
      <c r="T1412" s="13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0.23333333333333336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3">
        <f t="shared" si="136"/>
        <v>42013.059027777781</v>
      </c>
      <c r="T1413" s="13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3">
        <f t="shared" si="136"/>
        <v>41947.063645833332</v>
      </c>
      <c r="T1414" s="13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3">
        <f t="shared" si="136"/>
        <v>42360.437152777777</v>
      </c>
      <c r="T1415" s="13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0.2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3">
        <f t="shared" si="136"/>
        <v>42708.25309027778</v>
      </c>
      <c r="T1416" s="13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18.181818181818183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3">
        <f t="shared" si="136"/>
        <v>42192.675821759258</v>
      </c>
      <c r="T1417" s="13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8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3">
        <f t="shared" si="136"/>
        <v>42299.926145833335</v>
      </c>
      <c r="T1418" s="13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3">
        <f t="shared" si="136"/>
        <v>42232.15016203704</v>
      </c>
      <c r="T1419" s="13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0.2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3">
        <f t="shared" si="136"/>
        <v>42395.456412037034</v>
      </c>
      <c r="T1420" s="13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7.0634920634920633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3">
        <f t="shared" si="136"/>
        <v>42622.456238425926</v>
      </c>
      <c r="T1421" s="13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3">
        <f t="shared" si="136"/>
        <v>42524.667662037042</v>
      </c>
      <c r="T1422" s="13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0.1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3">
        <f t="shared" si="136"/>
        <v>42013.915613425925</v>
      </c>
      <c r="T1423" s="13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0.104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3">
        <f t="shared" si="136"/>
        <v>42604.239629629628</v>
      </c>
      <c r="T1424" s="13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0.33333333333333337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3">
        <f t="shared" si="136"/>
        <v>42340.360312500001</v>
      </c>
      <c r="T1425" s="13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20.36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3">
        <f t="shared" si="136"/>
        <v>42676.717615740738</v>
      </c>
      <c r="T1426" s="13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8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3">
        <f t="shared" si="136"/>
        <v>42093.131469907406</v>
      </c>
      <c r="T1427" s="13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8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3">
        <f t="shared" si="136"/>
        <v>42180.390277777777</v>
      </c>
      <c r="T1428" s="13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8.3800000000000008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3">
        <f t="shared" si="136"/>
        <v>42601.851678240739</v>
      </c>
      <c r="T1429" s="13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3">
        <f t="shared" si="136"/>
        <v>42432.379826388889</v>
      </c>
      <c r="T1430" s="13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8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3">
        <f t="shared" si="136"/>
        <v>42074.060671296291</v>
      </c>
      <c r="T1431" s="13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3">
        <f t="shared" si="136"/>
        <v>41961.813518518517</v>
      </c>
      <c r="T1432" s="13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31.94705882352941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3">
        <f t="shared" si="136"/>
        <v>42304.210833333331</v>
      </c>
      <c r="T1433" s="13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8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3">
        <f t="shared" si="136"/>
        <v>42175.780416666668</v>
      </c>
      <c r="T1434" s="13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6.708333333333333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3">
        <f t="shared" si="136"/>
        <v>42673.625868055555</v>
      </c>
      <c r="T1435" s="13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9.9878048780487809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3">
        <f t="shared" si="136"/>
        <v>42142.767106481479</v>
      </c>
      <c r="T1436" s="13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0.1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3">
        <f t="shared" si="136"/>
        <v>42258.780324074076</v>
      </c>
      <c r="T1437" s="13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0.77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3">
        <f t="shared" si="136"/>
        <v>42391.35019675926</v>
      </c>
      <c r="T1438" s="13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26.900000000000002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3">
        <f t="shared" si="136"/>
        <v>41796.531701388885</v>
      </c>
      <c r="T1439" s="13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3">
        <f t="shared" si="136"/>
        <v>42457.871516203704</v>
      </c>
      <c r="T1440" s="13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3">
        <f t="shared" si="136"/>
        <v>42040.829872685179</v>
      </c>
      <c r="T1441" s="13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7.6923076923076927E-3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3">
        <f t="shared" si="136"/>
        <v>42486.748414351852</v>
      </c>
      <c r="T1442" s="13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3">
        <f t="shared" si="136"/>
        <v>42198.765844907408</v>
      </c>
      <c r="T1443" s="13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8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3">
        <f t="shared" si="136"/>
        <v>42485.64534722222</v>
      </c>
      <c r="T1444" s="13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8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3">
        <f t="shared" si="136"/>
        <v>42707.926030092596</v>
      </c>
      <c r="T1445" s="13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8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3">
        <f t="shared" si="136"/>
        <v>42199.873402777783</v>
      </c>
      <c r="T1446" s="13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8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3">
        <f t="shared" si="136"/>
        <v>42139.542303240742</v>
      </c>
      <c r="T1447" s="13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8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3">
        <f t="shared" si="136"/>
        <v>42461.447662037041</v>
      </c>
      <c r="T1448" s="13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1.4999999999999999E-2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3">
        <f t="shared" si="136"/>
        <v>42529.730717592596</v>
      </c>
      <c r="T1449" s="13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8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3">
        <f t="shared" si="136"/>
        <v>42115.936550925922</v>
      </c>
      <c r="T1450" s="13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8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3">
        <f t="shared" si="136"/>
        <v>42086.811400462961</v>
      </c>
      <c r="T1451" s="13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1E-3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3">
        <f t="shared" si="136"/>
        <v>42390.171261574069</v>
      </c>
      <c r="T1452" s="13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1.0554089709762533E-2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3">
        <f t="shared" si="136"/>
        <v>41931.959016203706</v>
      </c>
      <c r="T1453" s="13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8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3">
        <f t="shared" si="136"/>
        <v>41818.703275462962</v>
      </c>
      <c r="T1454" s="13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8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3">
        <f t="shared" si="136"/>
        <v>42795.696145833332</v>
      </c>
      <c r="T1455" s="13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0.85714285714285721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3">
        <f t="shared" si="136"/>
        <v>42463.866666666669</v>
      </c>
      <c r="T1456" s="13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10.5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3">
        <f t="shared" si="136"/>
        <v>41832.672685185185</v>
      </c>
      <c r="T1457" s="13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2.9000000000000004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3">
        <f t="shared" si="136"/>
        <v>42708.668576388889</v>
      </c>
      <c r="T1458" s="13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8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3">
        <f t="shared" si="136"/>
        <v>42289.89634259259</v>
      </c>
      <c r="T1459" s="13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8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3">
        <f t="shared" si="136"/>
        <v>41831.705555555556</v>
      </c>
      <c r="T1460" s="13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8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3">
        <f t="shared" si="136"/>
        <v>42312.204814814817</v>
      </c>
      <c r="T1461" s="13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8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3">
        <f t="shared" si="136"/>
        <v>41915.896967592591</v>
      </c>
      <c r="T1462" s="13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101.24459999999999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3">
        <f t="shared" si="136"/>
        <v>41899.645300925928</v>
      </c>
      <c r="T1463" s="13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108.5175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3">
        <f t="shared" si="136"/>
        <v>41344.662858796299</v>
      </c>
      <c r="T1464" s="13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147.66666666666666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3">
        <f t="shared" si="136"/>
        <v>41326.911319444444</v>
      </c>
      <c r="T1465" s="13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163.19999999999999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3">
        <f t="shared" si="136"/>
        <v>41291.661550925928</v>
      </c>
      <c r="T1466" s="13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456.41449999999998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3">
        <f t="shared" si="136"/>
        <v>40959.734398148146</v>
      </c>
      <c r="T1467" s="13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107.87731249999999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3">
        <f t="shared" si="136"/>
        <v>42340.172060185185</v>
      </c>
      <c r="T1468" s="13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115.08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3">
        <f t="shared" si="136"/>
        <v>40933.80190972222</v>
      </c>
      <c r="T1469" s="13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102.36842105263158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3">
        <f t="shared" si="136"/>
        <v>40646.014456018522</v>
      </c>
      <c r="T1470" s="13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108.42485875706214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3">
        <f t="shared" si="136"/>
        <v>41290.598483796297</v>
      </c>
      <c r="T1471" s="13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125.13333333333334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3">
        <f t="shared" si="136"/>
        <v>41250.827118055553</v>
      </c>
      <c r="T1472" s="13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103.840625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3">
        <f t="shared" si="136"/>
        <v>42073.957569444443</v>
      </c>
      <c r="T1473" s="13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138.70400000000001</v>
      </c>
      <c r="P1474" s="8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3">
        <f t="shared" si="136"/>
        <v>41533.542858796296</v>
      </c>
      <c r="T1474" s="13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E1475/D1475*100</f>
        <v>120.51600000000001</v>
      </c>
      <c r="P1475" s="8">
        <f t="shared" ref="P1475:P1538" si="139">IFERROR(E1475/L1475,0)</f>
        <v>38.462553191489363</v>
      </c>
      <c r="Q1475" t="str">
        <f t="shared" ref="Q1475:Q1538" si="140">LEFT(N1475,(FIND("/",N1475,1)-1))</f>
        <v>publishing</v>
      </c>
      <c r="R1475" t="str">
        <f t="shared" ref="R1475:R1538" si="141">MID(N1475,FIND("/",N1475)+1,256)</f>
        <v>radio &amp; podcasts</v>
      </c>
      <c r="S1475" s="13">
        <f t="shared" ref="S1475:S1538" si="142">(((J1475/60)/60)/24)+DATE(1970,1,1)</f>
        <v>40939.979618055557</v>
      </c>
      <c r="T1475" s="13">
        <f t="shared" ref="T1475:T1538" si="143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3">
        <f t="shared" si="142"/>
        <v>41500.727916666663</v>
      </c>
      <c r="T1476" s="13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3">
        <f t="shared" si="142"/>
        <v>41960.722951388889</v>
      </c>
      <c r="T1477" s="13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661.55466666666666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3">
        <f t="shared" si="142"/>
        <v>40766.041921296295</v>
      </c>
      <c r="T1478" s="13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111.31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3">
        <f t="shared" si="142"/>
        <v>40840.615787037037</v>
      </c>
      <c r="T1479" s="13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1181.6142199999999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3">
        <f t="shared" si="142"/>
        <v>41394.871678240743</v>
      </c>
      <c r="T1480" s="13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137.375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3">
        <f t="shared" si="142"/>
        <v>41754.745243055557</v>
      </c>
      <c r="T1481" s="13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117.04040000000001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3">
        <f t="shared" si="142"/>
        <v>41464.934016203704</v>
      </c>
      <c r="T1482" s="13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3">
        <f t="shared" si="142"/>
        <v>41550.922974537039</v>
      </c>
      <c r="T1483" s="13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0.1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3">
        <f t="shared" si="142"/>
        <v>41136.85805555556</v>
      </c>
      <c r="T1484" s="13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0.7142857142857143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3">
        <f t="shared" si="142"/>
        <v>42548.192997685182</v>
      </c>
      <c r="T1485" s="13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8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3">
        <f t="shared" si="142"/>
        <v>41053.200960648144</v>
      </c>
      <c r="T1486" s="13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2.2388059701492535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3">
        <f t="shared" si="142"/>
        <v>42130.795983796299</v>
      </c>
      <c r="T1487" s="13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0.24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3">
        <f t="shared" si="142"/>
        <v>42032.168530092589</v>
      </c>
      <c r="T1488" s="13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8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3">
        <f t="shared" si="142"/>
        <v>42554.917488425926</v>
      </c>
      <c r="T1489" s="13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3">
        <f t="shared" si="142"/>
        <v>41614.563194444447</v>
      </c>
      <c r="T1490" s="13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8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3">
        <f t="shared" si="142"/>
        <v>41198.611712962964</v>
      </c>
      <c r="T1491" s="13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30.862068965517242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3">
        <f t="shared" si="142"/>
        <v>41520.561041666668</v>
      </c>
      <c r="T1492" s="13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8.3333333333333321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3">
        <f t="shared" si="142"/>
        <v>41991.713460648149</v>
      </c>
      <c r="T1493" s="13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0.75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3">
        <f t="shared" si="142"/>
        <v>40682.884791666671</v>
      </c>
      <c r="T1494" s="13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8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3">
        <f t="shared" si="142"/>
        <v>41411.866608796299</v>
      </c>
      <c r="T1495" s="13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8.9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3">
        <f t="shared" si="142"/>
        <v>42067.722372685181</v>
      </c>
      <c r="T1496" s="13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8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3">
        <f t="shared" si="142"/>
        <v>40752.789710648147</v>
      </c>
      <c r="T1497" s="13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8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3">
        <f t="shared" si="142"/>
        <v>41838.475219907406</v>
      </c>
      <c r="T1498" s="13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6.6666666666666671E-3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3">
        <f t="shared" si="142"/>
        <v>41444.64261574074</v>
      </c>
      <c r="T1499" s="13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3">
        <f t="shared" si="142"/>
        <v>41840.983541666668</v>
      </c>
      <c r="T1500" s="13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0.25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3">
        <f t="shared" si="142"/>
        <v>42527.007326388892</v>
      </c>
      <c r="T1501" s="13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25.035714285714285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3">
        <f t="shared" si="142"/>
        <v>41365.904594907406</v>
      </c>
      <c r="T1502" s="13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166.33076923076925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3">
        <f t="shared" si="142"/>
        <v>42163.583599537036</v>
      </c>
      <c r="T1503" s="13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101.44545454545455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3">
        <f t="shared" si="142"/>
        <v>42426.542592592596</v>
      </c>
      <c r="T1504" s="13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107.89146666666667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3">
        <f t="shared" si="142"/>
        <v>42606.347233796296</v>
      </c>
      <c r="T1505" s="13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277.93846153846158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3">
        <f t="shared" si="142"/>
        <v>41772.657685185186</v>
      </c>
      <c r="T1506" s="13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103.58125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3">
        <f t="shared" si="142"/>
        <v>42414.44332175926</v>
      </c>
      <c r="T1507" s="13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111.4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3">
        <f t="shared" si="142"/>
        <v>41814.785925925928</v>
      </c>
      <c r="T1508" s="13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3">
        <f t="shared" si="142"/>
        <v>40254.450335648151</v>
      </c>
      <c r="T1509" s="13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110.76216216216217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3">
        <f t="shared" si="142"/>
        <v>41786.614363425928</v>
      </c>
      <c r="T1510" s="13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123.64125714285714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3">
        <f t="shared" si="142"/>
        <v>42751.533391203702</v>
      </c>
      <c r="T1511" s="13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101.03500000000001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3">
        <f t="shared" si="142"/>
        <v>41809.385162037033</v>
      </c>
      <c r="T1512" s="13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111.79285714285714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3">
        <f t="shared" si="142"/>
        <v>42296.583379629628</v>
      </c>
      <c r="T1513" s="13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558.7714285714286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3">
        <f t="shared" si="142"/>
        <v>42741.684479166666</v>
      </c>
      <c r="T1514" s="13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150.01875000000001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3">
        <f t="shared" si="142"/>
        <v>41806.637337962966</v>
      </c>
      <c r="T1515" s="13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106.476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3">
        <f t="shared" si="142"/>
        <v>42234.597685185188</v>
      </c>
      <c r="T1516" s="13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157.18899999999999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3">
        <f t="shared" si="142"/>
        <v>42415.253437499996</v>
      </c>
      <c r="T1517" s="13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108.65882352941176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3">
        <f t="shared" si="142"/>
        <v>42619.466342592597</v>
      </c>
      <c r="T1518" s="13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161.97999999999999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3">
        <f t="shared" si="142"/>
        <v>41948.56658564815</v>
      </c>
      <c r="T1519" s="13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205.36666666666665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3">
        <f t="shared" si="142"/>
        <v>41760.8200462963</v>
      </c>
      <c r="T1520" s="13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103.36388888888889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3">
        <f t="shared" si="142"/>
        <v>41782.741701388892</v>
      </c>
      <c r="T1521" s="13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103.47222222222223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3">
        <f t="shared" si="142"/>
        <v>41955.857789351852</v>
      </c>
      <c r="T1522" s="13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106.81333333333333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3">
        <f t="shared" si="142"/>
        <v>42493.167719907404</v>
      </c>
      <c r="T1523" s="13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138.96574712643678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3">
        <f t="shared" si="142"/>
        <v>41899.830312500002</v>
      </c>
      <c r="T1524" s="13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124.84324324324325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3">
        <f t="shared" si="142"/>
        <v>41964.751342592594</v>
      </c>
      <c r="T1525" s="13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206.99999999999997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3">
        <f t="shared" si="142"/>
        <v>42756.501041666663</v>
      </c>
      <c r="T1526" s="13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174.00576923076923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3">
        <f t="shared" si="142"/>
        <v>42570.702986111108</v>
      </c>
      <c r="T1527" s="13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120.32608695652173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3">
        <f t="shared" si="142"/>
        <v>42339.276006944448</v>
      </c>
      <c r="T1528" s="13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110.44428571428573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3">
        <f t="shared" si="142"/>
        <v>42780.600532407407</v>
      </c>
      <c r="T1529" s="13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281.56666666666666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3">
        <f t="shared" si="142"/>
        <v>42736.732893518521</v>
      </c>
      <c r="T1530" s="13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100.67894736842105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3">
        <f t="shared" si="142"/>
        <v>42052.628703703704</v>
      </c>
      <c r="T1531" s="13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134.82571428571427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3">
        <f t="shared" si="142"/>
        <v>42275.767303240747</v>
      </c>
      <c r="T1532" s="13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175.95744680851064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3">
        <f t="shared" si="142"/>
        <v>41941.802384259259</v>
      </c>
      <c r="T1533" s="13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484.02000000000004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3">
        <f t="shared" si="142"/>
        <v>42391.475289351853</v>
      </c>
      <c r="T1534" s="13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145.14000000000001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3">
        <f t="shared" si="142"/>
        <v>42443.00204861111</v>
      </c>
      <c r="T1535" s="13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417.73333333333335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3">
        <f t="shared" si="142"/>
        <v>42221.67432870371</v>
      </c>
      <c r="T1536" s="13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132.42499999999998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3">
        <f t="shared" si="142"/>
        <v>42484.829062500001</v>
      </c>
      <c r="T1537" s="13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250.30841666666666</v>
      </c>
      <c r="P1538" s="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3">
        <f t="shared" si="142"/>
        <v>42213.802199074074</v>
      </c>
      <c r="T1538" s="13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E1539/D1539*100</f>
        <v>179.9</v>
      </c>
      <c r="P1539" s="8">
        <f t="shared" ref="P1539:P1602" si="145">IFERROR(E1539/L1539,0)</f>
        <v>96.375</v>
      </c>
      <c r="Q1539" t="str">
        <f t="shared" ref="Q1539:Q1602" si="146">LEFT(N1539,(FIND("/",N1539,1)-1))</f>
        <v>photography</v>
      </c>
      <c r="R1539" t="str">
        <f t="shared" ref="R1539:R1602" si="147">MID(N1539,FIND("/",N1539)+1,256)</f>
        <v>photobooks</v>
      </c>
      <c r="S1539" s="13">
        <f t="shared" ref="S1539:S1602" si="148">(((J1539/60)/60)/24)+DATE(1970,1,1)</f>
        <v>42552.315127314811</v>
      </c>
      <c r="T1539" s="13">
        <f t="shared" ref="T1539:T1602" si="14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102.62857142857142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3">
        <f t="shared" si="148"/>
        <v>41981.782060185185</v>
      </c>
      <c r="T1540" s="13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3">
        <f t="shared" si="148"/>
        <v>42705.919201388882</v>
      </c>
      <c r="T1541" s="13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117.86666666666667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3">
        <f t="shared" si="148"/>
        <v>41939.00712962963</v>
      </c>
      <c r="T1542" s="13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3.3333333333333333E-2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3">
        <f t="shared" si="148"/>
        <v>41974.712245370371</v>
      </c>
      <c r="T1543" s="13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3">
        <f t="shared" si="148"/>
        <v>42170.996527777781</v>
      </c>
      <c r="T1544" s="13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0.44444444444444442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3">
        <f t="shared" si="148"/>
        <v>41935.509652777779</v>
      </c>
      <c r="T1545" s="13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8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3">
        <f t="shared" si="148"/>
        <v>42053.051203703704</v>
      </c>
      <c r="T1546" s="13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3.3333333333333333E-2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3">
        <f t="shared" si="148"/>
        <v>42031.884652777779</v>
      </c>
      <c r="T1547" s="13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28.9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3">
        <f t="shared" si="148"/>
        <v>41839.212951388887</v>
      </c>
      <c r="T1548" s="13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8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3">
        <f t="shared" si="148"/>
        <v>42782.426875000005</v>
      </c>
      <c r="T1549" s="13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3">
        <f t="shared" si="148"/>
        <v>42286.88217592593</v>
      </c>
      <c r="T1550" s="13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3">
        <f t="shared" si="148"/>
        <v>42281.136099537034</v>
      </c>
      <c r="T1551" s="13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13.466666666666665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3">
        <f t="shared" si="148"/>
        <v>42472.449467592596</v>
      </c>
      <c r="T1552" s="13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8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3">
        <f t="shared" si="148"/>
        <v>42121.824525462958</v>
      </c>
      <c r="T1553" s="13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49.186046511627907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3">
        <f t="shared" si="148"/>
        <v>41892.688750000001</v>
      </c>
      <c r="T1554" s="13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8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3">
        <f t="shared" si="148"/>
        <v>42219.282951388886</v>
      </c>
      <c r="T1555" s="13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8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3">
        <f t="shared" si="148"/>
        <v>42188.252199074079</v>
      </c>
      <c r="T1556" s="13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8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3">
        <f t="shared" si="148"/>
        <v>42241.613796296297</v>
      </c>
      <c r="T1557" s="13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45.133333333333333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3">
        <f t="shared" si="148"/>
        <v>42525.153055555551</v>
      </c>
      <c r="T1558" s="13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3">
        <f t="shared" si="148"/>
        <v>41871.65315972222</v>
      </c>
      <c r="T1559" s="13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4.666666666666667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3">
        <f t="shared" si="148"/>
        <v>42185.397673611107</v>
      </c>
      <c r="T1560" s="13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0.33333333333333337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3">
        <f t="shared" si="148"/>
        <v>42108.05322916666</v>
      </c>
      <c r="T1561" s="13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3.7600000000000002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3">
        <f t="shared" si="148"/>
        <v>41936.020752314813</v>
      </c>
      <c r="T1562" s="13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0.67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3">
        <f t="shared" si="148"/>
        <v>41555.041701388887</v>
      </c>
      <c r="T1563" s="13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8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3">
        <f t="shared" si="148"/>
        <v>40079.566157407404</v>
      </c>
      <c r="T1564" s="13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1.4166666666666665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3">
        <f t="shared" si="148"/>
        <v>41652.742488425924</v>
      </c>
      <c r="T1565" s="13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0.1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3">
        <f t="shared" si="148"/>
        <v>42121.367002314815</v>
      </c>
      <c r="T1566" s="13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3">
        <f t="shared" si="148"/>
        <v>40672.729872685188</v>
      </c>
      <c r="T1567" s="13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21.25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3">
        <f t="shared" si="148"/>
        <v>42549.916712962964</v>
      </c>
      <c r="T1568" s="13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3">
        <f t="shared" si="148"/>
        <v>41671.936863425923</v>
      </c>
      <c r="T1569" s="13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13.639999999999999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3">
        <f t="shared" si="148"/>
        <v>41962.062326388885</v>
      </c>
      <c r="T1570" s="13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8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3">
        <f t="shared" si="148"/>
        <v>41389.679560185185</v>
      </c>
      <c r="T1571" s="13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41.4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3">
        <f t="shared" si="148"/>
        <v>42438.813449074078</v>
      </c>
      <c r="T1572" s="13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0.66115702479338845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3">
        <f t="shared" si="148"/>
        <v>42144.769479166673</v>
      </c>
      <c r="T1573" s="13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3">
        <f t="shared" si="148"/>
        <v>42404.033090277779</v>
      </c>
      <c r="T1574" s="13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2.4777777777777779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3">
        <f t="shared" si="148"/>
        <v>42786.000023148154</v>
      </c>
      <c r="T1575" s="13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5.0599999999999996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3">
        <f t="shared" si="148"/>
        <v>42017.927418981482</v>
      </c>
      <c r="T1576" s="13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22.91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3">
        <f t="shared" si="148"/>
        <v>41799.524259259262</v>
      </c>
      <c r="T1577" s="13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3">
        <f t="shared" si="148"/>
        <v>42140.879259259258</v>
      </c>
      <c r="T1578" s="13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0.54999999999999993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3">
        <f t="shared" si="148"/>
        <v>41054.847777777781</v>
      </c>
      <c r="T1579" s="13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10.806536636794938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3">
        <f t="shared" si="148"/>
        <v>40399.065868055557</v>
      </c>
      <c r="T1580" s="13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0.84008400840084008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3">
        <f t="shared" si="148"/>
        <v>41481.996423611112</v>
      </c>
      <c r="T1581" s="13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8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3">
        <f t="shared" si="148"/>
        <v>40990.050069444449</v>
      </c>
      <c r="T1582" s="13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0.5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3">
        <f t="shared" si="148"/>
        <v>42325.448958333334</v>
      </c>
      <c r="T1583" s="13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9.3000000000000007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3">
        <f t="shared" si="148"/>
        <v>42246.789965277778</v>
      </c>
      <c r="T1584" s="13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7.4999999999999997E-2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3">
        <f t="shared" si="148"/>
        <v>41877.904988425929</v>
      </c>
      <c r="T1585" s="13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8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3">
        <f t="shared" si="148"/>
        <v>41779.649317129632</v>
      </c>
      <c r="T1586" s="13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3">
        <f t="shared" si="148"/>
        <v>42707.895462962959</v>
      </c>
      <c r="T1587" s="13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8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3">
        <f t="shared" si="148"/>
        <v>42069.104421296302</v>
      </c>
      <c r="T1588" s="13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1.3333333333333334E-2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3">
        <f t="shared" si="148"/>
        <v>41956.950983796298</v>
      </c>
      <c r="T1589" s="13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8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3">
        <f t="shared" si="148"/>
        <v>42005.24998842593</v>
      </c>
      <c r="T1590" s="13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8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3">
        <f t="shared" si="148"/>
        <v>42256.984791666662</v>
      </c>
      <c r="T1591" s="13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3">
        <f t="shared" si="148"/>
        <v>42240.857222222221</v>
      </c>
      <c r="T1592" s="13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29.228571428571428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3">
        <f t="shared" si="148"/>
        <v>42433.726168981477</v>
      </c>
      <c r="T1593" s="13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8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3">
        <f t="shared" si="148"/>
        <v>42046.072743055556</v>
      </c>
      <c r="T1594" s="13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1.3636363636363637E-2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3">
        <f t="shared" si="148"/>
        <v>42033.845543981486</v>
      </c>
      <c r="T1595" s="13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20.5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3">
        <f t="shared" si="148"/>
        <v>42445.712754629625</v>
      </c>
      <c r="T1596" s="13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0.27999999999999997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3">
        <f t="shared" si="148"/>
        <v>41780.050092592595</v>
      </c>
      <c r="T1597" s="13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2.3076923076923079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3">
        <f t="shared" si="148"/>
        <v>41941.430196759262</v>
      </c>
      <c r="T1598" s="13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8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3">
        <f t="shared" si="148"/>
        <v>42603.354131944448</v>
      </c>
      <c r="T1599" s="13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0.125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3">
        <f t="shared" si="148"/>
        <v>42151.667337962965</v>
      </c>
      <c r="T1600" s="13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8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3">
        <f t="shared" si="148"/>
        <v>42438.53907407407</v>
      </c>
      <c r="T1601" s="13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</v>
      </c>
      <c r="P1602" s="8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3">
        <f t="shared" si="148"/>
        <v>41791.057314814818</v>
      </c>
      <c r="T1602" s="13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E1603/D1603*100</f>
        <v>108.2492</v>
      </c>
      <c r="P1603" s="8">
        <f t="shared" ref="P1603:P1666" si="151">IFERROR(E1603/L1603,0)</f>
        <v>48.325535714285714</v>
      </c>
      <c r="Q1603" t="str">
        <f t="shared" ref="Q1603:Q1666" si="152">LEFT(N1603,(FIND("/",N1603,1)-1))</f>
        <v>music</v>
      </c>
      <c r="R1603" t="str">
        <f t="shared" ref="R1603:R1666" si="153">MID(N1603,FIND("/",N1603)+1,256)</f>
        <v>rock</v>
      </c>
      <c r="S1603" s="13">
        <f t="shared" ref="S1603:S1666" si="154">(((J1603/60)/60)/24)+DATE(1970,1,1)</f>
        <v>40638.092974537038</v>
      </c>
      <c r="T1603" s="13">
        <f t="shared" ref="T1603:T1666" si="155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3">
        <f t="shared" si="154"/>
        <v>40788.297650462962</v>
      </c>
      <c r="T1604" s="13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100.03299999999999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3">
        <f t="shared" si="154"/>
        <v>40876.169664351852</v>
      </c>
      <c r="T1605" s="13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3">
        <f t="shared" si="154"/>
        <v>40945.845312500001</v>
      </c>
      <c r="T1606" s="13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100.69333333333334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3">
        <f t="shared" si="154"/>
        <v>40747.012881944444</v>
      </c>
      <c r="T1607" s="13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101.004125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3">
        <f t="shared" si="154"/>
        <v>40536.111550925925</v>
      </c>
      <c r="T1608" s="13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145.11000000000001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3">
        <f t="shared" si="154"/>
        <v>41053.80846064815</v>
      </c>
      <c r="T1609" s="13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101.25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3">
        <f t="shared" si="154"/>
        <v>41607.83085648148</v>
      </c>
      <c r="T1610" s="13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118.33333333333333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13">
        <f t="shared" si="154"/>
        <v>40796.001261574071</v>
      </c>
      <c r="T1611" s="13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271.85000000000002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3">
        <f t="shared" si="154"/>
        <v>41228.924884259257</v>
      </c>
      <c r="T1612" s="13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125.125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3">
        <f t="shared" si="154"/>
        <v>41409.00037037037</v>
      </c>
      <c r="T1613" s="13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110.00000000000001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13">
        <f t="shared" si="154"/>
        <v>41246.874814814815</v>
      </c>
      <c r="T1614" s="13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101.49999999999999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3">
        <f t="shared" si="154"/>
        <v>41082.069467592592</v>
      </c>
      <c r="T1615" s="13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102.69999999999999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3">
        <f t="shared" si="154"/>
        <v>41794.981122685182</v>
      </c>
      <c r="T1616" s="13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114.12500000000001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3">
        <f t="shared" si="154"/>
        <v>40845.050879629627</v>
      </c>
      <c r="T1617" s="13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104.2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3">
        <f t="shared" si="154"/>
        <v>41194.715520833335</v>
      </c>
      <c r="T1618" s="13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145.85714285714286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3">
        <f t="shared" si="154"/>
        <v>41546.664212962962</v>
      </c>
      <c r="T1619" s="13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105.06666666666666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3">
        <f t="shared" si="154"/>
        <v>41301.654340277775</v>
      </c>
      <c r="T1620" s="13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133.33333333333331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3">
        <f t="shared" si="154"/>
        <v>41876.18618055556</v>
      </c>
      <c r="T1621" s="13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112.99999999999999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3">
        <f t="shared" si="154"/>
        <v>41321.339583333334</v>
      </c>
      <c r="T1622" s="13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121.2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3">
        <f t="shared" si="154"/>
        <v>41003.60665509259</v>
      </c>
      <c r="T1623" s="13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101.72463768115942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3">
        <f t="shared" si="154"/>
        <v>41950.29483796296</v>
      </c>
      <c r="T1624" s="13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101.06666666666666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3">
        <f t="shared" si="154"/>
        <v>41453.688530092593</v>
      </c>
      <c r="T1625" s="13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13">
        <f t="shared" si="154"/>
        <v>41243.367303240739</v>
      </c>
      <c r="T1626" s="13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155.33333333333331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3">
        <f t="shared" si="154"/>
        <v>41135.699687500004</v>
      </c>
      <c r="T1627" s="13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101.18750000000001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3">
        <f t="shared" si="154"/>
        <v>41579.847997685189</v>
      </c>
      <c r="T1628" s="13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3">
        <f t="shared" si="154"/>
        <v>41205.707048611112</v>
      </c>
      <c r="T1629" s="13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100.925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13">
        <f t="shared" si="154"/>
        <v>41774.737060185187</v>
      </c>
      <c r="T1630" s="13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103.66666666666666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3">
        <f t="shared" si="154"/>
        <v>41645.867280092592</v>
      </c>
      <c r="T1631" s="13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265.25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3">
        <f t="shared" si="154"/>
        <v>40939.837673611109</v>
      </c>
      <c r="T1632" s="13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155.91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3">
        <f t="shared" si="154"/>
        <v>41164.859502314815</v>
      </c>
      <c r="T1633" s="13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101.62500000000001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3">
        <f t="shared" si="154"/>
        <v>40750.340902777774</v>
      </c>
      <c r="T1634" s="13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3">
        <f t="shared" si="154"/>
        <v>40896.883750000001</v>
      </c>
      <c r="T1635" s="13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100.49999999999999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13">
        <f t="shared" si="154"/>
        <v>40658.189826388887</v>
      </c>
      <c r="T1636" s="13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125.29999999999998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3">
        <f t="shared" si="154"/>
        <v>42502.868761574078</v>
      </c>
      <c r="T1637" s="13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103.55555555555556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3">
        <f t="shared" si="154"/>
        <v>40663.08666666667</v>
      </c>
      <c r="T1638" s="13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103.8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13">
        <f t="shared" si="154"/>
        <v>40122.751620370371</v>
      </c>
      <c r="T1639" s="13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3">
        <f t="shared" si="154"/>
        <v>41288.68712962963</v>
      </c>
      <c r="T1640" s="13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3">
        <f t="shared" si="154"/>
        <v>40941.652372685188</v>
      </c>
      <c r="T1641" s="13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169.86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3">
        <f t="shared" si="154"/>
        <v>40379.23096064815</v>
      </c>
      <c r="T1642" s="13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101.4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13">
        <f t="shared" si="154"/>
        <v>41962.596574074079</v>
      </c>
      <c r="T1643" s="13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3">
        <f t="shared" si="154"/>
        <v>40688.024618055555</v>
      </c>
      <c r="T1644" s="13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124.70000000000002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3">
        <f t="shared" si="154"/>
        <v>41146.824212962965</v>
      </c>
      <c r="T1645" s="13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109.5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13">
        <f t="shared" si="154"/>
        <v>41175.05972222222</v>
      </c>
      <c r="T1646" s="13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110.80000000000001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13">
        <f t="shared" si="154"/>
        <v>41521.617361111108</v>
      </c>
      <c r="T1647" s="13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110.2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3">
        <f t="shared" si="154"/>
        <v>41833.450266203705</v>
      </c>
      <c r="T1648" s="13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104.71999999999998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3">
        <f t="shared" si="154"/>
        <v>41039.409456018519</v>
      </c>
      <c r="T1649" s="13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125.26086956521738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3">
        <f t="shared" si="154"/>
        <v>40592.704652777778</v>
      </c>
      <c r="T1650" s="13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100.58763157894737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3">
        <f t="shared" si="154"/>
        <v>41737.684664351851</v>
      </c>
      <c r="T1651" s="13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141.55000000000001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13">
        <f t="shared" si="154"/>
        <v>41526.435613425929</v>
      </c>
      <c r="T1652" s="13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100.75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13">
        <f t="shared" si="154"/>
        <v>40625.900694444441</v>
      </c>
      <c r="T1653" s="13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100.66666666666666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3">
        <f t="shared" si="154"/>
        <v>41572.492974537039</v>
      </c>
      <c r="T1654" s="13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174.2304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3">
        <f t="shared" si="154"/>
        <v>40626.834444444445</v>
      </c>
      <c r="T1655" s="13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119.90909090909089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3">
        <f t="shared" si="154"/>
        <v>40987.890740740739</v>
      </c>
      <c r="T1656" s="13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142.86666666666667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3">
        <f t="shared" si="154"/>
        <v>40974.791898148149</v>
      </c>
      <c r="T1657" s="13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100.33493333333334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3">
        <f t="shared" si="154"/>
        <v>41226.928842592592</v>
      </c>
      <c r="T1658" s="13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104.93380000000001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3">
        <f t="shared" si="154"/>
        <v>41023.782037037039</v>
      </c>
      <c r="T1659" s="13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132.23333333333335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3">
        <f t="shared" si="154"/>
        <v>41223.22184027778</v>
      </c>
      <c r="T1660" s="13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112.79999999999998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3">
        <f t="shared" si="154"/>
        <v>41596.913437499999</v>
      </c>
      <c r="T1661" s="13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1253.75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3">
        <f t="shared" si="154"/>
        <v>42459.693865740745</v>
      </c>
      <c r="T1662" s="13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102.50632911392405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3">
        <f t="shared" si="154"/>
        <v>42343.998043981483</v>
      </c>
      <c r="T1663" s="13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102.6375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3">
        <f t="shared" si="154"/>
        <v>40848.198333333334</v>
      </c>
      <c r="T1664" s="13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13">
        <f t="shared" si="154"/>
        <v>42006.02207175926</v>
      </c>
      <c r="T1665" s="13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122.40879999999999</v>
      </c>
      <c r="P1666" s="8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3">
        <f t="shared" si="154"/>
        <v>40939.761782407404</v>
      </c>
      <c r="T1666" s="13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E1667/D1667*100</f>
        <v>119.45714285714286</v>
      </c>
      <c r="P1667" s="8">
        <f t="shared" ref="P1667:P1730" si="157">IFERROR(E1667/L1667,0)</f>
        <v>44.956989247311824</v>
      </c>
      <c r="Q1667" t="str">
        <f t="shared" ref="Q1667:Q1730" si="158">LEFT(N1667,(FIND("/",N1667,1)-1))</f>
        <v>music</v>
      </c>
      <c r="R1667" t="str">
        <f t="shared" ref="R1667:R1730" si="159">MID(N1667,FIND("/",N1667)+1,256)</f>
        <v>pop</v>
      </c>
      <c r="S1667" s="13">
        <f t="shared" ref="S1667:S1730" si="160">(((J1667/60)/60)/24)+DATE(1970,1,1)</f>
        <v>40564.649456018517</v>
      </c>
      <c r="T1667" s="13">
        <f t="shared" ref="T1667:T1730" si="161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3">
        <f t="shared" si="160"/>
        <v>41331.253159722226</v>
      </c>
      <c r="T1668" s="13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3">
        <f t="shared" si="160"/>
        <v>41682.0705787037</v>
      </c>
      <c r="T1669" s="13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3">
        <f t="shared" si="160"/>
        <v>40845.14975694444</v>
      </c>
      <c r="T1670" s="13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139.75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13">
        <f t="shared" si="160"/>
        <v>42461.885138888887</v>
      </c>
      <c r="T1671" s="13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102.60000000000001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3">
        <f t="shared" si="160"/>
        <v>40313.930543981485</v>
      </c>
      <c r="T1672" s="13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100.67349999999999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3">
        <f t="shared" si="160"/>
        <v>42553.54414351852</v>
      </c>
      <c r="T1673" s="13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112.94117647058823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3">
        <f t="shared" si="160"/>
        <v>41034.656597222223</v>
      </c>
      <c r="T1674" s="13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128.09523809523807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3">
        <f t="shared" si="160"/>
        <v>42039.878379629634</v>
      </c>
      <c r="T1675" s="13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201.7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3">
        <f t="shared" si="160"/>
        <v>42569.605393518519</v>
      </c>
      <c r="T1676" s="13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137.416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3">
        <f t="shared" si="160"/>
        <v>40802.733101851853</v>
      </c>
      <c r="T1677" s="13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3">
        <f t="shared" si="160"/>
        <v>40973.72623842593</v>
      </c>
      <c r="T1678" s="13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111.66666666666667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3">
        <f t="shared" si="160"/>
        <v>42416.407129629632</v>
      </c>
      <c r="T1679" s="13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118.39999999999999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3">
        <f t="shared" si="160"/>
        <v>41662.854988425926</v>
      </c>
      <c r="T1680" s="13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13">
        <f t="shared" si="160"/>
        <v>40723.068807870368</v>
      </c>
      <c r="T1681" s="13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117.5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13">
        <f t="shared" si="160"/>
        <v>41802.757719907408</v>
      </c>
      <c r="T1682" s="13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101.42212307692309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3">
        <f t="shared" si="160"/>
        <v>42774.121342592596</v>
      </c>
      <c r="T1683" s="13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8">
        <f t="shared" si="157"/>
        <v>0</v>
      </c>
      <c r="Q1684" t="str">
        <f t="shared" si="158"/>
        <v>music</v>
      </c>
      <c r="R1684" t="str">
        <f t="shared" si="159"/>
        <v>faith</v>
      </c>
      <c r="S1684" s="13">
        <f t="shared" si="160"/>
        <v>42779.21365740741</v>
      </c>
      <c r="T1684" s="13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21.714285714285715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13">
        <f t="shared" si="160"/>
        <v>42808.781689814816</v>
      </c>
      <c r="T1685" s="13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109.125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3">
        <f t="shared" si="160"/>
        <v>42783.815289351856</v>
      </c>
      <c r="T1686" s="13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102.85714285714285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13">
        <f t="shared" si="160"/>
        <v>42788.2502662037</v>
      </c>
      <c r="T1687" s="13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0.36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13">
        <f t="shared" si="160"/>
        <v>42792.843969907408</v>
      </c>
      <c r="T1688" s="13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31.25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3">
        <f t="shared" si="160"/>
        <v>42802.046817129631</v>
      </c>
      <c r="T1689" s="13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44.3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3">
        <f t="shared" si="160"/>
        <v>42804.534652777773</v>
      </c>
      <c r="T1690" s="13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3">
        <f t="shared" si="160"/>
        <v>42780.942476851851</v>
      </c>
      <c r="T1691" s="13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25.4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3">
        <f t="shared" si="160"/>
        <v>42801.43104166667</v>
      </c>
      <c r="T1692" s="13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33.473333333333329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3">
        <f t="shared" si="160"/>
        <v>42795.701481481476</v>
      </c>
      <c r="T1693" s="13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47.8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3">
        <f t="shared" si="160"/>
        <v>42788.151238425926</v>
      </c>
      <c r="T1694" s="13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9.3333333333333339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13">
        <f t="shared" si="160"/>
        <v>42803.920277777783</v>
      </c>
      <c r="T1695" s="13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0.05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13">
        <f t="shared" si="160"/>
        <v>42791.669837962967</v>
      </c>
      <c r="T1696" s="13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11.708333333333334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3">
        <f t="shared" si="160"/>
        <v>42801.031412037039</v>
      </c>
      <c r="T1697" s="13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8">
        <f t="shared" si="157"/>
        <v>0</v>
      </c>
      <c r="Q1698" t="str">
        <f t="shared" si="158"/>
        <v>music</v>
      </c>
      <c r="R1698" t="str">
        <f t="shared" si="159"/>
        <v>faith</v>
      </c>
      <c r="S1698" s="13">
        <f t="shared" si="160"/>
        <v>42796.069571759261</v>
      </c>
      <c r="T1698" s="13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20.208000000000002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3">
        <f t="shared" si="160"/>
        <v>42805.032962962956</v>
      </c>
      <c r="T1699" s="13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8">
        <f t="shared" si="157"/>
        <v>0</v>
      </c>
      <c r="Q1700" t="str">
        <f t="shared" si="158"/>
        <v>music</v>
      </c>
      <c r="R1700" t="str">
        <f t="shared" si="159"/>
        <v>faith</v>
      </c>
      <c r="S1700" s="13">
        <f t="shared" si="160"/>
        <v>42796.207870370374</v>
      </c>
      <c r="T1700" s="13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4.2311459353574925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13">
        <f t="shared" si="160"/>
        <v>42806.863946759258</v>
      </c>
      <c r="T1701" s="13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26.06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3">
        <f t="shared" si="160"/>
        <v>42796.071643518517</v>
      </c>
      <c r="T1702" s="13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0.19801980198019803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13">
        <f t="shared" si="160"/>
        <v>41989.664409722223</v>
      </c>
      <c r="T1703" s="13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6.0606060606060606E-3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13">
        <f t="shared" si="160"/>
        <v>42063.869791666672</v>
      </c>
      <c r="T1704" s="13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13">
        <f t="shared" si="160"/>
        <v>42187.281678240746</v>
      </c>
      <c r="T1705" s="13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65.100000000000009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3">
        <f t="shared" si="160"/>
        <v>42021.139733796299</v>
      </c>
      <c r="T1706" s="13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8">
        <f t="shared" si="157"/>
        <v>0</v>
      </c>
      <c r="Q1707" t="str">
        <f t="shared" si="158"/>
        <v>music</v>
      </c>
      <c r="R1707" t="str">
        <f t="shared" si="159"/>
        <v>faith</v>
      </c>
      <c r="S1707" s="13">
        <f t="shared" si="160"/>
        <v>42245.016736111109</v>
      </c>
      <c r="T1707" s="13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8">
        <f t="shared" si="157"/>
        <v>0</v>
      </c>
      <c r="Q1708" t="str">
        <f t="shared" si="158"/>
        <v>music</v>
      </c>
      <c r="R1708" t="str">
        <f t="shared" si="159"/>
        <v>faith</v>
      </c>
      <c r="S1708" s="13">
        <f t="shared" si="160"/>
        <v>42179.306388888886</v>
      </c>
      <c r="T1708" s="13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3">
        <f t="shared" si="160"/>
        <v>42427.721006944441</v>
      </c>
      <c r="T1709" s="13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8">
        <f t="shared" si="157"/>
        <v>0</v>
      </c>
      <c r="Q1710" t="str">
        <f t="shared" si="158"/>
        <v>music</v>
      </c>
      <c r="R1710" t="str">
        <f t="shared" si="159"/>
        <v>faith</v>
      </c>
      <c r="S1710" s="13">
        <f t="shared" si="160"/>
        <v>42451.866967592592</v>
      </c>
      <c r="T1710" s="13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4.8571428571428568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13">
        <f t="shared" si="160"/>
        <v>41841.56381944444</v>
      </c>
      <c r="T1711" s="13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0.67999999999999994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13">
        <f t="shared" si="160"/>
        <v>42341.59129629629</v>
      </c>
      <c r="T1712" s="13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10.5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13">
        <f t="shared" si="160"/>
        <v>41852.646226851852</v>
      </c>
      <c r="T1713" s="13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8">
        <f t="shared" si="157"/>
        <v>0</v>
      </c>
      <c r="Q1714" t="str">
        <f t="shared" si="158"/>
        <v>music</v>
      </c>
      <c r="R1714" t="str">
        <f t="shared" si="159"/>
        <v>faith</v>
      </c>
      <c r="S1714" s="13">
        <f t="shared" si="160"/>
        <v>42125.913807870369</v>
      </c>
      <c r="T1714" s="13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1.6666666666666667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13">
        <f t="shared" si="160"/>
        <v>41887.801064814819</v>
      </c>
      <c r="T1715" s="13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7.8680000000000003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3">
        <f t="shared" si="160"/>
        <v>42095.918530092589</v>
      </c>
      <c r="T1716" s="13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0.22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13">
        <f t="shared" si="160"/>
        <v>42064.217418981483</v>
      </c>
      <c r="T1717" s="13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7.5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13">
        <f t="shared" si="160"/>
        <v>42673.577534722222</v>
      </c>
      <c r="T1718" s="13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42.725880551301685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3">
        <f t="shared" si="160"/>
        <v>42460.98192129629</v>
      </c>
      <c r="T1719" s="13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0.2142857142857143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13">
        <f t="shared" si="160"/>
        <v>42460.610520833332</v>
      </c>
      <c r="T1720" s="13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0.87500000000000011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3">
        <f t="shared" si="160"/>
        <v>41869.534618055557</v>
      </c>
      <c r="T1721" s="13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13">
        <f t="shared" si="160"/>
        <v>41922.783229166671</v>
      </c>
      <c r="T1722" s="13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8">
        <f t="shared" si="157"/>
        <v>0</v>
      </c>
      <c r="Q1723" t="str">
        <f t="shared" si="158"/>
        <v>music</v>
      </c>
      <c r="R1723" t="str">
        <f t="shared" si="159"/>
        <v>faith</v>
      </c>
      <c r="S1723" s="13">
        <f t="shared" si="160"/>
        <v>42319.461377314816</v>
      </c>
      <c r="T1723" s="13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3.4722222222222224E-2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13">
        <f t="shared" si="160"/>
        <v>42425.960983796293</v>
      </c>
      <c r="T1724" s="13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3">
        <f t="shared" si="160"/>
        <v>42129.82540509259</v>
      </c>
      <c r="T1725" s="13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0.58333333333333337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13">
        <f t="shared" si="160"/>
        <v>41912.932430555556</v>
      </c>
      <c r="T1726" s="13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10.181818181818182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3">
        <f t="shared" si="160"/>
        <v>41845.968159722222</v>
      </c>
      <c r="T1727" s="13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33.784615384615385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13">
        <f t="shared" si="160"/>
        <v>41788.919722222221</v>
      </c>
      <c r="T1728" s="13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3.3333333333333333E-2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13">
        <f t="shared" si="160"/>
        <v>42044.927974537044</v>
      </c>
      <c r="T1729" s="13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68.400000000000006</v>
      </c>
      <c r="P1730" s="8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3">
        <f t="shared" si="160"/>
        <v>42268.625856481478</v>
      </c>
      <c r="T1730" s="13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E1731/D1731*100</f>
        <v>0</v>
      </c>
      <c r="P1731" s="8">
        <f t="shared" ref="P1731:P1794" si="163">IFERROR(E1731/L1731,0)</f>
        <v>0</v>
      </c>
      <c r="Q1731" t="str">
        <f t="shared" ref="Q1731:Q1794" si="164">LEFT(N1731,(FIND("/",N1731,1)-1))</f>
        <v>music</v>
      </c>
      <c r="R1731" t="str">
        <f t="shared" ref="R1731:R1794" si="165">MID(N1731,FIND("/",N1731)+1,256)</f>
        <v>faith</v>
      </c>
      <c r="S1731" s="13">
        <f t="shared" ref="S1731:S1794" si="166">(((J1731/60)/60)/24)+DATE(1970,1,1)</f>
        <v>42471.052152777775</v>
      </c>
      <c r="T1731" s="13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8">
        <f t="shared" si="163"/>
        <v>0</v>
      </c>
      <c r="Q1732" t="str">
        <f t="shared" si="164"/>
        <v>music</v>
      </c>
      <c r="R1732" t="str">
        <f t="shared" si="165"/>
        <v>faith</v>
      </c>
      <c r="S1732" s="13">
        <f t="shared" si="166"/>
        <v>42272.087766203709</v>
      </c>
      <c r="T1732" s="13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8">
        <f t="shared" si="163"/>
        <v>0</v>
      </c>
      <c r="Q1733" t="str">
        <f t="shared" si="164"/>
        <v>music</v>
      </c>
      <c r="R1733" t="str">
        <f t="shared" si="165"/>
        <v>faith</v>
      </c>
      <c r="S1733" s="13">
        <f t="shared" si="166"/>
        <v>42152.906851851847</v>
      </c>
      <c r="T1733" s="13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8">
        <f t="shared" si="163"/>
        <v>0</v>
      </c>
      <c r="Q1734" t="str">
        <f t="shared" si="164"/>
        <v>music</v>
      </c>
      <c r="R1734" t="str">
        <f t="shared" si="165"/>
        <v>faith</v>
      </c>
      <c r="S1734" s="13">
        <f t="shared" si="166"/>
        <v>42325.683807870373</v>
      </c>
      <c r="T1734" s="13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8">
        <f t="shared" si="163"/>
        <v>0</v>
      </c>
      <c r="Q1735" t="str">
        <f t="shared" si="164"/>
        <v>music</v>
      </c>
      <c r="R1735" t="str">
        <f t="shared" si="165"/>
        <v>faith</v>
      </c>
      <c r="S1735" s="13">
        <f t="shared" si="166"/>
        <v>42614.675625000003</v>
      </c>
      <c r="T1735" s="13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2.2222222222222223E-2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13">
        <f t="shared" si="166"/>
        <v>42102.036527777775</v>
      </c>
      <c r="T1736" s="13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13">
        <f t="shared" si="166"/>
        <v>42559.814178240747</v>
      </c>
      <c r="T1737" s="13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0.73333333333333328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13">
        <f t="shared" si="166"/>
        <v>42286.861493055556</v>
      </c>
      <c r="T1738" s="13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21.25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3">
        <f t="shared" si="166"/>
        <v>42175.948981481488</v>
      </c>
      <c r="T1739" s="13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0.4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13">
        <f t="shared" si="166"/>
        <v>41884.874328703707</v>
      </c>
      <c r="T1740" s="13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0.1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13">
        <f t="shared" si="166"/>
        <v>42435.874212962968</v>
      </c>
      <c r="T1741" s="13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8">
        <f t="shared" si="163"/>
        <v>0</v>
      </c>
      <c r="Q1742" t="str">
        <f t="shared" si="164"/>
        <v>music</v>
      </c>
      <c r="R1742" t="str">
        <f t="shared" si="165"/>
        <v>faith</v>
      </c>
      <c r="S1742" s="13">
        <f t="shared" si="166"/>
        <v>42171.817384259266</v>
      </c>
      <c r="T1742" s="13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110.83333333333334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3">
        <f t="shared" si="166"/>
        <v>42120.628136574072</v>
      </c>
      <c r="T1743" s="13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108.74999999999999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3">
        <f t="shared" si="166"/>
        <v>42710.876967592587</v>
      </c>
      <c r="T1744" s="13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100.41666666666667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3">
        <f t="shared" si="166"/>
        <v>42586.925636574073</v>
      </c>
      <c r="T1745" s="13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118.45454545454545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3">
        <f t="shared" si="166"/>
        <v>42026.605057870373</v>
      </c>
      <c r="T1746" s="13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114.01428571428571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3">
        <f t="shared" si="166"/>
        <v>42690.259699074071</v>
      </c>
      <c r="T1747" s="13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148.10000000000002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3">
        <f t="shared" si="166"/>
        <v>42668.176701388889</v>
      </c>
      <c r="T1748" s="13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104.95555555555556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3">
        <f t="shared" si="166"/>
        <v>42292.435532407413</v>
      </c>
      <c r="T1749" s="13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129.94800000000001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3">
        <f t="shared" si="166"/>
        <v>42219.950729166667</v>
      </c>
      <c r="T1750" s="13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123.48756218905473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3">
        <f t="shared" si="166"/>
        <v>42758.975937499999</v>
      </c>
      <c r="T1751" s="13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3">
        <f t="shared" si="166"/>
        <v>42454.836851851855</v>
      </c>
      <c r="T1752" s="13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102.89999999999999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3">
        <f t="shared" si="166"/>
        <v>42052.7815162037</v>
      </c>
      <c r="T1753" s="13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260.16666666666663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3">
        <f t="shared" si="166"/>
        <v>42627.253263888888</v>
      </c>
      <c r="T1754" s="13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3">
        <f t="shared" si="166"/>
        <v>42420.74962962963</v>
      </c>
      <c r="T1755" s="13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110.52941176470587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3">
        <f t="shared" si="166"/>
        <v>42067.876770833333</v>
      </c>
      <c r="T1756" s="13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3">
        <f t="shared" si="166"/>
        <v>42252.788900462961</v>
      </c>
      <c r="T1757" s="13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102.82909090909091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3">
        <f t="shared" si="166"/>
        <v>42571.167465277773</v>
      </c>
      <c r="T1758" s="13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115.99999999999999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3">
        <f t="shared" si="166"/>
        <v>42733.827349537038</v>
      </c>
      <c r="T1759" s="13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3">
        <f t="shared" si="166"/>
        <v>42505.955925925926</v>
      </c>
      <c r="T1760" s="13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106.60000000000001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3">
        <f t="shared" si="166"/>
        <v>42068.829039351855</v>
      </c>
      <c r="T1761" s="13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165.44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3">
        <f t="shared" si="166"/>
        <v>42405.67260416667</v>
      </c>
      <c r="T1762" s="13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3">
        <f t="shared" si="166"/>
        <v>42209.567824074074</v>
      </c>
      <c r="T1763" s="13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3">
        <f t="shared" si="166"/>
        <v>42410.982002314813</v>
      </c>
      <c r="T1764" s="13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101.90833333333333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3">
        <f t="shared" si="166"/>
        <v>42636.868518518517</v>
      </c>
      <c r="T1765" s="13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19.600000000000001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3">
        <f t="shared" si="166"/>
        <v>41825.485868055555</v>
      </c>
      <c r="T1766" s="13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59.467839999999995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3">
        <f t="shared" si="166"/>
        <v>41834.980462962965</v>
      </c>
      <c r="T1767" s="13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8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3">
        <f t="shared" si="166"/>
        <v>41855.859814814816</v>
      </c>
      <c r="T1768" s="13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45.72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3">
        <f t="shared" si="166"/>
        <v>41824.658379629633</v>
      </c>
      <c r="T1769" s="13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3">
        <f t="shared" si="166"/>
        <v>41849.560694444444</v>
      </c>
      <c r="T1770" s="13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2.7025000000000001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3">
        <f t="shared" si="166"/>
        <v>41987.818969907406</v>
      </c>
      <c r="T1771" s="13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56.51428571428572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3">
        <f t="shared" si="166"/>
        <v>41891.780023148152</v>
      </c>
      <c r="T1772" s="13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21.30952380952381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3">
        <f t="shared" si="166"/>
        <v>41905.979629629634</v>
      </c>
      <c r="T1773" s="13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15.6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3">
        <f t="shared" si="166"/>
        <v>41766.718009259261</v>
      </c>
      <c r="T1774" s="13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6.2566666666666677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3">
        <f t="shared" si="166"/>
        <v>41978.760393518518</v>
      </c>
      <c r="T1775" s="13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45.92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3">
        <f t="shared" si="166"/>
        <v>41930.218657407408</v>
      </c>
      <c r="T1776" s="13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65.101538461538468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3">
        <f t="shared" si="166"/>
        <v>41891.976388888892</v>
      </c>
      <c r="T1777" s="13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3">
        <f t="shared" si="166"/>
        <v>41905.95684027778</v>
      </c>
      <c r="T1778" s="13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13.5625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3">
        <f t="shared" si="166"/>
        <v>42025.357094907406</v>
      </c>
      <c r="T1779" s="13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3">
        <f t="shared" si="166"/>
        <v>42045.86336805555</v>
      </c>
      <c r="T1780" s="13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36.236363636363642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3">
        <f t="shared" si="166"/>
        <v>42585.691898148143</v>
      </c>
      <c r="T1781" s="13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39.743333333333339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3">
        <f t="shared" si="166"/>
        <v>42493.600810185191</v>
      </c>
      <c r="T1782" s="13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25.763636363636365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3">
        <f t="shared" si="166"/>
        <v>42597.617418981477</v>
      </c>
      <c r="T1783" s="13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15.491428571428573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3">
        <f t="shared" si="166"/>
        <v>42388.575104166666</v>
      </c>
      <c r="T1784" s="13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23.692499999999999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3">
        <f t="shared" si="166"/>
        <v>42115.949976851851</v>
      </c>
      <c r="T1785" s="13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39.76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3">
        <f t="shared" si="166"/>
        <v>42003.655555555553</v>
      </c>
      <c r="T1786" s="13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20.220833333333331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3">
        <f t="shared" si="166"/>
        <v>41897.134895833333</v>
      </c>
      <c r="T1787" s="13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47.631578947368418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3">
        <f t="shared" si="166"/>
        <v>41958.550659722227</v>
      </c>
      <c r="T1788" s="13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15.329999999999998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3">
        <f t="shared" si="166"/>
        <v>42068.65552083333</v>
      </c>
      <c r="T1789" s="13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3">
        <f t="shared" si="166"/>
        <v>41913.94840277778</v>
      </c>
      <c r="T1790" s="13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0.5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3">
        <f t="shared" si="166"/>
        <v>41956.250034722223</v>
      </c>
      <c r="T1791" s="13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4.957575757575758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3">
        <f t="shared" si="166"/>
        <v>42010.674513888895</v>
      </c>
      <c r="T1792" s="13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3.5666666666666664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3">
        <f t="shared" si="166"/>
        <v>41973.740335648152</v>
      </c>
      <c r="T1793" s="13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61.124000000000002</v>
      </c>
      <c r="P1794" s="8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3">
        <f t="shared" si="166"/>
        <v>42189.031041666662</v>
      </c>
      <c r="T1794" s="13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E1795/D1795*100</f>
        <v>1.3333333333333335</v>
      </c>
      <c r="P1795" s="8">
        <f t="shared" ref="P1795:P1858" si="169">IFERROR(E1795/L1795,0)</f>
        <v>20</v>
      </c>
      <c r="Q1795" t="str">
        <f t="shared" ref="Q1795:Q1858" si="170">LEFT(N1795,(FIND("/",N1795,1)-1))</f>
        <v>photography</v>
      </c>
      <c r="R1795" t="str">
        <f t="shared" ref="R1795:R1858" si="171">MID(N1795,FIND("/",N1795)+1,256)</f>
        <v>photobooks</v>
      </c>
      <c r="S1795" s="13">
        <f t="shared" ref="S1795:S1858" si="172">(((J1795/60)/60)/24)+DATE(1970,1,1)</f>
        <v>41940.89166666667</v>
      </c>
      <c r="T1795" s="13">
        <f t="shared" ref="T1795:T1858" si="17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3">
        <f t="shared" si="172"/>
        <v>42011.551180555558</v>
      </c>
      <c r="T1796" s="13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38.735714285714288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3">
        <f t="shared" si="172"/>
        <v>42628.288668981477</v>
      </c>
      <c r="T1797" s="13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22.05263157894737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3">
        <f t="shared" si="172"/>
        <v>42515.439421296294</v>
      </c>
      <c r="T1798" s="13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67.55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3">
        <f t="shared" si="172"/>
        <v>42689.56931712963</v>
      </c>
      <c r="T1799" s="13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13.637499999999999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3">
        <f t="shared" si="172"/>
        <v>42344.32677083333</v>
      </c>
      <c r="T1800" s="13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3">
        <f t="shared" si="172"/>
        <v>41934.842685185184</v>
      </c>
      <c r="T1801" s="13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20.44963251188932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3">
        <f t="shared" si="172"/>
        <v>42623.606134259258</v>
      </c>
      <c r="T1802" s="13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13.852941176470587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3">
        <f t="shared" si="172"/>
        <v>42321.660509259258</v>
      </c>
      <c r="T1803" s="13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48.485714285714288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3">
        <f t="shared" si="172"/>
        <v>42159.47256944445</v>
      </c>
      <c r="T1804" s="13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30.8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3">
        <f t="shared" si="172"/>
        <v>42018.071550925932</v>
      </c>
      <c r="T1805" s="13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35.174193548387095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3">
        <f t="shared" si="172"/>
        <v>42282.678287037037</v>
      </c>
      <c r="T1806" s="13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36.404444444444444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3">
        <f t="shared" si="172"/>
        <v>42247.803912037038</v>
      </c>
      <c r="T1807" s="13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2.9550000000000001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3">
        <f t="shared" si="172"/>
        <v>41877.638298611113</v>
      </c>
      <c r="T1808" s="13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11.06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3">
        <f t="shared" si="172"/>
        <v>41880.068437499998</v>
      </c>
      <c r="T1809" s="13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41.407142857142858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3">
        <f t="shared" si="172"/>
        <v>42742.680902777778</v>
      </c>
      <c r="T1810" s="13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10.857142857142858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3">
        <f t="shared" si="172"/>
        <v>42029.907858796301</v>
      </c>
      <c r="T1811" s="13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3.3333333333333335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3">
        <f t="shared" si="172"/>
        <v>41860.91002314815</v>
      </c>
      <c r="T1812" s="13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7.407407407407407E-2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3">
        <f t="shared" si="172"/>
        <v>41876.433680555558</v>
      </c>
      <c r="T1813" s="13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13.307692307692307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3">
        <f t="shared" si="172"/>
        <v>42524.318703703699</v>
      </c>
      <c r="T1814" s="13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8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3">
        <f t="shared" si="172"/>
        <v>41829.889027777775</v>
      </c>
      <c r="T1815" s="13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49.183333333333337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3">
        <f t="shared" si="172"/>
        <v>42033.314074074078</v>
      </c>
      <c r="T1816" s="13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8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3">
        <f t="shared" si="172"/>
        <v>42172.906678240746</v>
      </c>
      <c r="T1817" s="13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3">
        <f t="shared" si="172"/>
        <v>42548.876192129625</v>
      </c>
      <c r="T1818" s="13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52.327777777777776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3">
        <f t="shared" si="172"/>
        <v>42705.662118055552</v>
      </c>
      <c r="T1819" s="13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8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3">
        <f t="shared" si="172"/>
        <v>42067.234375</v>
      </c>
      <c r="T1820" s="13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3">
        <f t="shared" si="172"/>
        <v>41820.752268518518</v>
      </c>
      <c r="T1821" s="13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3">
        <f t="shared" si="172"/>
        <v>42065.084375000006</v>
      </c>
      <c r="T1822" s="13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134.88999999999999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3">
        <f t="shared" si="172"/>
        <v>40926.319062499999</v>
      </c>
      <c r="T1823" s="13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3">
        <f t="shared" si="172"/>
        <v>41634.797013888885</v>
      </c>
      <c r="T1824" s="13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3">
        <f t="shared" si="172"/>
        <v>41176.684907407405</v>
      </c>
      <c r="T1825" s="13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100.06666666666666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13">
        <f t="shared" si="172"/>
        <v>41626.916284722225</v>
      </c>
      <c r="T1826" s="13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105.05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13">
        <f t="shared" si="172"/>
        <v>41443.83452546296</v>
      </c>
      <c r="T1827" s="13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3">
        <f t="shared" si="172"/>
        <v>41657.923807870371</v>
      </c>
      <c r="T1828" s="13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100.66250000000001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3">
        <f t="shared" si="172"/>
        <v>40555.325937499998</v>
      </c>
      <c r="T1829" s="13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100.16000000000001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3">
        <f t="shared" si="172"/>
        <v>41736.899652777778</v>
      </c>
      <c r="T1830" s="13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166.68333333333334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3">
        <f t="shared" si="172"/>
        <v>40516.087627314817</v>
      </c>
      <c r="T1831" s="13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101.53333333333335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3">
        <f t="shared" si="172"/>
        <v>41664.684108796297</v>
      </c>
      <c r="T1832" s="13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3">
        <f t="shared" si="172"/>
        <v>41026.996099537035</v>
      </c>
      <c r="T1833" s="13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142.85714285714286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13">
        <f t="shared" si="172"/>
        <v>40576.539664351854</v>
      </c>
      <c r="T1834" s="13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262.5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13">
        <f t="shared" si="172"/>
        <v>41303.044016203705</v>
      </c>
      <c r="T1835" s="13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118.05000000000001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3">
        <f t="shared" si="172"/>
        <v>41988.964062500003</v>
      </c>
      <c r="T1836" s="13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3">
        <f t="shared" si="172"/>
        <v>42430.702210648145</v>
      </c>
      <c r="T1837" s="13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200.34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3">
        <f t="shared" si="172"/>
        <v>41305.809363425928</v>
      </c>
      <c r="T1838" s="13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306.83333333333331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3">
        <f t="shared" si="172"/>
        <v>40926.047858796301</v>
      </c>
      <c r="T1839" s="13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100.149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3">
        <f t="shared" si="172"/>
        <v>40788.786539351851</v>
      </c>
      <c r="T1840" s="13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205.29999999999998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3">
        <f t="shared" si="172"/>
        <v>42614.722013888888</v>
      </c>
      <c r="T1841" s="13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108.88888888888889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3">
        <f t="shared" si="172"/>
        <v>41382.096180555556</v>
      </c>
      <c r="T1842" s="13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101.75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13">
        <f t="shared" si="172"/>
        <v>41745.84542824074</v>
      </c>
      <c r="T1843" s="13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125.25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3">
        <f t="shared" si="172"/>
        <v>42031.631724537037</v>
      </c>
      <c r="T1844" s="13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124.0061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3">
        <f t="shared" si="172"/>
        <v>40564.994837962964</v>
      </c>
      <c r="T1845" s="13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101.4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13">
        <f t="shared" si="172"/>
        <v>40666.973541666666</v>
      </c>
      <c r="T1846" s="13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3">
        <f t="shared" si="172"/>
        <v>42523.333310185189</v>
      </c>
      <c r="T1847" s="13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137.92666666666668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3">
        <f t="shared" si="172"/>
        <v>41228.650196759263</v>
      </c>
      <c r="T1848" s="13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120.88000000000001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3">
        <f t="shared" si="172"/>
        <v>42094.236481481479</v>
      </c>
      <c r="T1849" s="13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107.36666666666667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3">
        <f t="shared" si="172"/>
        <v>40691.788055555553</v>
      </c>
      <c r="T1850" s="13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100.33333333333334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13">
        <f t="shared" si="172"/>
        <v>41169.845590277779</v>
      </c>
      <c r="T1851" s="13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101.52222222222223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3">
        <f t="shared" si="172"/>
        <v>41800.959490740745</v>
      </c>
      <c r="T1852" s="13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100.07692307692308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3">
        <f t="shared" si="172"/>
        <v>41827.906689814816</v>
      </c>
      <c r="T1853" s="13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116.96666666666667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3">
        <f t="shared" si="172"/>
        <v>42081.77143518519</v>
      </c>
      <c r="T1854" s="13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101.875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3">
        <f t="shared" si="172"/>
        <v>41177.060381944444</v>
      </c>
      <c r="T1855" s="13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102.12366666666665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3">
        <f t="shared" si="172"/>
        <v>41388.021261574075</v>
      </c>
      <c r="T1856" s="13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154.05897142857143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3">
        <f t="shared" si="172"/>
        <v>41600.538657407407</v>
      </c>
      <c r="T1857" s="13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101.25</v>
      </c>
      <c r="P1858" s="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3">
        <f t="shared" si="172"/>
        <v>41817.854999999996</v>
      </c>
      <c r="T1858" s="13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E1859/D1859*100</f>
        <v>100</v>
      </c>
      <c r="P1859" s="8">
        <f t="shared" ref="P1859:P1922" si="175">IFERROR(E1859/L1859,0)</f>
        <v>136.36363636363637</v>
      </c>
      <c r="Q1859" t="str">
        <f t="shared" ref="Q1859:Q1922" si="176">LEFT(N1859,(FIND("/",N1859,1)-1))</f>
        <v>music</v>
      </c>
      <c r="R1859" t="str">
        <f t="shared" ref="R1859:R1922" si="177">MID(N1859,FIND("/",N1859)+1,256)</f>
        <v>rock</v>
      </c>
      <c r="S1859" s="13">
        <f t="shared" ref="S1859:S1922" si="178">(((J1859/60)/60)/24)+DATE(1970,1,1)</f>
        <v>41864.76866898148</v>
      </c>
      <c r="T1859" s="13">
        <f t="shared" ref="T1859:T1922" si="17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3">
        <f t="shared" si="178"/>
        <v>40833.200474537036</v>
      </c>
      <c r="T1860" s="13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13">
        <f t="shared" si="178"/>
        <v>40778.770011574074</v>
      </c>
      <c r="T1861" s="13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3">
        <f t="shared" si="178"/>
        <v>41655.709305555552</v>
      </c>
      <c r="T1862" s="13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8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3">
        <f t="shared" si="178"/>
        <v>42000.300243055557</v>
      </c>
      <c r="T1863" s="13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8.0833333333333321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3">
        <f t="shared" si="178"/>
        <v>42755.492754629624</v>
      </c>
      <c r="T1864" s="13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0.4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3">
        <f t="shared" si="178"/>
        <v>41772.797280092593</v>
      </c>
      <c r="T1865" s="13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42.892307692307689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3">
        <f t="shared" si="178"/>
        <v>41733.716435185182</v>
      </c>
      <c r="T1866" s="13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3.6363636363636364E-3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3">
        <f t="shared" si="178"/>
        <v>42645.367442129631</v>
      </c>
      <c r="T1867" s="13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0.5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3">
        <f t="shared" si="178"/>
        <v>42742.246493055558</v>
      </c>
      <c r="T1868" s="13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0.05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3">
        <f t="shared" si="178"/>
        <v>42649.924907407403</v>
      </c>
      <c r="T1869" s="13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4.8680000000000003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3">
        <f t="shared" si="178"/>
        <v>42328.779224537036</v>
      </c>
      <c r="T1870" s="13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8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3">
        <f t="shared" si="178"/>
        <v>42709.002881944441</v>
      </c>
      <c r="T1871" s="13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10.314285714285715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3">
        <f t="shared" si="178"/>
        <v>42371.355729166666</v>
      </c>
      <c r="T1872" s="13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71.784615384615378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3">
        <f t="shared" si="178"/>
        <v>41923.783576388887</v>
      </c>
      <c r="T1873" s="13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3">
        <f t="shared" si="178"/>
        <v>42155.129652777774</v>
      </c>
      <c r="T1874" s="13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0.44999999999999996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3">
        <f t="shared" si="178"/>
        <v>42164.615856481483</v>
      </c>
      <c r="T1875" s="13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1.6250000000000001E-2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3">
        <f t="shared" si="178"/>
        <v>42529.969131944439</v>
      </c>
      <c r="T1876" s="13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0.51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3">
        <f t="shared" si="178"/>
        <v>42528.899398148147</v>
      </c>
      <c r="T1877" s="13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8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3">
        <f t="shared" si="178"/>
        <v>41776.284780092588</v>
      </c>
      <c r="T1878" s="13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8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3">
        <f t="shared" si="178"/>
        <v>42035.029224537036</v>
      </c>
      <c r="T1879" s="13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8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3">
        <f t="shared" si="178"/>
        <v>41773.008738425924</v>
      </c>
      <c r="T1880" s="13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0.12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3">
        <f t="shared" si="178"/>
        <v>42413.649641203709</v>
      </c>
      <c r="T1881" s="13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20.080000000000002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3">
        <f t="shared" si="178"/>
        <v>42430.566898148143</v>
      </c>
      <c r="T1882" s="13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172.68449999999999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3">
        <f t="shared" si="178"/>
        <v>42043.152650462958</v>
      </c>
      <c r="T1883" s="13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100.8955223880597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3">
        <f t="shared" si="178"/>
        <v>41067.949212962965</v>
      </c>
      <c r="T1884" s="13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104.8048048048048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3">
        <f t="shared" si="178"/>
        <v>40977.948009259257</v>
      </c>
      <c r="T1885" s="13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135.1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3">
        <f t="shared" si="178"/>
        <v>41205.198321759257</v>
      </c>
      <c r="T1886" s="13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116.32786885245903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3">
        <f t="shared" si="178"/>
        <v>41099.093865740739</v>
      </c>
      <c r="T1887" s="13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102.08333333333333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3">
        <f t="shared" si="178"/>
        <v>41925.906689814816</v>
      </c>
      <c r="T1888" s="13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111.16666666666666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3">
        <f t="shared" si="178"/>
        <v>42323.800138888888</v>
      </c>
      <c r="T1889" s="13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166.08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3">
        <f t="shared" si="178"/>
        <v>40299.239953703705</v>
      </c>
      <c r="T1890" s="13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106.60000000000001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3">
        <f t="shared" si="178"/>
        <v>41299.793356481481</v>
      </c>
      <c r="T1891" s="13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144.58441666666667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3">
        <f t="shared" si="178"/>
        <v>41228.786203703705</v>
      </c>
      <c r="T1892" s="13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105.55000000000001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3">
        <f t="shared" si="178"/>
        <v>40335.798078703701</v>
      </c>
      <c r="T1893" s="13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136.60000000000002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3">
        <f t="shared" si="178"/>
        <v>40671.637511574074</v>
      </c>
      <c r="T1894" s="13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3">
        <f t="shared" si="178"/>
        <v>40632.94195601852</v>
      </c>
      <c r="T1895" s="13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3">
        <f t="shared" si="178"/>
        <v>40920.904895833337</v>
      </c>
      <c r="T1896" s="13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101.71957671957672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3">
        <f t="shared" si="178"/>
        <v>42267.746782407412</v>
      </c>
      <c r="T1897" s="13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123.94678492239468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3">
        <f t="shared" si="178"/>
        <v>40981.710243055553</v>
      </c>
      <c r="T1898" s="13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102.45669291338582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3">
        <f t="shared" si="178"/>
        <v>41680.583402777782</v>
      </c>
      <c r="T1899" s="13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144.5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3">
        <f t="shared" si="178"/>
        <v>42366.192974537036</v>
      </c>
      <c r="T1900" s="13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133.33333333333331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3">
        <f t="shared" si="178"/>
        <v>42058.941736111112</v>
      </c>
      <c r="T1901" s="13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109.3644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3">
        <f t="shared" si="178"/>
        <v>41160.871886574074</v>
      </c>
      <c r="T1902" s="13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2.6969696969696968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3">
        <f t="shared" si="178"/>
        <v>42116.54315972222</v>
      </c>
      <c r="T1903" s="13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3">
        <f t="shared" si="178"/>
        <v>42037.789895833332</v>
      </c>
      <c r="T1904" s="13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46.6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3">
        <f t="shared" si="178"/>
        <v>42702.770729166667</v>
      </c>
      <c r="T1905" s="13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0.1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3">
        <f t="shared" si="178"/>
        <v>42326.685428240744</v>
      </c>
      <c r="T1906" s="13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0.16800000000000001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3">
        <f t="shared" si="178"/>
        <v>41859.925856481481</v>
      </c>
      <c r="T1907" s="13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42.76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3">
        <f t="shared" si="178"/>
        <v>42514.671099537038</v>
      </c>
      <c r="T1908" s="13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0.28333333333333333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3">
        <f t="shared" si="178"/>
        <v>41767.587094907409</v>
      </c>
      <c r="T1909" s="13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1.7319999999999998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3">
        <f t="shared" si="178"/>
        <v>42703.917824074073</v>
      </c>
      <c r="T1910" s="13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14.111428571428572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3">
        <f t="shared" si="178"/>
        <v>41905.429155092592</v>
      </c>
      <c r="T1911" s="13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39.395294117647055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3">
        <f t="shared" si="178"/>
        <v>42264.963159722218</v>
      </c>
      <c r="T1912" s="13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2.3529411764705882E-2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3">
        <f t="shared" si="178"/>
        <v>41830.033958333333</v>
      </c>
      <c r="T1913" s="13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59.3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3">
        <f t="shared" si="178"/>
        <v>42129.226388888885</v>
      </c>
      <c r="T1914" s="13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3">
        <f t="shared" si="178"/>
        <v>41890.511319444442</v>
      </c>
      <c r="T1915" s="13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9.0090090090090094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3">
        <f t="shared" si="178"/>
        <v>41929.174456018518</v>
      </c>
      <c r="T1916" s="13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3">
        <f t="shared" si="178"/>
        <v>41864.04886574074</v>
      </c>
      <c r="T1917" s="13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0.51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3">
        <f t="shared" si="178"/>
        <v>42656.717303240745</v>
      </c>
      <c r="T1918" s="13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52.570512820512818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3">
        <f t="shared" si="178"/>
        <v>42746.270057870366</v>
      </c>
      <c r="T1919" s="13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3">
        <f t="shared" si="178"/>
        <v>41828.789942129632</v>
      </c>
      <c r="T1920" s="13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47.4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3">
        <f t="shared" si="178"/>
        <v>42113.875567129624</v>
      </c>
      <c r="T1921" s="13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43.03</v>
      </c>
      <c r="P1922" s="8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3">
        <f t="shared" si="178"/>
        <v>42270.875706018516</v>
      </c>
      <c r="T1922" s="13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E1923/D1923*100</f>
        <v>136.80000000000001</v>
      </c>
      <c r="P1923" s="8">
        <f t="shared" ref="P1923:P1986" si="181">IFERROR(E1923/L1923,0)</f>
        <v>54</v>
      </c>
      <c r="Q1923" t="str">
        <f t="shared" ref="Q1923:Q1986" si="182">LEFT(N1923,(FIND("/",N1923,1)-1))</f>
        <v>music</v>
      </c>
      <c r="R1923" t="str">
        <f t="shared" ref="R1923:R1986" si="183">MID(N1923,FIND("/",N1923)+1,256)</f>
        <v>indie rock</v>
      </c>
      <c r="S1923" s="13">
        <f t="shared" ref="S1923:S1986" si="184">(((J1923/60)/60)/24)+DATE(1970,1,1)</f>
        <v>41074.221562500003</v>
      </c>
      <c r="T1923" s="13">
        <f t="shared" ref="T1923:T1986" si="185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3">
        <f t="shared" si="184"/>
        <v>41590.255868055552</v>
      </c>
      <c r="T1924" s="13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240.79999999999998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3">
        <f t="shared" si="184"/>
        <v>40772.848749999997</v>
      </c>
      <c r="T1925" s="13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3">
        <f t="shared" si="184"/>
        <v>41626.761053240742</v>
      </c>
      <c r="T1926" s="13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110.33333333333333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3">
        <f t="shared" si="184"/>
        <v>41535.90148148148</v>
      </c>
      <c r="T1927" s="13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195.37933333333334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3">
        <f t="shared" si="184"/>
        <v>40456.954351851848</v>
      </c>
      <c r="T1928" s="13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103.33333333333334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3">
        <f t="shared" si="184"/>
        <v>40960.861562500002</v>
      </c>
      <c r="T1929" s="13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103.1372549019608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3">
        <f t="shared" si="184"/>
        <v>41371.648078703707</v>
      </c>
      <c r="T1930" s="13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100.3125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3">
        <f t="shared" si="184"/>
        <v>40687.021597222221</v>
      </c>
      <c r="T1931" s="13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3">
        <f t="shared" si="184"/>
        <v>41402.558819444443</v>
      </c>
      <c r="T1932" s="13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120.601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3">
        <f t="shared" si="184"/>
        <v>41037.892465277779</v>
      </c>
      <c r="T1933" s="13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106.99047619047619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3">
        <f t="shared" si="184"/>
        <v>40911.809872685182</v>
      </c>
      <c r="T1934" s="13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172.43333333333334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3">
        <f t="shared" si="184"/>
        <v>41879.130868055552</v>
      </c>
      <c r="T1935" s="13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123.61999999999999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3">
        <f t="shared" si="184"/>
        <v>40865.867141203707</v>
      </c>
      <c r="T1936" s="13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108.4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3">
        <f t="shared" si="184"/>
        <v>41773.932534722226</v>
      </c>
      <c r="T1937" s="13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116.52013333333333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3">
        <f t="shared" si="184"/>
        <v>40852.889699074076</v>
      </c>
      <c r="T1938" s="13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187.245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3">
        <f t="shared" si="184"/>
        <v>41059.118993055556</v>
      </c>
      <c r="T1939" s="13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115.93333333333334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3">
        <f t="shared" si="184"/>
        <v>41426.259618055556</v>
      </c>
      <c r="T1940" s="13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110.7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3">
        <f t="shared" si="184"/>
        <v>41313.985046296293</v>
      </c>
      <c r="T1941" s="13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170.92307692307693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3">
        <f t="shared" si="184"/>
        <v>40670.507326388892</v>
      </c>
      <c r="T1942" s="13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126.11835600000001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3">
        <f t="shared" si="184"/>
        <v>41744.290868055556</v>
      </c>
      <c r="T1943" s="13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138.44033333333334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3">
        <f t="shared" si="184"/>
        <v>40638.828009259261</v>
      </c>
      <c r="T1944" s="13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1705.2499999999998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3">
        <f t="shared" si="184"/>
        <v>42548.269861111112</v>
      </c>
      <c r="T1945" s="13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788.05550000000005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3">
        <f t="shared" si="184"/>
        <v>41730.584374999999</v>
      </c>
      <c r="T1946" s="13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348.01799999999997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3">
        <f t="shared" si="184"/>
        <v>42157.251828703709</v>
      </c>
      <c r="T1947" s="13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149.74666666666667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3">
        <f t="shared" si="184"/>
        <v>41689.150011574071</v>
      </c>
      <c r="T1948" s="13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100.63375000000001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3">
        <f t="shared" si="184"/>
        <v>40102.918055555558</v>
      </c>
      <c r="T1949" s="13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800.21100000000001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3">
        <f t="shared" si="184"/>
        <v>42473.604270833333</v>
      </c>
      <c r="T1950" s="13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106.00260000000002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3">
        <f t="shared" si="184"/>
        <v>41800.423043981478</v>
      </c>
      <c r="T1951" s="13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200.51866666666669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3">
        <f t="shared" si="184"/>
        <v>40624.181400462963</v>
      </c>
      <c r="T1952" s="13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212.44399999999999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3">
        <f t="shared" si="184"/>
        <v>42651.420567129629</v>
      </c>
      <c r="T1953" s="13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198.47237142857145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3">
        <f t="shared" si="184"/>
        <v>41526.60665509259</v>
      </c>
      <c r="T1954" s="13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225.94666666666666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3">
        <f t="shared" si="184"/>
        <v>40941.199826388889</v>
      </c>
      <c r="T1955" s="13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698.94800000000009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3">
        <f t="shared" si="184"/>
        <v>42394.580740740741</v>
      </c>
      <c r="T1956" s="13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398.59528571428569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3">
        <f t="shared" si="184"/>
        <v>41020.271770833337</v>
      </c>
      <c r="T1957" s="13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294.0333333333333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3">
        <f t="shared" si="184"/>
        <v>42067.923668981486</v>
      </c>
      <c r="T1958" s="13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167.50470000000001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3">
        <f t="shared" si="184"/>
        <v>41179.098530092589</v>
      </c>
      <c r="T1959" s="13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1435.5717142857143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3">
        <f t="shared" si="184"/>
        <v>41326.987974537034</v>
      </c>
      <c r="T1960" s="13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156.73439999999999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3">
        <f t="shared" si="184"/>
        <v>41871.845601851855</v>
      </c>
      <c r="T1961" s="13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117.90285714285716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3">
        <f t="shared" si="184"/>
        <v>41964.362743055557</v>
      </c>
      <c r="T1962" s="13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1105.3811999999998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3">
        <f t="shared" si="184"/>
        <v>41148.194641203707</v>
      </c>
      <c r="T1963" s="13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192.92499999999998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3">
        <f t="shared" si="184"/>
        <v>41742.780509259261</v>
      </c>
      <c r="T1964" s="13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126.8842105263158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3">
        <f t="shared" si="184"/>
        <v>41863.429791666669</v>
      </c>
      <c r="T1965" s="13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259.57748878923763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3">
        <f t="shared" si="184"/>
        <v>42452.272824074069</v>
      </c>
      <c r="T1966" s="13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262.27999999999997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3">
        <f t="shared" si="184"/>
        <v>40898.089236111111</v>
      </c>
      <c r="T1967" s="13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206.74309000000002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3">
        <f t="shared" si="184"/>
        <v>41835.540486111109</v>
      </c>
      <c r="T1968" s="13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370.13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3">
        <f t="shared" si="184"/>
        <v>41730.663530092592</v>
      </c>
      <c r="T1969" s="13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3">
        <f t="shared" si="184"/>
        <v>42676.586979166663</v>
      </c>
      <c r="T1970" s="13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579.08000000000004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3">
        <f t="shared" si="184"/>
        <v>42557.792453703703</v>
      </c>
      <c r="T1971" s="13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1131.8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3">
        <f t="shared" si="184"/>
        <v>41324.193298611113</v>
      </c>
      <c r="T1972" s="13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263.02771750000005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3">
        <f t="shared" si="184"/>
        <v>41561.500706018516</v>
      </c>
      <c r="T1973" s="13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674.48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3">
        <f t="shared" si="184"/>
        <v>41201.012083333335</v>
      </c>
      <c r="T1974" s="13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256.83081313131316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3">
        <f t="shared" si="184"/>
        <v>42549.722962962958</v>
      </c>
      <c r="T1975" s="13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375.49599999999998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3">
        <f t="shared" si="184"/>
        <v>41445.334131944444</v>
      </c>
      <c r="T1976" s="13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208.70837499999996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3">
        <f t="shared" si="184"/>
        <v>41313.755219907405</v>
      </c>
      <c r="T1977" s="13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346.6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3">
        <f t="shared" si="184"/>
        <v>41438.899594907409</v>
      </c>
      <c r="T1978" s="13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402.33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3">
        <f t="shared" si="184"/>
        <v>42311.216898148152</v>
      </c>
      <c r="T1979" s="13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1026.8451399999999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3">
        <f t="shared" si="184"/>
        <v>41039.225601851853</v>
      </c>
      <c r="T1980" s="13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114.901155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3">
        <f t="shared" si="184"/>
        <v>42290.460023148145</v>
      </c>
      <c r="T1981" s="13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354.82402000000002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3">
        <f t="shared" si="184"/>
        <v>42423.542384259257</v>
      </c>
      <c r="T1982" s="13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5.08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3">
        <f t="shared" si="184"/>
        <v>41799.725289351853</v>
      </c>
      <c r="T1983" s="13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8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3">
        <f t="shared" si="184"/>
        <v>42678.586655092593</v>
      </c>
      <c r="T1984" s="13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4.3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3">
        <f t="shared" si="184"/>
        <v>42593.011782407411</v>
      </c>
      <c r="T1985" s="13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21.146666666666665</v>
      </c>
      <c r="P1986" s="8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3">
        <f t="shared" si="184"/>
        <v>41913.790289351848</v>
      </c>
      <c r="T1986" s="13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E1987/D1987*100</f>
        <v>3.1875</v>
      </c>
      <c r="P1987" s="8">
        <f t="shared" ref="P1987:P2050" si="187">IFERROR(E1987/L1987,0)</f>
        <v>12.75</v>
      </c>
      <c r="Q1987" t="str">
        <f t="shared" ref="Q1987:Q2050" si="188">LEFT(N1987,(FIND("/",N1987,1)-1))</f>
        <v>photography</v>
      </c>
      <c r="R1987" t="str">
        <f t="shared" ref="R1987:R2050" si="189">MID(N1987,FIND("/",N1987)+1,256)</f>
        <v>people</v>
      </c>
      <c r="S1987" s="13">
        <f t="shared" ref="S1987:S2050" si="190">(((J1987/60)/60)/24)+DATE(1970,1,1)</f>
        <v>42555.698738425926</v>
      </c>
      <c r="T1987" s="13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3">
        <f t="shared" si="190"/>
        <v>42413.433831018512</v>
      </c>
      <c r="T1988" s="13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42.472727272727276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3">
        <f t="shared" si="190"/>
        <v>42034.639768518522</v>
      </c>
      <c r="T1989" s="13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0.41666666666666669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3">
        <f t="shared" si="190"/>
        <v>42206.763217592597</v>
      </c>
      <c r="T1990" s="13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3">
        <f t="shared" si="190"/>
        <v>42685.680648148147</v>
      </c>
      <c r="T1991" s="13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16.966666666666665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3">
        <f t="shared" si="190"/>
        <v>42398.195972222224</v>
      </c>
      <c r="T1992" s="13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7.0000000000000009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3">
        <f t="shared" si="190"/>
        <v>42167.89335648148</v>
      </c>
      <c r="T1993" s="13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0.13333333333333333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3">
        <f t="shared" si="190"/>
        <v>42023.143414351856</v>
      </c>
      <c r="T1994" s="13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8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3">
        <f t="shared" si="190"/>
        <v>42329.58839120371</v>
      </c>
      <c r="T1995" s="13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8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3">
        <f t="shared" si="190"/>
        <v>42651.006273148145</v>
      </c>
      <c r="T1996" s="13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3">
        <f t="shared" si="190"/>
        <v>42181.902037037042</v>
      </c>
      <c r="T1997" s="13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8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3">
        <f t="shared" si="190"/>
        <v>41800.819571759261</v>
      </c>
      <c r="T1998" s="13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8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3">
        <f t="shared" si="190"/>
        <v>41847.930694444447</v>
      </c>
      <c r="T1999" s="13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26.200000000000003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3">
        <f t="shared" si="190"/>
        <v>41807.118495370371</v>
      </c>
      <c r="T2000" s="13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0.76129032258064511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3">
        <f t="shared" si="190"/>
        <v>41926.482731481483</v>
      </c>
      <c r="T2001" s="13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12.5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3">
        <f t="shared" si="190"/>
        <v>42345.951539351852</v>
      </c>
      <c r="T2002" s="13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3">
        <f t="shared" si="190"/>
        <v>42136.209675925929</v>
      </c>
      <c r="T2003" s="13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216.79422000000002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3">
        <f t="shared" si="190"/>
        <v>42728.71230324074</v>
      </c>
      <c r="T2004" s="13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3">
        <f t="shared" si="190"/>
        <v>40347.125601851854</v>
      </c>
      <c r="T2005" s="13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3">
        <f t="shared" si="190"/>
        <v>41800.604895833334</v>
      </c>
      <c r="T2006" s="13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123.68010000000001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3">
        <f t="shared" si="190"/>
        <v>41535.812708333331</v>
      </c>
      <c r="T2007" s="13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247.84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3">
        <f t="shared" si="190"/>
        <v>41941.500520833331</v>
      </c>
      <c r="T2008" s="13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3">
        <f t="shared" si="190"/>
        <v>40347.837800925925</v>
      </c>
      <c r="T2009" s="13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117.07484768810599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3">
        <f t="shared" si="190"/>
        <v>40761.604421296295</v>
      </c>
      <c r="T2010" s="13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305.15800000000002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3">
        <f t="shared" si="190"/>
        <v>42661.323414351849</v>
      </c>
      <c r="T2011" s="13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320.05299999999994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3">
        <f t="shared" si="190"/>
        <v>42570.996423611112</v>
      </c>
      <c r="T2012" s="13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819.56399999999996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3">
        <f t="shared" si="190"/>
        <v>42347.358483796299</v>
      </c>
      <c r="T2013" s="13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234.90000000000003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3">
        <f t="shared" si="190"/>
        <v>42010.822233796294</v>
      </c>
      <c r="T2014" s="13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494.91374999999999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3">
        <f t="shared" si="190"/>
        <v>42499.960810185185</v>
      </c>
      <c r="T2015" s="13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7813.7822333333334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3">
        <f t="shared" si="190"/>
        <v>41324.214571759258</v>
      </c>
      <c r="T2016" s="13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113.00013888888888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3">
        <f t="shared" si="190"/>
        <v>40765.876886574071</v>
      </c>
      <c r="T2017" s="13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921.54219999999998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3">
        <f t="shared" si="190"/>
        <v>41312.88077546296</v>
      </c>
      <c r="T2018" s="13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125.10239999999999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3">
        <f t="shared" si="190"/>
        <v>40961.057349537034</v>
      </c>
      <c r="T2019" s="13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102.24343076923077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3">
        <f t="shared" si="190"/>
        <v>42199.365844907406</v>
      </c>
      <c r="T2020" s="13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484.90975000000003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3">
        <f t="shared" si="190"/>
        <v>42605.70857638889</v>
      </c>
      <c r="T2021" s="13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192.33333333333334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3">
        <f t="shared" si="190"/>
        <v>41737.097499999996</v>
      </c>
      <c r="T2022" s="13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281.10000000000002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3">
        <f t="shared" si="190"/>
        <v>41861.070567129631</v>
      </c>
      <c r="T2023" s="13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125.13700000000001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3">
        <f t="shared" si="190"/>
        <v>42502.569120370375</v>
      </c>
      <c r="T2024" s="13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161.459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3">
        <f t="shared" si="190"/>
        <v>42136.420752314814</v>
      </c>
      <c r="T2025" s="13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585.35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3">
        <f t="shared" si="190"/>
        <v>41099.966944444444</v>
      </c>
      <c r="T2026" s="13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201.14999999999998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3">
        <f t="shared" si="190"/>
        <v>42136.184560185182</v>
      </c>
      <c r="T2027" s="13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133.48307999999997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3">
        <f t="shared" si="190"/>
        <v>41704.735937500001</v>
      </c>
      <c r="T2028" s="13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120.24900000000001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3">
        <f t="shared" si="190"/>
        <v>42048.813877314817</v>
      </c>
      <c r="T2029" s="13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126.16666666666667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3">
        <f t="shared" si="190"/>
        <v>40215.919050925928</v>
      </c>
      <c r="T2030" s="13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361.2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3">
        <f t="shared" si="190"/>
        <v>41848.021770833337</v>
      </c>
      <c r="T2031" s="13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3">
        <f t="shared" si="190"/>
        <v>41212.996481481481</v>
      </c>
      <c r="T2032" s="13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120.35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3">
        <f t="shared" si="190"/>
        <v>41975.329317129625</v>
      </c>
      <c r="T2033" s="13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304.18799999999999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3">
        <f t="shared" si="190"/>
        <v>42689.565671296295</v>
      </c>
      <c r="T2034" s="13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178.67599999999999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3">
        <f t="shared" si="190"/>
        <v>41725.082384259258</v>
      </c>
      <c r="T2035" s="13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386.81998717948721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3">
        <f t="shared" si="190"/>
        <v>42076.130011574074</v>
      </c>
      <c r="T2036" s="13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211.03642500000004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3">
        <f t="shared" si="190"/>
        <v>42311.625081018516</v>
      </c>
      <c r="T2037" s="13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131.66833333333335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3">
        <f t="shared" si="190"/>
        <v>41738.864803240744</v>
      </c>
      <c r="T2038" s="13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300.47639999999996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3">
        <f t="shared" si="190"/>
        <v>41578.210104166668</v>
      </c>
      <c r="T2039" s="13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420.51249999999999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3">
        <f t="shared" si="190"/>
        <v>41424.27107638889</v>
      </c>
      <c r="T2040" s="13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136.21680000000001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3">
        <f t="shared" si="190"/>
        <v>42675.438946759255</v>
      </c>
      <c r="T2041" s="13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248.17133333333334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3">
        <f t="shared" si="190"/>
        <v>41578.927118055559</v>
      </c>
      <c r="T2042" s="13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181.86315789473684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3">
        <f t="shared" si="190"/>
        <v>42654.525775462964</v>
      </c>
      <c r="T2043" s="13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123.53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3">
        <f t="shared" si="190"/>
        <v>42331.708032407405</v>
      </c>
      <c r="T2044" s="13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506.20938628158842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3">
        <f t="shared" si="190"/>
        <v>42661.176817129628</v>
      </c>
      <c r="T2045" s="13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108.21333333333334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3">
        <f t="shared" si="190"/>
        <v>42138.684189814812</v>
      </c>
      <c r="T2046" s="13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819.18387755102037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3">
        <f t="shared" si="190"/>
        <v>41069.088506944441</v>
      </c>
      <c r="T2047" s="13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121.10000000000001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3">
        <f t="shared" si="190"/>
        <v>41387.171805555554</v>
      </c>
      <c r="T2048" s="13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102.99897959183673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3">
        <f t="shared" si="190"/>
        <v>42081.903587962966</v>
      </c>
      <c r="T2049" s="13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148.33229411764705</v>
      </c>
      <c r="P2050" s="8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3">
        <f t="shared" si="190"/>
        <v>41387.651516203703</v>
      </c>
      <c r="T2050" s="13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E2051/D2051*100</f>
        <v>120.19070000000001</v>
      </c>
      <c r="P2051" s="8">
        <f t="shared" ref="P2051:P2114" si="193">IFERROR(E2051/L2051,0)</f>
        <v>80.991037735849048</v>
      </c>
      <c r="Q2051" t="str">
        <f t="shared" ref="Q2051:Q2114" si="194">LEFT(N2051,(FIND("/",N2051,1)-1))</f>
        <v>technology</v>
      </c>
      <c r="R2051" t="str">
        <f t="shared" ref="R2051:R2114" si="195">MID(N2051,FIND("/",N2051)+1,256)</f>
        <v>hardware</v>
      </c>
      <c r="S2051" s="13">
        <f t="shared" ref="S2051:S2114" si="196">(((J2051/60)/60)/24)+DATE(1970,1,1)</f>
        <v>41575.527349537035</v>
      </c>
      <c r="T2051" s="13">
        <f t="shared" ref="T2051:T2114" si="197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473.27000000000004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3">
        <f t="shared" si="196"/>
        <v>42115.071504629625</v>
      </c>
      <c r="T2052" s="13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3">
        <f t="shared" si="196"/>
        <v>41604.022418981483</v>
      </c>
      <c r="T2053" s="13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3">
        <f t="shared" si="196"/>
        <v>42375.08394675926</v>
      </c>
      <c r="T2054" s="13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101.02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3">
        <f t="shared" si="196"/>
        <v>42303.617488425924</v>
      </c>
      <c r="T2055" s="13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3">
        <f t="shared" si="196"/>
        <v>41731.520949074074</v>
      </c>
      <c r="T2056" s="13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167.41666666666666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3">
        <f t="shared" si="196"/>
        <v>41946.674108796295</v>
      </c>
      <c r="T2057" s="13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153.452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3">
        <f t="shared" si="196"/>
        <v>41351.76090277778</v>
      </c>
      <c r="T2058" s="13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202.23220000000001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3">
        <f t="shared" si="196"/>
        <v>42396.494583333333</v>
      </c>
      <c r="T2059" s="13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168.28125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3">
        <f t="shared" si="196"/>
        <v>42026.370717592596</v>
      </c>
      <c r="T2060" s="13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143.45666666666668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3">
        <f t="shared" si="196"/>
        <v>42361.602476851855</v>
      </c>
      <c r="T2061" s="13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196.4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3">
        <f t="shared" si="196"/>
        <v>41783.642939814818</v>
      </c>
      <c r="T2062" s="13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107.91999999999999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3">
        <f t="shared" si="196"/>
        <v>42705.764513888891</v>
      </c>
      <c r="T2063" s="13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114.97699999999999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3">
        <f t="shared" si="196"/>
        <v>42423.3830787037</v>
      </c>
      <c r="T2064" s="13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148.04999999999998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3">
        <f t="shared" si="196"/>
        <v>42472.73265046296</v>
      </c>
      <c r="T2065" s="13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191.16676082790633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3">
        <f t="shared" si="196"/>
        <v>41389.364849537036</v>
      </c>
      <c r="T2066" s="13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199.215125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3">
        <f t="shared" si="196"/>
        <v>41603.333668981482</v>
      </c>
      <c r="T2067" s="13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218.6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3">
        <f t="shared" si="196"/>
        <v>41844.771793981483</v>
      </c>
      <c r="T2068" s="13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126.86868686868686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3">
        <f t="shared" si="196"/>
        <v>42115.853888888887</v>
      </c>
      <c r="T2069" s="13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105.22388000000001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3">
        <f t="shared" si="196"/>
        <v>42633.841608796298</v>
      </c>
      <c r="T2070" s="13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128.40666000000002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3">
        <f t="shared" si="196"/>
        <v>42340.972118055557</v>
      </c>
      <c r="T2071" s="13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317.3272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3">
        <f t="shared" si="196"/>
        <v>42519.6565162037</v>
      </c>
      <c r="T2072" s="13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280.73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3">
        <f t="shared" si="196"/>
        <v>42600.278749999998</v>
      </c>
      <c r="T2073" s="13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110.73146853146854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3">
        <f t="shared" si="196"/>
        <v>42467.581388888888</v>
      </c>
      <c r="T2074" s="13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152.60429999999999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3">
        <f t="shared" si="196"/>
        <v>42087.668032407411</v>
      </c>
      <c r="T2075" s="13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102.49999999999999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3">
        <f t="shared" si="196"/>
        <v>42466.826180555552</v>
      </c>
      <c r="T2076" s="13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1678.3738373837384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3">
        <f t="shared" si="196"/>
        <v>41450.681574074071</v>
      </c>
      <c r="T2077" s="13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543.349156424581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3">
        <f t="shared" si="196"/>
        <v>41803.880659722221</v>
      </c>
      <c r="T2078" s="13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115.50800000000001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3">
        <f t="shared" si="196"/>
        <v>42103.042546296296</v>
      </c>
      <c r="T2079" s="13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131.20499999999998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3">
        <f t="shared" si="196"/>
        <v>42692.771493055552</v>
      </c>
      <c r="T2080" s="13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288.17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3">
        <f t="shared" si="196"/>
        <v>42150.71056712963</v>
      </c>
      <c r="T2081" s="13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507.8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3">
        <f t="shared" si="196"/>
        <v>42289.957175925927</v>
      </c>
      <c r="T2082" s="13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3">
        <f t="shared" si="196"/>
        <v>41004.156886574077</v>
      </c>
      <c r="T2083" s="13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110.73333333333333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3">
        <f t="shared" si="196"/>
        <v>40811.120324074072</v>
      </c>
      <c r="T2084" s="13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13">
        <f t="shared" si="196"/>
        <v>41034.72216435185</v>
      </c>
      <c r="T2085" s="13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108.33333333333333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3">
        <f t="shared" si="196"/>
        <v>41731.833124999997</v>
      </c>
      <c r="T2086" s="13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123.53333333333335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3">
        <f t="shared" si="196"/>
        <v>41075.835497685184</v>
      </c>
      <c r="T2087" s="13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100.69999999999999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3">
        <f t="shared" si="196"/>
        <v>40860.67050925926</v>
      </c>
      <c r="T2088" s="13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103.53333333333335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3">
        <f t="shared" si="196"/>
        <v>40764.204375000001</v>
      </c>
      <c r="T2089" s="13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115.51066666666668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3">
        <f t="shared" si="196"/>
        <v>40395.714722222219</v>
      </c>
      <c r="T2090" s="13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120.4004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3">
        <f t="shared" si="196"/>
        <v>41453.076319444444</v>
      </c>
      <c r="T2091" s="13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115.040375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3">
        <f t="shared" si="196"/>
        <v>41299.381423611114</v>
      </c>
      <c r="T2092" s="13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120.46777777777777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3">
        <f t="shared" si="196"/>
        <v>40555.322662037033</v>
      </c>
      <c r="T2093" s="13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101.28333333333333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3">
        <f t="shared" si="196"/>
        <v>40763.707546296297</v>
      </c>
      <c r="T2094" s="13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102.46666666666667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3">
        <f t="shared" si="196"/>
        <v>41205.854537037041</v>
      </c>
      <c r="T2095" s="13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120.54285714285714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3">
        <f t="shared" si="196"/>
        <v>40939.02002314815</v>
      </c>
      <c r="T2096" s="13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3">
        <f t="shared" si="196"/>
        <v>40758.733483796292</v>
      </c>
      <c r="T2097" s="13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101.66666666666666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3">
        <f t="shared" si="196"/>
        <v>41192.758506944447</v>
      </c>
      <c r="T2098" s="13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3">
        <f t="shared" si="196"/>
        <v>40818.58489583333</v>
      </c>
      <c r="T2099" s="13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100.33333333333334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3">
        <f t="shared" si="196"/>
        <v>40946.11383101852</v>
      </c>
      <c r="T2100" s="13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132.36666666666667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3">
        <f t="shared" si="196"/>
        <v>42173.746342592596</v>
      </c>
      <c r="T2101" s="13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136.66666666666666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3">
        <f t="shared" si="196"/>
        <v>41074.834965277776</v>
      </c>
      <c r="T2102" s="13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113.25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3">
        <f t="shared" si="196"/>
        <v>40892.149467592593</v>
      </c>
      <c r="T2103" s="13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3">
        <f t="shared" si="196"/>
        <v>40638.868611111109</v>
      </c>
      <c r="T2104" s="13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146.12318374694613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3">
        <f t="shared" si="196"/>
        <v>41192.754942129628</v>
      </c>
      <c r="T2105" s="13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129.5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13">
        <f t="shared" si="196"/>
        <v>41394.074467592596</v>
      </c>
      <c r="T2106" s="13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3">
        <f t="shared" si="196"/>
        <v>41951.788807870369</v>
      </c>
      <c r="T2107" s="13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107.04545454545456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3">
        <f t="shared" si="196"/>
        <v>41270.21497685185</v>
      </c>
      <c r="T2108" s="13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107.73299999999999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3">
        <f t="shared" si="196"/>
        <v>41934.71056712963</v>
      </c>
      <c r="T2109" s="13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107.31250000000001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3">
        <f t="shared" si="196"/>
        <v>41135.175694444442</v>
      </c>
      <c r="T2110" s="13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106.52500000000001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3">
        <f t="shared" si="196"/>
        <v>42160.708530092597</v>
      </c>
      <c r="T2111" s="13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100.35000000000001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3">
        <f t="shared" si="196"/>
        <v>41759.670937499999</v>
      </c>
      <c r="T2112" s="13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106.5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3">
        <f t="shared" si="196"/>
        <v>40703.197048611109</v>
      </c>
      <c r="T2113" s="13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100</v>
      </c>
      <c r="P2114" s="8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3">
        <f t="shared" si="196"/>
        <v>41365.928159722222</v>
      </c>
      <c r="T2114" s="13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E2115/D2115*100</f>
        <v>104.85714285714285</v>
      </c>
      <c r="P2115" s="8">
        <f t="shared" ref="P2115:P2178" si="199">IFERROR(E2115/L2115,0)</f>
        <v>68.598130841121488</v>
      </c>
      <c r="Q2115" t="str">
        <f t="shared" ref="Q2115:Q2178" si="200">LEFT(N2115,(FIND("/",N2115,1)-1))</f>
        <v>music</v>
      </c>
      <c r="R2115" t="str">
        <f t="shared" ref="R2115:R2178" si="201">MID(N2115,FIND("/",N2115)+1,256)</f>
        <v>indie rock</v>
      </c>
      <c r="S2115" s="13">
        <f t="shared" ref="S2115:S2178" si="202">(((J2115/60)/60)/24)+DATE(1970,1,1)</f>
        <v>41870.86546296296</v>
      </c>
      <c r="T2115" s="13">
        <f t="shared" ref="T2115:T2178" si="203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104.69999999999999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3">
        <f t="shared" si="202"/>
        <v>40458.815625000003</v>
      </c>
      <c r="T2116" s="13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225.66666666666669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3">
        <f t="shared" si="202"/>
        <v>40564.081030092595</v>
      </c>
      <c r="T2117" s="13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100.90416666666667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3">
        <f t="shared" si="202"/>
        <v>41136.777812500004</v>
      </c>
      <c r="T2118" s="13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147.75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3">
        <f t="shared" si="202"/>
        <v>42290.059594907405</v>
      </c>
      <c r="T2119" s="13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134.61099999999999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3">
        <f t="shared" si="202"/>
        <v>40718.839537037034</v>
      </c>
      <c r="T2120" s="13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100.75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3">
        <f t="shared" si="202"/>
        <v>41107.130150462966</v>
      </c>
      <c r="T2121" s="13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100.880375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3">
        <f t="shared" si="202"/>
        <v>41591.964537037034</v>
      </c>
      <c r="T2122" s="13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0.56800000000000006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3">
        <f t="shared" si="202"/>
        <v>42716.7424537037</v>
      </c>
      <c r="T2123" s="13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0.38750000000000001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3">
        <f t="shared" si="202"/>
        <v>42712.300567129627</v>
      </c>
      <c r="T2124" s="13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3">
        <f t="shared" si="202"/>
        <v>40198.424849537041</v>
      </c>
      <c r="T2125" s="13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10.454545454545453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3">
        <f t="shared" si="202"/>
        <v>40464.028182870366</v>
      </c>
      <c r="T2126" s="13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3">
        <f t="shared" si="202"/>
        <v>42191.023530092592</v>
      </c>
      <c r="T2127" s="13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0.05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3">
        <f t="shared" si="202"/>
        <v>41951.973229166666</v>
      </c>
      <c r="T2128" s="13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28.842857142857142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3">
        <f t="shared" si="202"/>
        <v>42045.50535879629</v>
      </c>
      <c r="T2129" s="13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0.16666666666666669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3">
        <f t="shared" si="202"/>
        <v>41843.772789351853</v>
      </c>
      <c r="T2130" s="13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11.799999999999999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3">
        <f t="shared" si="202"/>
        <v>42409.024305555555</v>
      </c>
      <c r="T2131" s="13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0.20238095238095236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3">
        <f t="shared" si="202"/>
        <v>41832.086377314816</v>
      </c>
      <c r="T2132" s="13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3">
        <f t="shared" si="202"/>
        <v>42167.207071759258</v>
      </c>
      <c r="T2133" s="13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2.1129899999999995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3">
        <f t="shared" si="202"/>
        <v>41643.487175925926</v>
      </c>
      <c r="T2134" s="13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3">
        <f t="shared" si="202"/>
        <v>40619.097210648149</v>
      </c>
      <c r="T2135" s="13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3">
        <f t="shared" si="202"/>
        <v>41361.886469907404</v>
      </c>
      <c r="T2136" s="13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3">
        <f t="shared" si="202"/>
        <v>41156.963344907403</v>
      </c>
      <c r="T2137" s="13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5.9612499999999999E-2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3">
        <f t="shared" si="202"/>
        <v>41536.509097222224</v>
      </c>
      <c r="T2138" s="13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28.405999999999999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3">
        <f t="shared" si="202"/>
        <v>41948.771168981482</v>
      </c>
      <c r="T2139" s="13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12.8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3">
        <f t="shared" si="202"/>
        <v>41557.013182870374</v>
      </c>
      <c r="T2140" s="13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3">
        <f t="shared" si="202"/>
        <v>42647.750092592592</v>
      </c>
      <c r="T2141" s="13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0.11199999999999999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3">
        <f t="shared" si="202"/>
        <v>41255.833611111113</v>
      </c>
      <c r="T2142" s="13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8">
        <f t="shared" si="199"/>
        <v>0</v>
      </c>
      <c r="Q2143" t="str">
        <f t="shared" si="200"/>
        <v>games</v>
      </c>
      <c r="R2143" t="str">
        <f t="shared" si="201"/>
        <v>video games</v>
      </c>
      <c r="S2143" s="13">
        <f t="shared" si="202"/>
        <v>41927.235636574071</v>
      </c>
      <c r="T2143" s="13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5.7238095238095239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3">
        <f t="shared" si="202"/>
        <v>42340.701504629629</v>
      </c>
      <c r="T2144" s="13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11.25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3">
        <f t="shared" si="202"/>
        <v>40332.886712962965</v>
      </c>
      <c r="T2145" s="13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1.7098591549295776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3">
        <f t="shared" si="202"/>
        <v>41499.546759259261</v>
      </c>
      <c r="T2146" s="13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30.433333333333334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3">
        <f t="shared" si="202"/>
        <v>41575.237430555557</v>
      </c>
      <c r="T2147" s="13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0.02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3">
        <f t="shared" si="202"/>
        <v>42397.679513888885</v>
      </c>
      <c r="T2148" s="13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0.69641025641025645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3">
        <f t="shared" si="202"/>
        <v>41927.295694444445</v>
      </c>
      <c r="T2149" s="13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13">
        <f t="shared" si="202"/>
        <v>42066.733587962968</v>
      </c>
      <c r="T2150" s="13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8">
        <f t="shared" si="199"/>
        <v>0</v>
      </c>
      <c r="Q2151" t="str">
        <f t="shared" si="200"/>
        <v>games</v>
      </c>
      <c r="R2151" t="str">
        <f t="shared" si="201"/>
        <v>video games</v>
      </c>
      <c r="S2151" s="13">
        <f t="shared" si="202"/>
        <v>40355.024953703702</v>
      </c>
      <c r="T2151" s="13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0.80999999999999994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3">
        <f t="shared" si="202"/>
        <v>42534.284710648149</v>
      </c>
      <c r="T2152" s="13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0.26222222222222225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3">
        <f t="shared" si="202"/>
        <v>42520.847384259265</v>
      </c>
      <c r="T2153" s="13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0.16666666666666669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3">
        <f t="shared" si="202"/>
        <v>41683.832280092596</v>
      </c>
      <c r="T2154" s="13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9.124454880912446E-3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3">
        <f t="shared" si="202"/>
        <v>41974.911087962959</v>
      </c>
      <c r="T2155" s="13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0.8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13">
        <f t="shared" si="202"/>
        <v>41647.632256944446</v>
      </c>
      <c r="T2156" s="13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2.2999999999999998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3">
        <f t="shared" si="202"/>
        <v>42430.747511574074</v>
      </c>
      <c r="T2157" s="13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2.6660714285714282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3">
        <f t="shared" si="202"/>
        <v>41488.85423611111</v>
      </c>
      <c r="T2158" s="13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28.192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3">
        <f t="shared" si="202"/>
        <v>42694.98128472222</v>
      </c>
      <c r="T2159" s="13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6.5900366666666672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3">
        <f t="shared" si="202"/>
        <v>41264.853865740741</v>
      </c>
      <c r="T2160" s="13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0.72222222222222221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3">
        <f t="shared" si="202"/>
        <v>40710.731180555551</v>
      </c>
      <c r="T2161" s="13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0.85000000000000009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3">
        <f t="shared" si="202"/>
        <v>41018.711863425924</v>
      </c>
      <c r="T2162" s="13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3">
        <f t="shared" si="202"/>
        <v>42240.852534722217</v>
      </c>
      <c r="T2163" s="13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112.26666666666667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3">
        <f t="shared" si="202"/>
        <v>41813.766099537039</v>
      </c>
      <c r="T2164" s="13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132.20000000000002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3">
        <f t="shared" si="202"/>
        <v>42111.899537037039</v>
      </c>
      <c r="T2165" s="13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102.63636363636364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3">
        <f t="shared" si="202"/>
        <v>42515.71775462963</v>
      </c>
      <c r="T2166" s="13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138.64000000000001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3">
        <f t="shared" si="202"/>
        <v>42438.667071759264</v>
      </c>
      <c r="T2167" s="13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146.6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13">
        <f t="shared" si="202"/>
        <v>41933.838171296295</v>
      </c>
      <c r="T2168" s="13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13">
        <f t="shared" si="202"/>
        <v>41153.066400462965</v>
      </c>
      <c r="T2169" s="13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121.5816111111111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3">
        <f t="shared" si="202"/>
        <v>42745.600243055553</v>
      </c>
      <c r="T2170" s="13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3">
        <f t="shared" si="202"/>
        <v>42793.700821759259</v>
      </c>
      <c r="T2171" s="13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180.85714285714286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3">
        <f t="shared" si="202"/>
        <v>42198.750254629631</v>
      </c>
      <c r="T2172" s="13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106.075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3">
        <f t="shared" si="202"/>
        <v>42141.95711805555</v>
      </c>
      <c r="T2173" s="13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3">
        <f t="shared" si="202"/>
        <v>42082.580092592587</v>
      </c>
      <c r="T2174" s="13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126.92857142857143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3">
        <f t="shared" si="202"/>
        <v>41495.692627314813</v>
      </c>
      <c r="T2175" s="13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102.97499999999999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3">
        <f t="shared" si="202"/>
        <v>42465.542905092589</v>
      </c>
      <c r="T2176" s="13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3">
        <f t="shared" si="202"/>
        <v>42565.009097222224</v>
      </c>
      <c r="T2177" s="13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126.02</v>
      </c>
      <c r="P2178" s="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3">
        <f t="shared" si="202"/>
        <v>42096.633206018523</v>
      </c>
      <c r="T2178" s="13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E2179/D2179*100</f>
        <v>100.12</v>
      </c>
      <c r="P2179" s="8">
        <f t="shared" ref="P2179:P2242" si="205">IFERROR(E2179/L2179,0)</f>
        <v>65.868421052631575</v>
      </c>
      <c r="Q2179" t="str">
        <f t="shared" ref="Q2179:Q2242" si="206">LEFT(N2179,(FIND("/",N2179,1)-1))</f>
        <v>music</v>
      </c>
      <c r="R2179" t="str">
        <f t="shared" ref="R2179:R2242" si="207">MID(N2179,FIND("/",N2179)+1,256)</f>
        <v>rock</v>
      </c>
      <c r="S2179" s="13">
        <f t="shared" ref="S2179:S2242" si="208">(((J2179/60)/60)/24)+DATE(1970,1,1)</f>
        <v>42502.250775462962</v>
      </c>
      <c r="T2179" s="13">
        <f t="shared" ref="T2179:T2242" si="20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138.64000000000001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3">
        <f t="shared" si="208"/>
        <v>42723.63653935185</v>
      </c>
      <c r="T2180" s="13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3">
        <f t="shared" si="208"/>
        <v>42075.171203703707</v>
      </c>
      <c r="T2181" s="13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107.18419999999999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3">
        <f t="shared" si="208"/>
        <v>42279.669768518521</v>
      </c>
      <c r="T2182" s="13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153.1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3">
        <f t="shared" si="208"/>
        <v>42773.005243055552</v>
      </c>
      <c r="T2183" s="13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524.16666666666663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3">
        <f t="shared" si="208"/>
        <v>41879.900752314818</v>
      </c>
      <c r="T2184" s="13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489.27777777777777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3">
        <f t="shared" si="208"/>
        <v>42745.365474537044</v>
      </c>
      <c r="T2185" s="13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284.74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3">
        <f t="shared" si="208"/>
        <v>42380.690289351856</v>
      </c>
      <c r="T2186" s="13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1856.97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3">
        <f t="shared" si="208"/>
        <v>41319.349988425929</v>
      </c>
      <c r="T2187" s="13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109.67499999999998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3">
        <f t="shared" si="208"/>
        <v>42583.615081018521</v>
      </c>
      <c r="T2188" s="13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1014.6425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3">
        <f t="shared" si="208"/>
        <v>42068.209097222221</v>
      </c>
      <c r="T2189" s="13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412.17692027666544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3">
        <f t="shared" si="208"/>
        <v>42633.586122685185</v>
      </c>
      <c r="T2190" s="13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503.25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3">
        <f t="shared" si="208"/>
        <v>42467.788194444445</v>
      </c>
      <c r="T2191" s="13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184.61052631578946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3">
        <f t="shared" si="208"/>
        <v>42417.625046296293</v>
      </c>
      <c r="T2192" s="13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119.73333333333333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3">
        <f t="shared" si="208"/>
        <v>42768.833645833336</v>
      </c>
      <c r="T2193" s="13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1081.2401666666667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3">
        <f t="shared" si="208"/>
        <v>42691.8512037037</v>
      </c>
      <c r="T2194" s="13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452.37333333333333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3">
        <f t="shared" si="208"/>
        <v>42664.405925925923</v>
      </c>
      <c r="T2195" s="13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537.37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3">
        <f t="shared" si="208"/>
        <v>42425.757986111115</v>
      </c>
      <c r="T2196" s="13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120.32608695652173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3">
        <f t="shared" si="208"/>
        <v>42197.771990740745</v>
      </c>
      <c r="T2197" s="13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113.83571428571429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3">
        <f t="shared" si="208"/>
        <v>42675.487291666665</v>
      </c>
      <c r="T2198" s="13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951.03109999999992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3">
        <f t="shared" si="208"/>
        <v>42033.584016203706</v>
      </c>
      <c r="T2199" s="13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132.89249999999998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3">
        <f t="shared" si="208"/>
        <v>42292.513888888891</v>
      </c>
      <c r="T2200" s="13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146.97777777777779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3">
        <f t="shared" si="208"/>
        <v>42262.416643518518</v>
      </c>
      <c r="T2201" s="13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542.15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3">
        <f t="shared" si="208"/>
        <v>42163.625787037032</v>
      </c>
      <c r="T2202" s="13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382.71818181818185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3">
        <f t="shared" si="208"/>
        <v>41276.846817129634</v>
      </c>
      <c r="T2203" s="13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704.18124999999998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3">
        <f t="shared" si="208"/>
        <v>41184.849166666667</v>
      </c>
      <c r="T2204" s="13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109.55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3">
        <f t="shared" si="208"/>
        <v>42241.85974537037</v>
      </c>
      <c r="T2205" s="13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132.86666666666667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3">
        <f t="shared" si="208"/>
        <v>41312.311562499999</v>
      </c>
      <c r="T2206" s="13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3">
        <f t="shared" si="208"/>
        <v>41031.82163194444</v>
      </c>
      <c r="T2207" s="13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102.72727272727273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3">
        <f t="shared" si="208"/>
        <v>40997.257222222222</v>
      </c>
      <c r="T2208" s="13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3">
        <f t="shared" si="208"/>
        <v>41564.194131944445</v>
      </c>
      <c r="T2209" s="13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101.6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3">
        <f t="shared" si="208"/>
        <v>40946.882245370369</v>
      </c>
      <c r="T2210" s="13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150.80000000000001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3">
        <f t="shared" si="208"/>
        <v>41732.479675925926</v>
      </c>
      <c r="T2211" s="13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111.425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3">
        <f t="shared" si="208"/>
        <v>40956.066087962965</v>
      </c>
      <c r="T2212" s="13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195.6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3">
        <f t="shared" si="208"/>
        <v>41716.785011574073</v>
      </c>
      <c r="T2213" s="13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114.38333333333333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3">
        <f t="shared" si="208"/>
        <v>41548.747418981482</v>
      </c>
      <c r="T2214" s="13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3">
        <f t="shared" si="208"/>
        <v>42109.826145833329</v>
      </c>
      <c r="T2215" s="13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292.50166666666667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3">
        <f t="shared" si="208"/>
        <v>41646.792222222226</v>
      </c>
      <c r="T2216" s="13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156.36363636363637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3">
        <f t="shared" si="208"/>
        <v>40958.717268518521</v>
      </c>
      <c r="T2217" s="13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105.66666666666666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3">
        <f t="shared" si="208"/>
        <v>42194.751678240747</v>
      </c>
      <c r="T2218" s="13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101.19047619047619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3">
        <f t="shared" si="208"/>
        <v>42299.776770833334</v>
      </c>
      <c r="T2219" s="13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122.833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3">
        <f t="shared" si="208"/>
        <v>41127.812303240738</v>
      </c>
      <c r="T2220" s="13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101.49999999999999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3">
        <f t="shared" si="208"/>
        <v>42205.718888888892</v>
      </c>
      <c r="T2221" s="13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101.14285714285714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3">
        <f t="shared" si="208"/>
        <v>41452.060601851852</v>
      </c>
      <c r="T2222" s="13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108.11999999999999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3">
        <f t="shared" si="208"/>
        <v>42452.666770833333</v>
      </c>
      <c r="T2223" s="13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162.6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3">
        <f t="shared" si="208"/>
        <v>40906.787581018521</v>
      </c>
      <c r="T2224" s="13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105.80000000000001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3">
        <f t="shared" si="208"/>
        <v>42152.640833333338</v>
      </c>
      <c r="T2225" s="13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243.15000000000003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3">
        <f t="shared" si="208"/>
        <v>42644.667534722219</v>
      </c>
      <c r="T2226" s="13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944.83338095238094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3">
        <f t="shared" si="208"/>
        <v>41873.79184027778</v>
      </c>
      <c r="T2227" s="13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108.46283333333334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3">
        <f t="shared" si="208"/>
        <v>42381.79886574074</v>
      </c>
      <c r="T2228" s="13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157.37692307692308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3">
        <f t="shared" si="208"/>
        <v>41561.807349537034</v>
      </c>
      <c r="T2229" s="13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1174.49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3">
        <f t="shared" si="208"/>
        <v>42202.278194444443</v>
      </c>
      <c r="T2230" s="13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171.04755366949576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3">
        <f t="shared" si="208"/>
        <v>41484.664247685185</v>
      </c>
      <c r="T2231" s="13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125.95294117647057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3">
        <f t="shared" si="208"/>
        <v>41724.881099537037</v>
      </c>
      <c r="T2232" s="13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1212.1296000000002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3">
        <f t="shared" si="208"/>
        <v>41423.910891203705</v>
      </c>
      <c r="T2233" s="13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495.8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3">
        <f t="shared" si="208"/>
        <v>41806.794074074074</v>
      </c>
      <c r="T2234" s="13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332.03999999999996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3">
        <f t="shared" si="208"/>
        <v>42331.378923611104</v>
      </c>
      <c r="T2235" s="13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3">
        <f t="shared" si="208"/>
        <v>42710.824618055558</v>
      </c>
      <c r="T2236" s="13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153.3153846153846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3">
        <f t="shared" si="208"/>
        <v>42062.022118055553</v>
      </c>
      <c r="T2237" s="13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537.10714285714289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3">
        <f t="shared" si="208"/>
        <v>42371.617164351846</v>
      </c>
      <c r="T2238" s="13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352.92777777777775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3">
        <f t="shared" si="208"/>
        <v>41915.003275462965</v>
      </c>
      <c r="T2239" s="13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137.4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3">
        <f t="shared" si="208"/>
        <v>42774.621712962966</v>
      </c>
      <c r="T2240" s="13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128.02668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3">
        <f t="shared" si="208"/>
        <v>41572.958495370374</v>
      </c>
      <c r="T2241" s="13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270.68</v>
      </c>
      <c r="P2242" s="8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3">
        <f t="shared" si="208"/>
        <v>42452.825740740736</v>
      </c>
      <c r="T2242" s="13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E2243/D2243*100</f>
        <v>806.4</v>
      </c>
      <c r="P2243" s="8">
        <f t="shared" ref="P2243:P2306" si="211">IFERROR(E2243/L2243,0)</f>
        <v>49.472392638036808</v>
      </c>
      <c r="Q2243" t="str">
        <f t="shared" ref="Q2243:Q2306" si="212">LEFT(N2243,(FIND("/",N2243,1)-1))</f>
        <v>games</v>
      </c>
      <c r="R2243" t="str">
        <f t="shared" ref="R2243:R2306" si="213">MID(N2243,FIND("/",N2243)+1,256)</f>
        <v>tabletop games</v>
      </c>
      <c r="S2243" s="13">
        <f t="shared" ref="S2243:S2306" si="214">(((J2243/60)/60)/24)+DATE(1970,1,1)</f>
        <v>42766.827546296292</v>
      </c>
      <c r="T2243" s="13">
        <f t="shared" ref="T2243:T2306" si="215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3">
        <f t="shared" si="214"/>
        <v>41569.575613425928</v>
      </c>
      <c r="T2244" s="13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3">
        <f t="shared" si="214"/>
        <v>42800.751041666663</v>
      </c>
      <c r="T2245" s="13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3">
        <f t="shared" si="214"/>
        <v>42647.818819444445</v>
      </c>
      <c r="T2246" s="13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2647.0250000000001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3">
        <f t="shared" si="214"/>
        <v>41660.708530092597</v>
      </c>
      <c r="T2247" s="13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100.12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3">
        <f t="shared" si="214"/>
        <v>42221.79178240741</v>
      </c>
      <c r="T2248" s="13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104.45405405405405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3">
        <f t="shared" si="214"/>
        <v>42200.666261574079</v>
      </c>
      <c r="T2249" s="13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107.21428571428571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3">
        <f t="shared" si="214"/>
        <v>42688.875902777778</v>
      </c>
      <c r="T2250" s="13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168.77142857142857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3">
        <f t="shared" si="214"/>
        <v>41336.703298611108</v>
      </c>
      <c r="T2251" s="13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975.11200000000008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3">
        <f t="shared" si="214"/>
        <v>42677.005474537036</v>
      </c>
      <c r="T2252" s="13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134.44929411764704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3">
        <f t="shared" si="214"/>
        <v>41846.34579861111</v>
      </c>
      <c r="T2253" s="13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272.27777777777777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3">
        <f t="shared" si="214"/>
        <v>42573.327986111108</v>
      </c>
      <c r="T2254" s="13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112.6875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3">
        <f t="shared" si="214"/>
        <v>42296.631331018521</v>
      </c>
      <c r="T2255" s="13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459.8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3">
        <f t="shared" si="214"/>
        <v>42752.647777777776</v>
      </c>
      <c r="T2256" s="13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286.65822784810126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3">
        <f t="shared" si="214"/>
        <v>42467.951979166668</v>
      </c>
      <c r="T2257" s="13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222.70833333333334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3">
        <f t="shared" si="214"/>
        <v>42682.451921296291</v>
      </c>
      <c r="T2258" s="13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636.14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3">
        <f t="shared" si="214"/>
        <v>42505.936678240745</v>
      </c>
      <c r="T2259" s="13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146.5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3">
        <f t="shared" si="214"/>
        <v>42136.75100694444</v>
      </c>
      <c r="T2260" s="13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1867.1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3">
        <f t="shared" si="214"/>
        <v>42702.804814814815</v>
      </c>
      <c r="T2261" s="13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326.92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3">
        <f t="shared" si="214"/>
        <v>41695.016782407409</v>
      </c>
      <c r="T2262" s="13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779.5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3">
        <f t="shared" si="214"/>
        <v>42759.724768518514</v>
      </c>
      <c r="T2263" s="13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154.15151515151516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3">
        <f t="shared" si="214"/>
        <v>41926.585162037038</v>
      </c>
      <c r="T2264" s="13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115.54666666666667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3">
        <f t="shared" si="214"/>
        <v>42014.832326388889</v>
      </c>
      <c r="T2265" s="13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180.03333333333333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3">
        <f t="shared" si="214"/>
        <v>42496.582337962958</v>
      </c>
      <c r="T2266" s="13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298.5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3">
        <f t="shared" si="214"/>
        <v>42689.853090277778</v>
      </c>
      <c r="T2267" s="13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320.26666666666665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3">
        <f t="shared" si="214"/>
        <v>42469.874907407408</v>
      </c>
      <c r="T2268" s="13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380.52499999999998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3">
        <f t="shared" si="214"/>
        <v>41968.829826388886</v>
      </c>
      <c r="T2269" s="13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102.60000000000001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3">
        <f t="shared" si="214"/>
        <v>42776.082349537035</v>
      </c>
      <c r="T2270" s="13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1801.64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3">
        <f t="shared" si="214"/>
        <v>42776.704432870371</v>
      </c>
      <c r="T2271" s="13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720.24800000000005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3">
        <f t="shared" si="214"/>
        <v>42725.869363425925</v>
      </c>
      <c r="T2272" s="13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283.09000000000003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3">
        <f t="shared" si="214"/>
        <v>42684.000046296293</v>
      </c>
      <c r="T2273" s="13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1356.6000000000001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3">
        <f t="shared" si="214"/>
        <v>42315.699490740735</v>
      </c>
      <c r="T2274" s="13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220.35999999999999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3">
        <f t="shared" si="214"/>
        <v>42781.549097222218</v>
      </c>
      <c r="T2275" s="13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119.6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3">
        <f t="shared" si="214"/>
        <v>41663.500659722224</v>
      </c>
      <c r="T2276" s="13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407.76923076923077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3">
        <f t="shared" si="214"/>
        <v>41965.616655092599</v>
      </c>
      <c r="T2277" s="13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105.81826105905425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3">
        <f t="shared" si="214"/>
        <v>41614.651493055557</v>
      </c>
      <c r="T2278" s="13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141.08235294117648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3">
        <f t="shared" si="214"/>
        <v>40936.678506944445</v>
      </c>
      <c r="T2279" s="13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270.7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3">
        <f t="shared" si="214"/>
        <v>42338.709108796291</v>
      </c>
      <c r="T2280" s="13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153.80000000000001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3">
        <f t="shared" si="214"/>
        <v>42020.806701388887</v>
      </c>
      <c r="T2281" s="13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403.57653061224488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3">
        <f t="shared" si="214"/>
        <v>42234.624895833331</v>
      </c>
      <c r="T2282" s="13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3">
        <f t="shared" si="214"/>
        <v>40687.285844907405</v>
      </c>
      <c r="T2283" s="13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185.33333333333331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3">
        <f t="shared" si="214"/>
        <v>42323.17460648148</v>
      </c>
      <c r="T2284" s="13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100.85533333333332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3">
        <f t="shared" si="214"/>
        <v>40978.125046296293</v>
      </c>
      <c r="T2285" s="13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106.22116666666668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3">
        <f t="shared" si="214"/>
        <v>40585.796817129631</v>
      </c>
      <c r="T2286" s="13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121.36666666666667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3">
        <f t="shared" si="214"/>
        <v>41059.185682870368</v>
      </c>
      <c r="T2287" s="13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100.06666666666666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3">
        <f t="shared" si="214"/>
        <v>41494.963587962964</v>
      </c>
      <c r="T2288" s="13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119.97755555555555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3">
        <f t="shared" si="214"/>
        <v>41792.667361111111</v>
      </c>
      <c r="T2289" s="13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100.1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13">
        <f t="shared" si="214"/>
        <v>41067.827418981484</v>
      </c>
      <c r="T2290" s="13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107.4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13">
        <f t="shared" si="214"/>
        <v>41571.998379629629</v>
      </c>
      <c r="T2291" s="13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104.06666666666666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3">
        <f t="shared" si="214"/>
        <v>40070.253819444442</v>
      </c>
      <c r="T2292" s="13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172.8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3">
        <f t="shared" si="214"/>
        <v>40987.977060185185</v>
      </c>
      <c r="T2293" s="13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107.2505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3">
        <f t="shared" si="214"/>
        <v>40987.697638888887</v>
      </c>
      <c r="T2294" s="13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108.23529411764706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3">
        <f t="shared" si="214"/>
        <v>41151.708321759259</v>
      </c>
      <c r="T2295" s="13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146.08079999999998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3">
        <f t="shared" si="214"/>
        <v>41264.72314814815</v>
      </c>
      <c r="T2296" s="13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125.25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3">
        <f t="shared" si="214"/>
        <v>41270.954351851848</v>
      </c>
      <c r="T2297" s="13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149.07142857142856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3">
        <f t="shared" si="214"/>
        <v>40927.731782407405</v>
      </c>
      <c r="T2298" s="13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100.6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3">
        <f t="shared" si="214"/>
        <v>40948.042233796295</v>
      </c>
      <c r="T2299" s="13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105.07333333333332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3">
        <f t="shared" si="214"/>
        <v>41694.84065972222</v>
      </c>
      <c r="T2300" s="13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350.16666666666663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3">
        <f t="shared" si="214"/>
        <v>40565.032511574071</v>
      </c>
      <c r="T2301" s="13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101.25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3">
        <f t="shared" si="214"/>
        <v>41074.727037037039</v>
      </c>
      <c r="T2302" s="13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133.6044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3">
        <f t="shared" si="214"/>
        <v>41416.146944444445</v>
      </c>
      <c r="T2303" s="13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170.65217391304347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3">
        <f t="shared" si="214"/>
        <v>41605.868449074071</v>
      </c>
      <c r="T2304" s="13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109.35829457364341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3">
        <f t="shared" si="214"/>
        <v>40850.111064814817</v>
      </c>
      <c r="T2305" s="13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100.70033333333335</v>
      </c>
      <c r="P2306" s="8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3">
        <f t="shared" si="214"/>
        <v>40502.815868055557</v>
      </c>
      <c r="T2306" s="13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E2307/D2307*100</f>
        <v>101.22777777777779</v>
      </c>
      <c r="P2307" s="8">
        <f t="shared" ref="P2307:P2370" si="217">IFERROR(E2307/L2307,0)</f>
        <v>109.10778443113773</v>
      </c>
      <c r="Q2307" t="str">
        <f t="shared" ref="Q2307:Q2370" si="218">LEFT(N2307,(FIND("/",N2307,1)-1))</f>
        <v>music</v>
      </c>
      <c r="R2307" t="str">
        <f t="shared" ref="R2307:R2370" si="219">MID(N2307,FIND("/",N2307)+1,256)</f>
        <v>indie rock</v>
      </c>
      <c r="S2307" s="13">
        <f t="shared" ref="S2307:S2370" si="220">(((J2307/60)/60)/24)+DATE(1970,1,1)</f>
        <v>41834.695277777777</v>
      </c>
      <c r="T2307" s="13">
        <f t="shared" ref="T2307:T2370" si="221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106.75857142857143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3">
        <f t="shared" si="220"/>
        <v>40948.16815972222</v>
      </c>
      <c r="T2308" s="13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3">
        <f t="shared" si="220"/>
        <v>41004.802465277775</v>
      </c>
      <c r="T2309" s="13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3">
        <f t="shared" si="220"/>
        <v>41851.962916666671</v>
      </c>
      <c r="T2310" s="13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106.67450000000001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3">
        <f t="shared" si="220"/>
        <v>41307.987696759257</v>
      </c>
      <c r="T2311" s="13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428.83978378378379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3">
        <f t="shared" si="220"/>
        <v>41324.79415509259</v>
      </c>
      <c r="T2312" s="13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104.11111111111111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3">
        <f t="shared" si="220"/>
        <v>41736.004502314812</v>
      </c>
      <c r="T2313" s="13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107.86666666666666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3">
        <f t="shared" si="220"/>
        <v>41716.632847222223</v>
      </c>
      <c r="T2314" s="13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175.84040000000002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3">
        <f t="shared" si="220"/>
        <v>41002.958634259259</v>
      </c>
      <c r="T2315" s="13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156.97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3">
        <f t="shared" si="220"/>
        <v>41037.551585648151</v>
      </c>
      <c r="T2316" s="13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102.60000000000001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3">
        <f t="shared" si="220"/>
        <v>41004.72619212963</v>
      </c>
      <c r="T2317" s="13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104.04266666666666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3">
        <f t="shared" si="220"/>
        <v>40079.725115740745</v>
      </c>
      <c r="T2318" s="13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3">
        <f t="shared" si="220"/>
        <v>40192.542233796295</v>
      </c>
      <c r="T2319" s="13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121.05999999999999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3">
        <f t="shared" si="220"/>
        <v>40050.643680555557</v>
      </c>
      <c r="T2320" s="13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107.69999999999999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3">
        <f t="shared" si="220"/>
        <v>41593.082002314812</v>
      </c>
      <c r="T2321" s="13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108.66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3">
        <f t="shared" si="220"/>
        <v>41696.817129629628</v>
      </c>
      <c r="T2322" s="13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39.120962394619681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3">
        <f t="shared" si="220"/>
        <v>42799.260428240741</v>
      </c>
      <c r="T2323" s="13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3.1481481481481479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3">
        <f t="shared" si="220"/>
        <v>42804.895474537043</v>
      </c>
      <c r="T2324" s="13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13">
        <f t="shared" si="220"/>
        <v>42807.755173611105</v>
      </c>
      <c r="T2325" s="13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20.733333333333334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3">
        <f t="shared" si="220"/>
        <v>42790.885243055556</v>
      </c>
      <c r="T2326" s="13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3">
        <f t="shared" si="220"/>
        <v>42794.022349537037</v>
      </c>
      <c r="T2327" s="13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0.72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3">
        <f t="shared" si="220"/>
        <v>42804.034120370372</v>
      </c>
      <c r="T2328" s="13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526.09431428571429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3">
        <f t="shared" si="220"/>
        <v>41842.917129629634</v>
      </c>
      <c r="T2329" s="13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254.45000000000002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3">
        <f t="shared" si="220"/>
        <v>42139.781678240746</v>
      </c>
      <c r="T2330" s="13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105.91999999999999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3">
        <f t="shared" si="220"/>
        <v>41807.624374999999</v>
      </c>
      <c r="T2331" s="13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102.42285714285715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3">
        <f t="shared" si="220"/>
        <v>42332.89980324074</v>
      </c>
      <c r="T2332" s="13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144.31375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3">
        <f t="shared" si="220"/>
        <v>41839.005671296298</v>
      </c>
      <c r="T2333" s="13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106.30800000000001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3">
        <f t="shared" si="220"/>
        <v>42011.628136574072</v>
      </c>
      <c r="T2334" s="13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212.16666666666666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3">
        <f t="shared" si="220"/>
        <v>41767.650347222225</v>
      </c>
      <c r="T2335" s="13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101.95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3">
        <f t="shared" si="220"/>
        <v>41918.670115740737</v>
      </c>
      <c r="T2336" s="13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102.27200000000001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3">
        <f t="shared" si="220"/>
        <v>41771.572256944448</v>
      </c>
      <c r="T2337" s="13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520.73254999999995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3">
        <f t="shared" si="220"/>
        <v>41666.924710648149</v>
      </c>
      <c r="T2338" s="13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110.65833333333333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3">
        <f t="shared" si="220"/>
        <v>41786.640543981484</v>
      </c>
      <c r="T2339" s="13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101.14333333333335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3">
        <f t="shared" si="220"/>
        <v>41789.896805555552</v>
      </c>
      <c r="T2340" s="13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294.20799999999997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3">
        <f t="shared" si="220"/>
        <v>42692.79987268518</v>
      </c>
      <c r="T2341" s="13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105.77749999999999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3">
        <f t="shared" si="220"/>
        <v>42643.642800925925</v>
      </c>
      <c r="T2342" s="13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8">
        <f t="shared" si="217"/>
        <v>0</v>
      </c>
      <c r="Q2343" t="str">
        <f t="shared" si="218"/>
        <v>technology</v>
      </c>
      <c r="R2343" t="str">
        <f t="shared" si="219"/>
        <v>web</v>
      </c>
      <c r="S2343" s="13">
        <f t="shared" si="220"/>
        <v>42167.813703703709</v>
      </c>
      <c r="T2343" s="13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8">
        <f t="shared" si="217"/>
        <v>0</v>
      </c>
      <c r="Q2344" t="str">
        <f t="shared" si="218"/>
        <v>technology</v>
      </c>
      <c r="R2344" t="str">
        <f t="shared" si="219"/>
        <v>web</v>
      </c>
      <c r="S2344" s="13">
        <f t="shared" si="220"/>
        <v>41897.702199074076</v>
      </c>
      <c r="T2344" s="13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13">
        <f t="shared" si="220"/>
        <v>42327.825289351851</v>
      </c>
      <c r="T2345" s="13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0.1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13">
        <f t="shared" si="220"/>
        <v>42515.727650462963</v>
      </c>
      <c r="T2346" s="13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8">
        <f t="shared" si="217"/>
        <v>0</v>
      </c>
      <c r="Q2347" t="str">
        <f t="shared" si="218"/>
        <v>technology</v>
      </c>
      <c r="R2347" t="str">
        <f t="shared" si="219"/>
        <v>web</v>
      </c>
      <c r="S2347" s="13">
        <f t="shared" si="220"/>
        <v>42060.001805555556</v>
      </c>
      <c r="T2347" s="13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6.5000000000000002E-2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13">
        <f t="shared" si="220"/>
        <v>42615.79896990741</v>
      </c>
      <c r="T2348" s="13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13">
        <f t="shared" si="220"/>
        <v>42577.607361111113</v>
      </c>
      <c r="T2349" s="13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0.38571428571428573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13">
        <f t="shared" si="220"/>
        <v>42360.932152777779</v>
      </c>
      <c r="T2350" s="13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8">
        <f t="shared" si="217"/>
        <v>0</v>
      </c>
      <c r="Q2351" t="str">
        <f t="shared" si="218"/>
        <v>technology</v>
      </c>
      <c r="R2351" t="str">
        <f t="shared" si="219"/>
        <v>web</v>
      </c>
      <c r="S2351" s="13">
        <f t="shared" si="220"/>
        <v>42198.775787037041</v>
      </c>
      <c r="T2351" s="13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8">
        <f t="shared" si="217"/>
        <v>0</v>
      </c>
      <c r="Q2352" t="str">
        <f t="shared" si="218"/>
        <v>technology</v>
      </c>
      <c r="R2352" t="str">
        <f t="shared" si="219"/>
        <v>web</v>
      </c>
      <c r="S2352" s="13">
        <f t="shared" si="220"/>
        <v>42708.842245370368</v>
      </c>
      <c r="T2352" s="13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0.5714285714285714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3">
        <f t="shared" si="220"/>
        <v>42094.101145833338</v>
      </c>
      <c r="T2353" s="13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8">
        <f t="shared" si="217"/>
        <v>0</v>
      </c>
      <c r="Q2354" t="str">
        <f t="shared" si="218"/>
        <v>technology</v>
      </c>
      <c r="R2354" t="str">
        <f t="shared" si="219"/>
        <v>web</v>
      </c>
      <c r="S2354" s="13">
        <f t="shared" si="220"/>
        <v>42101.633703703701</v>
      </c>
      <c r="T2354" s="13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8">
        <f t="shared" si="217"/>
        <v>0</v>
      </c>
      <c r="Q2355" t="str">
        <f t="shared" si="218"/>
        <v>technology</v>
      </c>
      <c r="R2355" t="str">
        <f t="shared" si="219"/>
        <v>web</v>
      </c>
      <c r="S2355" s="13">
        <f t="shared" si="220"/>
        <v>42103.676180555558</v>
      </c>
      <c r="T2355" s="13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7.1428571428571425E-2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13">
        <f t="shared" si="220"/>
        <v>41954.722916666666</v>
      </c>
      <c r="T2356" s="13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0.6875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13">
        <f t="shared" si="220"/>
        <v>42096.918240740735</v>
      </c>
      <c r="T2357" s="13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8">
        <f t="shared" si="217"/>
        <v>0</v>
      </c>
      <c r="Q2358" t="str">
        <f t="shared" si="218"/>
        <v>technology</v>
      </c>
      <c r="R2358" t="str">
        <f t="shared" si="219"/>
        <v>web</v>
      </c>
      <c r="S2358" s="13">
        <f t="shared" si="220"/>
        <v>42130.78361111111</v>
      </c>
      <c r="T2358" s="13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8">
        <f t="shared" si="217"/>
        <v>0</v>
      </c>
      <c r="Q2359" t="str">
        <f t="shared" si="218"/>
        <v>technology</v>
      </c>
      <c r="R2359" t="str">
        <f t="shared" si="219"/>
        <v>web</v>
      </c>
      <c r="S2359" s="13">
        <f t="shared" si="220"/>
        <v>42264.620115740734</v>
      </c>
      <c r="T2359" s="13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8">
        <f t="shared" si="217"/>
        <v>0</v>
      </c>
      <c r="Q2360" t="str">
        <f t="shared" si="218"/>
        <v>technology</v>
      </c>
      <c r="R2360" t="str">
        <f t="shared" si="219"/>
        <v>web</v>
      </c>
      <c r="S2360" s="13">
        <f t="shared" si="220"/>
        <v>41978.930972222224</v>
      </c>
      <c r="T2360" s="13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14.680000000000001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13">
        <f t="shared" si="220"/>
        <v>42159.649583333332</v>
      </c>
      <c r="T2361" s="13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0.04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13">
        <f t="shared" si="220"/>
        <v>42377.70694444445</v>
      </c>
      <c r="T2362" s="13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8">
        <f t="shared" si="217"/>
        <v>0</v>
      </c>
      <c r="Q2363" t="str">
        <f t="shared" si="218"/>
        <v>technology</v>
      </c>
      <c r="R2363" t="str">
        <f t="shared" si="219"/>
        <v>web</v>
      </c>
      <c r="S2363" s="13">
        <f t="shared" si="220"/>
        <v>42466.858888888892</v>
      </c>
      <c r="T2363" s="13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28.571428571428569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13">
        <f t="shared" si="220"/>
        <v>41954.688310185185</v>
      </c>
      <c r="T2364" s="13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8">
        <f t="shared" si="217"/>
        <v>0</v>
      </c>
      <c r="Q2365" t="str">
        <f t="shared" si="218"/>
        <v>technology</v>
      </c>
      <c r="R2365" t="str">
        <f t="shared" si="219"/>
        <v>web</v>
      </c>
      <c r="S2365" s="13">
        <f t="shared" si="220"/>
        <v>42322.011574074073</v>
      </c>
      <c r="T2365" s="13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8">
        <f t="shared" si="217"/>
        <v>0</v>
      </c>
      <c r="Q2366" t="str">
        <f t="shared" si="218"/>
        <v>technology</v>
      </c>
      <c r="R2366" t="str">
        <f t="shared" si="219"/>
        <v>web</v>
      </c>
      <c r="S2366" s="13">
        <f t="shared" si="220"/>
        <v>42248.934675925921</v>
      </c>
      <c r="T2366" s="13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8">
        <f t="shared" si="217"/>
        <v>0</v>
      </c>
      <c r="Q2367" t="str">
        <f t="shared" si="218"/>
        <v>technology</v>
      </c>
      <c r="R2367" t="str">
        <f t="shared" si="219"/>
        <v>web</v>
      </c>
      <c r="S2367" s="13">
        <f t="shared" si="220"/>
        <v>42346.736400462964</v>
      </c>
      <c r="T2367" s="13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10.52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3">
        <f t="shared" si="220"/>
        <v>42268.531631944439</v>
      </c>
      <c r="T2368" s="13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3">
        <f t="shared" si="220"/>
        <v>42425.970092592594</v>
      </c>
      <c r="T2369" s="13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0.25</v>
      </c>
      <c r="P2370" s="8">
        <f t="shared" si="217"/>
        <v>50</v>
      </c>
      <c r="Q2370" t="str">
        <f t="shared" si="218"/>
        <v>technology</v>
      </c>
      <c r="R2370" t="str">
        <f t="shared" si="219"/>
        <v>web</v>
      </c>
      <c r="S2370" s="13">
        <f t="shared" si="220"/>
        <v>42063.721817129626</v>
      </c>
      <c r="T2370" s="13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E2371/D2371*100</f>
        <v>0</v>
      </c>
      <c r="P2371" s="8">
        <f t="shared" ref="P2371:P2434" si="223">IFERROR(E2371/L2371,0)</f>
        <v>0</v>
      </c>
      <c r="Q2371" t="str">
        <f t="shared" ref="Q2371:Q2434" si="224">LEFT(N2371,(FIND("/",N2371,1)-1))</f>
        <v>technology</v>
      </c>
      <c r="R2371" t="str">
        <f t="shared" ref="R2371:R2434" si="225">MID(N2371,FIND("/",N2371)+1,256)</f>
        <v>web</v>
      </c>
      <c r="S2371" s="13">
        <f t="shared" ref="S2371:S2434" si="226">(((J2371/60)/60)/24)+DATE(1970,1,1)</f>
        <v>42380.812627314815</v>
      </c>
      <c r="T2371" s="13">
        <f t="shared" ref="T2371:T2434" si="227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13">
        <f t="shared" si="226"/>
        <v>41961.18913194444</v>
      </c>
      <c r="T2372" s="13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8">
        <f t="shared" si="223"/>
        <v>0</v>
      </c>
      <c r="Q2373" t="str">
        <f t="shared" si="224"/>
        <v>technology</v>
      </c>
      <c r="R2373" t="str">
        <f t="shared" si="225"/>
        <v>web</v>
      </c>
      <c r="S2373" s="13">
        <f t="shared" si="226"/>
        <v>42150.777731481481</v>
      </c>
      <c r="T2373" s="13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3.2727272727272729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13">
        <f t="shared" si="226"/>
        <v>42088.069108796291</v>
      </c>
      <c r="T2374" s="13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5.8823529411764705E-3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13">
        <f t="shared" si="226"/>
        <v>42215.662314814821</v>
      </c>
      <c r="T2375" s="13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4.5454545454545456E-2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13">
        <f t="shared" si="226"/>
        <v>42017.843287037031</v>
      </c>
      <c r="T2376" s="13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8">
        <f t="shared" si="223"/>
        <v>0</v>
      </c>
      <c r="Q2377" t="str">
        <f t="shared" si="224"/>
        <v>technology</v>
      </c>
      <c r="R2377" t="str">
        <f t="shared" si="225"/>
        <v>web</v>
      </c>
      <c r="S2377" s="13">
        <f t="shared" si="226"/>
        <v>42592.836076388892</v>
      </c>
      <c r="T2377" s="13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10.877666666666666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3">
        <f t="shared" si="226"/>
        <v>42318.925532407404</v>
      </c>
      <c r="T2378" s="13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8">
        <f t="shared" si="223"/>
        <v>0</v>
      </c>
      <c r="Q2379" t="str">
        <f t="shared" si="224"/>
        <v>technology</v>
      </c>
      <c r="R2379" t="str">
        <f t="shared" si="225"/>
        <v>web</v>
      </c>
      <c r="S2379" s="13">
        <f t="shared" si="226"/>
        <v>42669.870173611111</v>
      </c>
      <c r="T2379" s="13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8">
        <f t="shared" si="223"/>
        <v>0</v>
      </c>
      <c r="Q2380" t="str">
        <f t="shared" si="224"/>
        <v>technology</v>
      </c>
      <c r="R2380" t="str">
        <f t="shared" si="225"/>
        <v>web</v>
      </c>
      <c r="S2380" s="13">
        <f t="shared" si="226"/>
        <v>42213.013078703705</v>
      </c>
      <c r="T2380" s="13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8">
        <f t="shared" si="223"/>
        <v>0</v>
      </c>
      <c r="Q2381" t="str">
        <f t="shared" si="224"/>
        <v>technology</v>
      </c>
      <c r="R2381" t="str">
        <f t="shared" si="225"/>
        <v>web</v>
      </c>
      <c r="S2381" s="13">
        <f t="shared" si="226"/>
        <v>42237.016388888893</v>
      </c>
      <c r="T2381" s="13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0.36666666666666664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3">
        <f t="shared" si="226"/>
        <v>42248.793310185181</v>
      </c>
      <c r="T2382" s="13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3">
        <f t="shared" si="226"/>
        <v>42074.935740740737</v>
      </c>
      <c r="T2383" s="13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13">
        <f t="shared" si="226"/>
        <v>42195.187534722223</v>
      </c>
      <c r="T2384" s="13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4.3499999999999996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13">
        <f t="shared" si="226"/>
        <v>42027.056793981479</v>
      </c>
      <c r="T2385" s="13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0.8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13">
        <f t="shared" si="226"/>
        <v>41927.067627314813</v>
      </c>
      <c r="T2386" s="13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1.2123076923076923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3">
        <f t="shared" si="226"/>
        <v>42191.70175925926</v>
      </c>
      <c r="T2387" s="13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8">
        <f t="shared" si="223"/>
        <v>0</v>
      </c>
      <c r="Q2388" t="str">
        <f t="shared" si="224"/>
        <v>technology</v>
      </c>
      <c r="R2388" t="str">
        <f t="shared" si="225"/>
        <v>web</v>
      </c>
      <c r="S2388" s="13">
        <f t="shared" si="226"/>
        <v>41954.838240740741</v>
      </c>
      <c r="T2388" s="13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0.68399999999999994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13">
        <f t="shared" si="226"/>
        <v>42528.626620370371</v>
      </c>
      <c r="T2389" s="13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1.2513513513513512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3">
        <f t="shared" si="226"/>
        <v>41989.853692129633</v>
      </c>
      <c r="T2390" s="13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0.1875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13">
        <f t="shared" si="226"/>
        <v>42179.653379629628</v>
      </c>
      <c r="T2391" s="13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8">
        <f t="shared" si="223"/>
        <v>0</v>
      </c>
      <c r="Q2392" t="str">
        <f t="shared" si="224"/>
        <v>technology</v>
      </c>
      <c r="R2392" t="str">
        <f t="shared" si="225"/>
        <v>web</v>
      </c>
      <c r="S2392" s="13">
        <f t="shared" si="226"/>
        <v>41968.262314814812</v>
      </c>
      <c r="T2392" s="13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0.125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13">
        <f t="shared" si="226"/>
        <v>42064.794490740736</v>
      </c>
      <c r="T2393" s="13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8">
        <f t="shared" si="223"/>
        <v>0</v>
      </c>
      <c r="Q2394" t="str">
        <f t="shared" si="224"/>
        <v>technology</v>
      </c>
      <c r="R2394" t="str">
        <f t="shared" si="225"/>
        <v>web</v>
      </c>
      <c r="S2394" s="13">
        <f t="shared" si="226"/>
        <v>42276.120636574073</v>
      </c>
      <c r="T2394" s="13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0.05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13">
        <f t="shared" si="226"/>
        <v>42194.648344907408</v>
      </c>
      <c r="T2395" s="13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0.06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13">
        <f t="shared" si="226"/>
        <v>42031.362187499995</v>
      </c>
      <c r="T2396" s="13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8">
        <f t="shared" si="223"/>
        <v>0</v>
      </c>
      <c r="Q2397" t="str">
        <f t="shared" si="224"/>
        <v>technology</v>
      </c>
      <c r="R2397" t="str">
        <f t="shared" si="225"/>
        <v>web</v>
      </c>
      <c r="S2397" s="13">
        <f t="shared" si="226"/>
        <v>42717.121377314819</v>
      </c>
      <c r="T2397" s="13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0.2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13">
        <f t="shared" si="226"/>
        <v>42262.849050925928</v>
      </c>
      <c r="T2398" s="13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8">
        <f t="shared" si="223"/>
        <v>0</v>
      </c>
      <c r="Q2399" t="str">
        <f t="shared" si="224"/>
        <v>technology</v>
      </c>
      <c r="R2399" t="str">
        <f t="shared" si="225"/>
        <v>web</v>
      </c>
      <c r="S2399" s="13">
        <f t="shared" si="226"/>
        <v>41976.88490740741</v>
      </c>
      <c r="T2399" s="13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8">
        <f t="shared" si="223"/>
        <v>0</v>
      </c>
      <c r="Q2400" t="str">
        <f t="shared" si="224"/>
        <v>technology</v>
      </c>
      <c r="R2400" t="str">
        <f t="shared" si="225"/>
        <v>web</v>
      </c>
      <c r="S2400" s="13">
        <f t="shared" si="226"/>
        <v>42157.916481481487</v>
      </c>
      <c r="T2400" s="13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8">
        <f t="shared" si="223"/>
        <v>0</v>
      </c>
      <c r="Q2401" t="str">
        <f t="shared" si="224"/>
        <v>technology</v>
      </c>
      <c r="R2401" t="str">
        <f t="shared" si="225"/>
        <v>web</v>
      </c>
      <c r="S2401" s="13">
        <f t="shared" si="226"/>
        <v>41956.853078703702</v>
      </c>
      <c r="T2401" s="13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8">
        <f t="shared" si="223"/>
        <v>0</v>
      </c>
      <c r="Q2402" t="str">
        <f t="shared" si="224"/>
        <v>technology</v>
      </c>
      <c r="R2402" t="str">
        <f t="shared" si="225"/>
        <v>web</v>
      </c>
      <c r="S2402" s="13">
        <f t="shared" si="226"/>
        <v>42444.268101851849</v>
      </c>
      <c r="T2402" s="13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0.71785714285714286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3">
        <f t="shared" si="226"/>
        <v>42374.822870370372</v>
      </c>
      <c r="T2403" s="13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0.43333333333333329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13">
        <f t="shared" si="226"/>
        <v>42107.679756944446</v>
      </c>
      <c r="T2404" s="13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16.833333333333332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3">
        <f t="shared" si="226"/>
        <v>42399.882615740738</v>
      </c>
      <c r="T2405" s="13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8">
        <f t="shared" si="223"/>
        <v>0</v>
      </c>
      <c r="Q2406" t="str">
        <f t="shared" si="224"/>
        <v>food</v>
      </c>
      <c r="R2406" t="str">
        <f t="shared" si="225"/>
        <v>food trucks</v>
      </c>
      <c r="S2406" s="13">
        <f t="shared" si="226"/>
        <v>42342.03943287037</v>
      </c>
      <c r="T2406" s="13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22.52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3">
        <f t="shared" si="226"/>
        <v>42595.585358796292</v>
      </c>
      <c r="T2407" s="13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41.384615384615387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3">
        <f t="shared" si="226"/>
        <v>41983.110995370371</v>
      </c>
      <c r="T2408" s="13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25.259090909090908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3">
        <f t="shared" si="226"/>
        <v>42082.575555555552</v>
      </c>
      <c r="T2409" s="13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0.2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13">
        <f t="shared" si="226"/>
        <v>41919.140706018516</v>
      </c>
      <c r="T2410" s="13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1.8399999999999999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3">
        <f t="shared" si="226"/>
        <v>42204.875868055555</v>
      </c>
      <c r="T2411" s="13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8">
        <f t="shared" si="223"/>
        <v>0</v>
      </c>
      <c r="Q2412" t="str">
        <f t="shared" si="224"/>
        <v>food</v>
      </c>
      <c r="R2412" t="str">
        <f t="shared" si="225"/>
        <v>food trucks</v>
      </c>
      <c r="S2412" s="13">
        <f t="shared" si="226"/>
        <v>42224.408275462964</v>
      </c>
      <c r="T2412" s="13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0.60399999999999998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3">
        <f t="shared" si="226"/>
        <v>42211.732430555552</v>
      </c>
      <c r="T2413" s="13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8">
        <f t="shared" si="223"/>
        <v>0</v>
      </c>
      <c r="Q2414" t="str">
        <f t="shared" si="224"/>
        <v>food</v>
      </c>
      <c r="R2414" t="str">
        <f t="shared" si="225"/>
        <v>food trucks</v>
      </c>
      <c r="S2414" s="13">
        <f t="shared" si="226"/>
        <v>42655.736956018518</v>
      </c>
      <c r="T2414" s="13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0.83333333333333337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3">
        <f t="shared" si="226"/>
        <v>41760.10974537037</v>
      </c>
      <c r="T2415" s="13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3.0666666666666664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3">
        <f t="shared" si="226"/>
        <v>42198.695138888885</v>
      </c>
      <c r="T2416" s="13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0.55833333333333335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3">
        <f t="shared" si="226"/>
        <v>42536.862800925926</v>
      </c>
      <c r="T2417" s="13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2.5000000000000001E-2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13">
        <f t="shared" si="226"/>
        <v>42019.737766203703</v>
      </c>
      <c r="T2418" s="13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8">
        <f t="shared" si="223"/>
        <v>0</v>
      </c>
      <c r="Q2419" t="str">
        <f t="shared" si="224"/>
        <v>food</v>
      </c>
      <c r="R2419" t="str">
        <f t="shared" si="225"/>
        <v>food trucks</v>
      </c>
      <c r="S2419" s="13">
        <f t="shared" si="226"/>
        <v>41831.884108796294</v>
      </c>
      <c r="T2419" s="13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0.02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13">
        <f t="shared" si="226"/>
        <v>42027.856990740736</v>
      </c>
      <c r="T2420" s="13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8">
        <f t="shared" si="223"/>
        <v>0</v>
      </c>
      <c r="Q2421" t="str">
        <f t="shared" si="224"/>
        <v>food</v>
      </c>
      <c r="R2421" t="str">
        <f t="shared" si="225"/>
        <v>food trucks</v>
      </c>
      <c r="S2421" s="13">
        <f t="shared" si="226"/>
        <v>41993.738298611104</v>
      </c>
      <c r="T2421" s="13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14.825133372851216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3">
        <f t="shared" si="226"/>
        <v>41893.028877314813</v>
      </c>
      <c r="T2422" s="13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1.6666666666666666E-2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13">
        <f t="shared" si="226"/>
        <v>42026.687453703707</v>
      </c>
      <c r="T2423" s="13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0.2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13">
        <f t="shared" si="226"/>
        <v>42044.724953703699</v>
      </c>
      <c r="T2424" s="13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1.3333333333333334E-2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13">
        <f t="shared" si="226"/>
        <v>41974.704745370371</v>
      </c>
      <c r="T2425" s="13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3">
        <f t="shared" si="226"/>
        <v>41909.892453703702</v>
      </c>
      <c r="T2426" s="13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2.8571428571428574E-2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13">
        <f t="shared" si="226"/>
        <v>42502.913761574076</v>
      </c>
      <c r="T2427" s="13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8">
        <f t="shared" si="223"/>
        <v>0</v>
      </c>
      <c r="Q2428" t="str">
        <f t="shared" si="224"/>
        <v>food</v>
      </c>
      <c r="R2428" t="str">
        <f t="shared" si="225"/>
        <v>food trucks</v>
      </c>
      <c r="S2428" s="13">
        <f t="shared" si="226"/>
        <v>42164.170046296291</v>
      </c>
      <c r="T2428" s="13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2E-3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13">
        <f t="shared" si="226"/>
        <v>42412.318668981476</v>
      </c>
      <c r="T2429" s="13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2.8571428571428571E-3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13">
        <f t="shared" si="226"/>
        <v>42045.784155092595</v>
      </c>
      <c r="T2430" s="13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3">
        <f t="shared" si="226"/>
        <v>42734.879236111112</v>
      </c>
      <c r="T2431" s="13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0.70000000000000007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3">
        <f t="shared" si="226"/>
        <v>42382.130833333329</v>
      </c>
      <c r="T2432" s="13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2E-3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13">
        <f t="shared" si="226"/>
        <v>42489.099687499998</v>
      </c>
      <c r="T2433" s="13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1.4285714285714287E-2</v>
      </c>
      <c r="P2434" s="8">
        <f t="shared" si="223"/>
        <v>1</v>
      </c>
      <c r="Q2434" t="str">
        <f t="shared" si="224"/>
        <v>food</v>
      </c>
      <c r="R2434" t="str">
        <f t="shared" si="225"/>
        <v>food trucks</v>
      </c>
      <c r="S2434" s="13">
        <f t="shared" si="226"/>
        <v>42041.218715277777</v>
      </c>
      <c r="T2434" s="13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E2435/D2435*100</f>
        <v>0</v>
      </c>
      <c r="P2435" s="8">
        <f t="shared" ref="P2435:P2498" si="229">IFERROR(E2435/L2435,0)</f>
        <v>0</v>
      </c>
      <c r="Q2435" t="str">
        <f t="shared" ref="Q2435:Q2498" si="230">LEFT(N2435,(FIND("/",N2435,1)-1))</f>
        <v>food</v>
      </c>
      <c r="R2435" t="str">
        <f t="shared" ref="R2435:R2498" si="231">MID(N2435,FIND("/",N2435)+1,256)</f>
        <v>food trucks</v>
      </c>
      <c r="S2435" s="13">
        <f t="shared" ref="S2435:S2498" si="232">(((J2435/60)/60)/24)+DATE(1970,1,1)</f>
        <v>42397.89980324074</v>
      </c>
      <c r="T2435" s="13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13">
        <f t="shared" si="232"/>
        <v>42180.18604166666</v>
      </c>
      <c r="T2436" s="13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0.48960000000000004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3">
        <f t="shared" si="232"/>
        <v>42252.277615740735</v>
      </c>
      <c r="T2437" s="13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3.8461538461538464E-2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3">
        <f t="shared" si="232"/>
        <v>42338.615393518514</v>
      </c>
      <c r="T2438" s="13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8">
        <f t="shared" si="229"/>
        <v>0</v>
      </c>
      <c r="Q2439" t="str">
        <f t="shared" si="230"/>
        <v>food</v>
      </c>
      <c r="R2439" t="str">
        <f t="shared" si="231"/>
        <v>food trucks</v>
      </c>
      <c r="S2439" s="13">
        <f t="shared" si="232"/>
        <v>42031.965138888889</v>
      </c>
      <c r="T2439" s="13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0.33333333333333337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13">
        <f t="shared" si="232"/>
        <v>42285.91506944444</v>
      </c>
      <c r="T2440" s="13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8">
        <f t="shared" si="229"/>
        <v>0</v>
      </c>
      <c r="Q2441" t="str">
        <f t="shared" si="230"/>
        <v>food</v>
      </c>
      <c r="R2441" t="str">
        <f t="shared" si="231"/>
        <v>food trucks</v>
      </c>
      <c r="S2441" s="13">
        <f t="shared" si="232"/>
        <v>42265.818622685183</v>
      </c>
      <c r="T2441" s="13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0.2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13">
        <f t="shared" si="232"/>
        <v>42383.899456018517</v>
      </c>
      <c r="T2442" s="13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107.88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3">
        <f t="shared" si="232"/>
        <v>42187.125625000001</v>
      </c>
      <c r="T2443" s="13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125.94166666666666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3">
        <f t="shared" si="232"/>
        <v>42052.666990740734</v>
      </c>
      <c r="T2444" s="13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202.51495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3">
        <f t="shared" si="232"/>
        <v>41836.625254629631</v>
      </c>
      <c r="T2445" s="13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108.60000000000001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3">
        <f t="shared" si="232"/>
        <v>42485.754525462966</v>
      </c>
      <c r="T2446" s="13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172.8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3">
        <f t="shared" si="232"/>
        <v>42243.190057870372</v>
      </c>
      <c r="T2447" s="13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167.98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3">
        <f t="shared" si="232"/>
        <v>42670.602673611109</v>
      </c>
      <c r="T2448" s="13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427.20000000000005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3">
        <f t="shared" si="232"/>
        <v>42654.469826388886</v>
      </c>
      <c r="T2449" s="13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107.5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3">
        <f t="shared" si="232"/>
        <v>42607.316122685181</v>
      </c>
      <c r="T2450" s="13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13">
        <f t="shared" si="232"/>
        <v>41943.142534722225</v>
      </c>
      <c r="T2451" s="13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101.53353333333335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3">
        <f t="shared" si="232"/>
        <v>41902.07240740741</v>
      </c>
      <c r="T2452" s="13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115.45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3">
        <f t="shared" si="232"/>
        <v>42779.908449074079</v>
      </c>
      <c r="T2453" s="13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133.5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3">
        <f t="shared" si="232"/>
        <v>42338.84375</v>
      </c>
      <c r="T2454" s="13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154.69999999999999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3">
        <f t="shared" si="232"/>
        <v>42738.692233796297</v>
      </c>
      <c r="T2455" s="13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100.84571428571429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3">
        <f t="shared" si="232"/>
        <v>42770.201481481476</v>
      </c>
      <c r="T2456" s="13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3">
        <f t="shared" si="232"/>
        <v>42452.781828703708</v>
      </c>
      <c r="T2457" s="13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180.86666666666667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3">
        <f t="shared" si="232"/>
        <v>42761.961099537039</v>
      </c>
      <c r="T2458" s="13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102.30434782608695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3">
        <f t="shared" si="232"/>
        <v>42423.602500000001</v>
      </c>
      <c r="T2459" s="13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110.17999999999999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3">
        <f t="shared" si="232"/>
        <v>42495.871736111112</v>
      </c>
      <c r="T2460" s="13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102.25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3">
        <f t="shared" si="232"/>
        <v>42407.637557870374</v>
      </c>
      <c r="T2461" s="13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100.78823529411764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3">
        <f t="shared" si="232"/>
        <v>42704.187118055561</v>
      </c>
      <c r="T2462" s="13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103.8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3">
        <f t="shared" si="232"/>
        <v>40784.012696759259</v>
      </c>
      <c r="T2463" s="13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110.70833333333334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3">
        <f t="shared" si="232"/>
        <v>41089.186296296299</v>
      </c>
      <c r="T2464" s="13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116.25000000000001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13">
        <f t="shared" si="232"/>
        <v>41341.111400462964</v>
      </c>
      <c r="T2465" s="13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111.1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3">
        <f t="shared" si="232"/>
        <v>42248.90042824074</v>
      </c>
      <c r="T2466" s="13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180.14285714285714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3">
        <f t="shared" si="232"/>
        <v>41145.719305555554</v>
      </c>
      <c r="T2467" s="13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3">
        <f t="shared" si="232"/>
        <v>41373.102465277778</v>
      </c>
      <c r="T2468" s="13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118.5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3">
        <f t="shared" si="232"/>
        <v>41025.874201388891</v>
      </c>
      <c r="T2469" s="13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107.21700000000001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3">
        <f t="shared" si="232"/>
        <v>41174.154178240737</v>
      </c>
      <c r="T2470" s="13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3">
        <f t="shared" si="232"/>
        <v>40557.429733796293</v>
      </c>
      <c r="T2471" s="13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103.16400000000002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3">
        <f t="shared" si="232"/>
        <v>41023.07471064815</v>
      </c>
      <c r="T2472" s="13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3">
        <f t="shared" si="232"/>
        <v>40893.992962962962</v>
      </c>
      <c r="T2473" s="13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135.76026666666667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3">
        <f t="shared" si="232"/>
        <v>40354.11550925926</v>
      </c>
      <c r="T2474" s="13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3">
        <f t="shared" si="232"/>
        <v>41193.748483796298</v>
      </c>
      <c r="T2475" s="13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100.00360000000002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3">
        <f t="shared" si="232"/>
        <v>40417.011296296296</v>
      </c>
      <c r="T2476" s="13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104.71999999999998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3">
        <f t="shared" si="232"/>
        <v>40310.287673611114</v>
      </c>
      <c r="T2477" s="13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105.02249999999999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3">
        <f t="shared" si="232"/>
        <v>41913.328356481477</v>
      </c>
      <c r="T2478" s="13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171.33333333333334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3">
        <f t="shared" si="232"/>
        <v>41088.691493055558</v>
      </c>
      <c r="T2479" s="13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127.49999999999999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3">
        <f t="shared" si="232"/>
        <v>41257.950381944444</v>
      </c>
      <c r="T2480" s="13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133.44333333333333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3">
        <f t="shared" si="232"/>
        <v>41107.726782407408</v>
      </c>
      <c r="T2481" s="13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3">
        <f t="shared" si="232"/>
        <v>42227.936157407406</v>
      </c>
      <c r="T2482" s="13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112.91099999999999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3">
        <f t="shared" si="232"/>
        <v>40999.645925925928</v>
      </c>
      <c r="T2483" s="13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100.1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3">
        <f t="shared" si="232"/>
        <v>40711.782210648147</v>
      </c>
      <c r="T2484" s="13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113.72727272727272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3">
        <f t="shared" si="232"/>
        <v>40970.750034722223</v>
      </c>
      <c r="T2485" s="13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119.31742857142855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3">
        <f t="shared" si="232"/>
        <v>40771.916701388887</v>
      </c>
      <c r="T2486" s="13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103.25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3">
        <f t="shared" si="232"/>
        <v>40793.998599537037</v>
      </c>
      <c r="T2487" s="13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265.66666666666669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3">
        <f t="shared" si="232"/>
        <v>40991.708055555559</v>
      </c>
      <c r="T2488" s="13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100.05066666666667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3">
        <f t="shared" si="232"/>
        <v>41026.083298611113</v>
      </c>
      <c r="T2489" s="13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106.69999999999999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3">
        <f t="shared" si="232"/>
        <v>40833.633194444446</v>
      </c>
      <c r="T2490" s="13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133.67142857142858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3">
        <f t="shared" si="232"/>
        <v>41373.690266203703</v>
      </c>
      <c r="T2491" s="13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121.39999999999999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3">
        <f t="shared" si="232"/>
        <v>41023.227731481478</v>
      </c>
      <c r="T2492" s="13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103.2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3">
        <f t="shared" si="232"/>
        <v>40542.839282407411</v>
      </c>
      <c r="T2493" s="13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3">
        <f t="shared" si="232"/>
        <v>41024.985972222225</v>
      </c>
      <c r="T2494" s="13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128.69999999999999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3">
        <f t="shared" si="232"/>
        <v>41348.168287037035</v>
      </c>
      <c r="T2495" s="13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101.00533333333333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3">
        <f t="shared" si="232"/>
        <v>41022.645185185182</v>
      </c>
      <c r="T2496" s="13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127.53666666666665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3">
        <f t="shared" si="232"/>
        <v>41036.946469907409</v>
      </c>
      <c r="T2497" s="13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100</v>
      </c>
      <c r="P2498" s="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3">
        <f t="shared" si="232"/>
        <v>41327.996435185189</v>
      </c>
      <c r="T2498" s="13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E2499/D2499*100</f>
        <v>112.7715</v>
      </c>
      <c r="P2499" s="8">
        <f t="shared" ref="P2499:P2562" si="235">IFERROR(E2499/L2499,0)</f>
        <v>80.551071428571419</v>
      </c>
      <c r="Q2499" t="str">
        <f t="shared" ref="Q2499:Q2562" si="236">LEFT(N2499,(FIND("/",N2499,1)-1))</f>
        <v>music</v>
      </c>
      <c r="R2499" t="str">
        <f t="shared" ref="R2499:R2562" si="237">MID(N2499,FIND("/",N2499)+1,256)</f>
        <v>indie rock</v>
      </c>
      <c r="S2499" s="13">
        <f t="shared" ref="S2499:S2562" si="238">(((J2499/60)/60)/24)+DATE(1970,1,1)</f>
        <v>40730.878912037035</v>
      </c>
      <c r="T2499" s="13">
        <f t="shared" ref="T2499:T2562" si="23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105.60000000000001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3">
        <f t="shared" si="238"/>
        <v>42017.967442129629</v>
      </c>
      <c r="T2500" s="13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3">
        <f t="shared" si="238"/>
        <v>41226.648576388885</v>
      </c>
      <c r="T2501" s="13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3">
        <f t="shared" si="238"/>
        <v>41053.772858796299</v>
      </c>
      <c r="T2502" s="13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2.5545454545454547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3">
        <f t="shared" si="238"/>
        <v>42244.776666666665</v>
      </c>
      <c r="T2503" s="13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7.8181818181818186E-2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3">
        <f t="shared" si="238"/>
        <v>41858.825439814813</v>
      </c>
      <c r="T2504" s="13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8">
        <f t="shared" si="235"/>
        <v>0</v>
      </c>
      <c r="Q2505" t="str">
        <f t="shared" si="236"/>
        <v>food</v>
      </c>
      <c r="R2505" t="str">
        <f t="shared" si="237"/>
        <v>restaurants</v>
      </c>
      <c r="S2505" s="13">
        <f t="shared" si="238"/>
        <v>42498.899398148147</v>
      </c>
      <c r="T2505" s="13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8">
        <f t="shared" si="235"/>
        <v>0</v>
      </c>
      <c r="Q2506" t="str">
        <f t="shared" si="236"/>
        <v>food</v>
      </c>
      <c r="R2506" t="str">
        <f t="shared" si="237"/>
        <v>restaurants</v>
      </c>
      <c r="S2506" s="13">
        <f t="shared" si="238"/>
        <v>41928.015439814815</v>
      </c>
      <c r="T2506" s="13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8">
        <f t="shared" si="235"/>
        <v>0</v>
      </c>
      <c r="Q2507" t="str">
        <f t="shared" si="236"/>
        <v>food</v>
      </c>
      <c r="R2507" t="str">
        <f t="shared" si="237"/>
        <v>restaurants</v>
      </c>
      <c r="S2507" s="13">
        <f t="shared" si="238"/>
        <v>42047.05574074074</v>
      </c>
      <c r="T2507" s="13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0.6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3">
        <f t="shared" si="238"/>
        <v>42258.297094907408</v>
      </c>
      <c r="T2508" s="13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8">
        <f t="shared" si="235"/>
        <v>0</v>
      </c>
      <c r="Q2509" t="str">
        <f t="shared" si="236"/>
        <v>food</v>
      </c>
      <c r="R2509" t="str">
        <f t="shared" si="237"/>
        <v>restaurants</v>
      </c>
      <c r="S2509" s="13">
        <f t="shared" si="238"/>
        <v>42105.072962962964</v>
      </c>
      <c r="T2509" s="13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8">
        <f t="shared" si="235"/>
        <v>0</v>
      </c>
      <c r="Q2510" t="str">
        <f t="shared" si="236"/>
        <v>food</v>
      </c>
      <c r="R2510" t="str">
        <f t="shared" si="237"/>
        <v>restaurants</v>
      </c>
      <c r="S2510" s="13">
        <f t="shared" si="238"/>
        <v>41835.951782407406</v>
      </c>
      <c r="T2510" s="13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3">
        <f t="shared" si="238"/>
        <v>42058.809594907405</v>
      </c>
      <c r="T2511" s="13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0.15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3">
        <f t="shared" si="238"/>
        <v>42078.997361111105</v>
      </c>
      <c r="T2512" s="13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8">
        <f t="shared" si="235"/>
        <v>0</v>
      </c>
      <c r="Q2513" t="str">
        <f t="shared" si="236"/>
        <v>food</v>
      </c>
      <c r="R2513" t="str">
        <f t="shared" si="237"/>
        <v>restaurants</v>
      </c>
      <c r="S2513" s="13">
        <f t="shared" si="238"/>
        <v>42371.446909722217</v>
      </c>
      <c r="T2513" s="13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8">
        <f t="shared" si="235"/>
        <v>0</v>
      </c>
      <c r="Q2514" t="str">
        <f t="shared" si="236"/>
        <v>food</v>
      </c>
      <c r="R2514" t="str">
        <f t="shared" si="237"/>
        <v>restaurants</v>
      </c>
      <c r="S2514" s="13">
        <f t="shared" si="238"/>
        <v>41971.876863425925</v>
      </c>
      <c r="T2514" s="13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8">
        <f t="shared" si="235"/>
        <v>0</v>
      </c>
      <c r="Q2515" t="str">
        <f t="shared" si="236"/>
        <v>food</v>
      </c>
      <c r="R2515" t="str">
        <f t="shared" si="237"/>
        <v>restaurants</v>
      </c>
      <c r="S2515" s="13">
        <f t="shared" si="238"/>
        <v>42732.00681712963</v>
      </c>
      <c r="T2515" s="13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3">
        <f t="shared" si="238"/>
        <v>41854.389780092592</v>
      </c>
      <c r="T2516" s="13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18.600000000000001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3">
        <f t="shared" si="238"/>
        <v>42027.839733796296</v>
      </c>
      <c r="T2517" s="13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8">
        <f t="shared" si="235"/>
        <v>0</v>
      </c>
      <c r="Q2518" t="str">
        <f t="shared" si="236"/>
        <v>food</v>
      </c>
      <c r="R2518" t="str">
        <f t="shared" si="237"/>
        <v>restaurants</v>
      </c>
      <c r="S2518" s="13">
        <f t="shared" si="238"/>
        <v>41942.653379629628</v>
      </c>
      <c r="T2518" s="13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9.8166666666666664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3">
        <f t="shared" si="238"/>
        <v>42052.802430555559</v>
      </c>
      <c r="T2519" s="13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8">
        <f t="shared" si="235"/>
        <v>0</v>
      </c>
      <c r="Q2520" t="str">
        <f t="shared" si="236"/>
        <v>food</v>
      </c>
      <c r="R2520" t="str">
        <f t="shared" si="237"/>
        <v>restaurants</v>
      </c>
      <c r="S2520" s="13">
        <f t="shared" si="238"/>
        <v>41926.680879629632</v>
      </c>
      <c r="T2520" s="13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4.3333333333333335E-2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3">
        <f t="shared" si="238"/>
        <v>41809.155138888891</v>
      </c>
      <c r="T2521" s="13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8">
        <f t="shared" si="235"/>
        <v>0</v>
      </c>
      <c r="Q2522" t="str">
        <f t="shared" si="236"/>
        <v>food</v>
      </c>
      <c r="R2522" t="str">
        <f t="shared" si="237"/>
        <v>restaurants</v>
      </c>
      <c r="S2522" s="13">
        <f t="shared" si="238"/>
        <v>42612.600520833337</v>
      </c>
      <c r="T2522" s="13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109.48792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3">
        <f t="shared" si="238"/>
        <v>42269.967835648145</v>
      </c>
      <c r="T2523" s="13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3">
        <f t="shared" si="238"/>
        <v>42460.573611111111</v>
      </c>
      <c r="T2524" s="13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156.44444444444446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3">
        <f t="shared" si="238"/>
        <v>41930.975601851853</v>
      </c>
      <c r="T2525" s="13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101.6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3">
        <f t="shared" si="238"/>
        <v>41961.807372685187</v>
      </c>
      <c r="T2526" s="13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100.325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3">
        <f t="shared" si="238"/>
        <v>41058.844571759262</v>
      </c>
      <c r="T2527" s="13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112.94999999999999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3">
        <f t="shared" si="238"/>
        <v>41953.091134259259</v>
      </c>
      <c r="T2528" s="13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102.125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3">
        <f t="shared" si="238"/>
        <v>41546.75105324074</v>
      </c>
      <c r="T2529" s="13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107.24974999999999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3">
        <f t="shared" si="238"/>
        <v>42217.834525462968</v>
      </c>
      <c r="T2530" s="13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104.28333333333333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3">
        <f t="shared" si="238"/>
        <v>40948.080729166664</v>
      </c>
      <c r="T2531" s="13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3">
        <f t="shared" si="238"/>
        <v>42081.864641203705</v>
      </c>
      <c r="T2532" s="13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100.4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3">
        <f t="shared" si="238"/>
        <v>42208.680023148147</v>
      </c>
      <c r="T2533" s="13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126.125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3">
        <f t="shared" si="238"/>
        <v>41107.849143518521</v>
      </c>
      <c r="T2534" s="13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110.66666666666667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3">
        <f t="shared" si="238"/>
        <v>41304.751284722224</v>
      </c>
      <c r="T2535" s="13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3">
        <f t="shared" si="238"/>
        <v>40127.700370370374</v>
      </c>
      <c r="T2536" s="13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103.77499999999999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3">
        <f t="shared" si="238"/>
        <v>41943.791030092594</v>
      </c>
      <c r="T2537" s="13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115.99999999999999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3">
        <f t="shared" si="238"/>
        <v>41464.106087962966</v>
      </c>
      <c r="T2538" s="13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110.00000000000001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3">
        <f t="shared" si="238"/>
        <v>40696.648784722223</v>
      </c>
      <c r="T2539" s="13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113.01761111111111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3">
        <f t="shared" si="238"/>
        <v>41298.509965277779</v>
      </c>
      <c r="T2540" s="13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100.25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3">
        <f t="shared" si="238"/>
        <v>41977.902222222227</v>
      </c>
      <c r="T2541" s="13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103.4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3">
        <f t="shared" si="238"/>
        <v>40785.675011574072</v>
      </c>
      <c r="T2542" s="13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107.02857142857142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3">
        <f t="shared" si="238"/>
        <v>41483.449282407404</v>
      </c>
      <c r="T2543" s="13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103.57142857142858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3">
        <f t="shared" si="238"/>
        <v>41509.426585648151</v>
      </c>
      <c r="T2544" s="13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156.4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3">
        <f t="shared" si="238"/>
        <v>40514.107615740737</v>
      </c>
      <c r="T2545" s="13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100.82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3">
        <f t="shared" si="238"/>
        <v>41068.520474537036</v>
      </c>
      <c r="T2546" s="13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195.3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3">
        <f t="shared" si="238"/>
        <v>42027.13817129629</v>
      </c>
      <c r="T2547" s="13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111.71428571428572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3">
        <f t="shared" si="238"/>
        <v>41524.858553240738</v>
      </c>
      <c r="T2548" s="13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119.85454545454546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3">
        <f t="shared" si="238"/>
        <v>40973.773182870369</v>
      </c>
      <c r="T2549" s="13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101.85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3">
        <f t="shared" si="238"/>
        <v>42618.625428240746</v>
      </c>
      <c r="T2550" s="13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102.80254777070064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3">
        <f t="shared" si="238"/>
        <v>41390.757754629631</v>
      </c>
      <c r="T2551" s="13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100.84615384615385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3">
        <f t="shared" si="238"/>
        <v>42228.634328703702</v>
      </c>
      <c r="T2552" s="13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102.73469387755102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3">
        <f t="shared" si="238"/>
        <v>40961.252141203702</v>
      </c>
      <c r="T2553" s="13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106.5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3">
        <f t="shared" si="238"/>
        <v>42769.809965277775</v>
      </c>
      <c r="T2554" s="13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155.53333333333333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3">
        <f t="shared" si="238"/>
        <v>41113.199155092596</v>
      </c>
      <c r="T2555" s="13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122.8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3">
        <f t="shared" si="238"/>
        <v>42125.078275462962</v>
      </c>
      <c r="T2556" s="13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107.35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3">
        <f t="shared" si="238"/>
        <v>41026.655011574076</v>
      </c>
      <c r="T2557" s="13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105.50335570469798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3">
        <f t="shared" si="238"/>
        <v>41222.991400462961</v>
      </c>
      <c r="T2558" s="13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118.44444444444444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3">
        <f t="shared" si="238"/>
        <v>41744.745208333334</v>
      </c>
      <c r="T2559" s="13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108.88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3">
        <f t="shared" si="238"/>
        <v>42093.860023148154</v>
      </c>
      <c r="T2560" s="13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111.25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3">
        <f t="shared" si="238"/>
        <v>40829.873657407406</v>
      </c>
      <c r="T2561" s="13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100.1</v>
      </c>
      <c r="P2562" s="8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3">
        <f t="shared" si="238"/>
        <v>42039.951087962967</v>
      </c>
      <c r="T2562" s="13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E2563/D2563*100</f>
        <v>0</v>
      </c>
      <c r="P2563" s="8">
        <f t="shared" ref="P2563:P2626" si="241">IFERROR(E2563/L2563,0)</f>
        <v>0</v>
      </c>
      <c r="Q2563" t="str">
        <f t="shared" ref="Q2563:Q2626" si="242">LEFT(N2563,(FIND("/",N2563,1)-1))</f>
        <v>food</v>
      </c>
      <c r="R2563" t="str">
        <f t="shared" ref="R2563:R2626" si="243">MID(N2563,FIND("/",N2563)+1,256)</f>
        <v>food trucks</v>
      </c>
      <c r="S2563" s="13">
        <f t="shared" ref="S2563:S2626" si="244">(((J2563/60)/60)/24)+DATE(1970,1,1)</f>
        <v>42260.528807870374</v>
      </c>
      <c r="T2563" s="13">
        <f t="shared" ref="T2563:T2626" si="245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13">
        <f t="shared" si="244"/>
        <v>42594.524756944447</v>
      </c>
      <c r="T2564" s="13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8">
        <f t="shared" si="241"/>
        <v>0</v>
      </c>
      <c r="Q2565" t="str">
        <f t="shared" si="242"/>
        <v>food</v>
      </c>
      <c r="R2565" t="str">
        <f t="shared" si="243"/>
        <v>food trucks</v>
      </c>
      <c r="S2565" s="13">
        <f t="shared" si="244"/>
        <v>42155.139479166668</v>
      </c>
      <c r="T2565" s="13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8">
        <f t="shared" si="241"/>
        <v>0</v>
      </c>
      <c r="Q2566" t="str">
        <f t="shared" si="242"/>
        <v>food</v>
      </c>
      <c r="R2566" t="str">
        <f t="shared" si="243"/>
        <v>food trucks</v>
      </c>
      <c r="S2566" s="13">
        <f t="shared" si="244"/>
        <v>41822.040497685186</v>
      </c>
      <c r="T2566" s="13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3">
        <f t="shared" si="244"/>
        <v>42440.650335648148</v>
      </c>
      <c r="T2567" s="13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8">
        <f t="shared" si="241"/>
        <v>0</v>
      </c>
      <c r="Q2568" t="str">
        <f t="shared" si="242"/>
        <v>food</v>
      </c>
      <c r="R2568" t="str">
        <f t="shared" si="243"/>
        <v>food trucks</v>
      </c>
      <c r="S2568" s="13">
        <f t="shared" si="244"/>
        <v>41842.980879629627</v>
      </c>
      <c r="T2568" s="13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0.26666666666666666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13">
        <f t="shared" si="244"/>
        <v>42087.878912037035</v>
      </c>
      <c r="T2569" s="13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0.5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13">
        <f t="shared" si="244"/>
        <v>42584.666597222225</v>
      </c>
      <c r="T2570" s="13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2.2307692307692308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3">
        <f t="shared" si="244"/>
        <v>42234.105462962965</v>
      </c>
      <c r="T2571" s="13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0.84285714285714297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3">
        <f t="shared" si="244"/>
        <v>42744.903182870374</v>
      </c>
      <c r="T2572" s="13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0.25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3">
        <f t="shared" si="244"/>
        <v>42449.341678240744</v>
      </c>
      <c r="T2573" s="13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8">
        <f t="shared" si="241"/>
        <v>0</v>
      </c>
      <c r="Q2574" t="str">
        <f t="shared" si="242"/>
        <v>food</v>
      </c>
      <c r="R2574" t="str">
        <f t="shared" si="243"/>
        <v>food trucks</v>
      </c>
      <c r="S2574" s="13">
        <f t="shared" si="244"/>
        <v>42077.119409722218</v>
      </c>
      <c r="T2574" s="13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8">
        <f t="shared" si="241"/>
        <v>0</v>
      </c>
      <c r="Q2575" t="str">
        <f t="shared" si="242"/>
        <v>food</v>
      </c>
      <c r="R2575" t="str">
        <f t="shared" si="243"/>
        <v>food trucks</v>
      </c>
      <c r="S2575" s="13">
        <f t="shared" si="244"/>
        <v>41829.592002314814</v>
      </c>
      <c r="T2575" s="13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8">
        <f t="shared" si="241"/>
        <v>0</v>
      </c>
      <c r="Q2576" t="str">
        <f t="shared" si="242"/>
        <v>food</v>
      </c>
      <c r="R2576" t="str">
        <f t="shared" si="243"/>
        <v>food trucks</v>
      </c>
      <c r="S2576" s="13">
        <f t="shared" si="244"/>
        <v>42487.825752314813</v>
      </c>
      <c r="T2576" s="13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8">
        <f t="shared" si="241"/>
        <v>0</v>
      </c>
      <c r="Q2577" t="str">
        <f t="shared" si="242"/>
        <v>food</v>
      </c>
      <c r="R2577" t="str">
        <f t="shared" si="243"/>
        <v>food trucks</v>
      </c>
      <c r="S2577" s="13">
        <f t="shared" si="244"/>
        <v>41986.108726851846</v>
      </c>
      <c r="T2577" s="13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8">
        <f t="shared" si="241"/>
        <v>0</v>
      </c>
      <c r="Q2578" t="str">
        <f t="shared" si="242"/>
        <v>food</v>
      </c>
      <c r="R2578" t="str">
        <f t="shared" si="243"/>
        <v>food trucks</v>
      </c>
      <c r="S2578" s="13">
        <f t="shared" si="244"/>
        <v>42060.00980324074</v>
      </c>
      <c r="T2578" s="13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8">
        <f t="shared" si="241"/>
        <v>0</v>
      </c>
      <c r="Q2579" t="str">
        <f t="shared" si="242"/>
        <v>food</v>
      </c>
      <c r="R2579" t="str">
        <f t="shared" si="243"/>
        <v>food trucks</v>
      </c>
      <c r="S2579" s="13">
        <f t="shared" si="244"/>
        <v>41830.820567129631</v>
      </c>
      <c r="T2579" s="13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8">
        <f t="shared" si="241"/>
        <v>0</v>
      </c>
      <c r="Q2580" t="str">
        <f t="shared" si="242"/>
        <v>food</v>
      </c>
      <c r="R2580" t="str">
        <f t="shared" si="243"/>
        <v>food trucks</v>
      </c>
      <c r="S2580" s="13">
        <f t="shared" si="244"/>
        <v>42238.022905092599</v>
      </c>
      <c r="T2580" s="13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0.13849999999999998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3">
        <f t="shared" si="244"/>
        <v>41837.829895833333</v>
      </c>
      <c r="T2581" s="13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0.6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3">
        <f t="shared" si="244"/>
        <v>42110.326423611114</v>
      </c>
      <c r="T2582" s="13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10.6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3">
        <f t="shared" si="244"/>
        <v>42294.628449074073</v>
      </c>
      <c r="T2583" s="13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1.1111111111111111E-3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13">
        <f t="shared" si="244"/>
        <v>42642.988819444443</v>
      </c>
      <c r="T2584" s="13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0.5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13">
        <f t="shared" si="244"/>
        <v>42019.76944444445</v>
      </c>
      <c r="T2585" s="13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8">
        <f t="shared" si="241"/>
        <v>0</v>
      </c>
      <c r="Q2586" t="str">
        <f t="shared" si="242"/>
        <v>food</v>
      </c>
      <c r="R2586" t="str">
        <f t="shared" si="243"/>
        <v>food trucks</v>
      </c>
      <c r="S2586" s="13">
        <f t="shared" si="244"/>
        <v>42140.173252314817</v>
      </c>
      <c r="T2586" s="13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0.16666666666666669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13">
        <f t="shared" si="244"/>
        <v>41795.963333333333</v>
      </c>
      <c r="T2587" s="13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0.16666666666666669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13">
        <f t="shared" si="244"/>
        <v>42333.330277777779</v>
      </c>
      <c r="T2588" s="13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3">
        <f t="shared" si="244"/>
        <v>42338.675381944442</v>
      </c>
      <c r="T2589" s="13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3.8833333333333329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3">
        <f t="shared" si="244"/>
        <v>42042.676226851851</v>
      </c>
      <c r="T2590" s="13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0.01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13">
        <f t="shared" si="244"/>
        <v>42422.536192129628</v>
      </c>
      <c r="T2591" s="13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8">
        <f t="shared" si="241"/>
        <v>0</v>
      </c>
      <c r="Q2592" t="str">
        <f t="shared" si="242"/>
        <v>food</v>
      </c>
      <c r="R2592" t="str">
        <f t="shared" si="243"/>
        <v>food trucks</v>
      </c>
      <c r="S2592" s="13">
        <f t="shared" si="244"/>
        <v>42388.589085648149</v>
      </c>
      <c r="T2592" s="13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13">
        <f t="shared" si="244"/>
        <v>42382.906527777777</v>
      </c>
      <c r="T2593" s="13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0.16666666666666669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13">
        <f t="shared" si="244"/>
        <v>41887.801168981481</v>
      </c>
      <c r="T2594" s="13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8">
        <f t="shared" si="241"/>
        <v>0</v>
      </c>
      <c r="Q2595" t="str">
        <f t="shared" si="242"/>
        <v>food</v>
      </c>
      <c r="R2595" t="str">
        <f t="shared" si="243"/>
        <v>food trucks</v>
      </c>
      <c r="S2595" s="13">
        <f t="shared" si="244"/>
        <v>42089.84520833334</v>
      </c>
      <c r="T2595" s="13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1.25E-3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13">
        <f t="shared" si="244"/>
        <v>41828.967916666668</v>
      </c>
      <c r="T2596" s="13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12.166666666666668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3">
        <f t="shared" si="244"/>
        <v>42760.244212962964</v>
      </c>
      <c r="T2597" s="13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23.588571428571427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3">
        <f t="shared" si="244"/>
        <v>41828.664456018516</v>
      </c>
      <c r="T2598" s="13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5.6666666666666661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3">
        <f t="shared" si="244"/>
        <v>42510.341631944444</v>
      </c>
      <c r="T2599" s="13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3">
        <f t="shared" si="244"/>
        <v>42240.840289351851</v>
      </c>
      <c r="T2600" s="13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0.99546510341776351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13">
        <f t="shared" si="244"/>
        <v>41809.754016203704</v>
      </c>
      <c r="T2601" s="13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6.9320000000000004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3">
        <f t="shared" si="244"/>
        <v>42394.900462962964</v>
      </c>
      <c r="T2602" s="13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661.4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3">
        <f t="shared" si="244"/>
        <v>41150.902187499996</v>
      </c>
      <c r="T2603" s="13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326.0916666666667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3">
        <f t="shared" si="244"/>
        <v>41915.747314814813</v>
      </c>
      <c r="T2604" s="13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101.48571428571429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3">
        <f t="shared" si="244"/>
        <v>41617.912662037037</v>
      </c>
      <c r="T2605" s="13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104.21799999999999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3">
        <f t="shared" si="244"/>
        <v>40998.051192129627</v>
      </c>
      <c r="T2606" s="13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107.42157000000002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3">
        <f t="shared" si="244"/>
        <v>42508.541550925926</v>
      </c>
      <c r="T2607" s="13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110.05454545454545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3">
        <f t="shared" si="244"/>
        <v>41726.712754629632</v>
      </c>
      <c r="T2608" s="13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407.7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3">
        <f t="shared" si="244"/>
        <v>42184.874675925923</v>
      </c>
      <c r="T2609" s="13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223.92500000000001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3">
        <f t="shared" si="244"/>
        <v>42767.801712962959</v>
      </c>
      <c r="T2610" s="13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303.80111428571428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3">
        <f t="shared" si="244"/>
        <v>41075.237858796296</v>
      </c>
      <c r="T2611" s="13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141.3251043268175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3">
        <f t="shared" si="244"/>
        <v>42564.881076388891</v>
      </c>
      <c r="T2612" s="13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2790.6363636363635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3">
        <f t="shared" si="244"/>
        <v>42704.335810185185</v>
      </c>
      <c r="T2613" s="13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171.76130000000001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3">
        <f t="shared" si="244"/>
        <v>41982.143171296295</v>
      </c>
      <c r="T2614" s="13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101.01333333333334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3">
        <f t="shared" si="244"/>
        <v>41143.81821759259</v>
      </c>
      <c r="T2615" s="13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3">
        <f t="shared" si="244"/>
        <v>41730.708472222221</v>
      </c>
      <c r="T2616" s="13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169.76511744127936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3">
        <f t="shared" si="244"/>
        <v>42453.49726851852</v>
      </c>
      <c r="T2617" s="13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114.53400000000001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3">
        <f t="shared" si="244"/>
        <v>42211.99454861111</v>
      </c>
      <c r="T2618" s="13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877.6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3">
        <f t="shared" si="244"/>
        <v>41902.874432870369</v>
      </c>
      <c r="T2619" s="13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105.38666666666667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3">
        <f t="shared" si="244"/>
        <v>42279.792372685188</v>
      </c>
      <c r="T2620" s="13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188.39999999999998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3">
        <f t="shared" si="244"/>
        <v>42273.884305555555</v>
      </c>
      <c r="T2621" s="13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143.65230769230772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3">
        <f t="shared" si="244"/>
        <v>42251.16715277778</v>
      </c>
      <c r="T2622" s="13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145.88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3">
        <f t="shared" si="244"/>
        <v>42115.74754629629</v>
      </c>
      <c r="T2623" s="13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131.184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3">
        <f t="shared" si="244"/>
        <v>42689.74324074074</v>
      </c>
      <c r="T2624" s="13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113.99999999999999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3">
        <f t="shared" si="244"/>
        <v>42692.256550925929</v>
      </c>
      <c r="T2625" s="13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1379.4206249999997</v>
      </c>
      <c r="P2626" s="8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3">
        <f t="shared" si="244"/>
        <v>41144.42155092593</v>
      </c>
      <c r="T2626" s="13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E2627/D2627*100</f>
        <v>956</v>
      </c>
      <c r="P2627" s="8">
        <f t="shared" ref="P2627:P2690" si="247">IFERROR(E2627/L2627,0)</f>
        <v>27.576923076923077</v>
      </c>
      <c r="Q2627" t="str">
        <f t="shared" ref="Q2627:Q2690" si="248">LEFT(N2627,(FIND("/",N2627,1)-1))</f>
        <v>technology</v>
      </c>
      <c r="R2627" t="str">
        <f t="shared" ref="R2627:R2690" si="249">MID(N2627,FIND("/",N2627)+1,256)</f>
        <v>space exploration</v>
      </c>
      <c r="S2627" s="13">
        <f t="shared" ref="S2627:S2690" si="250">(((J2627/60)/60)/24)+DATE(1970,1,1)</f>
        <v>42658.810277777782</v>
      </c>
      <c r="T2627" s="13">
        <f t="shared" ref="T2627:T2690" si="251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112.00000000000001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3">
        <f t="shared" si="250"/>
        <v>42128.628113425926</v>
      </c>
      <c r="T2628" s="13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646.66666666666663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3">
        <f t="shared" si="250"/>
        <v>42304.829409722224</v>
      </c>
      <c r="T2629" s="13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110.36948748510132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3">
        <f t="shared" si="250"/>
        <v>41953.966053240743</v>
      </c>
      <c r="T2630" s="13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127.74000000000001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3">
        <f t="shared" si="250"/>
        <v>42108.538449074069</v>
      </c>
      <c r="T2631" s="13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157.9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3">
        <f t="shared" si="250"/>
        <v>42524.105462962965</v>
      </c>
      <c r="T2632" s="13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114.66525000000001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3">
        <f t="shared" si="250"/>
        <v>42218.169293981482</v>
      </c>
      <c r="T2633" s="13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137.00934579439252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3">
        <f t="shared" si="250"/>
        <v>42494.061793981484</v>
      </c>
      <c r="T2634" s="13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354.62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3">
        <f t="shared" si="250"/>
        <v>41667.823287037041</v>
      </c>
      <c r="T2635" s="13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106.02150537634409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3">
        <f t="shared" si="250"/>
        <v>42612.656493055561</v>
      </c>
      <c r="T2636" s="13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3">
        <f t="shared" si="250"/>
        <v>42037.950937500005</v>
      </c>
      <c r="T2637" s="13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187.3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3">
        <f t="shared" si="250"/>
        <v>42636.614745370374</v>
      </c>
      <c r="T2638" s="13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166.2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3">
        <f t="shared" si="250"/>
        <v>42639.549479166672</v>
      </c>
      <c r="T2639" s="13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101.72910662824208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3">
        <f t="shared" si="250"/>
        <v>41989.913136574076</v>
      </c>
      <c r="T2640" s="13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3">
        <f t="shared" si="250"/>
        <v>42024.86513888889</v>
      </c>
      <c r="T2641" s="13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105.66666666666666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3">
        <f t="shared" si="250"/>
        <v>42103.160578703704</v>
      </c>
      <c r="T2642" s="13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3">
        <f t="shared" si="250"/>
        <v>41880.827118055553</v>
      </c>
      <c r="T2643" s="13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8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3">
        <f t="shared" si="250"/>
        <v>42536.246620370366</v>
      </c>
      <c r="T2644" s="13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33.559730999999999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3">
        <f t="shared" si="250"/>
        <v>42689.582349537035</v>
      </c>
      <c r="T2645" s="13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2.0529999999999999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3">
        <f t="shared" si="250"/>
        <v>42774.792071759264</v>
      </c>
      <c r="T2646" s="13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10.5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3">
        <f t="shared" si="250"/>
        <v>41921.842627314814</v>
      </c>
      <c r="T2647" s="13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8.4172840000000004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3">
        <f t="shared" si="250"/>
        <v>42226.313298611116</v>
      </c>
      <c r="T2648" s="13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3">
        <f t="shared" si="250"/>
        <v>42200.261793981481</v>
      </c>
      <c r="T2649" s="13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0.88333333333333341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3">
        <f t="shared" si="250"/>
        <v>42408.714814814812</v>
      </c>
      <c r="T2650" s="13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9.920000000000001E-2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3">
        <f t="shared" si="250"/>
        <v>42341.99700231482</v>
      </c>
      <c r="T2651" s="13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0.59666666666666668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3">
        <f t="shared" si="250"/>
        <v>42695.624340277776</v>
      </c>
      <c r="T2652" s="13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1.8689285714285715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3">
        <f t="shared" si="250"/>
        <v>42327.805659722217</v>
      </c>
      <c r="T2653" s="13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0.88500000000000001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3">
        <f t="shared" si="250"/>
        <v>41953.158854166672</v>
      </c>
      <c r="T2654" s="13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11.52156862745098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3">
        <f t="shared" si="250"/>
        <v>41771.651932870373</v>
      </c>
      <c r="T2655" s="13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5.1000000000000004E-2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3">
        <f t="shared" si="250"/>
        <v>42055.600995370376</v>
      </c>
      <c r="T2656" s="13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21.033333333333335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3">
        <f t="shared" si="250"/>
        <v>42381.866284722222</v>
      </c>
      <c r="T2657" s="13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11.436666666666667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3">
        <f t="shared" si="250"/>
        <v>42767.688518518517</v>
      </c>
      <c r="T2658" s="13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18.737933333333334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3">
        <f t="shared" si="250"/>
        <v>42551.928854166668</v>
      </c>
      <c r="T2659" s="13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9.285714285714286E-2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3">
        <f t="shared" si="250"/>
        <v>42551.884189814817</v>
      </c>
      <c r="T2660" s="13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2.7204081632653061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3">
        <f t="shared" si="250"/>
        <v>42082.069560185191</v>
      </c>
      <c r="T2661" s="13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9.5000000000000001E-2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3">
        <f t="shared" si="250"/>
        <v>42272.713171296295</v>
      </c>
      <c r="T2662" s="13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102.89999999999999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3">
        <f t="shared" si="250"/>
        <v>41542.958449074074</v>
      </c>
      <c r="T2663" s="13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106.80000000000001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3">
        <f t="shared" si="250"/>
        <v>42207.746678240743</v>
      </c>
      <c r="T2664" s="13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104.59625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3">
        <f t="shared" si="250"/>
        <v>42222.622766203705</v>
      </c>
      <c r="T2665" s="13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103.42857142857143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3">
        <f t="shared" si="250"/>
        <v>42313.02542824074</v>
      </c>
      <c r="T2666" s="13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123.14285714285715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3">
        <f t="shared" si="250"/>
        <v>42083.895532407405</v>
      </c>
      <c r="T2667" s="13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159.29509999999999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3">
        <f t="shared" si="250"/>
        <v>42235.764340277776</v>
      </c>
      <c r="T2668" s="13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110.66666666666667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3">
        <f t="shared" si="250"/>
        <v>42380.926111111112</v>
      </c>
      <c r="T2669" s="13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170.70000000000002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3">
        <f t="shared" si="250"/>
        <v>42275.588715277772</v>
      </c>
      <c r="T2670" s="13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125.125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3">
        <f t="shared" si="250"/>
        <v>42319.035833333335</v>
      </c>
      <c r="T2671" s="13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6.4158609339642041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3">
        <f t="shared" si="250"/>
        <v>41821.020601851851</v>
      </c>
      <c r="T2672" s="13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11.343999999999999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3">
        <f t="shared" si="250"/>
        <v>41962.749027777783</v>
      </c>
      <c r="T2673" s="13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33.19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3">
        <f t="shared" si="250"/>
        <v>42344.884143518517</v>
      </c>
      <c r="T2674" s="13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27.58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3">
        <f t="shared" si="250"/>
        <v>41912.541655092595</v>
      </c>
      <c r="T2675" s="13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62.839999999999996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3">
        <f t="shared" si="250"/>
        <v>42529.632754629631</v>
      </c>
      <c r="T2676" s="13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7.5880000000000001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3">
        <f t="shared" si="250"/>
        <v>41923.857511574075</v>
      </c>
      <c r="T2677" s="13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50.38095238095238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3">
        <f t="shared" si="250"/>
        <v>42482.624699074076</v>
      </c>
      <c r="T2678" s="13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17.512820512820511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3">
        <f t="shared" si="250"/>
        <v>41793.029432870368</v>
      </c>
      <c r="T2679" s="13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1.375E-2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3">
        <f t="shared" si="250"/>
        <v>42241.798206018517</v>
      </c>
      <c r="T2680" s="13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0.33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3">
        <f t="shared" si="250"/>
        <v>42033.001087962963</v>
      </c>
      <c r="T2681" s="13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0.86250000000000004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3">
        <f t="shared" si="250"/>
        <v>42436.211701388893</v>
      </c>
      <c r="T2682" s="13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0.6875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3">
        <f t="shared" si="250"/>
        <v>41805.895254629628</v>
      </c>
      <c r="T2683" s="13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28.299999999999997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3">
        <f t="shared" si="250"/>
        <v>41932.871990740743</v>
      </c>
      <c r="T2684" s="13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0.24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13">
        <f t="shared" si="250"/>
        <v>42034.75509259259</v>
      </c>
      <c r="T2685" s="13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1.1428571428571428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3">
        <f t="shared" si="250"/>
        <v>41820.914641203701</v>
      </c>
      <c r="T2686" s="13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0.02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13">
        <f t="shared" si="250"/>
        <v>42061.69594907407</v>
      </c>
      <c r="T2687" s="13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8">
        <f t="shared" si="247"/>
        <v>0</v>
      </c>
      <c r="Q2688" t="str">
        <f t="shared" si="248"/>
        <v>food</v>
      </c>
      <c r="R2688" t="str">
        <f t="shared" si="249"/>
        <v>food trucks</v>
      </c>
      <c r="S2688" s="13">
        <f t="shared" si="250"/>
        <v>41892.974803240737</v>
      </c>
      <c r="T2688" s="13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8">
        <f t="shared" si="247"/>
        <v>0</v>
      </c>
      <c r="Q2689" t="str">
        <f t="shared" si="248"/>
        <v>food</v>
      </c>
      <c r="R2689" t="str">
        <f t="shared" si="249"/>
        <v>food trucks</v>
      </c>
      <c r="S2689" s="13">
        <f t="shared" si="250"/>
        <v>42154.64025462963</v>
      </c>
      <c r="T2689" s="13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0.14799999999999999</v>
      </c>
      <c r="P2690" s="8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3">
        <f t="shared" si="250"/>
        <v>42028.118865740747</v>
      </c>
      <c r="T2690" s="13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E2691/D2691*100</f>
        <v>2.8571428571428571E-3</v>
      </c>
      <c r="P2691" s="8">
        <f t="shared" ref="P2691:P2754" si="253">IFERROR(E2691/L2691,0)</f>
        <v>1</v>
      </c>
      <c r="Q2691" t="str">
        <f t="shared" ref="Q2691:Q2754" si="254">LEFT(N2691,(FIND("/",N2691,1)-1))</f>
        <v>food</v>
      </c>
      <c r="R2691" t="str">
        <f t="shared" ref="R2691:R2754" si="255">MID(N2691,FIND("/",N2691)+1,256)</f>
        <v>food trucks</v>
      </c>
      <c r="S2691" s="13">
        <f t="shared" ref="S2691:S2754" si="256">(((J2691/60)/60)/24)+DATE(1970,1,1)</f>
        <v>42551.961689814809</v>
      </c>
      <c r="T2691" s="13">
        <f t="shared" ref="T2691:T2754" si="257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3">
        <f t="shared" si="256"/>
        <v>42113.105046296296</v>
      </c>
      <c r="T2692" s="13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5.3846153846153842E-2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3">
        <f t="shared" si="256"/>
        <v>42089.724039351851</v>
      </c>
      <c r="T2693" s="13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0.7142857142857143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13">
        <f t="shared" si="256"/>
        <v>42058.334027777775</v>
      </c>
      <c r="T2694" s="13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0.8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3">
        <f t="shared" si="256"/>
        <v>41834.138495370367</v>
      </c>
      <c r="T2695" s="13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3.3333333333333335E-3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13">
        <f t="shared" si="256"/>
        <v>41878.140497685185</v>
      </c>
      <c r="T2696" s="13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0.47333333333333333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3">
        <f t="shared" si="256"/>
        <v>42048.181921296295</v>
      </c>
      <c r="T2697" s="13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3">
        <f t="shared" si="256"/>
        <v>41964.844444444447</v>
      </c>
      <c r="T2698" s="13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26.35217391304348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3">
        <f t="shared" si="256"/>
        <v>42187.940081018518</v>
      </c>
      <c r="T2699" s="13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0.325125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3">
        <f t="shared" si="256"/>
        <v>41787.898240740738</v>
      </c>
      <c r="T2700" s="13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8">
        <f t="shared" si="253"/>
        <v>0</v>
      </c>
      <c r="Q2701" t="str">
        <f t="shared" si="254"/>
        <v>food</v>
      </c>
      <c r="R2701" t="str">
        <f t="shared" si="255"/>
        <v>food trucks</v>
      </c>
      <c r="S2701" s="13">
        <f t="shared" si="256"/>
        <v>41829.896562499998</v>
      </c>
      <c r="T2701" s="13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0.7000700070007001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3">
        <f t="shared" si="256"/>
        <v>41870.87467592593</v>
      </c>
      <c r="T2702" s="13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46.176470588235297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3">
        <f t="shared" si="256"/>
        <v>42801.774699074071</v>
      </c>
      <c r="T2703" s="13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34.410000000000004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3">
        <f t="shared" si="256"/>
        <v>42800.801817129628</v>
      </c>
      <c r="T2704" s="13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103.75000000000001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3">
        <f t="shared" si="256"/>
        <v>42756.690162037034</v>
      </c>
      <c r="T2705" s="13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6.0263157894736841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3">
        <f t="shared" si="256"/>
        <v>42787.862430555557</v>
      </c>
      <c r="T2706" s="13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10.539393939393939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3">
        <f t="shared" si="256"/>
        <v>42773.916180555556</v>
      </c>
      <c r="T2707" s="13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112.29714285714284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3">
        <f t="shared" si="256"/>
        <v>41899.294942129629</v>
      </c>
      <c r="T2708" s="13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350.84462500000001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3">
        <f t="shared" si="256"/>
        <v>41391.782905092594</v>
      </c>
      <c r="T2709" s="13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233.21535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3">
        <f t="shared" si="256"/>
        <v>42512.698217592595</v>
      </c>
      <c r="T2710" s="13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101.60599999999999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3">
        <f t="shared" si="256"/>
        <v>42612.149780092594</v>
      </c>
      <c r="T2711" s="13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153.90035000000003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3">
        <f t="shared" si="256"/>
        <v>41828.229490740741</v>
      </c>
      <c r="T2712" s="13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100.7161125319693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3">
        <f t="shared" si="256"/>
        <v>41780.745254629634</v>
      </c>
      <c r="T2713" s="13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131.38181818181818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3">
        <f t="shared" si="256"/>
        <v>41432.062037037038</v>
      </c>
      <c r="T2714" s="13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102.24133333333334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3">
        <f t="shared" si="256"/>
        <v>42322.653749999998</v>
      </c>
      <c r="T2715" s="13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116.35599999999999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3">
        <f t="shared" si="256"/>
        <v>42629.655046296291</v>
      </c>
      <c r="T2716" s="13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264.62241666666665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3">
        <f t="shared" si="256"/>
        <v>42387.398472222223</v>
      </c>
      <c r="T2717" s="13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119.98010000000001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3">
        <f t="shared" si="256"/>
        <v>42255.333252314813</v>
      </c>
      <c r="T2718" s="13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120.10400000000001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3">
        <f t="shared" si="256"/>
        <v>41934.914918981485</v>
      </c>
      <c r="T2719" s="13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103.58333333333334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3">
        <f t="shared" si="256"/>
        <v>42465.596585648149</v>
      </c>
      <c r="T2720" s="13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108.83333333333334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3">
        <f t="shared" si="256"/>
        <v>42418.031180555554</v>
      </c>
      <c r="T2721" s="13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118.12400000000001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3">
        <f t="shared" si="256"/>
        <v>42655.465891203698</v>
      </c>
      <c r="T2722" s="13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3">
        <f t="shared" si="256"/>
        <v>41493.543958333335</v>
      </c>
      <c r="T2723" s="13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252.54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3">
        <f t="shared" si="256"/>
        <v>42704.857094907406</v>
      </c>
      <c r="T2724" s="13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140.05000000000001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3">
        <f t="shared" si="256"/>
        <v>41944.83898148148</v>
      </c>
      <c r="T2725" s="13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296.87520259319291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3">
        <f t="shared" si="256"/>
        <v>42199.32707175926</v>
      </c>
      <c r="T2726" s="13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144.54249999999999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3">
        <f t="shared" si="256"/>
        <v>42745.744618055556</v>
      </c>
      <c r="T2727" s="13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105.745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3">
        <f t="shared" si="256"/>
        <v>42452.579988425925</v>
      </c>
      <c r="T2728" s="13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493.21000000000004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3">
        <f t="shared" si="256"/>
        <v>42198.676655092597</v>
      </c>
      <c r="T2729" s="13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201.82666666666668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3">
        <f t="shared" si="256"/>
        <v>42333.59993055556</v>
      </c>
      <c r="T2730" s="13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104.44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3">
        <f t="shared" si="256"/>
        <v>42095.240706018521</v>
      </c>
      <c r="T2731" s="13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170.29262962962963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3">
        <f t="shared" si="256"/>
        <v>41351.541377314818</v>
      </c>
      <c r="T2732" s="13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104.30333333333333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3">
        <f t="shared" si="256"/>
        <v>41872.525717592594</v>
      </c>
      <c r="T2733" s="13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118.25000000000001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3">
        <f t="shared" si="256"/>
        <v>41389.808194444442</v>
      </c>
      <c r="T2734" s="13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107.538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3">
        <f t="shared" si="256"/>
        <v>42044.272847222222</v>
      </c>
      <c r="T2735" s="13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3">
        <f t="shared" si="256"/>
        <v>42626.668888888889</v>
      </c>
      <c r="T2736" s="13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978.13466666666682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3">
        <f t="shared" si="256"/>
        <v>41316.120949074073</v>
      </c>
      <c r="T2737" s="13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122.9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3">
        <f t="shared" si="256"/>
        <v>41722.666354166664</v>
      </c>
      <c r="T2738" s="13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246.0608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3">
        <f t="shared" si="256"/>
        <v>41611.917673611111</v>
      </c>
      <c r="T2739" s="13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147.94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3">
        <f t="shared" si="256"/>
        <v>42620.143564814818</v>
      </c>
      <c r="T2740" s="13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384.09090909090907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3">
        <f t="shared" si="256"/>
        <v>41719.887928240743</v>
      </c>
      <c r="T2741" s="13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103.33333333333334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3">
        <f t="shared" si="256"/>
        <v>42045.031851851847</v>
      </c>
      <c r="T2742" s="13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0.43750000000000006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3">
        <f t="shared" si="256"/>
        <v>41911.657430555555</v>
      </c>
      <c r="T2743" s="13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29.24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3">
        <f t="shared" si="256"/>
        <v>41030.719756944447</v>
      </c>
      <c r="T2744" s="13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8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3">
        <f t="shared" si="256"/>
        <v>42632.328784722224</v>
      </c>
      <c r="T2745" s="13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5.21875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3">
        <f t="shared" si="256"/>
        <v>40938.062476851854</v>
      </c>
      <c r="T2746" s="13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21.887499999999999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3">
        <f t="shared" si="256"/>
        <v>41044.988055555557</v>
      </c>
      <c r="T2747" s="13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26.700000000000003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3">
        <f t="shared" si="256"/>
        <v>41850.781377314815</v>
      </c>
      <c r="T2748" s="13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28.000000000000004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3">
        <f t="shared" si="256"/>
        <v>41044.64811342593</v>
      </c>
      <c r="T2749" s="13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3">
        <f t="shared" si="256"/>
        <v>42585.7106712963</v>
      </c>
      <c r="T2750" s="13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3">
        <f t="shared" si="256"/>
        <v>42068.799039351856</v>
      </c>
      <c r="T2751" s="13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8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3">
        <f t="shared" si="256"/>
        <v>41078.899826388886</v>
      </c>
      <c r="T2752" s="13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8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3">
        <f t="shared" si="256"/>
        <v>41747.887060185189</v>
      </c>
      <c r="T2753" s="13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11.458333333333332</v>
      </c>
      <c r="P2754" s="8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3">
        <f t="shared" si="256"/>
        <v>40855.765092592592</v>
      </c>
      <c r="T2754" s="13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E2755/D2755*100</f>
        <v>19</v>
      </c>
      <c r="P2755" s="8">
        <f t="shared" ref="P2755:P2818" si="259">IFERROR(E2755/L2755,0)</f>
        <v>47.5</v>
      </c>
      <c r="Q2755" t="str">
        <f t="shared" ref="Q2755:Q2818" si="260">LEFT(N2755,(FIND("/",N2755,1)-1))</f>
        <v>publishing</v>
      </c>
      <c r="R2755" t="str">
        <f t="shared" ref="R2755:R2818" si="261">MID(N2755,FIND("/",N2755)+1,256)</f>
        <v>children's books</v>
      </c>
      <c r="S2755" s="13">
        <f t="shared" ref="S2755:S2818" si="262">(((J2755/60)/60)/24)+DATE(1970,1,1)</f>
        <v>41117.900729166664</v>
      </c>
      <c r="T2755" s="13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8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3">
        <f t="shared" si="262"/>
        <v>41863.636006944449</v>
      </c>
      <c r="T2756" s="13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3">
        <f t="shared" si="262"/>
        <v>42072.790821759263</v>
      </c>
      <c r="T2757" s="13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3">
        <f t="shared" si="262"/>
        <v>41620.90047453704</v>
      </c>
      <c r="T2758" s="13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0.66666666666666674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3">
        <f t="shared" si="262"/>
        <v>42573.65662037037</v>
      </c>
      <c r="T2759" s="13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11.700000000000001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3">
        <f t="shared" si="262"/>
        <v>42639.441932870366</v>
      </c>
      <c r="T2760" s="13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10.5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3">
        <f t="shared" si="262"/>
        <v>42524.36650462963</v>
      </c>
      <c r="T2761" s="13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8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3">
        <f t="shared" si="262"/>
        <v>41415.461319444446</v>
      </c>
      <c r="T2762" s="13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0.72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3">
        <f t="shared" si="262"/>
        <v>41247.063576388886</v>
      </c>
      <c r="T2763" s="13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0.76923076923076927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3">
        <f t="shared" si="262"/>
        <v>40927.036979166667</v>
      </c>
      <c r="T2764" s="13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0.22842639593908631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3">
        <f t="shared" si="262"/>
        <v>41373.579675925925</v>
      </c>
      <c r="T2765" s="13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3">
        <f t="shared" si="262"/>
        <v>41030.292025462964</v>
      </c>
      <c r="T2766" s="13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8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3">
        <f t="shared" si="262"/>
        <v>41194.579027777778</v>
      </c>
      <c r="T2767" s="13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3">
        <f t="shared" si="262"/>
        <v>40736.668032407404</v>
      </c>
      <c r="T2768" s="13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0.85000000000000009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3">
        <f t="shared" si="262"/>
        <v>42172.958912037036</v>
      </c>
      <c r="T2769" s="13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14.314285714285715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3">
        <f t="shared" si="262"/>
        <v>40967.614849537036</v>
      </c>
      <c r="T2770" s="13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0.25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3">
        <f t="shared" si="262"/>
        <v>41745.826273148145</v>
      </c>
      <c r="T2771" s="13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10.411249999999999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3">
        <f t="shared" si="262"/>
        <v>41686.705208333333</v>
      </c>
      <c r="T2772" s="13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8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3">
        <f t="shared" si="262"/>
        <v>41257.531712962962</v>
      </c>
      <c r="T2773" s="13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8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3">
        <f t="shared" si="262"/>
        <v>41537.869143518517</v>
      </c>
      <c r="T2774" s="13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0.18867924528301888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3">
        <f t="shared" si="262"/>
        <v>42474.86482638889</v>
      </c>
      <c r="T2775" s="13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14.249999999999998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3">
        <f t="shared" si="262"/>
        <v>41311.126481481479</v>
      </c>
      <c r="T2776" s="13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3">
        <f t="shared" si="262"/>
        <v>40863.013356481482</v>
      </c>
      <c r="T2777" s="13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7.8809523809523814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3">
        <f t="shared" si="262"/>
        <v>42136.297175925924</v>
      </c>
      <c r="T2778" s="13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0.33333333333333337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3">
        <f t="shared" si="262"/>
        <v>42172.669027777782</v>
      </c>
      <c r="T2779" s="13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25.545454545454543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3">
        <f t="shared" si="262"/>
        <v>41846.978078703702</v>
      </c>
      <c r="T2780" s="13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3">
        <f t="shared" si="262"/>
        <v>42300.585891203707</v>
      </c>
      <c r="T2781" s="13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8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3">
        <f t="shared" si="262"/>
        <v>42774.447777777779</v>
      </c>
      <c r="T2782" s="13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105.28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13">
        <f t="shared" si="262"/>
        <v>42018.94159722222</v>
      </c>
      <c r="T2783" s="13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3">
        <f t="shared" si="262"/>
        <v>42026.924976851849</v>
      </c>
      <c r="T2784" s="13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3">
        <f t="shared" si="262"/>
        <v>42103.535254629634</v>
      </c>
      <c r="T2785" s="13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3">
        <f t="shared" si="262"/>
        <v>41920.787534722222</v>
      </c>
      <c r="T2786" s="13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104.67999999999999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3">
        <f t="shared" si="262"/>
        <v>42558.189432870371</v>
      </c>
      <c r="T2787" s="13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117.83999999999999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3">
        <f t="shared" si="262"/>
        <v>41815.569212962961</v>
      </c>
      <c r="T2788" s="13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119.7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13">
        <f t="shared" si="262"/>
        <v>41808.198518518519</v>
      </c>
      <c r="T2789" s="13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102.49999999999999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13">
        <f t="shared" si="262"/>
        <v>42550.701886574068</v>
      </c>
      <c r="T2790" s="13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101.16666666666667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3">
        <f t="shared" si="262"/>
        <v>42056.013124999998</v>
      </c>
      <c r="T2791" s="13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105.33333333333333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3">
        <f t="shared" si="262"/>
        <v>42016.938692129625</v>
      </c>
      <c r="T2792" s="13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102.49999999999999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3">
        <f t="shared" si="262"/>
        <v>42591.899988425925</v>
      </c>
      <c r="T2793" s="13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107.60000000000001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3">
        <f t="shared" si="262"/>
        <v>42183.231006944443</v>
      </c>
      <c r="T2794" s="13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110.5675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3">
        <f t="shared" si="262"/>
        <v>42176.419039351851</v>
      </c>
      <c r="T2795" s="13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13">
        <f t="shared" si="262"/>
        <v>42416.691655092596</v>
      </c>
      <c r="T2796" s="13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104.28571428571429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13">
        <f t="shared" si="262"/>
        <v>41780.525937500002</v>
      </c>
      <c r="T2797" s="13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13">
        <f t="shared" si="262"/>
        <v>41795.528101851851</v>
      </c>
      <c r="T2798" s="13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102.64512500000001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3">
        <f t="shared" si="262"/>
        <v>41798.94027777778</v>
      </c>
      <c r="T2799" s="13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101.4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3">
        <f t="shared" si="262"/>
        <v>42201.675011574072</v>
      </c>
      <c r="T2800" s="13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116.6348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3">
        <f t="shared" si="262"/>
        <v>42507.264699074076</v>
      </c>
      <c r="T2801" s="13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3">
        <f t="shared" si="262"/>
        <v>41948.552847222221</v>
      </c>
      <c r="T2802" s="13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133.20000000000002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3">
        <f t="shared" si="262"/>
        <v>41900.243159722224</v>
      </c>
      <c r="T2803" s="13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101.83333333333333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3">
        <f t="shared" si="262"/>
        <v>42192.64707175926</v>
      </c>
      <c r="T2804" s="13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127.95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3">
        <f t="shared" si="262"/>
        <v>42158.065694444449</v>
      </c>
      <c r="T2805" s="13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114.99999999999999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13">
        <f t="shared" si="262"/>
        <v>41881.453587962962</v>
      </c>
      <c r="T2806" s="13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110.00000000000001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3">
        <f t="shared" si="262"/>
        <v>42213.505474537036</v>
      </c>
      <c r="T2807" s="13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112.1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3">
        <f t="shared" si="262"/>
        <v>42185.267245370371</v>
      </c>
      <c r="T2808" s="13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3">
        <f t="shared" si="262"/>
        <v>42154.873124999998</v>
      </c>
      <c r="T2809" s="13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100.24444444444444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3">
        <f t="shared" si="262"/>
        <v>42208.84646990741</v>
      </c>
      <c r="T2810" s="13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102.4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3">
        <f t="shared" si="262"/>
        <v>42451.496817129635</v>
      </c>
      <c r="T2811" s="13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108.2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3">
        <f t="shared" si="262"/>
        <v>41759.13962962963</v>
      </c>
      <c r="T2812" s="13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100.27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3">
        <f t="shared" si="262"/>
        <v>42028.496562500004</v>
      </c>
      <c r="T2813" s="13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113.3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3">
        <f t="shared" si="262"/>
        <v>42054.74418981481</v>
      </c>
      <c r="T2814" s="13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127.57571428571428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3">
        <f t="shared" si="262"/>
        <v>42693.742604166662</v>
      </c>
      <c r="T2815" s="13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107.73333333333332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13">
        <f t="shared" si="262"/>
        <v>42103.399479166663</v>
      </c>
      <c r="T2816" s="13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3">
        <f t="shared" si="262"/>
        <v>42559.776724537034</v>
      </c>
      <c r="T2817" s="13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141.56666666666666</v>
      </c>
      <c r="P2818" s="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3">
        <f t="shared" si="262"/>
        <v>42188.467499999999</v>
      </c>
      <c r="T2818" s="13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E2819/D2819*100</f>
        <v>130</v>
      </c>
      <c r="P2819" s="8">
        <f t="shared" ref="P2819:P2882" si="265">IFERROR(E2819/L2819,0)</f>
        <v>23.636363636363637</v>
      </c>
      <c r="Q2819" t="str">
        <f t="shared" ref="Q2819:Q2882" si="266">LEFT(N2819,(FIND("/",N2819,1)-1))</f>
        <v>theater</v>
      </c>
      <c r="R2819" t="str">
        <f t="shared" ref="R2819:R2882" si="267">MID(N2819,FIND("/",N2819)+1,256)</f>
        <v>plays</v>
      </c>
      <c r="S2819" s="13">
        <f t="shared" ref="S2819:S2882" si="268">(((J2819/60)/60)/24)+DATE(1970,1,1)</f>
        <v>42023.634976851856</v>
      </c>
      <c r="T2819" s="13">
        <f t="shared" ref="T2819:T2882" si="26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3">
        <f t="shared" si="268"/>
        <v>42250.598217592589</v>
      </c>
      <c r="T2820" s="13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104.80000000000001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3">
        <f t="shared" si="268"/>
        <v>42139.525567129633</v>
      </c>
      <c r="T2821" s="13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13">
        <f t="shared" si="268"/>
        <v>42401.610983796301</v>
      </c>
      <c r="T2822" s="13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3">
        <f t="shared" si="268"/>
        <v>41875.922858796301</v>
      </c>
      <c r="T2823" s="13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3">
        <f t="shared" si="268"/>
        <v>42060.683935185181</v>
      </c>
      <c r="T2824" s="13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3">
        <f t="shared" si="268"/>
        <v>42067.011643518519</v>
      </c>
      <c r="T2825" s="13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116.92307692307693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3">
        <f t="shared" si="268"/>
        <v>42136.270787037036</v>
      </c>
      <c r="T2826" s="13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103.33333333333334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3">
        <f t="shared" si="268"/>
        <v>42312.792662037042</v>
      </c>
      <c r="T2827" s="13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107.74999999999999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3">
        <f t="shared" si="268"/>
        <v>42171.034861111111</v>
      </c>
      <c r="T2828" s="13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120.24999999999999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3">
        <f t="shared" si="268"/>
        <v>42494.683634259258</v>
      </c>
      <c r="T2829" s="13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100.37894736842105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3">
        <f t="shared" si="268"/>
        <v>42254.264687499999</v>
      </c>
      <c r="T2830" s="13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106.52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3">
        <f t="shared" si="268"/>
        <v>42495.434236111112</v>
      </c>
      <c r="T2831" s="13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3">
        <f t="shared" si="268"/>
        <v>41758.839675925927</v>
      </c>
      <c r="T2832" s="13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110.66666666666667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3">
        <f t="shared" si="268"/>
        <v>42171.824884259258</v>
      </c>
      <c r="T2833" s="13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114.71959999999999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3">
        <f t="shared" si="268"/>
        <v>41938.709421296298</v>
      </c>
      <c r="T2834" s="13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108.25925925925925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3">
        <f t="shared" si="268"/>
        <v>42268.127696759257</v>
      </c>
      <c r="T2835" s="13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3">
        <f t="shared" si="268"/>
        <v>42019.959837962961</v>
      </c>
      <c r="T2836" s="13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187.09899999999999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3">
        <f t="shared" si="268"/>
        <v>42313.703900462962</v>
      </c>
      <c r="T2837" s="13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107.77777777777777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3">
        <f t="shared" si="268"/>
        <v>42746.261782407411</v>
      </c>
      <c r="T2838" s="13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3">
        <f t="shared" si="268"/>
        <v>42307.908379629633</v>
      </c>
      <c r="T2839" s="13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120.24999999999999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3">
        <f t="shared" si="268"/>
        <v>41842.607592592591</v>
      </c>
      <c r="T2840" s="13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111.42857142857143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3">
        <f t="shared" si="268"/>
        <v>41853.240208333329</v>
      </c>
      <c r="T2841" s="13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3">
        <f t="shared" si="268"/>
        <v>42060.035636574074</v>
      </c>
      <c r="T2842" s="13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13">
        <f t="shared" si="268"/>
        <v>42291.739548611105</v>
      </c>
      <c r="T2843" s="13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8">
        <f t="shared" si="265"/>
        <v>0</v>
      </c>
      <c r="Q2844" t="str">
        <f t="shared" si="266"/>
        <v>theater</v>
      </c>
      <c r="R2844" t="str">
        <f t="shared" si="267"/>
        <v>plays</v>
      </c>
      <c r="S2844" s="13">
        <f t="shared" si="268"/>
        <v>41784.952488425923</v>
      </c>
      <c r="T2844" s="13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8">
        <f t="shared" si="265"/>
        <v>0</v>
      </c>
      <c r="Q2845" t="str">
        <f t="shared" si="266"/>
        <v>theater</v>
      </c>
      <c r="R2845" t="str">
        <f t="shared" si="267"/>
        <v>plays</v>
      </c>
      <c r="S2845" s="13">
        <f t="shared" si="268"/>
        <v>42492.737847222219</v>
      </c>
      <c r="T2845" s="13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5.4545454545454541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13">
        <f t="shared" si="268"/>
        <v>42709.546064814815</v>
      </c>
      <c r="T2846" s="13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31.546666666666667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3">
        <f t="shared" si="268"/>
        <v>42103.016585648147</v>
      </c>
      <c r="T2847" s="13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8">
        <f t="shared" si="265"/>
        <v>0</v>
      </c>
      <c r="Q2848" t="str">
        <f t="shared" si="266"/>
        <v>theater</v>
      </c>
      <c r="R2848" t="str">
        <f t="shared" si="267"/>
        <v>plays</v>
      </c>
      <c r="S2848" s="13">
        <f t="shared" si="268"/>
        <v>42108.692060185189</v>
      </c>
      <c r="T2848" s="13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8">
        <f t="shared" si="265"/>
        <v>0</v>
      </c>
      <c r="Q2849" t="str">
        <f t="shared" si="266"/>
        <v>theater</v>
      </c>
      <c r="R2849" t="str">
        <f t="shared" si="267"/>
        <v>plays</v>
      </c>
      <c r="S2849" s="13">
        <f t="shared" si="268"/>
        <v>42453.806307870371</v>
      </c>
      <c r="T2849" s="13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0.2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3">
        <f t="shared" si="268"/>
        <v>42123.648831018523</v>
      </c>
      <c r="T2850" s="13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13">
        <f t="shared" si="268"/>
        <v>42453.428240740745</v>
      </c>
      <c r="T2851" s="13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3.8875000000000002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3">
        <f t="shared" si="268"/>
        <v>41858.007071759261</v>
      </c>
      <c r="T2852" s="13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8">
        <f t="shared" si="265"/>
        <v>0</v>
      </c>
      <c r="Q2853" t="str">
        <f t="shared" si="266"/>
        <v>theater</v>
      </c>
      <c r="R2853" t="str">
        <f t="shared" si="267"/>
        <v>plays</v>
      </c>
      <c r="S2853" s="13">
        <f t="shared" si="268"/>
        <v>42390.002650462964</v>
      </c>
      <c r="T2853" s="13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3">
        <f t="shared" si="268"/>
        <v>41781.045173611114</v>
      </c>
      <c r="T2854" s="13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8">
        <f t="shared" si="265"/>
        <v>0</v>
      </c>
      <c r="Q2855" t="str">
        <f t="shared" si="266"/>
        <v>theater</v>
      </c>
      <c r="R2855" t="str">
        <f t="shared" si="267"/>
        <v>plays</v>
      </c>
      <c r="S2855" s="13">
        <f t="shared" si="268"/>
        <v>41836.190937499996</v>
      </c>
      <c r="T2855" s="13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41.699999999999996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3">
        <f t="shared" si="268"/>
        <v>42111.71665509259</v>
      </c>
      <c r="T2856" s="13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13">
        <f t="shared" si="268"/>
        <v>42370.007766203707</v>
      </c>
      <c r="T2857" s="13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4.8666666666666663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3">
        <f t="shared" si="268"/>
        <v>42165.037581018521</v>
      </c>
      <c r="T2858" s="13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19.736842105263158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13">
        <f t="shared" si="268"/>
        <v>42726.920081018514</v>
      </c>
      <c r="T2859" s="13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8">
        <f t="shared" si="265"/>
        <v>0</v>
      </c>
      <c r="Q2860" t="str">
        <f t="shared" si="266"/>
        <v>theater</v>
      </c>
      <c r="R2860" t="str">
        <f t="shared" si="267"/>
        <v>plays</v>
      </c>
      <c r="S2860" s="13">
        <f t="shared" si="268"/>
        <v>41954.545081018514</v>
      </c>
      <c r="T2860" s="13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13">
        <f t="shared" si="268"/>
        <v>42233.362314814818</v>
      </c>
      <c r="T2861" s="13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3">
        <f t="shared" si="268"/>
        <v>42480.800648148142</v>
      </c>
      <c r="T2862" s="13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3">
        <f t="shared" si="268"/>
        <v>42257.590833333335</v>
      </c>
      <c r="T2863" s="13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0.43307086614173229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3">
        <f t="shared" si="268"/>
        <v>41784.789687500001</v>
      </c>
      <c r="T2864" s="13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0.04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13">
        <f t="shared" si="268"/>
        <v>41831.675034722226</v>
      </c>
      <c r="T2865" s="13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3">
        <f t="shared" si="268"/>
        <v>42172.613506944443</v>
      </c>
      <c r="T2866" s="13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8">
        <f t="shared" si="265"/>
        <v>0</v>
      </c>
      <c r="Q2867" t="str">
        <f t="shared" si="266"/>
        <v>theater</v>
      </c>
      <c r="R2867" t="str">
        <f t="shared" si="267"/>
        <v>plays</v>
      </c>
      <c r="S2867" s="13">
        <f t="shared" si="268"/>
        <v>41950.114108796297</v>
      </c>
      <c r="T2867" s="13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0.89999999999999991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13">
        <f t="shared" si="268"/>
        <v>42627.955104166671</v>
      </c>
      <c r="T2868" s="13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20.16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13">
        <f t="shared" si="268"/>
        <v>42531.195277777777</v>
      </c>
      <c r="T2869" s="13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42.011733333333332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3">
        <f t="shared" si="268"/>
        <v>42618.827013888891</v>
      </c>
      <c r="T2870" s="13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0.88500000000000001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13">
        <f t="shared" si="268"/>
        <v>42540.593530092592</v>
      </c>
      <c r="T2871" s="13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3">
        <f t="shared" si="268"/>
        <v>41746.189409722225</v>
      </c>
      <c r="T2872" s="13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4.67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3">
        <f t="shared" si="268"/>
        <v>41974.738576388889</v>
      </c>
      <c r="T2873" s="13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8">
        <f t="shared" si="265"/>
        <v>0</v>
      </c>
      <c r="Q2874" t="str">
        <f t="shared" si="266"/>
        <v>theater</v>
      </c>
      <c r="R2874" t="str">
        <f t="shared" si="267"/>
        <v>plays</v>
      </c>
      <c r="S2874" s="13">
        <f t="shared" si="268"/>
        <v>42115.11618055556</v>
      </c>
      <c r="T2874" s="13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38.119999999999997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3">
        <f t="shared" si="268"/>
        <v>42002.817488425921</v>
      </c>
      <c r="T2875" s="13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3">
        <f t="shared" si="268"/>
        <v>42722.84474537037</v>
      </c>
      <c r="T2876" s="13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3.4999999999999996E-2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3">
        <f t="shared" si="268"/>
        <v>42465.128391203703</v>
      </c>
      <c r="T2877" s="13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8">
        <f t="shared" si="265"/>
        <v>0</v>
      </c>
      <c r="Q2878" t="str">
        <f t="shared" si="266"/>
        <v>theater</v>
      </c>
      <c r="R2878" t="str">
        <f t="shared" si="267"/>
        <v>plays</v>
      </c>
      <c r="S2878" s="13">
        <f t="shared" si="268"/>
        <v>42171.743969907402</v>
      </c>
      <c r="T2878" s="13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10.833333333333334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3">
        <f t="shared" si="268"/>
        <v>42672.955138888887</v>
      </c>
      <c r="T2879" s="13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13">
        <f t="shared" si="268"/>
        <v>42128.615682870368</v>
      </c>
      <c r="T2880" s="13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0.2589285714285714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13">
        <f t="shared" si="268"/>
        <v>42359.725243055553</v>
      </c>
      <c r="T2881" s="13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23.333333333333332</v>
      </c>
      <c r="P2882" s="8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3">
        <f t="shared" si="268"/>
        <v>42192.905694444446</v>
      </c>
      <c r="T2882" s="13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E2883/D2883*100</f>
        <v>0</v>
      </c>
      <c r="P2883" s="8">
        <f t="shared" ref="P2883:P2946" si="271">IFERROR(E2883/L2883,0)</f>
        <v>0</v>
      </c>
      <c r="Q2883" t="str">
        <f t="shared" ref="Q2883:Q2946" si="272">LEFT(N2883,(FIND("/",N2883,1)-1))</f>
        <v>theater</v>
      </c>
      <c r="R2883" t="str">
        <f t="shared" ref="R2883:R2946" si="273">MID(N2883,FIND("/",N2883)+1,256)</f>
        <v>plays</v>
      </c>
      <c r="S2883" s="13">
        <f t="shared" ref="S2883:S2946" si="274">(((J2883/60)/60)/24)+DATE(1970,1,1)</f>
        <v>41916.597638888888</v>
      </c>
      <c r="T2883" s="13">
        <f t="shared" ref="T2883:T2946" si="275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13">
        <f t="shared" si="274"/>
        <v>42461.596273148149</v>
      </c>
      <c r="T2884" s="13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13">
        <f t="shared" si="274"/>
        <v>42370.90320601852</v>
      </c>
      <c r="T2885" s="13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0.41111111111111115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13">
        <f t="shared" si="274"/>
        <v>41948.727256944447</v>
      </c>
      <c r="T2886" s="13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32.5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13">
        <f t="shared" si="274"/>
        <v>42047.07640046296</v>
      </c>
      <c r="T2887" s="13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13">
        <f t="shared" si="274"/>
        <v>42261.632916666669</v>
      </c>
      <c r="T2888" s="13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0.16666666666666669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13">
        <f t="shared" si="274"/>
        <v>41985.427361111113</v>
      </c>
      <c r="T2889" s="13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8">
        <f t="shared" si="271"/>
        <v>0</v>
      </c>
      <c r="Q2890" t="str">
        <f t="shared" si="272"/>
        <v>theater</v>
      </c>
      <c r="R2890" t="str">
        <f t="shared" si="273"/>
        <v>plays</v>
      </c>
      <c r="S2890" s="13">
        <f t="shared" si="274"/>
        <v>41922.535185185188</v>
      </c>
      <c r="T2890" s="13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38.066666666666663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3">
        <f t="shared" si="274"/>
        <v>41850.863252314812</v>
      </c>
      <c r="T2891" s="13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13">
        <f t="shared" si="274"/>
        <v>41831.742962962962</v>
      </c>
      <c r="T2892" s="13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13">
        <f t="shared" si="274"/>
        <v>42415.883425925931</v>
      </c>
      <c r="T2893" s="13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9.0909090909090917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3">
        <f t="shared" si="274"/>
        <v>41869.714166666665</v>
      </c>
      <c r="T2894" s="13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0.5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13">
        <f t="shared" si="274"/>
        <v>41953.773090277777</v>
      </c>
      <c r="T2895" s="13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8">
        <f t="shared" si="271"/>
        <v>0</v>
      </c>
      <c r="Q2896" t="str">
        <f t="shared" si="272"/>
        <v>theater</v>
      </c>
      <c r="R2896" t="str">
        <f t="shared" si="273"/>
        <v>plays</v>
      </c>
      <c r="S2896" s="13">
        <f t="shared" si="274"/>
        <v>42037.986284722225</v>
      </c>
      <c r="T2896" s="13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4.5999999999999996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13">
        <f t="shared" si="274"/>
        <v>41811.555462962962</v>
      </c>
      <c r="T2897" s="13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20.833333333333336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3">
        <f t="shared" si="274"/>
        <v>42701.908807870372</v>
      </c>
      <c r="T2898" s="13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3">
        <f t="shared" si="274"/>
        <v>42258.646504629629</v>
      </c>
      <c r="T2899" s="13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4.2133333333333338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3">
        <f t="shared" si="274"/>
        <v>42278.664965277778</v>
      </c>
      <c r="T2900" s="13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8">
        <f t="shared" si="271"/>
        <v>0</v>
      </c>
      <c r="Q2901" t="str">
        <f t="shared" si="272"/>
        <v>theater</v>
      </c>
      <c r="R2901" t="str">
        <f t="shared" si="273"/>
        <v>plays</v>
      </c>
      <c r="S2901" s="13">
        <f t="shared" si="274"/>
        <v>42515.078217592592</v>
      </c>
      <c r="T2901" s="13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61.909090909090914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3">
        <f t="shared" si="274"/>
        <v>41830.234166666669</v>
      </c>
      <c r="T2902" s="13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0.8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13">
        <f t="shared" si="274"/>
        <v>41982.904386574075</v>
      </c>
      <c r="T2903" s="13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1.6666666666666666E-2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13">
        <f t="shared" si="274"/>
        <v>42210.439768518518</v>
      </c>
      <c r="T2904" s="13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0.77999999999999992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13">
        <f t="shared" si="274"/>
        <v>42196.166874999995</v>
      </c>
      <c r="T2905" s="13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13">
        <f t="shared" si="274"/>
        <v>41940.967951388891</v>
      </c>
      <c r="T2906" s="13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17.771428571428572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3">
        <f t="shared" si="274"/>
        <v>42606.056863425925</v>
      </c>
      <c r="T2907" s="13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9.4166666666666661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3">
        <f t="shared" si="274"/>
        <v>42199.648912037039</v>
      </c>
      <c r="T2908" s="13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0.08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13">
        <f t="shared" si="274"/>
        <v>42444.877743055549</v>
      </c>
      <c r="T2909" s="13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13">
        <f t="shared" si="274"/>
        <v>42499.731701388882</v>
      </c>
      <c r="T2910" s="13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1.1111111111111112E-2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13">
        <f t="shared" si="274"/>
        <v>41929.266215277778</v>
      </c>
      <c r="T2911" s="13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3.3333333333333335E-3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13">
        <f t="shared" si="274"/>
        <v>42107.841284722221</v>
      </c>
      <c r="T2912" s="13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36.5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3">
        <f t="shared" si="274"/>
        <v>42142.768819444449</v>
      </c>
      <c r="T2913" s="13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14.058171745152354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3">
        <f t="shared" si="274"/>
        <v>42354.131643518514</v>
      </c>
      <c r="T2914" s="13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0.02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13">
        <f t="shared" si="274"/>
        <v>41828.922905092593</v>
      </c>
      <c r="T2915" s="13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4.0000000000000001E-3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13">
        <f t="shared" si="274"/>
        <v>42017.907337962963</v>
      </c>
      <c r="T2916" s="13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61.1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3">
        <f t="shared" si="274"/>
        <v>42415.398032407407</v>
      </c>
      <c r="T2917" s="13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7.8378378378378386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3">
        <f t="shared" si="274"/>
        <v>41755.476724537039</v>
      </c>
      <c r="T2918" s="13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21.85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3">
        <f t="shared" si="274"/>
        <v>42245.234340277777</v>
      </c>
      <c r="T2919" s="13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27.24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3">
        <f t="shared" si="274"/>
        <v>42278.629710648151</v>
      </c>
      <c r="T2920" s="13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13">
        <f t="shared" si="274"/>
        <v>41826.61954861111</v>
      </c>
      <c r="T2921" s="13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26.840000000000003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3">
        <f t="shared" si="274"/>
        <v>42058.792476851857</v>
      </c>
      <c r="T2922" s="13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13">
        <f t="shared" si="274"/>
        <v>41877.886620370373</v>
      </c>
      <c r="T2923" s="13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3">
        <f t="shared" si="274"/>
        <v>42097.874155092592</v>
      </c>
      <c r="T2924" s="13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13">
        <f t="shared" si="274"/>
        <v>42013.15253472222</v>
      </c>
      <c r="T2925" s="13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103.2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3">
        <f t="shared" si="274"/>
        <v>42103.556828703702</v>
      </c>
      <c r="T2926" s="13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102.44597777777777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3">
        <f t="shared" si="274"/>
        <v>41863.584120370368</v>
      </c>
      <c r="T2927" s="13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13">
        <f t="shared" si="274"/>
        <v>42044.765960648147</v>
      </c>
      <c r="T2928" s="13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130.83333333333334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3">
        <f t="shared" si="274"/>
        <v>41806.669317129628</v>
      </c>
      <c r="T2929" s="13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3">
        <f t="shared" si="274"/>
        <v>42403.998217592598</v>
      </c>
      <c r="T2930" s="13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102.06937499999999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3">
        <f t="shared" si="274"/>
        <v>41754.564328703702</v>
      </c>
      <c r="T2931" s="13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100.92000000000002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3">
        <f t="shared" si="274"/>
        <v>42101.584074074075</v>
      </c>
      <c r="T2932" s="13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3">
        <f t="shared" si="274"/>
        <v>41872.291238425925</v>
      </c>
      <c r="T2933" s="13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105.0967741935484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3">
        <f t="shared" si="274"/>
        <v>42025.164780092593</v>
      </c>
      <c r="T2934" s="13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102.76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3">
        <f t="shared" si="274"/>
        <v>42495.956631944442</v>
      </c>
      <c r="T2935" s="13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3">
        <f t="shared" si="274"/>
        <v>41775.636157407411</v>
      </c>
      <c r="T2936" s="13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100.88571428571429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3">
        <f t="shared" si="274"/>
        <v>42553.583425925928</v>
      </c>
      <c r="T2937" s="13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3">
        <f t="shared" si="274"/>
        <v>41912.650729166664</v>
      </c>
      <c r="T2938" s="13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133.33333333333331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3">
        <f t="shared" si="274"/>
        <v>41803.457326388889</v>
      </c>
      <c r="T2939" s="13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101.375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3">
        <f t="shared" si="274"/>
        <v>42004.703865740739</v>
      </c>
      <c r="T2940" s="13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102.875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3">
        <f t="shared" si="274"/>
        <v>41845.809166666666</v>
      </c>
      <c r="T2941" s="13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107.24000000000001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3">
        <f t="shared" si="274"/>
        <v>41982.773356481484</v>
      </c>
      <c r="T2942" s="13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4.0000000000000001E-3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13">
        <f t="shared" si="274"/>
        <v>42034.960127314815</v>
      </c>
      <c r="T2943" s="13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20.424999999999997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3">
        <f t="shared" si="274"/>
        <v>42334.803923611107</v>
      </c>
      <c r="T2944" s="13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8">
        <f t="shared" si="271"/>
        <v>0</v>
      </c>
      <c r="Q2945" t="str">
        <f t="shared" si="272"/>
        <v>theater</v>
      </c>
      <c r="R2945" t="str">
        <f t="shared" si="273"/>
        <v>spaces</v>
      </c>
      <c r="S2945" s="13">
        <f t="shared" si="274"/>
        <v>42077.129398148143</v>
      </c>
      <c r="T2945" s="13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1</v>
      </c>
      <c r="P2946" s="8">
        <f t="shared" si="271"/>
        <v>100</v>
      </c>
      <c r="Q2946" t="str">
        <f t="shared" si="272"/>
        <v>theater</v>
      </c>
      <c r="R2946" t="str">
        <f t="shared" si="273"/>
        <v>spaces</v>
      </c>
      <c r="S2946" s="13">
        <f t="shared" si="274"/>
        <v>42132.9143287037</v>
      </c>
      <c r="T2946" s="13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E2947/D2947*100</f>
        <v>0</v>
      </c>
      <c r="P2947" s="8">
        <f t="shared" ref="P2947:P3010" si="277">IFERROR(E2947/L2947,0)</f>
        <v>0</v>
      </c>
      <c r="Q2947" t="str">
        <f t="shared" ref="Q2947:Q3010" si="278">LEFT(N2947,(FIND("/",N2947,1)-1))</f>
        <v>theater</v>
      </c>
      <c r="R2947" t="str">
        <f t="shared" ref="R2947:R3010" si="279">MID(N2947,FIND("/",N2947)+1,256)</f>
        <v>spaces</v>
      </c>
      <c r="S2947" s="13">
        <f t="shared" ref="S2947:S3010" si="280">(((J2947/60)/60)/24)+DATE(1970,1,1)</f>
        <v>42118.139583333337</v>
      </c>
      <c r="T2947" s="13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13">
        <f t="shared" si="280"/>
        <v>42567.531157407408</v>
      </c>
      <c r="T2948" s="13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3">
        <f t="shared" si="280"/>
        <v>42649.562118055561</v>
      </c>
      <c r="T2949" s="13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4.8000000000000004E-3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3">
        <f t="shared" si="280"/>
        <v>42097.649224537032</v>
      </c>
      <c r="T2950" s="13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13">
        <f t="shared" si="280"/>
        <v>42297.823113425926</v>
      </c>
      <c r="T2951" s="13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8">
        <f t="shared" si="277"/>
        <v>0</v>
      </c>
      <c r="Q2952" t="str">
        <f t="shared" si="278"/>
        <v>theater</v>
      </c>
      <c r="R2952" t="str">
        <f t="shared" si="279"/>
        <v>spaces</v>
      </c>
      <c r="S2952" s="13">
        <f t="shared" si="280"/>
        <v>42362.36518518519</v>
      </c>
      <c r="T2952" s="13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2.1919999999999997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3">
        <f t="shared" si="280"/>
        <v>41872.802928240737</v>
      </c>
      <c r="T2953" s="13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8.0250000000000004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3">
        <f t="shared" si="280"/>
        <v>42628.690266203703</v>
      </c>
      <c r="T2954" s="13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0.15125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3">
        <f t="shared" si="280"/>
        <v>42255.791909722218</v>
      </c>
      <c r="T2955" s="13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8">
        <f t="shared" si="277"/>
        <v>0</v>
      </c>
      <c r="Q2956" t="str">
        <f t="shared" si="278"/>
        <v>theater</v>
      </c>
      <c r="R2956" t="str">
        <f t="shared" si="279"/>
        <v>spaces</v>
      </c>
      <c r="S2956" s="13">
        <f t="shared" si="280"/>
        <v>42790.583368055552</v>
      </c>
      <c r="T2956" s="13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59.583333333333336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13">
        <f t="shared" si="280"/>
        <v>42141.741307870368</v>
      </c>
      <c r="T2957" s="13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16.734177215189874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3">
        <f t="shared" si="280"/>
        <v>42464.958912037036</v>
      </c>
      <c r="T2958" s="13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1.8666666666666669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3">
        <f t="shared" si="280"/>
        <v>42031.011249999996</v>
      </c>
      <c r="T2959" s="13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8">
        <f t="shared" si="277"/>
        <v>0</v>
      </c>
      <c r="Q2960" t="str">
        <f t="shared" si="278"/>
        <v>theater</v>
      </c>
      <c r="R2960" t="str">
        <f t="shared" si="279"/>
        <v>spaces</v>
      </c>
      <c r="S2960" s="13">
        <f t="shared" si="280"/>
        <v>42438.779131944444</v>
      </c>
      <c r="T2960" s="13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8">
        <f t="shared" si="277"/>
        <v>0</v>
      </c>
      <c r="Q2961" t="str">
        <f t="shared" si="278"/>
        <v>theater</v>
      </c>
      <c r="R2961" t="str">
        <f t="shared" si="279"/>
        <v>spaces</v>
      </c>
      <c r="S2961" s="13">
        <f t="shared" si="280"/>
        <v>42498.008391203708</v>
      </c>
      <c r="T2961" s="13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8">
        <f t="shared" si="277"/>
        <v>0</v>
      </c>
      <c r="Q2962" t="str">
        <f t="shared" si="278"/>
        <v>theater</v>
      </c>
      <c r="R2962" t="str">
        <f t="shared" si="279"/>
        <v>spaces</v>
      </c>
      <c r="S2962" s="13">
        <f t="shared" si="280"/>
        <v>41863.757210648146</v>
      </c>
      <c r="T2962" s="13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109.62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13">
        <f t="shared" si="280"/>
        <v>42061.212488425925</v>
      </c>
      <c r="T2963" s="13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121.8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13">
        <f t="shared" si="280"/>
        <v>42036.24428240741</v>
      </c>
      <c r="T2964" s="13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106.85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3">
        <f t="shared" si="280"/>
        <v>42157.470185185186</v>
      </c>
      <c r="T2965" s="13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100.71379999999999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3">
        <f t="shared" si="280"/>
        <v>41827.909942129627</v>
      </c>
      <c r="T2966" s="13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109.00000000000001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3">
        <f t="shared" si="280"/>
        <v>42162.729548611111</v>
      </c>
      <c r="T2967" s="13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113.63000000000001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3">
        <f t="shared" si="280"/>
        <v>42233.738564814819</v>
      </c>
      <c r="T2968" s="13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3">
        <f t="shared" si="280"/>
        <v>42042.197824074072</v>
      </c>
      <c r="T2969" s="13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3">
        <f t="shared" si="280"/>
        <v>42585.523842592593</v>
      </c>
      <c r="T2970" s="13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162.5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3">
        <f t="shared" si="280"/>
        <v>42097.786493055552</v>
      </c>
      <c r="T2971" s="13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3">
        <f t="shared" si="280"/>
        <v>41808.669571759259</v>
      </c>
      <c r="T2972" s="13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100.15624999999999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3">
        <f t="shared" si="280"/>
        <v>41852.658310185187</v>
      </c>
      <c r="T2973" s="13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105.35000000000001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3">
        <f t="shared" si="280"/>
        <v>42694.110185185185</v>
      </c>
      <c r="T2974" s="13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174.8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3">
        <f t="shared" si="280"/>
        <v>42341.818379629629</v>
      </c>
      <c r="T2975" s="13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3">
        <f t="shared" si="280"/>
        <v>41880.061006944445</v>
      </c>
      <c r="T2976" s="13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100.125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3">
        <f t="shared" si="280"/>
        <v>41941.683865740742</v>
      </c>
      <c r="T2977" s="13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171.42857142857142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3">
        <f t="shared" si="280"/>
        <v>42425.730671296296</v>
      </c>
      <c r="T2978" s="13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3">
        <f t="shared" si="280"/>
        <v>42026.88118055556</v>
      </c>
      <c r="T2979" s="13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129.46666666666667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3">
        <f t="shared" si="280"/>
        <v>41922.640590277777</v>
      </c>
      <c r="T2980" s="13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101.4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3">
        <f t="shared" si="280"/>
        <v>41993.824340277773</v>
      </c>
      <c r="T2981" s="13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109.16666666666666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3">
        <f t="shared" si="280"/>
        <v>42219.915856481486</v>
      </c>
      <c r="T2982" s="13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128.92500000000001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3">
        <f t="shared" si="280"/>
        <v>42225.559675925921</v>
      </c>
      <c r="T2983" s="13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102.06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3">
        <f t="shared" si="280"/>
        <v>42381.686840277776</v>
      </c>
      <c r="T2984" s="13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146.53957758620692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3">
        <f t="shared" si="280"/>
        <v>41894.632361111115</v>
      </c>
      <c r="T2985" s="13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100.352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3">
        <f t="shared" si="280"/>
        <v>42576.278715277775</v>
      </c>
      <c r="T2986" s="13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121.64999999999999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3">
        <f t="shared" si="280"/>
        <v>42654.973703703698</v>
      </c>
      <c r="T2987" s="13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105.5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3">
        <f t="shared" si="280"/>
        <v>42431.500069444446</v>
      </c>
      <c r="T2988" s="13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110.4008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3">
        <f t="shared" si="280"/>
        <v>42627.307303240741</v>
      </c>
      <c r="T2989" s="13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3">
        <f t="shared" si="280"/>
        <v>42511.362048611118</v>
      </c>
      <c r="T2990" s="13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176.535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3">
        <f t="shared" si="280"/>
        <v>42337.02039351852</v>
      </c>
      <c r="T2991" s="13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3">
        <f t="shared" si="280"/>
        <v>42341.57430555555</v>
      </c>
      <c r="T2992" s="13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103.29411764705883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3">
        <f t="shared" si="280"/>
        <v>42740.837152777778</v>
      </c>
      <c r="T2993" s="13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104.5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3">
        <f t="shared" si="280"/>
        <v>42622.767476851848</v>
      </c>
      <c r="T2994" s="13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100.29999999999998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3">
        <f t="shared" si="280"/>
        <v>42390.838738425926</v>
      </c>
      <c r="T2995" s="13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457.74666666666673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3">
        <f t="shared" si="280"/>
        <v>41885.478842592594</v>
      </c>
      <c r="T2996" s="13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104.96000000000001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3">
        <f t="shared" si="280"/>
        <v>42724.665173611109</v>
      </c>
      <c r="T2997" s="13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171.94285714285715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3">
        <f t="shared" si="280"/>
        <v>42090.912500000006</v>
      </c>
      <c r="T2998" s="13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103.73000000000002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13">
        <f t="shared" si="280"/>
        <v>42775.733715277776</v>
      </c>
      <c r="T2999" s="13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103.029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3">
        <f t="shared" si="280"/>
        <v>41778.193622685183</v>
      </c>
      <c r="T3000" s="13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118.88888888888889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3">
        <f t="shared" si="280"/>
        <v>42780.740277777775</v>
      </c>
      <c r="T3001" s="13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13">
        <f t="shared" si="280"/>
        <v>42752.827199074076</v>
      </c>
      <c r="T3002" s="13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318.69988910451895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3">
        <f t="shared" si="280"/>
        <v>42534.895625000005</v>
      </c>
      <c r="T3003" s="13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108.50614285714286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3">
        <f t="shared" si="280"/>
        <v>41239.83625</v>
      </c>
      <c r="T3004" s="13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101.16666666666667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3">
        <f t="shared" si="280"/>
        <v>42398.849259259259</v>
      </c>
      <c r="T3005" s="13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112.815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3">
        <f t="shared" si="280"/>
        <v>41928.881064814814</v>
      </c>
      <c r="T3006" s="13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120.49622641509434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3">
        <f t="shared" si="280"/>
        <v>41888.674826388888</v>
      </c>
      <c r="T3007" s="13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107.74999999999999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3">
        <f t="shared" si="280"/>
        <v>41957.756840277783</v>
      </c>
      <c r="T3008" s="13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13">
        <f t="shared" si="280"/>
        <v>42098.216238425928</v>
      </c>
      <c r="T3009" s="13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101.16666666666667</v>
      </c>
      <c r="P3010" s="8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3">
        <f t="shared" si="280"/>
        <v>42360.212025462963</v>
      </c>
      <c r="T3010" s="13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E3011/D3011*100</f>
        <v>119.756</v>
      </c>
      <c r="P3011" s="8">
        <f t="shared" ref="P3011:P3074" si="283">IFERROR(E3011/L3011,0)</f>
        <v>233.8984375</v>
      </c>
      <c r="Q3011" t="str">
        <f t="shared" ref="Q3011:Q3074" si="284">LEFT(N3011,(FIND("/",N3011,1)-1))</f>
        <v>theater</v>
      </c>
      <c r="R3011" t="str">
        <f t="shared" ref="R3011:R3074" si="285">MID(N3011,FIND("/",N3011)+1,256)</f>
        <v>spaces</v>
      </c>
      <c r="S3011" s="13">
        <f t="shared" ref="S3011:S3074" si="286">(((J3011/60)/60)/24)+DATE(1970,1,1)</f>
        <v>41939.569907407407</v>
      </c>
      <c r="T3011" s="13">
        <f t="shared" ref="T3011:T3074" si="28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13">
        <f t="shared" si="286"/>
        <v>41996.832395833335</v>
      </c>
      <c r="T3012" s="13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123.66666666666666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3">
        <f t="shared" si="286"/>
        <v>42334.468935185185</v>
      </c>
      <c r="T3013" s="13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117.12499999999999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3">
        <f t="shared" si="286"/>
        <v>42024.702893518523</v>
      </c>
      <c r="T3014" s="13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156.96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3">
        <f t="shared" si="286"/>
        <v>42146.836215277777</v>
      </c>
      <c r="T3015" s="13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3">
        <f t="shared" si="286"/>
        <v>41920.123611111114</v>
      </c>
      <c r="T3016" s="13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103.17647058823529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13">
        <f t="shared" si="286"/>
        <v>41785.72729166667</v>
      </c>
      <c r="T3017" s="13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102.61176470588236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3">
        <f t="shared" si="286"/>
        <v>41778.548055555555</v>
      </c>
      <c r="T3018" s="13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105.84090909090908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3">
        <f t="shared" si="286"/>
        <v>41841.850034722222</v>
      </c>
      <c r="T3019" s="13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100.71428571428571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3">
        <f t="shared" si="286"/>
        <v>42163.29833333334</v>
      </c>
      <c r="T3020" s="13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121.23333333333332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3">
        <f t="shared" si="286"/>
        <v>41758.833564814813</v>
      </c>
      <c r="T3021" s="13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100.57142857142858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3">
        <f t="shared" si="286"/>
        <v>42170.846446759257</v>
      </c>
      <c r="T3022" s="13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116.02222222222223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3">
        <f t="shared" si="286"/>
        <v>42660.618854166663</v>
      </c>
      <c r="T3023" s="13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100.88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3">
        <f t="shared" si="286"/>
        <v>42564.95380787037</v>
      </c>
      <c r="T3024" s="13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3">
        <f t="shared" si="286"/>
        <v>42121.675763888896</v>
      </c>
      <c r="T3025" s="13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246.42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3">
        <f t="shared" si="286"/>
        <v>41158.993923611109</v>
      </c>
      <c r="T3026" s="13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302.2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3">
        <f t="shared" si="286"/>
        <v>41761.509409722225</v>
      </c>
      <c r="T3027" s="13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143.33333333333334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3">
        <f t="shared" si="286"/>
        <v>42783.459398148145</v>
      </c>
      <c r="T3028" s="13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131.44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3">
        <f t="shared" si="286"/>
        <v>42053.704293981486</v>
      </c>
      <c r="T3029" s="13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168.01999999999998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3">
        <f t="shared" si="286"/>
        <v>42567.264178240745</v>
      </c>
      <c r="T3030" s="13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109.67666666666666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3">
        <f t="shared" si="286"/>
        <v>41932.708877314813</v>
      </c>
      <c r="T3031" s="13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106.6857142857143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3">
        <f t="shared" si="286"/>
        <v>42233.747349537036</v>
      </c>
      <c r="T3032" s="13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3">
        <f t="shared" si="286"/>
        <v>42597.882488425923</v>
      </c>
      <c r="T3033" s="13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127.2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3">
        <f t="shared" si="286"/>
        <v>42228.044664351852</v>
      </c>
      <c r="T3034" s="13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146.53333333333333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3">
        <f t="shared" si="286"/>
        <v>42570.110243055555</v>
      </c>
      <c r="T3035" s="13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112.53599999999999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3">
        <f t="shared" si="286"/>
        <v>42644.535358796296</v>
      </c>
      <c r="T3036" s="13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108.78684000000001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3">
        <f t="shared" si="286"/>
        <v>41368.560289351852</v>
      </c>
      <c r="T3037" s="13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126.732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3">
        <f t="shared" si="286"/>
        <v>41466.785231481481</v>
      </c>
      <c r="T3038" s="13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213.20000000000002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3">
        <f t="shared" si="286"/>
        <v>40378.893206018518</v>
      </c>
      <c r="T3039" s="13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100.49999999999999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3">
        <f t="shared" si="286"/>
        <v>42373.252280092594</v>
      </c>
      <c r="T3040" s="13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108.71389999999998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3">
        <f t="shared" si="286"/>
        <v>41610.794421296298</v>
      </c>
      <c r="T3041" s="13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107.5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3">
        <f t="shared" si="286"/>
        <v>42177.791909722218</v>
      </c>
      <c r="T3042" s="13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110.48192771084338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3">
        <f t="shared" si="286"/>
        <v>42359.868611111116</v>
      </c>
      <c r="T3043" s="13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3">
        <f t="shared" si="286"/>
        <v>42253.688043981485</v>
      </c>
      <c r="T3044" s="13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110.00666666666667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3">
        <f t="shared" si="286"/>
        <v>42083.070590277777</v>
      </c>
      <c r="T3045" s="13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109.34166666666667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3">
        <f t="shared" si="286"/>
        <v>42387.7268287037</v>
      </c>
      <c r="T3046" s="13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132.70650000000001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3">
        <f t="shared" si="286"/>
        <v>41843.155729166669</v>
      </c>
      <c r="T3047" s="13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190.84810126582278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3">
        <f t="shared" si="286"/>
        <v>41862.803078703706</v>
      </c>
      <c r="T3048" s="13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3">
        <f t="shared" si="286"/>
        <v>42443.989050925928</v>
      </c>
      <c r="T3049" s="13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166.4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3">
        <f t="shared" si="286"/>
        <v>41975.901180555549</v>
      </c>
      <c r="T3050" s="13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106.66666666666667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3">
        <f t="shared" si="286"/>
        <v>42139.014525462961</v>
      </c>
      <c r="T3051" s="13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3">
        <f t="shared" si="286"/>
        <v>42465.16851851852</v>
      </c>
      <c r="T3052" s="13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23.62857142857143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3">
        <f t="shared" si="286"/>
        <v>42744.416030092587</v>
      </c>
      <c r="T3053" s="13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0.15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13">
        <f t="shared" si="286"/>
        <v>42122.670069444444</v>
      </c>
      <c r="T3054" s="13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0.4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3">
        <f t="shared" si="286"/>
        <v>41862.761724537035</v>
      </c>
      <c r="T3055" s="13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8">
        <f t="shared" si="283"/>
        <v>0</v>
      </c>
      <c r="Q3056" t="str">
        <f t="shared" si="284"/>
        <v>theater</v>
      </c>
      <c r="R3056" t="str">
        <f t="shared" si="285"/>
        <v>spaces</v>
      </c>
      <c r="S3056" s="13">
        <f t="shared" si="286"/>
        <v>42027.832800925928</v>
      </c>
      <c r="T3056" s="13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5.0000000000000001E-3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13">
        <f t="shared" si="286"/>
        <v>41953.95821759259</v>
      </c>
      <c r="T3057" s="13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8">
        <f t="shared" si="283"/>
        <v>0</v>
      </c>
      <c r="Q3058" t="str">
        <f t="shared" si="284"/>
        <v>theater</v>
      </c>
      <c r="R3058" t="str">
        <f t="shared" si="285"/>
        <v>spaces</v>
      </c>
      <c r="S3058" s="13">
        <f t="shared" si="286"/>
        <v>41851.636388888888</v>
      </c>
      <c r="T3058" s="13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8">
        <f t="shared" si="283"/>
        <v>0</v>
      </c>
      <c r="Q3059" t="str">
        <f t="shared" si="284"/>
        <v>theater</v>
      </c>
      <c r="R3059" t="str">
        <f t="shared" si="285"/>
        <v>spaces</v>
      </c>
      <c r="S3059" s="13">
        <f t="shared" si="286"/>
        <v>42433.650590277779</v>
      </c>
      <c r="T3059" s="13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1.6666666666666666E-2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13">
        <f t="shared" si="286"/>
        <v>42460.374305555553</v>
      </c>
      <c r="T3060" s="13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3.0066666666666664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13">
        <f t="shared" si="286"/>
        <v>41829.935717592591</v>
      </c>
      <c r="T3061" s="13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0.15227272727272728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3">
        <f t="shared" si="286"/>
        <v>42245.274699074071</v>
      </c>
      <c r="T3062" s="13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8">
        <f t="shared" si="283"/>
        <v>0</v>
      </c>
      <c r="Q3063" t="str">
        <f t="shared" si="284"/>
        <v>theater</v>
      </c>
      <c r="R3063" t="str">
        <f t="shared" si="285"/>
        <v>spaces</v>
      </c>
      <c r="S3063" s="13">
        <f t="shared" si="286"/>
        <v>41834.784120370372</v>
      </c>
      <c r="T3063" s="13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66.84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3">
        <f t="shared" si="286"/>
        <v>42248.535787037035</v>
      </c>
      <c r="T3064" s="13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19.566666666666666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3">
        <f t="shared" si="286"/>
        <v>42630.922893518517</v>
      </c>
      <c r="T3065" s="13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11.294666666666666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3">
        <f t="shared" si="286"/>
        <v>42299.130162037036</v>
      </c>
      <c r="T3066" s="13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0.04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13">
        <f t="shared" si="286"/>
        <v>41825.055231481485</v>
      </c>
      <c r="T3067" s="13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11.985714285714286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3">
        <f t="shared" si="286"/>
        <v>42531.228437500002</v>
      </c>
      <c r="T3068" s="13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13">
        <f t="shared" si="286"/>
        <v>42226.938414351855</v>
      </c>
      <c r="T3069" s="13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6.9999999999999993E-2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13">
        <f t="shared" si="286"/>
        <v>42263.691574074073</v>
      </c>
      <c r="T3070" s="13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14.099999999999998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3">
        <f t="shared" si="286"/>
        <v>41957.833726851852</v>
      </c>
      <c r="T3071" s="13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3.34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3">
        <f t="shared" si="286"/>
        <v>42690.733437499999</v>
      </c>
      <c r="T3072" s="13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59.774999999999999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3">
        <f t="shared" si="286"/>
        <v>42097.732418981483</v>
      </c>
      <c r="T3073" s="13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1.6666666666666666E-2</v>
      </c>
      <c r="P3074" s="8">
        <f t="shared" si="283"/>
        <v>1</v>
      </c>
      <c r="Q3074" t="str">
        <f t="shared" si="284"/>
        <v>theater</v>
      </c>
      <c r="R3074" t="str">
        <f t="shared" si="285"/>
        <v>spaces</v>
      </c>
      <c r="S3074" s="13">
        <f t="shared" si="286"/>
        <v>42658.690532407403</v>
      </c>
      <c r="T3074" s="13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E3075/D3075*100</f>
        <v>2.3035714285714284E-2</v>
      </c>
      <c r="P3075" s="8">
        <f t="shared" ref="P3075:P3138" si="289">IFERROR(E3075/L3075,0)</f>
        <v>92.142857142857139</v>
      </c>
      <c r="Q3075" t="str">
        <f t="shared" ref="Q3075:Q3138" si="290">LEFT(N3075,(FIND("/",N3075,1)-1))</f>
        <v>theater</v>
      </c>
      <c r="R3075" t="str">
        <f t="shared" ref="R3075:R3138" si="291">MID(N3075,FIND("/",N3075)+1,256)</f>
        <v>spaces</v>
      </c>
      <c r="S3075" s="13">
        <f t="shared" ref="S3075:S3138" si="292">(((J3075/60)/60)/24)+DATE(1970,1,1)</f>
        <v>42111.684027777781</v>
      </c>
      <c r="T3075" s="13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8.8000000000000009E-2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3">
        <f t="shared" si="292"/>
        <v>42409.571284722217</v>
      </c>
      <c r="T3076" s="13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13">
        <f t="shared" si="292"/>
        <v>42551.102314814809</v>
      </c>
      <c r="T3077" s="13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3">
        <f t="shared" si="292"/>
        <v>42226.651886574073</v>
      </c>
      <c r="T3078" s="13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0.47727272727272729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13">
        <f t="shared" si="292"/>
        <v>42766.956921296296</v>
      </c>
      <c r="T3079" s="13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0.11833333333333333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3">
        <f t="shared" si="292"/>
        <v>42031.138831018514</v>
      </c>
      <c r="T3080" s="13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0.8417399858735245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3">
        <f t="shared" si="292"/>
        <v>42055.713368055556</v>
      </c>
      <c r="T3081" s="13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1.8799999999999997E-2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3">
        <f t="shared" si="292"/>
        <v>41940.028287037036</v>
      </c>
      <c r="T3082" s="13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0.21029999999999999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3">
        <f t="shared" si="292"/>
        <v>42237.181608796294</v>
      </c>
      <c r="T3083" s="13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8">
        <f t="shared" si="289"/>
        <v>0</v>
      </c>
      <c r="Q3084" t="str">
        <f t="shared" si="290"/>
        <v>theater</v>
      </c>
      <c r="R3084" t="str">
        <f t="shared" si="291"/>
        <v>spaces</v>
      </c>
      <c r="S3084" s="13">
        <f t="shared" si="292"/>
        <v>42293.922986111109</v>
      </c>
      <c r="T3084" s="13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0.27999999999999997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3">
        <f t="shared" si="292"/>
        <v>41853.563402777778</v>
      </c>
      <c r="T3085" s="13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11.57920670115792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3">
        <f t="shared" si="292"/>
        <v>42100.723738425921</v>
      </c>
      <c r="T3086" s="13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3">
        <f t="shared" si="292"/>
        <v>42246.883784722217</v>
      </c>
      <c r="T3087" s="13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0.25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3">
        <f t="shared" si="292"/>
        <v>42173.67082175926</v>
      </c>
      <c r="T3088" s="13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0.625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13">
        <f t="shared" si="292"/>
        <v>42665.150347222225</v>
      </c>
      <c r="T3089" s="13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0.19384615384615383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13">
        <f t="shared" si="292"/>
        <v>41981.57230324074</v>
      </c>
      <c r="T3090" s="13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23.416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3">
        <f t="shared" si="292"/>
        <v>42528.542627314819</v>
      </c>
      <c r="T3091" s="13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5.0808888888888886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3">
        <f t="shared" si="292"/>
        <v>42065.818807870368</v>
      </c>
      <c r="T3092" s="13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15.920000000000002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3">
        <f t="shared" si="292"/>
        <v>42566.948414351849</v>
      </c>
      <c r="T3093" s="13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1.1831900000000002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3">
        <f t="shared" si="292"/>
        <v>42255.619351851856</v>
      </c>
      <c r="T3094" s="13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22.75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3">
        <f t="shared" si="292"/>
        <v>41760.909039351849</v>
      </c>
      <c r="T3095" s="13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2.5000000000000001E-2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13">
        <f t="shared" si="292"/>
        <v>42207.795787037037</v>
      </c>
      <c r="T3096" s="13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0.33512064343163539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13">
        <f t="shared" si="292"/>
        <v>42523.025231481486</v>
      </c>
      <c r="T3097" s="13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3">
        <f t="shared" si="292"/>
        <v>42114.825532407413</v>
      </c>
      <c r="T3098" s="13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17.150000000000002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3">
        <f t="shared" si="292"/>
        <v>42629.503483796296</v>
      </c>
      <c r="T3099" s="13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3">
        <f t="shared" si="292"/>
        <v>42359.792233796295</v>
      </c>
      <c r="T3100" s="13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13.900000000000002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13">
        <f t="shared" si="292"/>
        <v>42382.189710648148</v>
      </c>
      <c r="T3101" s="13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15.225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3">
        <f t="shared" si="292"/>
        <v>41902.622395833336</v>
      </c>
      <c r="T3102" s="13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13">
        <f t="shared" si="292"/>
        <v>42171.383530092593</v>
      </c>
      <c r="T3103" s="13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39.112499999999997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3">
        <f t="shared" si="292"/>
        <v>42555.340486111112</v>
      </c>
      <c r="T3104" s="13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0.26829268292682928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13">
        <f t="shared" si="292"/>
        <v>42107.156319444446</v>
      </c>
      <c r="T3105" s="13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29.625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13">
        <f t="shared" si="292"/>
        <v>42006.908692129626</v>
      </c>
      <c r="T3106" s="13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42.360992301112063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3">
        <f t="shared" si="292"/>
        <v>41876.718935185185</v>
      </c>
      <c r="T3107" s="13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4.1000000000000005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3">
        <f t="shared" si="292"/>
        <v>42241.429120370376</v>
      </c>
      <c r="T3108" s="13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19.762499999999999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3">
        <f t="shared" si="292"/>
        <v>42128.814247685179</v>
      </c>
      <c r="T3109" s="13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5.1999999999999998E-2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13">
        <f t="shared" si="292"/>
        <v>42062.680486111116</v>
      </c>
      <c r="T3110" s="13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25.030188679245285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3">
        <f t="shared" si="292"/>
        <v>41844.125115740739</v>
      </c>
      <c r="T3111" s="13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0.04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13">
        <f t="shared" si="292"/>
        <v>42745.031469907408</v>
      </c>
      <c r="T3112" s="13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26.640000000000004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3">
        <f t="shared" si="292"/>
        <v>41885.595138888886</v>
      </c>
      <c r="T3113" s="13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4.7363636363636363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3">
        <f t="shared" si="292"/>
        <v>42615.121921296297</v>
      </c>
      <c r="T3114" s="13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4.2435339894712749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3">
        <f t="shared" si="292"/>
        <v>42081.731273148151</v>
      </c>
      <c r="T3115" s="13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8">
        <f t="shared" si="289"/>
        <v>0</v>
      </c>
      <c r="Q3116" t="str">
        <f t="shared" si="290"/>
        <v>theater</v>
      </c>
      <c r="R3116" t="str">
        <f t="shared" si="291"/>
        <v>spaces</v>
      </c>
      <c r="S3116" s="13">
        <f t="shared" si="292"/>
        <v>41843.632523148146</v>
      </c>
      <c r="T3116" s="13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13">
        <f t="shared" si="292"/>
        <v>42496.447071759263</v>
      </c>
      <c r="T3117" s="13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13">
        <f t="shared" si="292"/>
        <v>42081.515335648146</v>
      </c>
      <c r="T3118" s="13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0.1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13">
        <f t="shared" si="292"/>
        <v>42509.374537037031</v>
      </c>
      <c r="T3119" s="13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0.31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13">
        <f t="shared" si="292"/>
        <v>42534.649571759262</v>
      </c>
      <c r="T3120" s="13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0.05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13">
        <f t="shared" si="292"/>
        <v>42060.04550925926</v>
      </c>
      <c r="T3121" s="13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9.8461538461538465E-3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13">
        <f t="shared" si="292"/>
        <v>42435.942083333335</v>
      </c>
      <c r="T3122" s="13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0.66666666666666674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13">
        <f t="shared" si="292"/>
        <v>41848.679803240739</v>
      </c>
      <c r="T3123" s="13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58.291457286432156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13">
        <f t="shared" si="292"/>
        <v>42678.932083333333</v>
      </c>
      <c r="T3124" s="13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68.153599999999997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3">
        <f t="shared" si="292"/>
        <v>42530.993032407408</v>
      </c>
      <c r="T3125" s="13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3.2499999999999999E-3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13">
        <f t="shared" si="292"/>
        <v>41977.780104166668</v>
      </c>
      <c r="T3126" s="13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8">
        <f t="shared" si="289"/>
        <v>0</v>
      </c>
      <c r="Q3127" t="str">
        <f t="shared" si="290"/>
        <v>theater</v>
      </c>
      <c r="R3127" t="str">
        <f t="shared" si="291"/>
        <v>spaces</v>
      </c>
      <c r="S3127" s="13">
        <f t="shared" si="292"/>
        <v>42346.20685185185</v>
      </c>
      <c r="T3127" s="13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4.16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3">
        <f t="shared" si="292"/>
        <v>42427.01807870371</v>
      </c>
      <c r="T3128" s="13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8">
        <f t="shared" si="289"/>
        <v>0</v>
      </c>
      <c r="Q3129" t="str">
        <f t="shared" si="290"/>
        <v>theater</v>
      </c>
      <c r="R3129" t="str">
        <f t="shared" si="291"/>
        <v>spaces</v>
      </c>
      <c r="S3129" s="13">
        <f t="shared" si="292"/>
        <v>42034.856817129628</v>
      </c>
      <c r="T3129" s="13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108.60666666666667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3">
        <f t="shared" si="292"/>
        <v>42780.825706018513</v>
      </c>
      <c r="T3130" s="13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0.8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13">
        <f t="shared" si="292"/>
        <v>42803.842812499999</v>
      </c>
      <c r="T3131" s="13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3.75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13">
        <f t="shared" si="292"/>
        <v>42808.640231481477</v>
      </c>
      <c r="T3132" s="13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15.731707317073171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13">
        <f t="shared" si="292"/>
        <v>42803.579224537039</v>
      </c>
      <c r="T3133" s="13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3.3333333333333333E-2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13">
        <f t="shared" si="292"/>
        <v>42786.350231481483</v>
      </c>
      <c r="T3134" s="13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13">
        <f t="shared" si="292"/>
        <v>42788.565208333333</v>
      </c>
      <c r="T3135" s="13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22.5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13">
        <f t="shared" si="292"/>
        <v>42800.720127314817</v>
      </c>
      <c r="T3136" s="13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20.849420849420849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3">
        <f t="shared" si="292"/>
        <v>42807.151863425926</v>
      </c>
      <c r="T3137" s="13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127.8</v>
      </c>
      <c r="P3138" s="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3">
        <f t="shared" si="292"/>
        <v>42789.462430555555</v>
      </c>
      <c r="T3138" s="13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E3139/D3139*100</f>
        <v>3.3333333333333335</v>
      </c>
      <c r="P3139" s="8">
        <f t="shared" ref="P3139:P3202" si="295">IFERROR(E3139/L3139,0)</f>
        <v>50</v>
      </c>
      <c r="Q3139" t="str">
        <f t="shared" ref="Q3139:Q3202" si="296">LEFT(N3139,(FIND("/",N3139,1)-1))</f>
        <v>theater</v>
      </c>
      <c r="R3139" t="str">
        <f t="shared" ref="R3139:R3202" si="297">MID(N3139,FIND("/",N3139)+1,256)</f>
        <v>plays</v>
      </c>
      <c r="S3139" s="13">
        <f t="shared" ref="S3139:S3202" si="298">(((J3139/60)/60)/24)+DATE(1970,1,1)</f>
        <v>42807.885057870371</v>
      </c>
      <c r="T3139" s="13">
        <f t="shared" ref="T3139:T3202" si="2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8">
        <f t="shared" si="295"/>
        <v>0</v>
      </c>
      <c r="Q3140" t="str">
        <f t="shared" si="296"/>
        <v>theater</v>
      </c>
      <c r="R3140" t="str">
        <f t="shared" si="297"/>
        <v>plays</v>
      </c>
      <c r="S3140" s="13">
        <f t="shared" si="298"/>
        <v>42809.645914351851</v>
      </c>
      <c r="T3140" s="13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13">
        <f t="shared" si="298"/>
        <v>42785.270370370374</v>
      </c>
      <c r="T3141" s="13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13">
        <f t="shared" si="298"/>
        <v>42802.718784722223</v>
      </c>
      <c r="T3142" s="13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51.6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13">
        <f t="shared" si="298"/>
        <v>42800.753333333334</v>
      </c>
      <c r="T3143" s="13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13">
        <f t="shared" si="298"/>
        <v>42783.513182870374</v>
      </c>
      <c r="T3144" s="13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8">
        <f t="shared" si="295"/>
        <v>0</v>
      </c>
      <c r="Q3145" t="str">
        <f t="shared" si="296"/>
        <v>theater</v>
      </c>
      <c r="R3145" t="str">
        <f t="shared" si="297"/>
        <v>plays</v>
      </c>
      <c r="S3145" s="13">
        <f t="shared" si="298"/>
        <v>42808.358287037037</v>
      </c>
      <c r="T3145" s="13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75.400000000000006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3">
        <f t="shared" si="298"/>
        <v>42796.538275462968</v>
      </c>
      <c r="T3146" s="13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8">
        <f t="shared" si="295"/>
        <v>0</v>
      </c>
      <c r="Q3147" t="str">
        <f t="shared" si="296"/>
        <v>theater</v>
      </c>
      <c r="R3147" t="str">
        <f t="shared" si="297"/>
        <v>plays</v>
      </c>
      <c r="S3147" s="13">
        <f t="shared" si="298"/>
        <v>42762.040902777779</v>
      </c>
      <c r="T3147" s="13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10.5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3">
        <f t="shared" si="298"/>
        <v>42796.682476851856</v>
      </c>
      <c r="T3148" s="13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117.52499999999999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3">
        <f t="shared" si="298"/>
        <v>41909.969386574077</v>
      </c>
      <c r="T3149" s="13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131.16666666666669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3">
        <f t="shared" si="298"/>
        <v>41891.665324074071</v>
      </c>
      <c r="T3150" s="13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13">
        <f t="shared" si="298"/>
        <v>41226.017361111109</v>
      </c>
      <c r="T3151" s="13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3">
        <f t="shared" si="298"/>
        <v>40478.263923611114</v>
      </c>
      <c r="T3152" s="13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100.4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3">
        <f t="shared" si="298"/>
        <v>41862.83997685185</v>
      </c>
      <c r="T3153" s="13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105.95454545454545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3">
        <f t="shared" si="298"/>
        <v>41550.867673611108</v>
      </c>
      <c r="T3154" s="13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335.58333333333337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3">
        <f t="shared" si="298"/>
        <v>40633.154363425929</v>
      </c>
      <c r="T3155" s="13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112.92857142857142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3">
        <f t="shared" si="298"/>
        <v>40970.875671296293</v>
      </c>
      <c r="T3156" s="13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188.50460000000001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3">
        <f t="shared" si="298"/>
        <v>41233.499131944445</v>
      </c>
      <c r="T3157" s="13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101.81818181818181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3">
        <f t="shared" si="298"/>
        <v>41026.953055555554</v>
      </c>
      <c r="T3158" s="13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3">
        <f t="shared" si="298"/>
        <v>41829.788252314815</v>
      </c>
      <c r="T3159" s="13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113.99999999999999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3">
        <f t="shared" si="298"/>
        <v>41447.839722222219</v>
      </c>
      <c r="T3160" s="13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133.48133333333334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3">
        <f t="shared" si="298"/>
        <v>40884.066678240742</v>
      </c>
      <c r="T3161" s="13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101.53333333333335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3">
        <f t="shared" si="298"/>
        <v>41841.26489583333</v>
      </c>
      <c r="T3162" s="13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105.1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3">
        <f t="shared" si="298"/>
        <v>41897.536134259259</v>
      </c>
      <c r="T3163" s="13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127.15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3">
        <f t="shared" si="298"/>
        <v>41799.685902777775</v>
      </c>
      <c r="T3164" s="13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111.15384615384616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3">
        <f t="shared" si="298"/>
        <v>41775.753761574073</v>
      </c>
      <c r="T3165" s="13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106.76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3">
        <f t="shared" si="298"/>
        <v>41766.80572916667</v>
      </c>
      <c r="T3166" s="13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162.66666666666666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3">
        <f t="shared" si="298"/>
        <v>40644.159259259257</v>
      </c>
      <c r="T3167" s="13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160.22808571428573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3">
        <f t="shared" si="298"/>
        <v>41940.69158564815</v>
      </c>
      <c r="T3168" s="13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116.16666666666666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3">
        <f t="shared" si="298"/>
        <v>41839.175706018519</v>
      </c>
      <c r="T3169" s="13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124.2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3">
        <f t="shared" si="298"/>
        <v>41772.105937500004</v>
      </c>
      <c r="T3170" s="13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103.01249999999999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13">
        <f t="shared" si="298"/>
        <v>41591.737974537034</v>
      </c>
      <c r="T3171" s="13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112.25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3">
        <f t="shared" si="298"/>
        <v>41789.080370370371</v>
      </c>
      <c r="T3172" s="13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108.8142857142857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3">
        <f t="shared" si="298"/>
        <v>42466.608310185184</v>
      </c>
      <c r="T3173" s="13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114.99999999999999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3">
        <f t="shared" si="298"/>
        <v>40923.729953703703</v>
      </c>
      <c r="T3174" s="13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3">
        <f t="shared" si="298"/>
        <v>41878.878379629627</v>
      </c>
      <c r="T3175" s="13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101.13333333333334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3">
        <f t="shared" si="298"/>
        <v>41862.864675925928</v>
      </c>
      <c r="T3176" s="13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109.55999999999999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13">
        <f t="shared" si="298"/>
        <v>40531.886886574073</v>
      </c>
      <c r="T3177" s="13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114.8421052631579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3">
        <f t="shared" si="298"/>
        <v>41477.930914351848</v>
      </c>
      <c r="T3178" s="13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117.39999999999999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3">
        <f t="shared" si="298"/>
        <v>41781.666770833333</v>
      </c>
      <c r="T3179" s="13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171.73333333333335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3">
        <f t="shared" si="298"/>
        <v>41806.605034722219</v>
      </c>
      <c r="T3180" s="13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114.16238095238094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3">
        <f t="shared" si="298"/>
        <v>41375.702210648145</v>
      </c>
      <c r="T3181" s="13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119.75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3">
        <f t="shared" si="298"/>
        <v>41780.412604166668</v>
      </c>
      <c r="T3182" s="13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109.00000000000001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3">
        <f t="shared" si="298"/>
        <v>41779.310034722221</v>
      </c>
      <c r="T3183" s="13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100.88571428571429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3">
        <f t="shared" si="298"/>
        <v>40883.949317129627</v>
      </c>
      <c r="T3184" s="13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109.00000000000001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3">
        <f t="shared" si="298"/>
        <v>41491.79478009259</v>
      </c>
      <c r="T3185" s="13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107.20930232558139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3">
        <f t="shared" si="298"/>
        <v>41791.993414351848</v>
      </c>
      <c r="T3186" s="13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3">
        <f t="shared" si="298"/>
        <v>41829.977326388893</v>
      </c>
      <c r="T3187" s="13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102.18750000000001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3">
        <f t="shared" si="298"/>
        <v>41868.924050925925</v>
      </c>
      <c r="T3188" s="13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116.29333333333334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3">
        <f t="shared" si="298"/>
        <v>41835.666354166664</v>
      </c>
      <c r="T3189" s="13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3">
        <f t="shared" si="298"/>
        <v>42144.415532407409</v>
      </c>
      <c r="T3190" s="13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12.327272727272726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3">
        <f t="shared" si="298"/>
        <v>42118.346435185187</v>
      </c>
      <c r="T3191" s="13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8">
        <f t="shared" si="295"/>
        <v>0</v>
      </c>
      <c r="Q3192" t="str">
        <f t="shared" si="296"/>
        <v>theater</v>
      </c>
      <c r="R3192" t="str">
        <f t="shared" si="297"/>
        <v>musical</v>
      </c>
      <c r="S3192" s="13">
        <f t="shared" si="298"/>
        <v>42683.151331018518</v>
      </c>
      <c r="T3192" s="13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4.0266666666666664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3">
        <f t="shared" si="298"/>
        <v>42538.755428240736</v>
      </c>
      <c r="T3193" s="13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3">
        <f t="shared" si="298"/>
        <v>42018.94049768518</v>
      </c>
      <c r="T3194" s="13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11.74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3">
        <f t="shared" si="298"/>
        <v>42010.968240740738</v>
      </c>
      <c r="T3195" s="13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8">
        <f t="shared" si="295"/>
        <v>0</v>
      </c>
      <c r="Q3196" t="str">
        <f t="shared" si="296"/>
        <v>theater</v>
      </c>
      <c r="R3196" t="str">
        <f t="shared" si="297"/>
        <v>musical</v>
      </c>
      <c r="S3196" s="13">
        <f t="shared" si="298"/>
        <v>42182.062476851846</v>
      </c>
      <c r="T3196" s="13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59.142857142857139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3">
        <f t="shared" si="298"/>
        <v>42017.594236111108</v>
      </c>
      <c r="T3197" s="13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0.06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3">
        <f t="shared" si="298"/>
        <v>42157.598090277781</v>
      </c>
      <c r="T3198" s="13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11.450000000000001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3">
        <f t="shared" si="298"/>
        <v>42009.493263888886</v>
      </c>
      <c r="T3199" s="13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0.36666666666666664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3">
        <f t="shared" si="298"/>
        <v>42013.424502314811</v>
      </c>
      <c r="T3200" s="13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52.16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3">
        <f t="shared" si="298"/>
        <v>41858.761782407404</v>
      </c>
      <c r="T3201" s="13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2E-3</v>
      </c>
      <c r="P3202" s="8">
        <f t="shared" si="295"/>
        <v>1</v>
      </c>
      <c r="Q3202" t="str">
        <f t="shared" si="296"/>
        <v>theater</v>
      </c>
      <c r="R3202" t="str">
        <f t="shared" si="297"/>
        <v>musical</v>
      </c>
      <c r="S3202" s="13">
        <f t="shared" si="298"/>
        <v>42460.320613425924</v>
      </c>
      <c r="T3202" s="13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E3203/D3203*100</f>
        <v>1.25</v>
      </c>
      <c r="P3203" s="8">
        <f t="shared" ref="P3203:P3266" si="301">IFERROR(E3203/L3203,0)</f>
        <v>12.5</v>
      </c>
      <c r="Q3203" t="str">
        <f t="shared" ref="Q3203:Q3266" si="302">LEFT(N3203,(FIND("/",N3203,1)-1))</f>
        <v>theater</v>
      </c>
      <c r="R3203" t="str">
        <f t="shared" ref="R3203:R3266" si="303">MID(N3203,FIND("/",N3203)+1,256)</f>
        <v>musical</v>
      </c>
      <c r="S3203" s="13">
        <f t="shared" ref="S3203:S3266" si="304">(((J3203/60)/60)/24)+DATE(1970,1,1)</f>
        <v>41861.767094907409</v>
      </c>
      <c r="T3203" s="13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3">
        <f t="shared" si="304"/>
        <v>42293.853541666671</v>
      </c>
      <c r="T3204" s="13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3">
        <f t="shared" si="304"/>
        <v>42242.988680555558</v>
      </c>
      <c r="T3205" s="13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8">
        <f t="shared" si="301"/>
        <v>0</v>
      </c>
      <c r="Q3206" t="str">
        <f t="shared" si="302"/>
        <v>theater</v>
      </c>
      <c r="R3206" t="str">
        <f t="shared" si="303"/>
        <v>musical</v>
      </c>
      <c r="S3206" s="13">
        <f t="shared" si="304"/>
        <v>42172.686099537037</v>
      </c>
      <c r="T3206" s="13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3.4125000000000001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3">
        <f t="shared" si="304"/>
        <v>42095.374675925923</v>
      </c>
      <c r="T3207" s="13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8">
        <f t="shared" si="301"/>
        <v>0</v>
      </c>
      <c r="Q3208" t="str">
        <f t="shared" si="302"/>
        <v>theater</v>
      </c>
      <c r="R3208" t="str">
        <f t="shared" si="303"/>
        <v>musical</v>
      </c>
      <c r="S3208" s="13">
        <f t="shared" si="304"/>
        <v>42236.276053240741</v>
      </c>
      <c r="T3208" s="13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46.36363636363636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3">
        <f t="shared" si="304"/>
        <v>42057.277858796297</v>
      </c>
      <c r="T3209" s="13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103.49999999999999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3">
        <f t="shared" si="304"/>
        <v>41827.605057870373</v>
      </c>
      <c r="T3210" s="13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119.32315789473684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3">
        <f t="shared" si="304"/>
        <v>41778.637245370373</v>
      </c>
      <c r="T3211" s="13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125.76666666666667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3">
        <f t="shared" si="304"/>
        <v>41013.936562499999</v>
      </c>
      <c r="T3212" s="13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119.74347826086958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3">
        <f t="shared" si="304"/>
        <v>41834.586574074077</v>
      </c>
      <c r="T3213" s="13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126.25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3">
        <f t="shared" si="304"/>
        <v>41829.795729166668</v>
      </c>
      <c r="T3214" s="13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100.11666666666667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3">
        <f t="shared" si="304"/>
        <v>42171.763414351852</v>
      </c>
      <c r="T3215" s="13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102.13333333333334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3">
        <f t="shared" si="304"/>
        <v>42337.792511574073</v>
      </c>
      <c r="T3216" s="13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100.35142857142858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3">
        <f t="shared" si="304"/>
        <v>42219.665173611109</v>
      </c>
      <c r="T3217" s="13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100.05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3">
        <f t="shared" si="304"/>
        <v>42165.462627314817</v>
      </c>
      <c r="T3218" s="13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116.02222222222223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3">
        <f t="shared" si="304"/>
        <v>42648.546111111107</v>
      </c>
      <c r="T3219" s="13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102.1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3">
        <f t="shared" si="304"/>
        <v>41971.002152777779</v>
      </c>
      <c r="T3220" s="13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100.11000000000001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3">
        <f t="shared" si="304"/>
        <v>42050.983182870375</v>
      </c>
      <c r="T3221" s="13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100.84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3">
        <f t="shared" si="304"/>
        <v>42772.833379629628</v>
      </c>
      <c r="T3222" s="13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103.42499999999998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3">
        <f t="shared" si="304"/>
        <v>42155.696793981479</v>
      </c>
      <c r="T3223" s="13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124.8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3">
        <f t="shared" si="304"/>
        <v>42270.582141203704</v>
      </c>
      <c r="T3224" s="13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109.51612903225806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3">
        <f t="shared" si="304"/>
        <v>42206.835370370376</v>
      </c>
      <c r="T3225" s="13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102.03333333333333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3">
        <f t="shared" si="304"/>
        <v>42697.850844907407</v>
      </c>
      <c r="T3226" s="13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102.35000000000001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3">
        <f t="shared" si="304"/>
        <v>42503.559467592597</v>
      </c>
      <c r="T3227" s="13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104.16666666666667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3">
        <f t="shared" si="304"/>
        <v>42277.583472222221</v>
      </c>
      <c r="T3228" s="13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13">
        <f t="shared" si="304"/>
        <v>42722.882361111115</v>
      </c>
      <c r="T3229" s="13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102.34285714285714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3">
        <f t="shared" si="304"/>
        <v>42323.70930555556</v>
      </c>
      <c r="T3230" s="13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107.86500000000001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3">
        <f t="shared" si="304"/>
        <v>41933.291643518518</v>
      </c>
      <c r="T3231" s="13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109.88461538461539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3">
        <f t="shared" si="304"/>
        <v>41898.168125000004</v>
      </c>
      <c r="T3232" s="13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13">
        <f t="shared" si="304"/>
        <v>42446.943831018521</v>
      </c>
      <c r="T3233" s="13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131.20000000000002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3">
        <f t="shared" si="304"/>
        <v>42463.81385416667</v>
      </c>
      <c r="T3234" s="13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118.8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3">
        <f t="shared" si="304"/>
        <v>42766.805034722223</v>
      </c>
      <c r="T3235" s="13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100.39275000000001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3">
        <f t="shared" si="304"/>
        <v>42734.789444444439</v>
      </c>
      <c r="T3236" s="13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103.20666666666666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3">
        <f t="shared" si="304"/>
        <v>42522.347812499997</v>
      </c>
      <c r="T3237" s="13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100.6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3">
        <f t="shared" si="304"/>
        <v>42702.917048611111</v>
      </c>
      <c r="T3238" s="13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100.78754285714287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3">
        <f t="shared" si="304"/>
        <v>42252.474351851852</v>
      </c>
      <c r="T3239" s="13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112.32142857142857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3">
        <f t="shared" si="304"/>
        <v>42156.510393518518</v>
      </c>
      <c r="T3240" s="13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105.91914022517912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3">
        <f t="shared" si="304"/>
        <v>42278.089039351849</v>
      </c>
      <c r="T3241" s="13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100.56666666666668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3">
        <f t="shared" si="304"/>
        <v>42754.693842592591</v>
      </c>
      <c r="T3242" s="13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115.30588235294117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3">
        <f t="shared" si="304"/>
        <v>41893.324884259258</v>
      </c>
      <c r="T3243" s="13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127.30419999999999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3">
        <f t="shared" si="304"/>
        <v>41871.755694444444</v>
      </c>
      <c r="T3244" s="13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102.83750000000001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3">
        <f t="shared" si="304"/>
        <v>42262.096782407403</v>
      </c>
      <c r="T3245" s="13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102.9375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3">
        <f t="shared" si="304"/>
        <v>42675.694236111114</v>
      </c>
      <c r="T3246" s="13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104.3047619047619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3">
        <f t="shared" si="304"/>
        <v>42135.60020833333</v>
      </c>
      <c r="T3247" s="13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111.22000000000001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3">
        <f t="shared" si="304"/>
        <v>42230.472222222219</v>
      </c>
      <c r="T3248" s="13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105.86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3">
        <f t="shared" si="304"/>
        <v>42167.434166666666</v>
      </c>
      <c r="T3249" s="13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100.79166666666666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3">
        <f t="shared" si="304"/>
        <v>42068.888391203705</v>
      </c>
      <c r="T3250" s="13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104.92727272727274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3">
        <f t="shared" si="304"/>
        <v>42145.746689814812</v>
      </c>
      <c r="T3251" s="13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101.55199999999999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3">
        <f t="shared" si="304"/>
        <v>41918.742175925923</v>
      </c>
      <c r="T3252" s="13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110.73333333333333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13">
        <f t="shared" si="304"/>
        <v>42146.731087962966</v>
      </c>
      <c r="T3253" s="13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127.82222222222221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13">
        <f t="shared" si="304"/>
        <v>42590.472685185188</v>
      </c>
      <c r="T3254" s="13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101.82500000000002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3">
        <f t="shared" si="304"/>
        <v>42602.576712962968</v>
      </c>
      <c r="T3255" s="13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101.25769230769231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3">
        <f t="shared" si="304"/>
        <v>42059.085752314815</v>
      </c>
      <c r="T3256" s="13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3">
        <f t="shared" si="304"/>
        <v>41889.768229166664</v>
      </c>
      <c r="T3257" s="13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128.06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3">
        <f t="shared" si="304"/>
        <v>42144.573807870373</v>
      </c>
      <c r="T3258" s="13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106.29949999999999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3">
        <f t="shared" si="304"/>
        <v>42758.559629629628</v>
      </c>
      <c r="T3259" s="13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105.21428571428571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13">
        <f t="shared" si="304"/>
        <v>41982.887280092589</v>
      </c>
      <c r="T3260" s="13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106.16782608695652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3">
        <f t="shared" si="304"/>
        <v>42614.760937500003</v>
      </c>
      <c r="T3261" s="13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109.24000000000001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3">
        <f t="shared" si="304"/>
        <v>42303.672662037032</v>
      </c>
      <c r="T3262" s="13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100.45454545454547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3">
        <f t="shared" si="304"/>
        <v>42171.725416666668</v>
      </c>
      <c r="T3263" s="13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103.04098360655738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3">
        <f t="shared" si="304"/>
        <v>41964.315532407403</v>
      </c>
      <c r="T3264" s="13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112.1664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3">
        <f t="shared" si="304"/>
        <v>42284.516064814816</v>
      </c>
      <c r="T3265" s="13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103</v>
      </c>
      <c r="P3266" s="8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3">
        <f t="shared" si="304"/>
        <v>42016.800208333334</v>
      </c>
      <c r="T3266" s="13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E3267/D3267*100</f>
        <v>164</v>
      </c>
      <c r="P3267" s="8">
        <f t="shared" ref="P3267:P3330" si="307">IFERROR(E3267/L3267,0)</f>
        <v>70.285714285714292</v>
      </c>
      <c r="Q3267" t="str">
        <f t="shared" ref="Q3267:Q3330" si="308">LEFT(N3267,(FIND("/",N3267,1)-1))</f>
        <v>theater</v>
      </c>
      <c r="R3267" t="str">
        <f t="shared" ref="R3267:R3330" si="309">MID(N3267,FIND("/",N3267)+1,256)</f>
        <v>plays</v>
      </c>
      <c r="S3267" s="13">
        <f t="shared" ref="S3267:S3330" si="310">(((J3267/60)/60)/24)+DATE(1970,1,1)</f>
        <v>42311.711979166663</v>
      </c>
      <c r="T3267" s="13">
        <f t="shared" ref="T3267:T3330" si="311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3">
        <f t="shared" si="310"/>
        <v>42136.536134259266</v>
      </c>
      <c r="T3268" s="13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3">
        <f t="shared" si="310"/>
        <v>42172.757638888885</v>
      </c>
      <c r="T3269" s="13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3">
        <f t="shared" si="310"/>
        <v>42590.90425925926</v>
      </c>
      <c r="T3270" s="13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101.49999999999999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13">
        <f t="shared" si="310"/>
        <v>42137.395798611105</v>
      </c>
      <c r="T3271" s="13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101.66666666666666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13">
        <f t="shared" si="310"/>
        <v>42167.533159722225</v>
      </c>
      <c r="T3272" s="13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3">
        <f t="shared" si="310"/>
        <v>41915.437210648146</v>
      </c>
      <c r="T3273" s="13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154.43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3">
        <f t="shared" si="310"/>
        <v>42284.500104166669</v>
      </c>
      <c r="T3274" s="13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107.4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3">
        <f t="shared" si="310"/>
        <v>42611.801412037035</v>
      </c>
      <c r="T3275" s="13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101.32258064516128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3">
        <f t="shared" si="310"/>
        <v>42400.704537037032</v>
      </c>
      <c r="T3276" s="13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100.27777777777777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3">
        <f t="shared" si="310"/>
        <v>42017.88045138889</v>
      </c>
      <c r="T3277" s="13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116.84444444444443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3">
        <f t="shared" si="310"/>
        <v>42426.949988425928</v>
      </c>
      <c r="T3278" s="13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108.60000000000001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13">
        <f t="shared" si="310"/>
        <v>41931.682939814818</v>
      </c>
      <c r="T3279" s="13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103.4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3">
        <f t="shared" si="310"/>
        <v>42124.848414351851</v>
      </c>
      <c r="T3280" s="13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3">
        <f t="shared" si="310"/>
        <v>42431.102534722217</v>
      </c>
      <c r="T3281" s="13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3">
        <f t="shared" si="310"/>
        <v>42121.756921296299</v>
      </c>
      <c r="T3282" s="13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121.6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3">
        <f t="shared" si="310"/>
        <v>42219.019733796296</v>
      </c>
      <c r="T3283" s="13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102.6467741935484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3">
        <f t="shared" si="310"/>
        <v>42445.19430555556</v>
      </c>
      <c r="T3284" s="13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104.75000000000001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3">
        <f t="shared" si="310"/>
        <v>42379.74418981481</v>
      </c>
      <c r="T3285" s="13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101.6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13">
        <f t="shared" si="310"/>
        <v>42380.884872685187</v>
      </c>
      <c r="T3286" s="13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112.10242048409683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3">
        <f t="shared" si="310"/>
        <v>42762.942430555559</v>
      </c>
      <c r="T3287" s="13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101.76666666666667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3">
        <f t="shared" si="310"/>
        <v>42567.840069444443</v>
      </c>
      <c r="T3288" s="13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3">
        <f t="shared" si="310"/>
        <v>42311.750324074077</v>
      </c>
      <c r="T3289" s="13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100.26489999999998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3">
        <f t="shared" si="310"/>
        <v>42505.774479166663</v>
      </c>
      <c r="T3290" s="13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133.04200000000003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3">
        <f t="shared" si="310"/>
        <v>42758.368078703701</v>
      </c>
      <c r="T3291" s="13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121.2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3">
        <f t="shared" si="310"/>
        <v>42775.51494212963</v>
      </c>
      <c r="T3292" s="13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113.99999999999999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3">
        <f t="shared" si="310"/>
        <v>42232.702546296292</v>
      </c>
      <c r="T3293" s="13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286.13861386138615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3">
        <f t="shared" si="310"/>
        <v>42282.770231481481</v>
      </c>
      <c r="T3294" s="13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170.44444444444446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3">
        <f t="shared" si="310"/>
        <v>42768.425370370373</v>
      </c>
      <c r="T3295" s="13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118.33333333333333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3">
        <f t="shared" si="310"/>
        <v>42141.541134259256</v>
      </c>
      <c r="T3296" s="13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102.85857142857142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3">
        <f t="shared" si="310"/>
        <v>42609.442465277782</v>
      </c>
      <c r="T3297" s="13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144.06666666666666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3">
        <f t="shared" si="310"/>
        <v>42309.756620370375</v>
      </c>
      <c r="T3298" s="13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100.07272727272726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3">
        <f t="shared" si="310"/>
        <v>42193.771481481483</v>
      </c>
      <c r="T3299" s="13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101.73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3">
        <f t="shared" si="310"/>
        <v>42239.957962962959</v>
      </c>
      <c r="T3300" s="13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116.19999999999999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3">
        <f t="shared" si="310"/>
        <v>42261.917395833334</v>
      </c>
      <c r="T3301" s="13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136.16666666666666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3">
        <f t="shared" si="310"/>
        <v>42102.743773148148</v>
      </c>
      <c r="T3302" s="13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133.46666666666667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13">
        <f t="shared" si="310"/>
        <v>42538.73583333334</v>
      </c>
      <c r="T3303" s="13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103.39285714285715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13">
        <f t="shared" si="310"/>
        <v>42681.35157407407</v>
      </c>
      <c r="T3304" s="13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13">
        <f t="shared" si="310"/>
        <v>42056.65143518518</v>
      </c>
      <c r="T3305" s="13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104.51666666666665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3">
        <f t="shared" si="310"/>
        <v>42696.624444444446</v>
      </c>
      <c r="T3306" s="13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102.02500000000001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3">
        <f t="shared" si="310"/>
        <v>42186.855879629627</v>
      </c>
      <c r="T3307" s="13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175.33333333333334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3">
        <f t="shared" si="310"/>
        <v>42493.219236111108</v>
      </c>
      <c r="T3308" s="13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106.67999999999999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3">
        <f t="shared" si="310"/>
        <v>42475.057164351849</v>
      </c>
      <c r="T3309" s="13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122.28571428571429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3">
        <f t="shared" si="310"/>
        <v>42452.876909722225</v>
      </c>
      <c r="T3310" s="13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159.42857142857144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13">
        <f t="shared" si="310"/>
        <v>42628.650208333333</v>
      </c>
      <c r="T3311" s="13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100.07692307692308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3">
        <f t="shared" si="310"/>
        <v>42253.928530092591</v>
      </c>
      <c r="T3312" s="13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109.84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3">
        <f t="shared" si="310"/>
        <v>42264.29178240741</v>
      </c>
      <c r="T3313" s="13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100.03999999999999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13">
        <f t="shared" si="310"/>
        <v>42664.809560185182</v>
      </c>
      <c r="T3314" s="13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116.05000000000001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3">
        <f t="shared" si="310"/>
        <v>42382.244409722218</v>
      </c>
      <c r="T3315" s="13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210.75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3">
        <f t="shared" si="310"/>
        <v>42105.267488425925</v>
      </c>
      <c r="T3316" s="13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110.00000000000001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3">
        <f t="shared" si="310"/>
        <v>42466.303715277783</v>
      </c>
      <c r="T3317" s="13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100.08673425918037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3">
        <f t="shared" si="310"/>
        <v>41826.871238425927</v>
      </c>
      <c r="T3318" s="13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106.19047619047619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3">
        <f t="shared" si="310"/>
        <v>42499.039629629624</v>
      </c>
      <c r="T3319" s="13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125.6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13">
        <f t="shared" si="310"/>
        <v>42431.302002314813</v>
      </c>
      <c r="T3320" s="13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13">
        <f t="shared" si="310"/>
        <v>41990.585486111115</v>
      </c>
      <c r="T3321" s="13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3">
        <f t="shared" si="310"/>
        <v>42513.045798611114</v>
      </c>
      <c r="T3322" s="13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107.4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3">
        <f t="shared" si="310"/>
        <v>41914.100289351853</v>
      </c>
      <c r="T3323" s="13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101.51515151515152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3">
        <f t="shared" si="310"/>
        <v>42521.010370370372</v>
      </c>
      <c r="T3324" s="13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125.89999999999999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3">
        <f t="shared" si="310"/>
        <v>42608.36583333333</v>
      </c>
      <c r="T3325" s="13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101.66666666666666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13">
        <f t="shared" si="310"/>
        <v>42512.58321759259</v>
      </c>
      <c r="T3326" s="13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112.5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13">
        <f t="shared" si="310"/>
        <v>42064.785613425927</v>
      </c>
      <c r="T3327" s="13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101.375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3">
        <f t="shared" si="310"/>
        <v>42041.714178240742</v>
      </c>
      <c r="T3328" s="13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101.25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3">
        <f t="shared" si="310"/>
        <v>42468.374606481477</v>
      </c>
      <c r="T3329" s="13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146.38888888888889</v>
      </c>
      <c r="P3330" s="8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3">
        <f t="shared" si="310"/>
        <v>41822.57503472222</v>
      </c>
      <c r="T3330" s="13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E3331/D3331*100</f>
        <v>116.8</v>
      </c>
      <c r="P3331" s="8">
        <f t="shared" ref="P3331:P3394" si="313">IFERROR(E3331/L3331,0)</f>
        <v>44.92307692307692</v>
      </c>
      <c r="Q3331" t="str">
        <f t="shared" ref="Q3331:Q3394" si="314">LEFT(N3331,(FIND("/",N3331,1)-1))</f>
        <v>theater</v>
      </c>
      <c r="R3331" t="str">
        <f t="shared" ref="R3331:R3394" si="315">MID(N3331,FIND("/",N3331)+1,256)</f>
        <v>plays</v>
      </c>
      <c r="S3331" s="13">
        <f t="shared" ref="S3331:S3394" si="316">(((J3331/60)/60)/24)+DATE(1970,1,1)</f>
        <v>41837.323009259257</v>
      </c>
      <c r="T3331" s="13">
        <f t="shared" ref="T3331:T3394" si="317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106.26666666666667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3">
        <f t="shared" si="316"/>
        <v>42065.887361111112</v>
      </c>
      <c r="T3332" s="13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3">
        <f t="shared" si="316"/>
        <v>42248.697754629626</v>
      </c>
      <c r="T3333" s="13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3">
        <f t="shared" si="316"/>
        <v>41809.860300925924</v>
      </c>
      <c r="T3334" s="13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104.57142857142858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3">
        <f t="shared" si="316"/>
        <v>42148.676851851851</v>
      </c>
      <c r="T3335" s="13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138.62051149573753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3">
        <f t="shared" si="316"/>
        <v>42185.521087962959</v>
      </c>
      <c r="T3336" s="13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100.32000000000001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3">
        <f t="shared" si="316"/>
        <v>41827.674143518518</v>
      </c>
      <c r="T3337" s="13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3">
        <f t="shared" si="316"/>
        <v>42437.398680555561</v>
      </c>
      <c r="T3338" s="13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110.2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3">
        <f t="shared" si="316"/>
        <v>41901.282025462962</v>
      </c>
      <c r="T3339" s="13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102.18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3">
        <f t="shared" si="316"/>
        <v>42769.574999999997</v>
      </c>
      <c r="T3340" s="13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104.35000000000001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3">
        <f t="shared" si="316"/>
        <v>42549.665717592594</v>
      </c>
      <c r="T3341" s="13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138.16666666666666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3">
        <f t="shared" si="316"/>
        <v>42685.974004629628</v>
      </c>
      <c r="T3342" s="13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3">
        <f t="shared" si="316"/>
        <v>42510.798854166671</v>
      </c>
      <c r="T3343" s="13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101.66666666666666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3">
        <f t="shared" si="316"/>
        <v>42062.296412037031</v>
      </c>
      <c r="T3344" s="13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171.42857142857142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3">
        <f t="shared" si="316"/>
        <v>42452.916481481487</v>
      </c>
      <c r="T3345" s="13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101.44444444444444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3">
        <f t="shared" si="316"/>
        <v>41851.200150462959</v>
      </c>
      <c r="T3346" s="13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13">
        <f t="shared" si="316"/>
        <v>42053.106111111112</v>
      </c>
      <c r="T3347" s="13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110.00000000000001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3">
        <f t="shared" si="316"/>
        <v>42054.024421296301</v>
      </c>
      <c r="T3348" s="13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119.44999999999999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3">
        <f t="shared" si="316"/>
        <v>42484.551550925928</v>
      </c>
      <c r="T3349" s="13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100.2909090909091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3">
        <f t="shared" si="316"/>
        <v>42466.558796296296</v>
      </c>
      <c r="T3350" s="13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153.4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3">
        <f t="shared" si="316"/>
        <v>42513.110787037032</v>
      </c>
      <c r="T3351" s="13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104.42857142857143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3">
        <f t="shared" si="316"/>
        <v>42302.701516203699</v>
      </c>
      <c r="T3352" s="13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101.1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3">
        <f t="shared" si="316"/>
        <v>41806.395428240743</v>
      </c>
      <c r="T3353" s="13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107.52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13">
        <f t="shared" si="316"/>
        <v>42495.992800925931</v>
      </c>
      <c r="T3354" s="13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3">
        <f t="shared" si="316"/>
        <v>42479.432291666672</v>
      </c>
      <c r="T3355" s="13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101.93333333333334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13">
        <f t="shared" si="316"/>
        <v>42270.7269212963</v>
      </c>
      <c r="T3356" s="13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126.28571428571429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3">
        <f t="shared" si="316"/>
        <v>42489.619525462964</v>
      </c>
      <c r="T3357" s="13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101.4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3">
        <f t="shared" si="316"/>
        <v>42536.815648148149</v>
      </c>
      <c r="T3358" s="13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3">
        <f t="shared" si="316"/>
        <v>41822.417939814812</v>
      </c>
      <c r="T3359" s="13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102.99000000000001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3">
        <f t="shared" si="316"/>
        <v>41932.311099537037</v>
      </c>
      <c r="T3360" s="13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106.25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3">
        <f t="shared" si="316"/>
        <v>42746.057106481487</v>
      </c>
      <c r="T3361" s="13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101.37777777777779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3">
        <f t="shared" si="316"/>
        <v>42697.082673611112</v>
      </c>
      <c r="T3362" s="13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113.46000000000001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3">
        <f t="shared" si="316"/>
        <v>41866.025347222225</v>
      </c>
      <c r="T3363" s="13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218.00000000000003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13">
        <f t="shared" si="316"/>
        <v>42056.091631944444</v>
      </c>
      <c r="T3364" s="13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101.41935483870968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3">
        <f t="shared" si="316"/>
        <v>41851.771354166667</v>
      </c>
      <c r="T3365" s="13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105.93333333333332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3">
        <f t="shared" si="316"/>
        <v>42422.977418981478</v>
      </c>
      <c r="T3366" s="13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3">
        <f t="shared" si="316"/>
        <v>42321.101759259262</v>
      </c>
      <c r="T3367" s="13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3">
        <f t="shared" si="316"/>
        <v>42107.067557870367</v>
      </c>
      <c r="T3368" s="13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118.66666666666667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3">
        <f t="shared" si="316"/>
        <v>42192.933958333335</v>
      </c>
      <c r="T3369" s="13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104.60000000000001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3">
        <f t="shared" si="316"/>
        <v>41969.199756944443</v>
      </c>
      <c r="T3370" s="13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103.89999999999999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3">
        <f t="shared" si="316"/>
        <v>42690.041435185187</v>
      </c>
      <c r="T3371" s="13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117.73333333333333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3">
        <f t="shared" si="316"/>
        <v>42690.334317129629</v>
      </c>
      <c r="T3372" s="13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138.5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3">
        <f t="shared" si="316"/>
        <v>42312.874594907407</v>
      </c>
      <c r="T3373" s="13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103.49999999999999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3">
        <f t="shared" si="316"/>
        <v>41855.548101851848</v>
      </c>
      <c r="T3374" s="13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100.25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3">
        <f t="shared" si="316"/>
        <v>42179.854629629626</v>
      </c>
      <c r="T3375" s="13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106.57142857142856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3">
        <f t="shared" si="316"/>
        <v>42275.731666666667</v>
      </c>
      <c r="T3376" s="13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3">
        <f t="shared" si="316"/>
        <v>41765.610798611109</v>
      </c>
      <c r="T3377" s="13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100.01249999999999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3">
        <f t="shared" si="316"/>
        <v>42059.701319444444</v>
      </c>
      <c r="T3378" s="13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101.05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3">
        <f t="shared" si="316"/>
        <v>42053.732627314821</v>
      </c>
      <c r="T3379" s="13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107.63636363636364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3">
        <f t="shared" si="316"/>
        <v>41858.355393518519</v>
      </c>
      <c r="T3380" s="13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103.64999999999999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3">
        <f t="shared" si="316"/>
        <v>42225.513888888891</v>
      </c>
      <c r="T3381" s="13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104.43333333333334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3">
        <f t="shared" si="316"/>
        <v>41937.95344907407</v>
      </c>
      <c r="T3382" s="13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102.25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3">
        <f t="shared" si="316"/>
        <v>42044.184988425928</v>
      </c>
      <c r="T3383" s="13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100.74285714285713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3">
        <f t="shared" si="316"/>
        <v>42559.431203703702</v>
      </c>
      <c r="T3384" s="13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111.71428571428572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3">
        <f t="shared" si="316"/>
        <v>42524.782638888893</v>
      </c>
      <c r="T3385" s="13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100.01100000000001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3">
        <f t="shared" si="316"/>
        <v>42292.087592592594</v>
      </c>
      <c r="T3386" s="13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3">
        <f t="shared" si="316"/>
        <v>41953.8675</v>
      </c>
      <c r="T3387" s="13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3">
        <f t="shared" si="316"/>
        <v>41946.644745370373</v>
      </c>
      <c r="T3388" s="13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116.86666666666667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3">
        <f t="shared" si="316"/>
        <v>41947.762592592589</v>
      </c>
      <c r="T3389" s="13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103.8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13">
        <f t="shared" si="316"/>
        <v>42143.461122685185</v>
      </c>
      <c r="T3390" s="13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114.5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3">
        <f t="shared" si="316"/>
        <v>42494.563449074078</v>
      </c>
      <c r="T3391" s="13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102.4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3">
        <f t="shared" si="316"/>
        <v>41815.774826388886</v>
      </c>
      <c r="T3392" s="13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3">
        <f t="shared" si="316"/>
        <v>41830.545694444445</v>
      </c>
      <c r="T3393" s="13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100</v>
      </c>
      <c r="P3394" s="8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3">
        <f t="shared" si="316"/>
        <v>42446.845543981486</v>
      </c>
      <c r="T3394" s="13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E3395/D3395*100</f>
        <v>105.80000000000001</v>
      </c>
      <c r="P3395" s="8">
        <f t="shared" ref="P3395:P3458" si="319">IFERROR(E3395/L3395,0)</f>
        <v>36.06818181818182</v>
      </c>
      <c r="Q3395" t="str">
        <f t="shared" ref="Q3395:Q3458" si="320">LEFT(N3395,(FIND("/",N3395,1)-1))</f>
        <v>theater</v>
      </c>
      <c r="R3395" t="str">
        <f t="shared" ref="R3395:R3458" si="321">MID(N3395,FIND("/",N3395)+1,256)</f>
        <v>plays</v>
      </c>
      <c r="S3395" s="13">
        <f t="shared" ref="S3395:S3458" si="322">(((J3395/60)/60)/24)+DATE(1970,1,1)</f>
        <v>41923.921643518523</v>
      </c>
      <c r="T3395" s="13">
        <f t="shared" ref="T3395:T3458" si="323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142.36363636363635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13">
        <f t="shared" si="322"/>
        <v>41817.59542824074</v>
      </c>
      <c r="T3396" s="13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3">
        <f t="shared" si="322"/>
        <v>42140.712314814817</v>
      </c>
      <c r="T3397" s="13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104.33333333333333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3">
        <f t="shared" si="322"/>
        <v>41764.44663194444</v>
      </c>
      <c r="T3398" s="13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112.00000000000001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3">
        <f t="shared" si="322"/>
        <v>42378.478344907402</v>
      </c>
      <c r="T3399" s="13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111.07499999999999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3">
        <f t="shared" si="322"/>
        <v>41941.75203703704</v>
      </c>
      <c r="T3400" s="13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103.75000000000001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3">
        <f t="shared" si="322"/>
        <v>42026.920428240745</v>
      </c>
      <c r="T3401" s="13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100.41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3">
        <f t="shared" si="322"/>
        <v>41834.953865740739</v>
      </c>
      <c r="T3402" s="13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101.86206896551724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3">
        <f t="shared" si="322"/>
        <v>42193.723912037036</v>
      </c>
      <c r="T3403" s="13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109.76666666666665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3">
        <f t="shared" si="322"/>
        <v>42290.61855324074</v>
      </c>
      <c r="T3404" s="13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3">
        <f t="shared" si="322"/>
        <v>42150.462083333332</v>
      </c>
      <c r="T3405" s="13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3">
        <f t="shared" si="322"/>
        <v>42152.503495370373</v>
      </c>
      <c r="T3406" s="13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137.57142857142856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3">
        <f t="shared" si="322"/>
        <v>42410.017199074078</v>
      </c>
      <c r="T3407" s="13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100.31000000000002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3">
        <f t="shared" si="322"/>
        <v>41791.492777777778</v>
      </c>
      <c r="T3408" s="13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107.1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3">
        <f t="shared" si="322"/>
        <v>41796.422326388885</v>
      </c>
      <c r="T3409" s="13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3">
        <f t="shared" si="322"/>
        <v>41808.991944444446</v>
      </c>
      <c r="T3410" s="13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123.6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3">
        <f t="shared" si="322"/>
        <v>42544.814328703709</v>
      </c>
      <c r="T3411" s="13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108.5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3">
        <f t="shared" si="322"/>
        <v>42500.041550925926</v>
      </c>
      <c r="T3412" s="13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103.56666666666668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3">
        <f t="shared" si="322"/>
        <v>42265.022824074069</v>
      </c>
      <c r="T3413" s="13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3">
        <f t="shared" si="322"/>
        <v>41879.959050925929</v>
      </c>
      <c r="T3414" s="13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3">
        <f t="shared" si="322"/>
        <v>42053.733078703706</v>
      </c>
      <c r="T3415" s="13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103.49999999999999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3">
        <f t="shared" si="322"/>
        <v>42675.832465277781</v>
      </c>
      <c r="T3416" s="13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3">
        <f t="shared" si="322"/>
        <v>42467.144166666665</v>
      </c>
      <c r="T3417" s="13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119.6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3">
        <f t="shared" si="322"/>
        <v>42089.412557870368</v>
      </c>
      <c r="T3418" s="13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100.00058823529412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3">
        <f t="shared" si="322"/>
        <v>41894.91375</v>
      </c>
      <c r="T3419" s="13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100.875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3">
        <f t="shared" si="322"/>
        <v>41752.83457175926</v>
      </c>
      <c r="T3420" s="13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106.54545454545455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3">
        <f t="shared" si="322"/>
        <v>42448.821585648147</v>
      </c>
      <c r="T3421" s="13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3">
        <f t="shared" si="322"/>
        <v>42405.090300925927</v>
      </c>
      <c r="T3422" s="13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101.15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3">
        <f t="shared" si="322"/>
        <v>42037.791238425925</v>
      </c>
      <c r="T3423" s="13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109.1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3">
        <f t="shared" si="322"/>
        <v>42323.562222222223</v>
      </c>
      <c r="T3424" s="13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13">
        <f t="shared" si="322"/>
        <v>42088.911354166667</v>
      </c>
      <c r="T3425" s="13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103.58333333333334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3">
        <f t="shared" si="322"/>
        <v>42018.676898148144</v>
      </c>
      <c r="T3426" s="13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102.97033333333331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3">
        <f t="shared" si="322"/>
        <v>41884.617314814815</v>
      </c>
      <c r="T3427" s="13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108.13333333333333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3">
        <f t="shared" si="322"/>
        <v>41884.056747685187</v>
      </c>
      <c r="T3428" s="13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3">
        <f t="shared" si="322"/>
        <v>41792.645277777774</v>
      </c>
      <c r="T3429" s="13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102.75000000000001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3">
        <f t="shared" si="322"/>
        <v>42038.720451388886</v>
      </c>
      <c r="T3430" s="13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13">
        <f t="shared" si="322"/>
        <v>42662.021539351852</v>
      </c>
      <c r="T3431" s="13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108.54949999999999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3">
        <f t="shared" si="322"/>
        <v>41820.945613425924</v>
      </c>
      <c r="T3432" s="13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3">
        <f t="shared" si="322"/>
        <v>41839.730937500004</v>
      </c>
      <c r="T3433" s="13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109.65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3">
        <f t="shared" si="322"/>
        <v>42380.581180555557</v>
      </c>
      <c r="T3434" s="13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100.26315789473684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3">
        <f t="shared" si="322"/>
        <v>41776.063136574077</v>
      </c>
      <c r="T3435" s="13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105.55000000000001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3">
        <f t="shared" si="322"/>
        <v>41800.380428240744</v>
      </c>
      <c r="T3436" s="13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112.00000000000001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3">
        <f t="shared" si="322"/>
        <v>42572.61681712963</v>
      </c>
      <c r="T3437" s="13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105.89999999999999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3">
        <f t="shared" si="322"/>
        <v>41851.541585648149</v>
      </c>
      <c r="T3438" s="13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3">
        <f t="shared" si="322"/>
        <v>42205.710879629631</v>
      </c>
      <c r="T3439" s="13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104.2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3">
        <f t="shared" si="322"/>
        <v>42100.927858796291</v>
      </c>
      <c r="T3440" s="13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134.67833333333334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3">
        <f t="shared" si="322"/>
        <v>42374.911226851851</v>
      </c>
      <c r="T3441" s="13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105.2184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3">
        <f t="shared" si="322"/>
        <v>41809.12300925926</v>
      </c>
      <c r="T3442" s="13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102.60000000000001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3">
        <f t="shared" si="322"/>
        <v>42294.429641203707</v>
      </c>
      <c r="T3443" s="13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13">
        <f t="shared" si="322"/>
        <v>42124.841111111105</v>
      </c>
      <c r="T3444" s="13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185.5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3">
        <f t="shared" si="322"/>
        <v>41861.524837962963</v>
      </c>
      <c r="T3445" s="13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13">
        <f t="shared" si="322"/>
        <v>42521.291504629626</v>
      </c>
      <c r="T3446" s="13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3">
        <f t="shared" si="322"/>
        <v>42272.530509259261</v>
      </c>
      <c r="T3447" s="13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108.2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3">
        <f t="shared" si="322"/>
        <v>42016.832465277781</v>
      </c>
      <c r="T3448" s="13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107.80000000000001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13">
        <f t="shared" si="322"/>
        <v>42402.889027777783</v>
      </c>
      <c r="T3449" s="13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109.76190476190477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3">
        <f t="shared" si="322"/>
        <v>41960.119085648148</v>
      </c>
      <c r="T3450" s="13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170.625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13">
        <f t="shared" si="322"/>
        <v>42532.052523148144</v>
      </c>
      <c r="T3451" s="13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3">
        <f t="shared" si="322"/>
        <v>42036.704525462963</v>
      </c>
      <c r="T3452" s="13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101.23076923076924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3">
        <f t="shared" si="322"/>
        <v>42088.723692129628</v>
      </c>
      <c r="T3453" s="13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153.19999999999999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3">
        <f t="shared" si="322"/>
        <v>41820.639189814814</v>
      </c>
      <c r="T3454" s="13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128.33333333333334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13">
        <f t="shared" si="322"/>
        <v>42535.97865740741</v>
      </c>
      <c r="T3455" s="13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100.71428571428571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3">
        <f t="shared" si="322"/>
        <v>41821.698599537034</v>
      </c>
      <c r="T3456" s="13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100.64999999999999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3">
        <f t="shared" si="322"/>
        <v>42626.7503125</v>
      </c>
      <c r="T3457" s="13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191.3</v>
      </c>
      <c r="P3458" s="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3">
        <f t="shared" si="322"/>
        <v>41821.205636574072</v>
      </c>
      <c r="T3458" s="13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E3459/D3459*100</f>
        <v>140.19999999999999</v>
      </c>
      <c r="P3459" s="8">
        <f t="shared" ref="P3459:P3522" si="325">IFERROR(E3459/L3459,0)</f>
        <v>50.981818181818184</v>
      </c>
      <c r="Q3459" t="str">
        <f t="shared" ref="Q3459:Q3522" si="326">LEFT(N3459,(FIND("/",N3459,1)-1))</f>
        <v>theater</v>
      </c>
      <c r="R3459" t="str">
        <f t="shared" ref="R3459:R3522" si="327">MID(N3459,FIND("/",N3459)+1,256)</f>
        <v>plays</v>
      </c>
      <c r="S3459" s="13">
        <f t="shared" ref="S3459:S3522" si="328">(((J3459/60)/60)/24)+DATE(1970,1,1)</f>
        <v>42016.706678240742</v>
      </c>
      <c r="T3459" s="13">
        <f t="shared" ref="T3459:T3522" si="32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3">
        <f t="shared" si="328"/>
        <v>42011.202581018515</v>
      </c>
      <c r="T3460" s="13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3">
        <f t="shared" si="328"/>
        <v>42480.479861111111</v>
      </c>
      <c r="T3461" s="13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13">
        <f t="shared" si="328"/>
        <v>41852.527222222219</v>
      </c>
      <c r="T3462" s="13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3">
        <f t="shared" si="328"/>
        <v>42643.632858796293</v>
      </c>
      <c r="T3463" s="13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3">
        <f t="shared" si="328"/>
        <v>42179.898472222223</v>
      </c>
      <c r="T3464" s="13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103.38000000000001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3">
        <f t="shared" si="328"/>
        <v>42612.918807870374</v>
      </c>
      <c r="T3465" s="13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102.3236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3">
        <f t="shared" si="328"/>
        <v>42575.130057870367</v>
      </c>
      <c r="T3466" s="13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3">
        <f t="shared" si="328"/>
        <v>42200.625833333332</v>
      </c>
      <c r="T3467" s="13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127.14285714285714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3">
        <f t="shared" si="328"/>
        <v>42420.019097222219</v>
      </c>
      <c r="T3468" s="13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3">
        <f t="shared" si="328"/>
        <v>42053.671666666662</v>
      </c>
      <c r="T3469" s="13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121.78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3">
        <f t="shared" si="328"/>
        <v>42605.765381944439</v>
      </c>
      <c r="T3470" s="13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3">
        <f t="shared" si="328"/>
        <v>42458.641724537039</v>
      </c>
      <c r="T3471" s="13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3">
        <f t="shared" si="328"/>
        <v>42529.022013888884</v>
      </c>
      <c r="T3472" s="13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214.6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3">
        <f t="shared" si="328"/>
        <v>41841.820486111108</v>
      </c>
      <c r="T3473" s="13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102.05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3">
        <f t="shared" si="328"/>
        <v>41928.170497685183</v>
      </c>
      <c r="T3474" s="13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3">
        <f t="shared" si="328"/>
        <v>42062.834444444445</v>
      </c>
      <c r="T3475" s="13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3">
        <f t="shared" si="328"/>
        <v>42541.501516203702</v>
      </c>
      <c r="T3476" s="13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13">
        <f t="shared" si="328"/>
        <v>41918.880833333329</v>
      </c>
      <c r="T3477" s="13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13">
        <f t="shared" si="328"/>
        <v>41921.279976851853</v>
      </c>
      <c r="T3478" s="13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3">
        <f t="shared" si="328"/>
        <v>42128.736608796295</v>
      </c>
      <c r="T3479" s="13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112.85000000000001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3">
        <f t="shared" si="328"/>
        <v>42053.916921296302</v>
      </c>
      <c r="T3480" s="13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127.86666666666666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13">
        <f t="shared" si="328"/>
        <v>41781.855092592588</v>
      </c>
      <c r="T3481" s="13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142.66666666666669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3">
        <f t="shared" si="328"/>
        <v>42171.317442129628</v>
      </c>
      <c r="T3482" s="13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118.8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3">
        <f t="shared" si="328"/>
        <v>41989.24754629629</v>
      </c>
      <c r="T3483" s="13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138.33333333333334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3">
        <f t="shared" si="328"/>
        <v>41796.771597222221</v>
      </c>
      <c r="T3484" s="13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159.9402985074627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3">
        <f t="shared" si="328"/>
        <v>41793.668761574074</v>
      </c>
      <c r="T3485" s="13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114.24000000000001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3">
        <f t="shared" si="328"/>
        <v>42506.760405092587</v>
      </c>
      <c r="T3486" s="13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100.60606060606061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3">
        <f t="shared" si="328"/>
        <v>42372.693055555559</v>
      </c>
      <c r="T3487" s="13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155.20000000000002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3">
        <f t="shared" si="328"/>
        <v>42126.87501157407</v>
      </c>
      <c r="T3488" s="13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127.75000000000001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3">
        <f t="shared" si="328"/>
        <v>42149.940416666665</v>
      </c>
      <c r="T3489" s="13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121.2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3">
        <f t="shared" si="328"/>
        <v>42087.768055555556</v>
      </c>
      <c r="T3490" s="13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112.7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3">
        <f t="shared" si="328"/>
        <v>41753.635775462964</v>
      </c>
      <c r="T3491" s="13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127.49999999999999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3">
        <f t="shared" si="328"/>
        <v>42443.802361111113</v>
      </c>
      <c r="T3492" s="13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158.20000000000002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3">
        <f t="shared" si="328"/>
        <v>42121.249814814815</v>
      </c>
      <c r="T3493" s="13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105.26894736842105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3">
        <f t="shared" si="328"/>
        <v>42268.009224537032</v>
      </c>
      <c r="T3494" s="13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3">
        <f t="shared" si="328"/>
        <v>41848.866157407407</v>
      </c>
      <c r="T3495" s="13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3">
        <f t="shared" si="328"/>
        <v>42689.214988425927</v>
      </c>
      <c r="T3496" s="13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106.86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3">
        <f t="shared" si="328"/>
        <v>41915.762835648151</v>
      </c>
      <c r="T3497" s="13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124.4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3">
        <f t="shared" si="328"/>
        <v>42584.846828703703</v>
      </c>
      <c r="T3498" s="13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108.70406189555126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3">
        <f t="shared" si="328"/>
        <v>42511.741944444439</v>
      </c>
      <c r="T3499" s="13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102.42424242424242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3">
        <f t="shared" si="328"/>
        <v>42459.15861111111</v>
      </c>
      <c r="T3500" s="13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105.5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3">
        <f t="shared" si="328"/>
        <v>42132.036168981482</v>
      </c>
      <c r="T3501" s="13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106.3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3">
        <f t="shared" si="328"/>
        <v>42419.91942129629</v>
      </c>
      <c r="T3502" s="13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100.66666666666666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3">
        <f t="shared" si="328"/>
        <v>42233.763831018514</v>
      </c>
      <c r="T3503" s="13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105.4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13">
        <f t="shared" si="328"/>
        <v>42430.839398148149</v>
      </c>
      <c r="T3504" s="13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107.55999999999999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3">
        <f t="shared" si="328"/>
        <v>42545.478333333333</v>
      </c>
      <c r="T3505" s="13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13">
        <f t="shared" si="328"/>
        <v>42297.748738425929</v>
      </c>
      <c r="T3506" s="13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103.76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3">
        <f t="shared" si="328"/>
        <v>41760.935706018521</v>
      </c>
      <c r="T3507" s="13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101.49999999999999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13">
        <f t="shared" si="328"/>
        <v>41829.734259259261</v>
      </c>
      <c r="T3508" s="13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104.4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13">
        <f t="shared" si="328"/>
        <v>42491.92288194444</v>
      </c>
      <c r="T3509" s="13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13">
        <f t="shared" si="328"/>
        <v>42477.729780092588</v>
      </c>
      <c r="T3510" s="13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106.33333333333333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3">
        <f t="shared" si="328"/>
        <v>41950.859560185185</v>
      </c>
      <c r="T3511" s="13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100.55555555555556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3">
        <f t="shared" si="328"/>
        <v>41802.62090277778</v>
      </c>
      <c r="T3512" s="13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101.2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3">
        <f t="shared" si="328"/>
        <v>41927.873784722222</v>
      </c>
      <c r="T3513" s="13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3">
        <f t="shared" si="328"/>
        <v>42057.536944444444</v>
      </c>
      <c r="T3514" s="13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118.39285714285714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3">
        <f t="shared" si="328"/>
        <v>41781.096203703702</v>
      </c>
      <c r="T3515" s="13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110.00000000000001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13">
        <f t="shared" si="328"/>
        <v>42020.846666666665</v>
      </c>
      <c r="T3516" s="13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102.66666666666666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3">
        <f t="shared" si="328"/>
        <v>42125.772812499999</v>
      </c>
      <c r="T3517" s="13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3">
        <f t="shared" si="328"/>
        <v>41856.010069444441</v>
      </c>
      <c r="T3518" s="13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3">
        <f t="shared" si="328"/>
        <v>41794.817523148151</v>
      </c>
      <c r="T3519" s="13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110.04599999999999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3">
        <f t="shared" si="328"/>
        <v>41893.783553240741</v>
      </c>
      <c r="T3520" s="13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101.35000000000001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3">
        <f t="shared" si="328"/>
        <v>42037.598958333328</v>
      </c>
      <c r="T3521" s="13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100.75</v>
      </c>
      <c r="P3522" s="8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3">
        <f t="shared" si="328"/>
        <v>42227.824212962965</v>
      </c>
      <c r="T3522" s="13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E3523/D3523*100</f>
        <v>169.42857142857144</v>
      </c>
      <c r="P3523" s="8">
        <f t="shared" ref="P3523:P3586" si="331">IFERROR(E3523/L3523,0)</f>
        <v>45.615384615384613</v>
      </c>
      <c r="Q3523" t="str">
        <f t="shared" ref="Q3523:Q3586" si="332">LEFT(N3523,(FIND("/",N3523,1)-1))</f>
        <v>theater</v>
      </c>
      <c r="R3523" t="str">
        <f t="shared" ref="R3523:R3586" si="333">MID(N3523,FIND("/",N3523)+1,256)</f>
        <v>plays</v>
      </c>
      <c r="S3523" s="13">
        <f t="shared" ref="S3523:S3586" si="334">(((J3523/60)/60)/24)+DATE(1970,1,1)</f>
        <v>41881.361342592594</v>
      </c>
      <c r="T3523" s="13">
        <f t="shared" ref="T3523:T3586" si="335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3">
        <f t="shared" si="334"/>
        <v>42234.789884259255</v>
      </c>
      <c r="T3524" s="13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3">
        <f t="shared" si="334"/>
        <v>42581.397546296299</v>
      </c>
      <c r="T3525" s="13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3">
        <f t="shared" si="334"/>
        <v>41880.76357638889</v>
      </c>
      <c r="T3526" s="13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3">
        <f t="shared" si="334"/>
        <v>42214.6956712963</v>
      </c>
      <c r="T3527" s="13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13">
        <f t="shared" si="334"/>
        <v>42460.335312499999</v>
      </c>
      <c r="T3528" s="13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116.91666666666667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3">
        <f t="shared" si="334"/>
        <v>42167.023206018523</v>
      </c>
      <c r="T3529" s="13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101.15151515151514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3">
        <f t="shared" si="334"/>
        <v>42733.50136574074</v>
      </c>
      <c r="T3530" s="13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3">
        <f t="shared" si="334"/>
        <v>42177.761782407411</v>
      </c>
      <c r="T3531" s="13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13">
        <f t="shared" si="334"/>
        <v>42442.623344907406</v>
      </c>
      <c r="T3532" s="13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3">
        <f t="shared" si="334"/>
        <v>42521.654328703706</v>
      </c>
      <c r="T3533" s="13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118.95833333333334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3">
        <f t="shared" si="334"/>
        <v>41884.599849537037</v>
      </c>
      <c r="T3534" s="13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126.2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3">
        <f t="shared" si="334"/>
        <v>42289.761192129634</v>
      </c>
      <c r="T3535" s="13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156.20000000000002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3">
        <f t="shared" si="334"/>
        <v>42243.6252662037</v>
      </c>
      <c r="T3536" s="13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103.15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3">
        <f t="shared" si="334"/>
        <v>42248.640162037031</v>
      </c>
      <c r="T3537" s="13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153.33333333333334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3">
        <f t="shared" si="334"/>
        <v>42328.727141203708</v>
      </c>
      <c r="T3538" s="13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180.44444444444446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13">
        <f t="shared" si="334"/>
        <v>41923.354351851849</v>
      </c>
      <c r="T3539" s="13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128.44999999999999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3">
        <f t="shared" si="334"/>
        <v>42571.420601851853</v>
      </c>
      <c r="T3540" s="13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119.66666666666667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3">
        <f t="shared" si="334"/>
        <v>42600.756041666667</v>
      </c>
      <c r="T3541" s="13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3">
        <f t="shared" si="334"/>
        <v>42517.003368055557</v>
      </c>
      <c r="T3542" s="13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3">
        <f t="shared" si="334"/>
        <v>42222.730034722219</v>
      </c>
      <c r="T3543" s="13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102.23636363636363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3">
        <f t="shared" si="334"/>
        <v>41829.599791666667</v>
      </c>
      <c r="T3544" s="13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104.66666666666666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3">
        <f t="shared" si="334"/>
        <v>42150.755312499998</v>
      </c>
      <c r="T3545" s="13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3">
        <f t="shared" si="334"/>
        <v>42040.831678240742</v>
      </c>
      <c r="T3546" s="13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100.4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3">
        <f t="shared" si="334"/>
        <v>42075.807395833333</v>
      </c>
      <c r="T3547" s="13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102.27272727272727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3">
        <f t="shared" si="334"/>
        <v>42073.660694444443</v>
      </c>
      <c r="T3548" s="13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114.40928571428573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3">
        <f t="shared" si="334"/>
        <v>42480.078715277778</v>
      </c>
      <c r="T3549" s="13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101.9047619047619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3">
        <f t="shared" si="334"/>
        <v>42411.942291666666</v>
      </c>
      <c r="T3550" s="13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3">
        <f t="shared" si="334"/>
        <v>42223.394363425927</v>
      </c>
      <c r="T3551" s="13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104.80000000000001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3">
        <f t="shared" si="334"/>
        <v>42462.893495370372</v>
      </c>
      <c r="T3552" s="13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101.83333333333333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13">
        <f t="shared" si="334"/>
        <v>41753.515856481477</v>
      </c>
      <c r="T3553" s="13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13">
        <f t="shared" si="334"/>
        <v>41788.587083333332</v>
      </c>
      <c r="T3554" s="13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106.27272727272728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3">
        <f t="shared" si="334"/>
        <v>42196.028703703705</v>
      </c>
      <c r="T3555" s="13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113.42219999999999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3">
        <f t="shared" si="334"/>
        <v>42016.050451388888</v>
      </c>
      <c r="T3556" s="13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3">
        <f t="shared" si="334"/>
        <v>42661.442060185189</v>
      </c>
      <c r="T3557" s="13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100.45454545454547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3">
        <f t="shared" si="334"/>
        <v>41808.649583333332</v>
      </c>
      <c r="T3558" s="13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100.03599999999999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3">
        <f t="shared" si="334"/>
        <v>41730.276747685188</v>
      </c>
      <c r="T3559" s="13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3">
        <f t="shared" si="334"/>
        <v>42139.816840277781</v>
      </c>
      <c r="T3560" s="13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103.49999999999999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3">
        <f t="shared" si="334"/>
        <v>42194.096157407403</v>
      </c>
      <c r="T3561" s="13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108.43750000000001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3">
        <f t="shared" si="334"/>
        <v>42115.889652777783</v>
      </c>
      <c r="T3562" s="13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102.4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3">
        <f t="shared" si="334"/>
        <v>42203.680300925931</v>
      </c>
      <c r="T3563" s="13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148.88888888888889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3">
        <f t="shared" si="334"/>
        <v>42433.761886574073</v>
      </c>
      <c r="T3564" s="13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105.49000000000002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3">
        <f t="shared" si="334"/>
        <v>42555.671944444446</v>
      </c>
      <c r="T3565" s="13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100.49999999999999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3">
        <f t="shared" si="334"/>
        <v>42236.623252314821</v>
      </c>
      <c r="T3566" s="13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130.55555555555557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3">
        <f t="shared" si="334"/>
        <v>41974.743148148147</v>
      </c>
      <c r="T3567" s="13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104.75000000000001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3">
        <f t="shared" si="334"/>
        <v>41997.507905092592</v>
      </c>
      <c r="T3568" s="13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108.80000000000001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3">
        <f t="shared" si="334"/>
        <v>42135.810694444444</v>
      </c>
      <c r="T3569" s="13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111.00000000000001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3">
        <f t="shared" si="334"/>
        <v>41869.740671296298</v>
      </c>
      <c r="T3570" s="13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100.47999999999999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3">
        <f t="shared" si="334"/>
        <v>41982.688611111109</v>
      </c>
      <c r="T3571" s="13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3">
        <f t="shared" si="334"/>
        <v>41976.331979166673</v>
      </c>
      <c r="T3572" s="13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122.06666666666666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3">
        <f t="shared" si="334"/>
        <v>41912.858946759261</v>
      </c>
      <c r="T3573" s="13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3">
        <f t="shared" si="334"/>
        <v>42146.570393518516</v>
      </c>
      <c r="T3574" s="13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102.8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3">
        <f t="shared" si="334"/>
        <v>41921.375532407408</v>
      </c>
      <c r="T3575" s="13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106.12068965517241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3">
        <f t="shared" si="334"/>
        <v>41926.942685185182</v>
      </c>
      <c r="T3576" s="13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101.33000000000001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3">
        <f t="shared" si="334"/>
        <v>42561.783877314811</v>
      </c>
      <c r="T3577" s="13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13">
        <f t="shared" si="334"/>
        <v>42649.54923611111</v>
      </c>
      <c r="T3578" s="13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3">
        <f t="shared" si="334"/>
        <v>42093.786840277782</v>
      </c>
      <c r="T3579" s="13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100.01333333333334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3">
        <f t="shared" si="334"/>
        <v>42460.733530092592</v>
      </c>
      <c r="T3580" s="13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3">
        <f t="shared" si="334"/>
        <v>42430.762222222227</v>
      </c>
      <c r="T3581" s="13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113.88888888888889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3">
        <f t="shared" si="334"/>
        <v>42026.176180555558</v>
      </c>
      <c r="T3582" s="13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3">
        <f t="shared" si="334"/>
        <v>41836.471180555556</v>
      </c>
      <c r="T3583" s="13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3">
        <f t="shared" si="334"/>
        <v>42451.095856481479</v>
      </c>
      <c r="T3584" s="13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108.5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3">
        <f t="shared" si="334"/>
        <v>42418.425983796296</v>
      </c>
      <c r="T3585" s="13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115.5</v>
      </c>
      <c r="P3586" s="8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3">
        <f t="shared" si="334"/>
        <v>42168.316481481481</v>
      </c>
      <c r="T3586" s="13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E3587/D3587*100</f>
        <v>119.11764705882352</v>
      </c>
      <c r="P3587" s="8">
        <f t="shared" ref="P3587:P3650" si="337">IFERROR(E3587/L3587,0)</f>
        <v>176.08695652173913</v>
      </c>
      <c r="Q3587" t="str">
        <f t="shared" ref="Q3587:Q3650" si="338">LEFT(N3587,(FIND("/",N3587,1)-1))</f>
        <v>theater</v>
      </c>
      <c r="R3587" t="str">
        <f t="shared" ref="R3587:R3650" si="339">MID(N3587,FIND("/",N3587)+1,256)</f>
        <v>plays</v>
      </c>
      <c r="S3587" s="13">
        <f t="shared" ref="S3587:S3650" si="340">(((J3587/60)/60)/24)+DATE(1970,1,1)</f>
        <v>41964.716319444444</v>
      </c>
      <c r="T3587" s="13">
        <f t="shared" ref="T3587:T3650" si="341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109.42666666666668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3">
        <f t="shared" si="340"/>
        <v>42576.697569444441</v>
      </c>
      <c r="T3588" s="13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3">
        <f t="shared" si="340"/>
        <v>42503.539976851855</v>
      </c>
      <c r="T3589" s="13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100.49999999999999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3">
        <f t="shared" si="340"/>
        <v>42101.828819444447</v>
      </c>
      <c r="T3590" s="13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127.49999999999999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3">
        <f t="shared" si="340"/>
        <v>42125.647534722222</v>
      </c>
      <c r="T3591" s="13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100.05999999999999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3">
        <f t="shared" si="340"/>
        <v>41902.333726851852</v>
      </c>
      <c r="T3592" s="13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3">
        <f t="shared" si="340"/>
        <v>42003.948425925926</v>
      </c>
      <c r="T3593" s="13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127.25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3">
        <f t="shared" si="340"/>
        <v>41988.829942129625</v>
      </c>
      <c r="T3594" s="13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110.63333333333334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3">
        <f t="shared" si="340"/>
        <v>41974.898599537039</v>
      </c>
      <c r="T3595" s="13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125.93749999999999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3">
        <f t="shared" si="340"/>
        <v>42592.066921296297</v>
      </c>
      <c r="T3596" s="13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118.5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3">
        <f t="shared" si="340"/>
        <v>42050.008368055554</v>
      </c>
      <c r="T3597" s="13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107.72727272727273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13">
        <f t="shared" si="340"/>
        <v>41856.715069444443</v>
      </c>
      <c r="T3598" s="13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102.60000000000001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3">
        <f t="shared" si="340"/>
        <v>42417.585532407407</v>
      </c>
      <c r="T3599" s="13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110.1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3">
        <f t="shared" si="340"/>
        <v>41866.79886574074</v>
      </c>
      <c r="T3600" s="13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3">
        <f t="shared" si="340"/>
        <v>42220.79487268519</v>
      </c>
      <c r="T3601" s="13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13">
        <f t="shared" si="340"/>
        <v>42628.849120370374</v>
      </c>
      <c r="T3602" s="13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104.35000000000001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3">
        <f t="shared" si="340"/>
        <v>41990.99863425926</v>
      </c>
      <c r="T3603" s="13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100.05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3">
        <f t="shared" si="340"/>
        <v>42447.894432870366</v>
      </c>
      <c r="T3604" s="13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170.66666666666669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3">
        <f t="shared" si="340"/>
        <v>42283.864351851851</v>
      </c>
      <c r="T3605" s="13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112.83333333333334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3">
        <f t="shared" si="340"/>
        <v>42483.015694444446</v>
      </c>
      <c r="T3606" s="13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3">
        <f t="shared" si="340"/>
        <v>42383.793124999997</v>
      </c>
      <c r="T3607" s="13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130.26666666666665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3">
        <f t="shared" si="340"/>
        <v>42566.604826388888</v>
      </c>
      <c r="T3608" s="13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105.45454545454544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13">
        <f t="shared" si="340"/>
        <v>42338.963912037041</v>
      </c>
      <c r="T3609" s="13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3">
        <f t="shared" si="340"/>
        <v>42506.709375000006</v>
      </c>
      <c r="T3610" s="13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153.31632653061226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3">
        <f t="shared" si="340"/>
        <v>42429.991724537031</v>
      </c>
      <c r="T3611" s="13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162.30000000000001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3">
        <f t="shared" si="340"/>
        <v>42203.432129629626</v>
      </c>
      <c r="T3612" s="13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3">
        <f t="shared" si="340"/>
        <v>42072.370381944449</v>
      </c>
      <c r="T3613" s="13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144.4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3">
        <f t="shared" si="340"/>
        <v>41789.726979166669</v>
      </c>
      <c r="T3614" s="13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13">
        <f t="shared" si="340"/>
        <v>41788.58997685185</v>
      </c>
      <c r="T3615" s="13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100.8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3">
        <f t="shared" si="340"/>
        <v>42144.041851851856</v>
      </c>
      <c r="T3616" s="13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106.80000000000001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3">
        <f t="shared" si="340"/>
        <v>42318.593703703707</v>
      </c>
      <c r="T3617" s="13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124.8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3">
        <f t="shared" si="340"/>
        <v>42052.949814814812</v>
      </c>
      <c r="T3618" s="13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118.91891891891892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3">
        <f t="shared" si="340"/>
        <v>42779.610289351855</v>
      </c>
      <c r="T3619" s="13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3">
        <f t="shared" si="340"/>
        <v>42128.627893518518</v>
      </c>
      <c r="T3620" s="13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112.99999999999999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3">
        <f t="shared" si="340"/>
        <v>42661.132245370376</v>
      </c>
      <c r="T3621" s="13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105.19047619047619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3">
        <f t="shared" si="340"/>
        <v>42037.938206018516</v>
      </c>
      <c r="T3622" s="13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109.73333333333332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3">
        <f t="shared" si="340"/>
        <v>42619.935694444444</v>
      </c>
      <c r="T3623" s="13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100.099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3">
        <f t="shared" si="340"/>
        <v>41877.221886574072</v>
      </c>
      <c r="T3624" s="13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3">
        <f t="shared" si="340"/>
        <v>41828.736921296295</v>
      </c>
      <c r="T3625" s="13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104.93333333333332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3">
        <f t="shared" si="340"/>
        <v>42545.774189814809</v>
      </c>
      <c r="T3626" s="13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102.66666666666666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3">
        <f t="shared" si="340"/>
        <v>42157.652511574073</v>
      </c>
      <c r="T3627" s="13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101.82500000000002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3">
        <f t="shared" si="340"/>
        <v>41846.667326388888</v>
      </c>
      <c r="T3628" s="13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3">
        <f t="shared" si="340"/>
        <v>42460.741747685184</v>
      </c>
      <c r="T3629" s="13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8">
        <f t="shared" si="337"/>
        <v>0</v>
      </c>
      <c r="Q3630" t="str">
        <f t="shared" si="338"/>
        <v>theater</v>
      </c>
      <c r="R3630" t="str">
        <f t="shared" si="339"/>
        <v>musical</v>
      </c>
      <c r="S3630" s="13">
        <f t="shared" si="340"/>
        <v>42291.833287037036</v>
      </c>
      <c r="T3630" s="13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1.9999999999999998E-4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13">
        <f t="shared" si="340"/>
        <v>42437.094490740739</v>
      </c>
      <c r="T3631" s="13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3.3333333333333333E-2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13">
        <f t="shared" si="340"/>
        <v>41942.84710648148</v>
      </c>
      <c r="T3632" s="13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51.023391812865491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3">
        <f t="shared" si="340"/>
        <v>41880.753437499996</v>
      </c>
      <c r="T3633" s="13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13">
        <f t="shared" si="340"/>
        <v>41946.936909722222</v>
      </c>
      <c r="T3634" s="13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35.24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3">
        <f t="shared" si="340"/>
        <v>42649.623460648145</v>
      </c>
      <c r="T3635" s="13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4.246666666666667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3">
        <f t="shared" si="340"/>
        <v>42701.166365740741</v>
      </c>
      <c r="T3636" s="13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36.457142857142856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3">
        <f t="shared" si="340"/>
        <v>42450.88282407407</v>
      </c>
      <c r="T3637" s="13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8">
        <f t="shared" si="337"/>
        <v>0</v>
      </c>
      <c r="Q3638" t="str">
        <f t="shared" si="338"/>
        <v>theater</v>
      </c>
      <c r="R3638" t="str">
        <f t="shared" si="339"/>
        <v>musical</v>
      </c>
      <c r="S3638" s="13">
        <f t="shared" si="340"/>
        <v>42226.694780092599</v>
      </c>
      <c r="T3638" s="13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30.866666666666664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3">
        <f t="shared" si="340"/>
        <v>41975.700636574074</v>
      </c>
      <c r="T3639" s="13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6.5454545454545459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13">
        <f t="shared" si="340"/>
        <v>42053.672824074078</v>
      </c>
      <c r="T3640" s="13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4.0000000000000001E-3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13">
        <f t="shared" si="340"/>
        <v>42590.677152777775</v>
      </c>
      <c r="T3641" s="13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3">
        <f t="shared" si="340"/>
        <v>42104.781597222223</v>
      </c>
      <c r="T3642" s="13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8">
        <f t="shared" si="337"/>
        <v>0</v>
      </c>
      <c r="Q3643" t="str">
        <f t="shared" si="338"/>
        <v>theater</v>
      </c>
      <c r="R3643" t="str">
        <f t="shared" si="339"/>
        <v>musical</v>
      </c>
      <c r="S3643" s="13">
        <f t="shared" si="340"/>
        <v>41899.627071759263</v>
      </c>
      <c r="T3643" s="13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2.1428571428571428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13">
        <f t="shared" si="340"/>
        <v>42297.816284722227</v>
      </c>
      <c r="T3644" s="13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8">
        <f t="shared" si="337"/>
        <v>0</v>
      </c>
      <c r="Q3645" t="str">
        <f t="shared" si="338"/>
        <v>theater</v>
      </c>
      <c r="R3645" t="str">
        <f t="shared" si="339"/>
        <v>musical</v>
      </c>
      <c r="S3645" s="13">
        <f t="shared" si="340"/>
        <v>42285.143969907411</v>
      </c>
      <c r="T3645" s="13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16.420000000000002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3">
        <f t="shared" si="340"/>
        <v>42409.241747685184</v>
      </c>
      <c r="T3646" s="13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0.1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13">
        <f t="shared" si="340"/>
        <v>42665.970347222217</v>
      </c>
      <c r="T3647" s="13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4.8099999999999996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3">
        <f t="shared" si="340"/>
        <v>42140.421319444446</v>
      </c>
      <c r="T3648" s="13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13">
        <f t="shared" si="340"/>
        <v>42598.749155092592</v>
      </c>
      <c r="T3649" s="13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100.38249999999999</v>
      </c>
      <c r="P3650" s="8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3">
        <f t="shared" si="340"/>
        <v>41887.292187500003</v>
      </c>
      <c r="T3650" s="13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E3651/D3651*100</f>
        <v>104</v>
      </c>
      <c r="P3651" s="8">
        <f t="shared" ref="P3651:P3714" si="343">IFERROR(E3651/L3651,0)</f>
        <v>97.5</v>
      </c>
      <c r="Q3651" t="str">
        <f t="shared" ref="Q3651:Q3714" si="344">LEFT(N3651,(FIND("/",N3651,1)-1))</f>
        <v>theater</v>
      </c>
      <c r="R3651" t="str">
        <f t="shared" ref="R3651:R3714" si="345">MID(N3651,FIND("/",N3651)+1,256)</f>
        <v>plays</v>
      </c>
      <c r="S3651" s="13">
        <f t="shared" ref="S3651:S3714" si="346">(((J3651/60)/60)/24)+DATE(1970,1,1)</f>
        <v>41780.712893518517</v>
      </c>
      <c r="T3651" s="13">
        <f t="shared" ref="T3651:T3714" si="347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3">
        <f t="shared" si="346"/>
        <v>42381.478981481487</v>
      </c>
      <c r="T3652" s="13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3">
        <f t="shared" si="346"/>
        <v>41828.646319444444</v>
      </c>
      <c r="T3653" s="13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250.66666666666669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3">
        <f t="shared" si="346"/>
        <v>42596.644699074073</v>
      </c>
      <c r="T3654" s="13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100.49999999999999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3">
        <f t="shared" si="346"/>
        <v>42191.363506944443</v>
      </c>
      <c r="T3655" s="13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174.4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3">
        <f t="shared" si="346"/>
        <v>42440.416504629626</v>
      </c>
      <c r="T3656" s="13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116.26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3">
        <f t="shared" si="346"/>
        <v>42173.803217592591</v>
      </c>
      <c r="T3657" s="13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105.82000000000001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3">
        <f t="shared" si="346"/>
        <v>42737.910138888896</v>
      </c>
      <c r="T3658" s="13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110.75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3">
        <f t="shared" si="346"/>
        <v>42499.629849537043</v>
      </c>
      <c r="T3659" s="13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100.66666666666666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13">
        <f t="shared" si="346"/>
        <v>41775.858564814815</v>
      </c>
      <c r="T3660" s="13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102.03333333333333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3">
        <f t="shared" si="346"/>
        <v>42055.277199074073</v>
      </c>
      <c r="T3661" s="13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3">
        <f t="shared" si="346"/>
        <v>41971.881076388891</v>
      </c>
      <c r="T3662" s="13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111.00000000000001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13">
        <f t="shared" si="346"/>
        <v>42447.896666666667</v>
      </c>
      <c r="T3663" s="13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101.42500000000001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3">
        <f t="shared" si="346"/>
        <v>42064.220069444447</v>
      </c>
      <c r="T3664" s="13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13">
        <f t="shared" si="346"/>
        <v>42665.451736111107</v>
      </c>
      <c r="T3665" s="13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109.375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3">
        <f t="shared" si="346"/>
        <v>42523.248715277776</v>
      </c>
      <c r="T3666" s="13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115.16129032258064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13">
        <f t="shared" si="346"/>
        <v>42294.808124999996</v>
      </c>
      <c r="T3667" s="13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3">
        <f t="shared" si="346"/>
        <v>41822.90488425926</v>
      </c>
      <c r="T3668" s="13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103.17033333333335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3">
        <f t="shared" si="346"/>
        <v>42173.970127314817</v>
      </c>
      <c r="T3669" s="13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103.49999999999999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3">
        <f t="shared" si="346"/>
        <v>42185.556157407409</v>
      </c>
      <c r="T3670" s="13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138.19999999999999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3">
        <f t="shared" si="346"/>
        <v>42136.675196759257</v>
      </c>
      <c r="T3671" s="13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109.54545454545455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3">
        <f t="shared" si="346"/>
        <v>42142.514016203699</v>
      </c>
      <c r="T3672" s="13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100.85714285714286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13">
        <f t="shared" si="346"/>
        <v>41820.62809027778</v>
      </c>
      <c r="T3673" s="13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101.53333333333335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3">
        <f t="shared" si="346"/>
        <v>41878.946574074071</v>
      </c>
      <c r="T3674" s="13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3">
        <f t="shared" si="346"/>
        <v>41914.295104166667</v>
      </c>
      <c r="T3675" s="13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3">
        <f t="shared" si="346"/>
        <v>42556.873020833329</v>
      </c>
      <c r="T3676" s="13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3">
        <f t="shared" si="346"/>
        <v>42493.597013888888</v>
      </c>
      <c r="T3677" s="13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128.75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3">
        <f t="shared" si="346"/>
        <v>41876.815787037034</v>
      </c>
      <c r="T3678" s="13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102.90416666666667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3">
        <f t="shared" si="346"/>
        <v>41802.574282407404</v>
      </c>
      <c r="T3679" s="13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102.49999999999999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3">
        <f t="shared" si="346"/>
        <v>42120.531226851846</v>
      </c>
      <c r="T3680" s="13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110.1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3">
        <f t="shared" si="346"/>
        <v>41786.761354166665</v>
      </c>
      <c r="T3681" s="13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112.76666666666667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13">
        <f t="shared" si="346"/>
        <v>42627.454097222217</v>
      </c>
      <c r="T3682" s="13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111.9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3">
        <f t="shared" si="346"/>
        <v>42374.651504629626</v>
      </c>
      <c r="T3683" s="13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139.19999999999999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3">
        <f t="shared" si="346"/>
        <v>41772.685393518521</v>
      </c>
      <c r="T3684" s="13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110.85714285714286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3">
        <f t="shared" si="346"/>
        <v>42633.116851851853</v>
      </c>
      <c r="T3685" s="13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139.06666666666666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3">
        <f t="shared" si="346"/>
        <v>42219.180393518516</v>
      </c>
      <c r="T3686" s="13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105.69999999999999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3">
        <f t="shared" si="346"/>
        <v>41753.593275462961</v>
      </c>
      <c r="T3687" s="13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101.42857142857142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3">
        <f t="shared" si="346"/>
        <v>42230.662731481483</v>
      </c>
      <c r="T3688" s="13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100.245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3">
        <f t="shared" si="346"/>
        <v>41787.218229166669</v>
      </c>
      <c r="T3689" s="13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109.16666666666666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3">
        <f t="shared" si="346"/>
        <v>41829.787083333329</v>
      </c>
      <c r="T3690" s="13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118.33333333333333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3">
        <f t="shared" si="346"/>
        <v>42147.826840277776</v>
      </c>
      <c r="T3691" s="13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3">
        <f t="shared" si="346"/>
        <v>41940.598182870373</v>
      </c>
      <c r="T3692" s="13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127.96000000000001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3">
        <f t="shared" si="346"/>
        <v>42020.700567129628</v>
      </c>
      <c r="T3693" s="13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3">
        <f t="shared" si="346"/>
        <v>41891.96503472222</v>
      </c>
      <c r="T3694" s="13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129.12912912912913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3">
        <f t="shared" si="346"/>
        <v>42309.191307870366</v>
      </c>
      <c r="T3695" s="13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107.42857142857143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3">
        <f t="shared" si="346"/>
        <v>42490.133877314816</v>
      </c>
      <c r="T3696" s="13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100.125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3">
        <f t="shared" si="346"/>
        <v>41995.870486111111</v>
      </c>
      <c r="T3697" s="13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3">
        <f t="shared" si="346"/>
        <v>41988.617083333331</v>
      </c>
      <c r="T3698" s="13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13">
        <f t="shared" si="346"/>
        <v>42479.465833333335</v>
      </c>
      <c r="T3699" s="13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110.52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3">
        <f t="shared" si="346"/>
        <v>42401.806562500002</v>
      </c>
      <c r="T3700" s="13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100.8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13">
        <f t="shared" si="346"/>
        <v>41897.602037037039</v>
      </c>
      <c r="T3701" s="13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121.2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3">
        <f t="shared" si="346"/>
        <v>41882.585648148146</v>
      </c>
      <c r="T3702" s="13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100.33333333333334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3">
        <f t="shared" si="346"/>
        <v>42129.541585648149</v>
      </c>
      <c r="T3703" s="13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109.16666666666666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3">
        <f t="shared" si="346"/>
        <v>42524.53800925926</v>
      </c>
      <c r="T3704" s="13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123.42857142857142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13">
        <f t="shared" si="346"/>
        <v>42556.504490740743</v>
      </c>
      <c r="T3705" s="13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136.33666666666667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3">
        <f t="shared" si="346"/>
        <v>42461.689745370371</v>
      </c>
      <c r="T3706" s="13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103.46657233816768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3">
        <f t="shared" si="346"/>
        <v>41792.542986111112</v>
      </c>
      <c r="T3707" s="13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121.33333333333334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13">
        <f t="shared" si="346"/>
        <v>41879.913761574076</v>
      </c>
      <c r="T3708" s="13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3">
        <f t="shared" si="346"/>
        <v>42552.048356481479</v>
      </c>
      <c r="T3709" s="13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3">
        <f t="shared" si="346"/>
        <v>41810.142199074071</v>
      </c>
      <c r="T3710" s="13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108.25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3">
        <f t="shared" si="346"/>
        <v>41785.707708333335</v>
      </c>
      <c r="T3711" s="13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141.15384615384616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3">
        <f t="shared" si="346"/>
        <v>42072.576249999998</v>
      </c>
      <c r="T3712" s="13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113.99999999999999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3">
        <f t="shared" si="346"/>
        <v>41779.724224537036</v>
      </c>
      <c r="T3713" s="13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153.73333333333335</v>
      </c>
      <c r="P3714" s="8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3">
        <f t="shared" si="346"/>
        <v>42134.172071759262</v>
      </c>
      <c r="T3714" s="13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E3715/D3715*100</f>
        <v>101.49999999999999</v>
      </c>
      <c r="P3715" s="8">
        <f t="shared" ref="P3715:P3778" si="349">IFERROR(E3715/L3715,0)</f>
        <v>106.84210526315789</v>
      </c>
      <c r="Q3715" t="str">
        <f t="shared" ref="Q3715:Q3778" si="350">LEFT(N3715,(FIND("/",N3715,1)-1))</f>
        <v>theater</v>
      </c>
      <c r="R3715" t="str">
        <f t="shared" ref="R3715:R3778" si="351">MID(N3715,FIND("/",N3715)+1,256)</f>
        <v>plays</v>
      </c>
      <c r="S3715" s="13">
        <f t="shared" ref="S3715:S3778" si="352">(((J3715/60)/60)/24)+DATE(1970,1,1)</f>
        <v>42505.738032407404</v>
      </c>
      <c r="T3715" s="13">
        <f t="shared" ref="T3715:T3778" si="35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102.35000000000001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3">
        <f t="shared" si="352"/>
        <v>42118.556331018524</v>
      </c>
      <c r="T3716" s="13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102.57142857142858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3">
        <f t="shared" si="352"/>
        <v>42036.995590277773</v>
      </c>
      <c r="T3717" s="13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3">
        <f t="shared" si="352"/>
        <v>42360.887835648144</v>
      </c>
      <c r="T3718" s="13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100.75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13">
        <f t="shared" si="352"/>
        <v>42102.866307870368</v>
      </c>
      <c r="T3719" s="13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239.4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3">
        <f t="shared" si="352"/>
        <v>42032.716145833328</v>
      </c>
      <c r="T3720" s="13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13">
        <f t="shared" si="352"/>
        <v>42147.729930555557</v>
      </c>
      <c r="T3721" s="13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104.51515151515152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3">
        <f t="shared" si="352"/>
        <v>42165.993125000001</v>
      </c>
      <c r="T3722" s="13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100.8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3">
        <f t="shared" si="352"/>
        <v>41927.936157407406</v>
      </c>
      <c r="T3723" s="13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111.20000000000002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3">
        <f t="shared" si="352"/>
        <v>42381.671840277777</v>
      </c>
      <c r="T3724" s="13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102.04444444444445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3">
        <f t="shared" si="352"/>
        <v>41943.753032407411</v>
      </c>
      <c r="T3725" s="13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102.54767441860466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3">
        <f t="shared" si="352"/>
        <v>42465.491435185191</v>
      </c>
      <c r="T3726" s="13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13">
        <f t="shared" si="352"/>
        <v>42401.945219907408</v>
      </c>
      <c r="T3727" s="13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338.70588235294122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3">
        <f t="shared" si="352"/>
        <v>42462.140868055561</v>
      </c>
      <c r="T3728" s="13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100.75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3">
        <f t="shared" si="352"/>
        <v>42632.348310185189</v>
      </c>
      <c r="T3729" s="13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3">
        <f t="shared" si="352"/>
        <v>42205.171018518522</v>
      </c>
      <c r="T3730" s="13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3">
        <f t="shared" si="352"/>
        <v>42041.205000000002</v>
      </c>
      <c r="T3731" s="13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13">
        <f t="shared" si="352"/>
        <v>42203.677766203706</v>
      </c>
      <c r="T3732" s="13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11.272727272727273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3">
        <f t="shared" si="352"/>
        <v>41983.752847222218</v>
      </c>
      <c r="T3733" s="13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15.411764705882353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13">
        <f t="shared" si="352"/>
        <v>41968.677465277782</v>
      </c>
      <c r="T3734" s="13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8">
        <f t="shared" si="349"/>
        <v>0</v>
      </c>
      <c r="Q3735" t="str">
        <f t="shared" si="350"/>
        <v>theater</v>
      </c>
      <c r="R3735" t="str">
        <f t="shared" si="351"/>
        <v>plays</v>
      </c>
      <c r="S3735" s="13">
        <f t="shared" si="352"/>
        <v>42103.024398148147</v>
      </c>
      <c r="T3735" s="13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28.466666666666669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13">
        <f t="shared" si="352"/>
        <v>42089.901574074072</v>
      </c>
      <c r="T3736" s="13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13.333333333333334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13">
        <f t="shared" si="352"/>
        <v>42122.693159722221</v>
      </c>
      <c r="T3737" s="13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0.66666666666666674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13">
        <f t="shared" si="352"/>
        <v>42048.711724537032</v>
      </c>
      <c r="T3738" s="13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21.428571428571427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13">
        <f t="shared" si="352"/>
        <v>42297.691006944442</v>
      </c>
      <c r="T3739" s="13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13">
        <f t="shared" si="352"/>
        <v>41813.938715277778</v>
      </c>
      <c r="T3740" s="13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20.125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3">
        <f t="shared" si="352"/>
        <v>42548.449861111112</v>
      </c>
      <c r="T3741" s="13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17.899999999999999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3">
        <f t="shared" si="352"/>
        <v>41833.089756944442</v>
      </c>
      <c r="T3742" s="13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8">
        <f t="shared" si="349"/>
        <v>0</v>
      </c>
      <c r="Q3743" t="str">
        <f t="shared" si="350"/>
        <v>theater</v>
      </c>
      <c r="R3743" t="str">
        <f t="shared" si="351"/>
        <v>plays</v>
      </c>
      <c r="S3743" s="13">
        <f t="shared" si="352"/>
        <v>42325.920717592591</v>
      </c>
      <c r="T3743" s="13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13">
        <f t="shared" si="352"/>
        <v>41858.214629629627</v>
      </c>
      <c r="T3744" s="13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8">
        <f t="shared" si="349"/>
        <v>0</v>
      </c>
      <c r="Q3745" t="str">
        <f t="shared" si="350"/>
        <v>theater</v>
      </c>
      <c r="R3745" t="str">
        <f t="shared" si="351"/>
        <v>plays</v>
      </c>
      <c r="S3745" s="13">
        <f t="shared" si="352"/>
        <v>41793.710231481484</v>
      </c>
      <c r="T3745" s="13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8">
        <f t="shared" si="349"/>
        <v>0</v>
      </c>
      <c r="Q3746" t="str">
        <f t="shared" si="350"/>
        <v>theater</v>
      </c>
      <c r="R3746" t="str">
        <f t="shared" si="351"/>
        <v>plays</v>
      </c>
      <c r="S3746" s="13">
        <f t="shared" si="352"/>
        <v>41793.814259259263</v>
      </c>
      <c r="T3746" s="13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13">
        <f t="shared" si="352"/>
        <v>41831.697939814818</v>
      </c>
      <c r="T3747" s="13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13">
        <f t="shared" si="352"/>
        <v>42621.389340277776</v>
      </c>
      <c r="T3748" s="13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13">
        <f t="shared" si="352"/>
        <v>42164.299722222218</v>
      </c>
      <c r="T3749" s="13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103.52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3">
        <f t="shared" si="352"/>
        <v>42395.706435185188</v>
      </c>
      <c r="T3750" s="13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13">
        <f t="shared" si="352"/>
        <v>42458.127175925925</v>
      </c>
      <c r="T3751" s="13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100.44999999999999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3">
        <f t="shared" si="352"/>
        <v>42016.981574074074</v>
      </c>
      <c r="T3752" s="13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132.6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3">
        <f t="shared" si="352"/>
        <v>42403.035567129627</v>
      </c>
      <c r="T3753" s="13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112.99999999999999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3">
        <f t="shared" si="352"/>
        <v>42619.802488425921</v>
      </c>
      <c r="T3754" s="13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103.34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3">
        <f t="shared" si="352"/>
        <v>42128.824074074073</v>
      </c>
      <c r="T3755" s="13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3">
        <f t="shared" si="352"/>
        <v>41808.881215277775</v>
      </c>
      <c r="T3756" s="13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129.63636363636363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3">
        <f t="shared" si="352"/>
        <v>42445.866979166662</v>
      </c>
      <c r="T3757" s="13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101.11111111111111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3">
        <f t="shared" si="352"/>
        <v>41771.814791666664</v>
      </c>
      <c r="T3758" s="13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108.51428571428572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3">
        <f t="shared" si="352"/>
        <v>41954.850868055553</v>
      </c>
      <c r="T3759" s="13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102.33333333333334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3">
        <f t="shared" si="352"/>
        <v>41747.471504629626</v>
      </c>
      <c r="T3760" s="13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110.24425000000002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3">
        <f t="shared" si="352"/>
        <v>42182.108252314814</v>
      </c>
      <c r="T3761" s="13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101.0154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3">
        <f t="shared" si="352"/>
        <v>41739.525300925925</v>
      </c>
      <c r="T3762" s="13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3">
        <f t="shared" si="352"/>
        <v>42173.466863425929</v>
      </c>
      <c r="T3763" s="13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106.24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3">
        <f t="shared" si="352"/>
        <v>42193.813530092593</v>
      </c>
      <c r="T3764" s="13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3">
        <f t="shared" si="352"/>
        <v>42065.750300925924</v>
      </c>
      <c r="T3765" s="13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3">
        <f t="shared" si="352"/>
        <v>42499.842962962968</v>
      </c>
      <c r="T3766" s="13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3">
        <f t="shared" si="352"/>
        <v>41820.776412037041</v>
      </c>
      <c r="T3767" s="13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102.65010000000001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3">
        <f t="shared" si="352"/>
        <v>41788.167187500003</v>
      </c>
      <c r="T3768" s="13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116.75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3">
        <f t="shared" si="352"/>
        <v>42050.019641203704</v>
      </c>
      <c r="T3769" s="13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107.65274999999998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3">
        <f t="shared" si="352"/>
        <v>41772.727893518517</v>
      </c>
      <c r="T3770" s="13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3">
        <f t="shared" si="352"/>
        <v>42445.598136574074</v>
      </c>
      <c r="T3771" s="13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13">
        <f t="shared" si="352"/>
        <v>42138.930671296301</v>
      </c>
      <c r="T3772" s="13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3">
        <f t="shared" si="352"/>
        <v>42493.857083333336</v>
      </c>
      <c r="T3773" s="13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110.2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3">
        <f t="shared" si="352"/>
        <v>42682.616967592592</v>
      </c>
      <c r="T3774" s="13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108.2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3">
        <f t="shared" si="352"/>
        <v>42656.005173611105</v>
      </c>
      <c r="T3775" s="13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13">
        <f t="shared" si="352"/>
        <v>42087.792303240742</v>
      </c>
      <c r="T3776" s="13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100.25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3">
        <f t="shared" si="352"/>
        <v>42075.942627314813</v>
      </c>
      <c r="T3777" s="13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106.71250000000001</v>
      </c>
      <c r="P3778" s="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3">
        <f t="shared" si="352"/>
        <v>41814.367800925924</v>
      </c>
      <c r="T3778" s="13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E3779/D3779*100</f>
        <v>143.19999999999999</v>
      </c>
      <c r="P3779" s="8">
        <f t="shared" ref="P3779:P3842" si="355">IFERROR(E3779/L3779,0)</f>
        <v>48.542372881355931</v>
      </c>
      <c r="Q3779" t="str">
        <f t="shared" ref="Q3779:Q3842" si="356">LEFT(N3779,(FIND("/",N3779,1)-1))</f>
        <v>theater</v>
      </c>
      <c r="R3779" t="str">
        <f t="shared" ref="R3779:R3842" si="357">MID(N3779,FIND("/",N3779)+1,256)</f>
        <v>musical</v>
      </c>
      <c r="S3779" s="13">
        <f t="shared" ref="S3779:S3842" si="358">(((J3779/60)/60)/24)+DATE(1970,1,1)</f>
        <v>41887.111354166671</v>
      </c>
      <c r="T3779" s="13">
        <f t="shared" ref="T3779:T3842" si="35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105.04166666666667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3">
        <f t="shared" si="358"/>
        <v>41989.819212962961</v>
      </c>
      <c r="T3780" s="13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3">
        <f t="shared" si="358"/>
        <v>42425.735416666663</v>
      </c>
      <c r="T3781" s="13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13">
        <f t="shared" si="358"/>
        <v>42166.219733796301</v>
      </c>
      <c r="T3782" s="13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109.66666666666667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3">
        <f t="shared" si="358"/>
        <v>41865.882928240739</v>
      </c>
      <c r="T3783" s="13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101.75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3">
        <f t="shared" si="358"/>
        <v>42546.862233796302</v>
      </c>
      <c r="T3784" s="13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128.91666666666666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3">
        <f t="shared" si="358"/>
        <v>42420.140277777777</v>
      </c>
      <c r="T3785" s="13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114.99999999999999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13">
        <f t="shared" si="358"/>
        <v>42531.980694444443</v>
      </c>
      <c r="T3786" s="13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150.75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3">
        <f t="shared" si="358"/>
        <v>42548.63853009259</v>
      </c>
      <c r="T3787" s="13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110.96666666666665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3">
        <f t="shared" si="358"/>
        <v>42487.037905092591</v>
      </c>
      <c r="T3788" s="13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100.28571428571429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3">
        <f t="shared" si="358"/>
        <v>42167.534791666665</v>
      </c>
      <c r="T3789" s="13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0.66666666666666674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13">
        <f t="shared" si="358"/>
        <v>42333.695821759262</v>
      </c>
      <c r="T3790" s="13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13">
        <f t="shared" si="358"/>
        <v>42138.798819444448</v>
      </c>
      <c r="T3791" s="13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8">
        <f t="shared" si="355"/>
        <v>0</v>
      </c>
      <c r="Q3792" t="str">
        <f t="shared" si="356"/>
        <v>theater</v>
      </c>
      <c r="R3792" t="str">
        <f t="shared" si="357"/>
        <v>musical</v>
      </c>
      <c r="S3792" s="13">
        <f t="shared" si="358"/>
        <v>42666.666932870372</v>
      </c>
      <c r="T3792" s="13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8">
        <f t="shared" si="355"/>
        <v>0</v>
      </c>
      <c r="Q3793" t="str">
        <f t="shared" si="356"/>
        <v>theater</v>
      </c>
      <c r="R3793" t="str">
        <f t="shared" si="357"/>
        <v>musical</v>
      </c>
      <c r="S3793" s="13">
        <f t="shared" si="358"/>
        <v>41766.692037037035</v>
      </c>
      <c r="T3793" s="13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0.27999999999999997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3">
        <f t="shared" si="358"/>
        <v>42170.447013888886</v>
      </c>
      <c r="T3794" s="13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59.657142857142851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13">
        <f t="shared" si="358"/>
        <v>41968.938993055555</v>
      </c>
      <c r="T3795" s="13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13">
        <f t="shared" si="358"/>
        <v>42132.58048611111</v>
      </c>
      <c r="T3796" s="13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1.6666666666666667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13">
        <f t="shared" si="358"/>
        <v>42201.436226851853</v>
      </c>
      <c r="T3797" s="13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4.4444444444444444E-3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3">
        <f t="shared" si="358"/>
        <v>42689.029583333337</v>
      </c>
      <c r="T3798" s="13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89.666666666666657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3">
        <f t="shared" si="358"/>
        <v>42084.881539351853</v>
      </c>
      <c r="T3799" s="13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1.4642857142857144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13">
        <f t="shared" si="358"/>
        <v>41831.722777777781</v>
      </c>
      <c r="T3800" s="13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4.0199999999999996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3">
        <f t="shared" si="358"/>
        <v>42410.93105324074</v>
      </c>
      <c r="T3801" s="13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3">
        <f t="shared" si="358"/>
        <v>41982.737071759257</v>
      </c>
      <c r="T3802" s="13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3">
        <f t="shared" si="358"/>
        <v>41975.676111111112</v>
      </c>
      <c r="T3803" s="13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8">
        <f t="shared" si="355"/>
        <v>0</v>
      </c>
      <c r="Q3804" t="str">
        <f t="shared" si="356"/>
        <v>theater</v>
      </c>
      <c r="R3804" t="str">
        <f t="shared" si="357"/>
        <v>musical</v>
      </c>
      <c r="S3804" s="13">
        <f t="shared" si="358"/>
        <v>42269.126226851848</v>
      </c>
      <c r="T3804" s="13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19.650000000000002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3">
        <f t="shared" si="358"/>
        <v>42403.971851851849</v>
      </c>
      <c r="T3805" s="13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8">
        <f t="shared" si="355"/>
        <v>0</v>
      </c>
      <c r="Q3806" t="str">
        <f t="shared" si="356"/>
        <v>theater</v>
      </c>
      <c r="R3806" t="str">
        <f t="shared" si="357"/>
        <v>musical</v>
      </c>
      <c r="S3806" s="13">
        <f t="shared" si="358"/>
        <v>42527.00953703704</v>
      </c>
      <c r="T3806" s="13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2E-3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13">
        <f t="shared" si="358"/>
        <v>41849.887037037035</v>
      </c>
      <c r="T3807" s="13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6.6666666666666666E-2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13">
        <f t="shared" si="358"/>
        <v>41799.259039351848</v>
      </c>
      <c r="T3808" s="13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30.333333333333336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3">
        <f t="shared" si="358"/>
        <v>42090.909016203703</v>
      </c>
      <c r="T3809" s="13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3">
        <f t="shared" si="358"/>
        <v>42059.453923611116</v>
      </c>
      <c r="T3810" s="13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101.25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3">
        <f t="shared" si="358"/>
        <v>41800.526701388888</v>
      </c>
      <c r="T3811" s="13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121.73333333333333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3">
        <f t="shared" si="358"/>
        <v>42054.849050925928</v>
      </c>
      <c r="T3812" s="13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3">
        <f t="shared" si="358"/>
        <v>42487.62700231481</v>
      </c>
      <c r="T3813" s="13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109.55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3">
        <f t="shared" si="358"/>
        <v>42109.751250000001</v>
      </c>
      <c r="T3814" s="13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100.95190476190474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3">
        <f t="shared" si="358"/>
        <v>42497.275706018518</v>
      </c>
      <c r="T3815" s="13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140.13333333333333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3">
        <f t="shared" si="358"/>
        <v>42058.904074074075</v>
      </c>
      <c r="T3816" s="13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100.001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3">
        <f t="shared" si="358"/>
        <v>42207.259918981479</v>
      </c>
      <c r="T3817" s="13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119.238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3">
        <f t="shared" si="358"/>
        <v>41807.690081018518</v>
      </c>
      <c r="T3818" s="13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107.25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3">
        <f t="shared" si="358"/>
        <v>42284.69694444444</v>
      </c>
      <c r="T3819" s="13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227.99999999999997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13">
        <f t="shared" si="358"/>
        <v>42045.84238425926</v>
      </c>
      <c r="T3820" s="13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106.4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3">
        <f t="shared" si="358"/>
        <v>42184.209537037037</v>
      </c>
      <c r="T3821" s="13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143.33333333333334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13">
        <f t="shared" si="358"/>
        <v>42160.651817129634</v>
      </c>
      <c r="T3822" s="13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104.54285714285714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3">
        <f t="shared" si="358"/>
        <v>42341.180636574078</v>
      </c>
      <c r="T3823" s="13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110.02000000000001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3">
        <f t="shared" si="358"/>
        <v>42329.838159722218</v>
      </c>
      <c r="T3824" s="13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3">
        <f t="shared" si="358"/>
        <v>42170.910231481481</v>
      </c>
      <c r="T3825" s="13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3">
        <f t="shared" si="358"/>
        <v>42571.626192129625</v>
      </c>
      <c r="T3826" s="13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105.42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3">
        <f t="shared" si="358"/>
        <v>42151.069606481484</v>
      </c>
      <c r="T3827" s="13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119.16666666666667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13">
        <f t="shared" si="358"/>
        <v>42101.423541666663</v>
      </c>
      <c r="T3828" s="13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152.66666666666666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3">
        <f t="shared" si="358"/>
        <v>42034.928252314814</v>
      </c>
      <c r="T3829" s="13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3">
        <f t="shared" si="358"/>
        <v>41944.527627314819</v>
      </c>
      <c r="T3830" s="13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100.2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3">
        <f t="shared" si="358"/>
        <v>42593.865405092598</v>
      </c>
      <c r="T3831" s="13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13">
        <f t="shared" si="358"/>
        <v>42503.740868055553</v>
      </c>
      <c r="T3832" s="13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106.02199999999999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3">
        <f t="shared" si="358"/>
        <v>41927.848900462966</v>
      </c>
      <c r="T3833" s="13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104.66666666666666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3">
        <f t="shared" si="358"/>
        <v>42375.114988425921</v>
      </c>
      <c r="T3834" s="13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116.66666666666667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13">
        <f t="shared" si="358"/>
        <v>41963.872361111105</v>
      </c>
      <c r="T3835" s="13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109.03333333333333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3">
        <f t="shared" si="358"/>
        <v>42143.445219907408</v>
      </c>
      <c r="T3836" s="13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13">
        <f t="shared" si="358"/>
        <v>42460.94222222222</v>
      </c>
      <c r="T3837" s="13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112.5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3">
        <f t="shared" si="358"/>
        <v>42553.926527777774</v>
      </c>
      <c r="T3838" s="13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102.1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3">
        <f t="shared" si="358"/>
        <v>42152.765717592592</v>
      </c>
      <c r="T3839" s="13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100.824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3">
        <f t="shared" si="358"/>
        <v>42116.710752314815</v>
      </c>
      <c r="T3840" s="13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101.25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3">
        <f t="shared" si="358"/>
        <v>42155.142638888887</v>
      </c>
      <c r="T3841" s="13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6500</v>
      </c>
      <c r="P3842" s="8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3">
        <f t="shared" si="358"/>
        <v>42432.701724537037</v>
      </c>
      <c r="T3842" s="13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E3843/D3843*100</f>
        <v>8.7200000000000006</v>
      </c>
      <c r="P3843" s="8">
        <f t="shared" ref="P3843:P3906" si="361">IFERROR(E3843/L3843,0)</f>
        <v>25.647058823529413</v>
      </c>
      <c r="Q3843" t="str">
        <f t="shared" ref="Q3843:Q3906" si="362">LEFT(N3843,(FIND("/",N3843,1)-1))</f>
        <v>theater</v>
      </c>
      <c r="R3843" t="str">
        <f t="shared" ref="R3843:R3906" si="363">MID(N3843,FIND("/",N3843)+1,256)</f>
        <v>plays</v>
      </c>
      <c r="S3843" s="13">
        <f t="shared" ref="S3843:S3906" si="364">(((J3843/60)/60)/24)+DATE(1970,1,1)</f>
        <v>41780.785729166666</v>
      </c>
      <c r="T3843" s="13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21.94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3">
        <f t="shared" si="364"/>
        <v>41740.493657407409</v>
      </c>
      <c r="T3844" s="13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21.3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3">
        <f t="shared" si="364"/>
        <v>41766.072500000002</v>
      </c>
      <c r="T3845" s="13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41.489795918367342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3">
        <f t="shared" si="364"/>
        <v>41766.617291666669</v>
      </c>
      <c r="T3846" s="13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2.105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3">
        <f t="shared" si="364"/>
        <v>42248.627013888887</v>
      </c>
      <c r="T3847" s="13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3">
        <f t="shared" si="364"/>
        <v>41885.221550925926</v>
      </c>
      <c r="T3848" s="13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16.161904761904761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3">
        <f t="shared" si="364"/>
        <v>42159.224432870367</v>
      </c>
      <c r="T3849" s="13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16.376923076923077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3">
        <f t="shared" si="364"/>
        <v>42265.817002314812</v>
      </c>
      <c r="T3850" s="13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3">
        <f t="shared" si="364"/>
        <v>42136.767175925925</v>
      </c>
      <c r="T3851" s="13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3.8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13">
        <f t="shared" si="364"/>
        <v>41975.124340277776</v>
      </c>
      <c r="T3852" s="13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34.08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13">
        <f t="shared" si="364"/>
        <v>42172.439571759256</v>
      </c>
      <c r="T3853" s="13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0.2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13">
        <f t="shared" si="364"/>
        <v>42065.190694444449</v>
      </c>
      <c r="T3854" s="13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2.5999999999999999E-2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13">
        <f t="shared" si="364"/>
        <v>41848.84002314815</v>
      </c>
      <c r="T3855" s="13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16.254545454545454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13">
        <f t="shared" si="364"/>
        <v>42103.884930555556</v>
      </c>
      <c r="T3856" s="13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13">
        <f t="shared" si="364"/>
        <v>42059.970729166671</v>
      </c>
      <c r="T3857" s="13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0.02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13">
        <f t="shared" si="364"/>
        <v>42041.743090277778</v>
      </c>
      <c r="T3858" s="13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13">
        <f t="shared" si="364"/>
        <v>41829.73715277778</v>
      </c>
      <c r="T3859" s="13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13">
        <f t="shared" si="364"/>
        <v>42128.431064814817</v>
      </c>
      <c r="T3860" s="13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0.04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13">
        <f t="shared" si="364"/>
        <v>41789.893599537041</v>
      </c>
      <c r="T3861" s="13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17.666666666666668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3">
        <f t="shared" si="364"/>
        <v>41833.660995370366</v>
      </c>
      <c r="T3862" s="13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13">
        <f t="shared" si="364"/>
        <v>41914.590011574073</v>
      </c>
      <c r="T3863" s="13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1.3333333333333334E-2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13">
        <f t="shared" si="364"/>
        <v>42611.261064814811</v>
      </c>
      <c r="T3864" s="13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8">
        <f t="shared" si="361"/>
        <v>0</v>
      </c>
      <c r="Q3865" t="str">
        <f t="shared" si="362"/>
        <v>theater</v>
      </c>
      <c r="R3865" t="str">
        <f t="shared" si="363"/>
        <v>plays</v>
      </c>
      <c r="S3865" s="13">
        <f t="shared" si="364"/>
        <v>42253.633159722223</v>
      </c>
      <c r="T3865" s="13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13">
        <f t="shared" si="364"/>
        <v>42295.891828703709</v>
      </c>
      <c r="T3866" s="13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26.937422295897225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3">
        <f t="shared" si="364"/>
        <v>41841.651597222226</v>
      </c>
      <c r="T3867" s="13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0.54999999999999993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13">
        <f t="shared" si="364"/>
        <v>42402.947002314817</v>
      </c>
      <c r="T3868" s="13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12.55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13">
        <f t="shared" si="364"/>
        <v>42509.814108796301</v>
      </c>
      <c r="T3869" s="13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0.2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13">
        <f t="shared" si="364"/>
        <v>41865.659780092588</v>
      </c>
      <c r="T3870" s="13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3.4474868431088401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3">
        <f t="shared" si="364"/>
        <v>42047.724444444444</v>
      </c>
      <c r="T3871" s="13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13">
        <f t="shared" si="364"/>
        <v>41793.17219907407</v>
      </c>
      <c r="T3872" s="13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2.666666666666667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3">
        <f t="shared" si="364"/>
        <v>42763.780671296292</v>
      </c>
      <c r="T3873" s="13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8">
        <f t="shared" si="361"/>
        <v>0</v>
      </c>
      <c r="Q3874" t="str">
        <f t="shared" si="362"/>
        <v>theater</v>
      </c>
      <c r="R3874" t="str">
        <f t="shared" si="363"/>
        <v>musical</v>
      </c>
      <c r="S3874" s="13">
        <f t="shared" si="364"/>
        <v>42180.145787037036</v>
      </c>
      <c r="T3874" s="13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8">
        <f t="shared" si="361"/>
        <v>0</v>
      </c>
      <c r="Q3875" t="str">
        <f t="shared" si="362"/>
        <v>theater</v>
      </c>
      <c r="R3875" t="str">
        <f t="shared" si="363"/>
        <v>musical</v>
      </c>
      <c r="S3875" s="13">
        <f t="shared" si="364"/>
        <v>42255.696006944447</v>
      </c>
      <c r="T3875" s="13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8">
        <f t="shared" si="361"/>
        <v>0</v>
      </c>
      <c r="Q3876" t="str">
        <f t="shared" si="362"/>
        <v>theater</v>
      </c>
      <c r="R3876" t="str">
        <f t="shared" si="363"/>
        <v>musical</v>
      </c>
      <c r="S3876" s="13">
        <f t="shared" si="364"/>
        <v>42007.016458333332</v>
      </c>
      <c r="T3876" s="13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8">
        <f t="shared" si="361"/>
        <v>0</v>
      </c>
      <c r="Q3877" t="str">
        <f t="shared" si="362"/>
        <v>theater</v>
      </c>
      <c r="R3877" t="str">
        <f t="shared" si="363"/>
        <v>musical</v>
      </c>
      <c r="S3877" s="13">
        <f t="shared" si="364"/>
        <v>42615.346817129626</v>
      </c>
      <c r="T3877" s="13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52.794871794871788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3">
        <f t="shared" si="364"/>
        <v>42372.624166666668</v>
      </c>
      <c r="T3878" s="13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4.9639999999999995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3">
        <f t="shared" si="364"/>
        <v>42682.67768518519</v>
      </c>
      <c r="T3879" s="13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5.5555555555555552E-2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13">
        <f t="shared" si="364"/>
        <v>42154.818819444445</v>
      </c>
      <c r="T3880" s="13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8">
        <f t="shared" si="361"/>
        <v>0</v>
      </c>
      <c r="Q3881" t="str">
        <f t="shared" si="362"/>
        <v>theater</v>
      </c>
      <c r="R3881" t="str">
        <f t="shared" si="363"/>
        <v>musical</v>
      </c>
      <c r="S3881" s="13">
        <f t="shared" si="364"/>
        <v>41999.861064814817</v>
      </c>
      <c r="T3881" s="13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13.066666666666665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3">
        <f t="shared" si="364"/>
        <v>41815.815046296295</v>
      </c>
      <c r="T3882" s="13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13">
        <f t="shared" si="364"/>
        <v>42756.018506944441</v>
      </c>
      <c r="T3883" s="13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8">
        <f t="shared" si="361"/>
        <v>0</v>
      </c>
      <c r="Q3884" t="str">
        <f t="shared" si="362"/>
        <v>theater</v>
      </c>
      <c r="R3884" t="str">
        <f t="shared" si="363"/>
        <v>musical</v>
      </c>
      <c r="S3884" s="13">
        <f t="shared" si="364"/>
        <v>42373.983449074076</v>
      </c>
      <c r="T3884" s="13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8">
        <f t="shared" si="361"/>
        <v>0</v>
      </c>
      <c r="Q3885" t="str">
        <f t="shared" si="362"/>
        <v>theater</v>
      </c>
      <c r="R3885" t="str">
        <f t="shared" si="363"/>
        <v>musical</v>
      </c>
      <c r="S3885" s="13">
        <f t="shared" si="364"/>
        <v>41854.602650462963</v>
      </c>
      <c r="T3885" s="13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8">
        <f t="shared" si="361"/>
        <v>0</v>
      </c>
      <c r="Q3886" t="str">
        <f t="shared" si="362"/>
        <v>theater</v>
      </c>
      <c r="R3886" t="str">
        <f t="shared" si="363"/>
        <v>musical</v>
      </c>
      <c r="S3886" s="13">
        <f t="shared" si="364"/>
        <v>42065.791574074072</v>
      </c>
      <c r="T3886" s="13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8">
        <f t="shared" si="361"/>
        <v>0</v>
      </c>
      <c r="Q3887" t="str">
        <f t="shared" si="362"/>
        <v>theater</v>
      </c>
      <c r="R3887" t="str">
        <f t="shared" si="363"/>
        <v>musical</v>
      </c>
      <c r="S3887" s="13">
        <f t="shared" si="364"/>
        <v>42469.951284722221</v>
      </c>
      <c r="T3887" s="13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8">
        <f t="shared" si="361"/>
        <v>0</v>
      </c>
      <c r="Q3888" t="str">
        <f t="shared" si="362"/>
        <v>theater</v>
      </c>
      <c r="R3888" t="str">
        <f t="shared" si="363"/>
        <v>musical</v>
      </c>
      <c r="S3888" s="13">
        <f t="shared" si="364"/>
        <v>41954.228032407409</v>
      </c>
      <c r="T3888" s="13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3">
        <f t="shared" si="364"/>
        <v>42079.857974537037</v>
      </c>
      <c r="T3889" s="13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27.1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3">
        <f t="shared" si="364"/>
        <v>42762.545810185184</v>
      </c>
      <c r="T3890" s="13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3">
        <f t="shared" si="364"/>
        <v>41977.004976851851</v>
      </c>
      <c r="T3891" s="13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16.826666666666668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13">
        <f t="shared" si="364"/>
        <v>42171.758611111116</v>
      </c>
      <c r="T3892" s="13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32.5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3">
        <f t="shared" si="364"/>
        <v>42056.1324537037</v>
      </c>
      <c r="T3893" s="13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8">
        <f t="shared" si="361"/>
        <v>0</v>
      </c>
      <c r="Q3894" t="str">
        <f t="shared" si="362"/>
        <v>theater</v>
      </c>
      <c r="R3894" t="str">
        <f t="shared" si="363"/>
        <v>plays</v>
      </c>
      <c r="S3894" s="13">
        <f t="shared" si="364"/>
        <v>41867.652280092596</v>
      </c>
      <c r="T3894" s="13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21.55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3">
        <f t="shared" si="364"/>
        <v>41779.657870370371</v>
      </c>
      <c r="T3895" s="13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3.4666666666666663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3">
        <f t="shared" si="364"/>
        <v>42679.958472222221</v>
      </c>
      <c r="T3896" s="13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13">
        <f t="shared" si="364"/>
        <v>42032.250208333338</v>
      </c>
      <c r="T3897" s="13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10.625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13">
        <f t="shared" si="364"/>
        <v>41793.191875000004</v>
      </c>
      <c r="T3898" s="13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17.599999999999998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13">
        <f t="shared" si="364"/>
        <v>41982.87364583333</v>
      </c>
      <c r="T3899" s="13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32.56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3">
        <f t="shared" si="364"/>
        <v>42193.482291666667</v>
      </c>
      <c r="T3900" s="13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13">
        <f t="shared" si="364"/>
        <v>41843.775011574071</v>
      </c>
      <c r="T3901" s="13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5.4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13">
        <f t="shared" si="364"/>
        <v>42136.092488425929</v>
      </c>
      <c r="T3902" s="13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0.83333333333333337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13">
        <f t="shared" si="364"/>
        <v>42317.826377314821</v>
      </c>
      <c r="T3903" s="13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48.833333333333336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3">
        <f t="shared" si="364"/>
        <v>42663.468078703707</v>
      </c>
      <c r="T3904" s="13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8">
        <f t="shared" si="361"/>
        <v>0</v>
      </c>
      <c r="Q3905" t="str">
        <f t="shared" si="362"/>
        <v>theater</v>
      </c>
      <c r="R3905" t="str">
        <f t="shared" si="363"/>
        <v>plays</v>
      </c>
      <c r="S3905" s="13">
        <f t="shared" si="364"/>
        <v>42186.01116898148</v>
      </c>
      <c r="T3905" s="13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0.03</v>
      </c>
      <c r="P3906" s="8">
        <f t="shared" si="361"/>
        <v>1.5</v>
      </c>
      <c r="Q3906" t="str">
        <f t="shared" si="362"/>
        <v>theater</v>
      </c>
      <c r="R3906" t="str">
        <f t="shared" si="363"/>
        <v>plays</v>
      </c>
      <c r="S3906" s="13">
        <f t="shared" si="364"/>
        <v>42095.229166666672</v>
      </c>
      <c r="T3906" s="13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E3907/D3907*100</f>
        <v>11.533333333333333</v>
      </c>
      <c r="P3907" s="8">
        <f t="shared" ref="P3907:P3970" si="367">IFERROR(E3907/L3907,0)</f>
        <v>24.714285714285715</v>
      </c>
      <c r="Q3907" t="str">
        <f t="shared" ref="Q3907:Q3970" si="368">LEFT(N3907,(FIND("/",N3907,1)-1))</f>
        <v>theater</v>
      </c>
      <c r="R3907" t="str">
        <f t="shared" ref="R3907:R3970" si="369">MID(N3907,FIND("/",N3907)+1,256)</f>
        <v>plays</v>
      </c>
      <c r="S3907" s="13">
        <f t="shared" ref="S3907:S3970" si="370">(((J3907/60)/60)/24)+DATE(1970,1,1)</f>
        <v>42124.623877314814</v>
      </c>
      <c r="T3907" s="13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67.333333333333329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3">
        <f t="shared" si="370"/>
        <v>42143.917743055557</v>
      </c>
      <c r="T3908" s="13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15.299999999999999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13">
        <f t="shared" si="370"/>
        <v>41906.819513888891</v>
      </c>
      <c r="T3909" s="13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8.6666666666666679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13">
        <f t="shared" si="370"/>
        <v>41834.135370370372</v>
      </c>
      <c r="T3910" s="13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0.22499999999999998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13">
        <f t="shared" si="370"/>
        <v>41863.359282407408</v>
      </c>
      <c r="T3911" s="13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3.0833333333333335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3">
        <f t="shared" si="370"/>
        <v>42224.756909722222</v>
      </c>
      <c r="T3912" s="13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37.412500000000001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3">
        <f t="shared" si="370"/>
        <v>41939.8122337963</v>
      </c>
      <c r="T3913" s="13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6.6666666666666671E-3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13">
        <f t="shared" si="370"/>
        <v>42059.270023148143</v>
      </c>
      <c r="T3914" s="13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3">
        <f t="shared" si="370"/>
        <v>42308.211215277777</v>
      </c>
      <c r="T3915" s="13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36.36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3">
        <f t="shared" si="370"/>
        <v>42114.818935185183</v>
      </c>
      <c r="T3916" s="13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0.33333333333333337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13">
        <f t="shared" si="370"/>
        <v>42492.98505787037</v>
      </c>
      <c r="T3917" s="13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8">
        <f t="shared" si="367"/>
        <v>0</v>
      </c>
      <c r="Q3918" t="str">
        <f t="shared" si="368"/>
        <v>theater</v>
      </c>
      <c r="R3918" t="str">
        <f t="shared" si="369"/>
        <v>plays</v>
      </c>
      <c r="S3918" s="13">
        <f t="shared" si="370"/>
        <v>42494.471666666665</v>
      </c>
      <c r="T3918" s="13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0.2857142857142857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13">
        <f t="shared" si="370"/>
        <v>41863.527326388888</v>
      </c>
      <c r="T3919" s="13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0.2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13">
        <f t="shared" si="370"/>
        <v>41843.664618055554</v>
      </c>
      <c r="T3920" s="13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1.7999999999999998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13">
        <f t="shared" si="370"/>
        <v>42358.684872685189</v>
      </c>
      <c r="T3921" s="13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5.4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13">
        <f t="shared" si="370"/>
        <v>42657.38726851852</v>
      </c>
      <c r="T3922" s="13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8">
        <f t="shared" si="367"/>
        <v>0</v>
      </c>
      <c r="Q3923" t="str">
        <f t="shared" si="368"/>
        <v>theater</v>
      </c>
      <c r="R3923" t="str">
        <f t="shared" si="369"/>
        <v>plays</v>
      </c>
      <c r="S3923" s="13">
        <f t="shared" si="370"/>
        <v>41926.542303240742</v>
      </c>
      <c r="T3923" s="13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8.1333333333333329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3">
        <f t="shared" si="370"/>
        <v>42020.768634259264</v>
      </c>
      <c r="T3924" s="13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12.034782608695652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3">
        <f t="shared" si="370"/>
        <v>42075.979988425926</v>
      </c>
      <c r="T3925" s="13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15.266666666666667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13">
        <f t="shared" si="370"/>
        <v>41786.959745370368</v>
      </c>
      <c r="T3926" s="13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13">
        <f t="shared" si="370"/>
        <v>41820.870821759258</v>
      </c>
      <c r="T3927" s="13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0.3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13">
        <f t="shared" si="370"/>
        <v>41970.085046296299</v>
      </c>
      <c r="T3928" s="13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13">
        <f t="shared" si="370"/>
        <v>41830.267407407409</v>
      </c>
      <c r="T3929" s="13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13.020000000000001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13">
        <f t="shared" si="370"/>
        <v>42265.683182870373</v>
      </c>
      <c r="T3930" s="13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2.2650000000000001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3">
        <f t="shared" si="370"/>
        <v>42601.827141203699</v>
      </c>
      <c r="T3931" s="13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8">
        <f t="shared" si="367"/>
        <v>0</v>
      </c>
      <c r="Q3932" t="str">
        <f t="shared" si="368"/>
        <v>theater</v>
      </c>
      <c r="R3932" t="str">
        <f t="shared" si="369"/>
        <v>plays</v>
      </c>
      <c r="S3932" s="13">
        <f t="shared" si="370"/>
        <v>42433.338749999995</v>
      </c>
      <c r="T3932" s="13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8">
        <f t="shared" si="367"/>
        <v>0</v>
      </c>
      <c r="Q3933" t="str">
        <f t="shared" si="368"/>
        <v>theater</v>
      </c>
      <c r="R3933" t="str">
        <f t="shared" si="369"/>
        <v>plays</v>
      </c>
      <c r="S3933" s="13">
        <f t="shared" si="370"/>
        <v>42228.151701388888</v>
      </c>
      <c r="T3933" s="13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8.3333333333333332E-3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13">
        <f t="shared" si="370"/>
        <v>42415.168564814812</v>
      </c>
      <c r="T3934" s="13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15.742857142857142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3">
        <f t="shared" si="370"/>
        <v>42538.968310185184</v>
      </c>
      <c r="T3935" s="13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3">
        <f t="shared" si="370"/>
        <v>42233.671747685185</v>
      </c>
      <c r="T3936" s="13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43.833333333333336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3">
        <f t="shared" si="370"/>
        <v>42221.656782407401</v>
      </c>
      <c r="T3937" s="13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8">
        <f t="shared" si="367"/>
        <v>0</v>
      </c>
      <c r="Q3938" t="str">
        <f t="shared" si="368"/>
        <v>theater</v>
      </c>
      <c r="R3938" t="str">
        <f t="shared" si="369"/>
        <v>plays</v>
      </c>
      <c r="S3938" s="13">
        <f t="shared" si="370"/>
        <v>42675.262962962966</v>
      </c>
      <c r="T3938" s="13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86.135181975736558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13">
        <f t="shared" si="370"/>
        <v>42534.631481481483</v>
      </c>
      <c r="T3939" s="13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12.196620583717358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3">
        <f t="shared" si="370"/>
        <v>42151.905717592599</v>
      </c>
      <c r="T3940" s="13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0.1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13">
        <f t="shared" si="370"/>
        <v>41915.400219907409</v>
      </c>
      <c r="T3941" s="13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0.22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13">
        <f t="shared" si="370"/>
        <v>41961.492488425924</v>
      </c>
      <c r="T3942" s="13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0.90909090909090906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13">
        <f t="shared" si="370"/>
        <v>41940.587233796294</v>
      </c>
      <c r="T3943" s="13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8">
        <f t="shared" si="367"/>
        <v>0</v>
      </c>
      <c r="Q3944" t="str">
        <f t="shared" si="368"/>
        <v>theater</v>
      </c>
      <c r="R3944" t="str">
        <f t="shared" si="369"/>
        <v>plays</v>
      </c>
      <c r="S3944" s="13">
        <f t="shared" si="370"/>
        <v>42111.904097222221</v>
      </c>
      <c r="T3944" s="13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35.64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3">
        <f t="shared" si="370"/>
        <v>42279.778564814813</v>
      </c>
      <c r="T3945" s="13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8">
        <f t="shared" si="367"/>
        <v>0</v>
      </c>
      <c r="Q3946" t="str">
        <f t="shared" si="368"/>
        <v>theater</v>
      </c>
      <c r="R3946" t="str">
        <f t="shared" si="369"/>
        <v>plays</v>
      </c>
      <c r="S3946" s="13">
        <f t="shared" si="370"/>
        <v>42213.662905092591</v>
      </c>
      <c r="T3946" s="13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0.25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13">
        <f t="shared" si="370"/>
        <v>42109.801712962959</v>
      </c>
      <c r="T3947" s="13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13">
        <f t="shared" si="370"/>
        <v>42031.833587962959</v>
      </c>
      <c r="T3948" s="13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3.3666666666666663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13">
        <f t="shared" si="370"/>
        <v>42615.142870370371</v>
      </c>
      <c r="T3949" s="13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8">
        <f t="shared" si="367"/>
        <v>0</v>
      </c>
      <c r="Q3950" t="str">
        <f t="shared" si="368"/>
        <v>theater</v>
      </c>
      <c r="R3950" t="str">
        <f t="shared" si="369"/>
        <v>plays</v>
      </c>
      <c r="S3950" s="13">
        <f t="shared" si="370"/>
        <v>41829.325497685182</v>
      </c>
      <c r="T3950" s="13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15.770000000000001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3">
        <f t="shared" si="370"/>
        <v>42016.120613425926</v>
      </c>
      <c r="T3951" s="13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0.625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13">
        <f t="shared" si="370"/>
        <v>42439.702314814815</v>
      </c>
      <c r="T3952" s="13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5.0000000000000001E-4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13">
        <f t="shared" si="370"/>
        <v>42433.825717592597</v>
      </c>
      <c r="T3953" s="13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9.6153846153846159E-2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13">
        <f t="shared" si="370"/>
        <v>42243.790393518517</v>
      </c>
      <c r="T3954" s="13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8">
        <f t="shared" si="367"/>
        <v>0</v>
      </c>
      <c r="Q3955" t="str">
        <f t="shared" si="368"/>
        <v>theater</v>
      </c>
      <c r="R3955" t="str">
        <f t="shared" si="369"/>
        <v>plays</v>
      </c>
      <c r="S3955" s="13">
        <f t="shared" si="370"/>
        <v>42550.048449074078</v>
      </c>
      <c r="T3955" s="13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8">
        <f t="shared" si="367"/>
        <v>0</v>
      </c>
      <c r="Q3956" t="str">
        <f t="shared" si="368"/>
        <v>theater</v>
      </c>
      <c r="R3956" t="str">
        <f t="shared" si="369"/>
        <v>plays</v>
      </c>
      <c r="S3956" s="13">
        <f t="shared" si="370"/>
        <v>41774.651203703703</v>
      </c>
      <c r="T3956" s="13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24.285714285714285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3">
        <f t="shared" si="370"/>
        <v>42306.848854166667</v>
      </c>
      <c r="T3957" s="13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8">
        <f t="shared" si="367"/>
        <v>0</v>
      </c>
      <c r="Q3958" t="str">
        <f t="shared" si="368"/>
        <v>theater</v>
      </c>
      <c r="R3958" t="str">
        <f t="shared" si="369"/>
        <v>plays</v>
      </c>
      <c r="S3958" s="13">
        <f t="shared" si="370"/>
        <v>42457.932025462964</v>
      </c>
      <c r="T3958" s="13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2.5000000000000001E-2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13">
        <f t="shared" si="370"/>
        <v>42513.976319444439</v>
      </c>
      <c r="T3959" s="13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32.049999999999997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3">
        <f t="shared" si="370"/>
        <v>41816.950370370374</v>
      </c>
      <c r="T3960" s="13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24.333333333333336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3">
        <f t="shared" si="370"/>
        <v>41880.788842592592</v>
      </c>
      <c r="T3961" s="13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1.5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13">
        <f t="shared" si="370"/>
        <v>42342.845555555556</v>
      </c>
      <c r="T3962" s="13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0.42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13">
        <f t="shared" si="370"/>
        <v>41745.891319444447</v>
      </c>
      <c r="T3963" s="13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13">
        <f t="shared" si="370"/>
        <v>42311.621458333335</v>
      </c>
      <c r="T3964" s="13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8">
        <f t="shared" si="367"/>
        <v>0</v>
      </c>
      <c r="Q3965" t="str">
        <f t="shared" si="368"/>
        <v>theater</v>
      </c>
      <c r="R3965" t="str">
        <f t="shared" si="369"/>
        <v>plays</v>
      </c>
      <c r="S3965" s="13">
        <f t="shared" si="370"/>
        <v>42296.154131944444</v>
      </c>
      <c r="T3965" s="13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13">
        <f t="shared" si="370"/>
        <v>42053.722060185188</v>
      </c>
      <c r="T3966" s="13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14.249999999999998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13">
        <f t="shared" si="370"/>
        <v>42414.235879629632</v>
      </c>
      <c r="T3967" s="13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0.6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13">
        <f t="shared" si="370"/>
        <v>41801.711550925924</v>
      </c>
      <c r="T3968" s="13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24.117647058823529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13">
        <f t="shared" si="370"/>
        <v>42770.290590277778</v>
      </c>
      <c r="T3969" s="13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10.54</v>
      </c>
      <c r="P3970" s="8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3">
        <f t="shared" si="370"/>
        <v>42452.815659722226</v>
      </c>
      <c r="T3970" s="13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E3971/D3971*100</f>
        <v>7.4690265486725664</v>
      </c>
      <c r="P3971" s="8">
        <f t="shared" ref="P3971:P4034" si="373">IFERROR(E3971/L3971,0)</f>
        <v>35.166666666666664</v>
      </c>
      <c r="Q3971" t="str">
        <f t="shared" ref="Q3971:Q4034" si="374">LEFT(N3971,(FIND("/",N3971,1)-1))</f>
        <v>theater</v>
      </c>
      <c r="R3971" t="str">
        <f t="shared" ref="R3971:R4034" si="375">MID(N3971,FIND("/",N3971)+1,256)</f>
        <v>plays</v>
      </c>
      <c r="S3971" s="13">
        <f t="shared" ref="S3971:S4034" si="376">(((J3971/60)/60)/24)+DATE(1970,1,1)</f>
        <v>42601.854699074072</v>
      </c>
      <c r="T3971" s="13">
        <f t="shared" ref="T3971:T4034" si="377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7.3333333333333334E-2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13">
        <f t="shared" si="376"/>
        <v>42447.863553240735</v>
      </c>
      <c r="T3972" s="13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0.97142857142857131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3">
        <f t="shared" si="376"/>
        <v>41811.536180555559</v>
      </c>
      <c r="T3973" s="13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21.099999999999998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3">
        <f t="shared" si="376"/>
        <v>41981.067523148144</v>
      </c>
      <c r="T3974" s="13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78.100000000000009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3">
        <f t="shared" si="376"/>
        <v>42469.68414351852</v>
      </c>
      <c r="T3975" s="13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3">
        <f t="shared" si="376"/>
        <v>42493.546851851846</v>
      </c>
      <c r="T3976" s="13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8">
        <f t="shared" si="373"/>
        <v>0</v>
      </c>
      <c r="Q3977" t="str">
        <f t="shared" si="374"/>
        <v>theater</v>
      </c>
      <c r="R3977" t="str">
        <f t="shared" si="375"/>
        <v>plays</v>
      </c>
      <c r="S3977" s="13">
        <f t="shared" si="376"/>
        <v>42534.866875</v>
      </c>
      <c r="T3977" s="13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47.692307692307693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13">
        <f t="shared" si="376"/>
        <v>41830.858344907407</v>
      </c>
      <c r="T3978" s="13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1.4500000000000002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13">
        <f t="shared" si="376"/>
        <v>42543.788564814815</v>
      </c>
      <c r="T3979" s="13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10.7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13">
        <f t="shared" si="376"/>
        <v>41975.642974537041</v>
      </c>
      <c r="T3980" s="13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3">
        <f t="shared" si="376"/>
        <v>42069.903437500005</v>
      </c>
      <c r="T3981" s="13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3">
        <f t="shared" si="376"/>
        <v>41795.598923611113</v>
      </c>
      <c r="T3982" s="13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13">
        <f t="shared" si="376"/>
        <v>42508.179965277777</v>
      </c>
      <c r="T3983" s="13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13">
        <f t="shared" si="376"/>
        <v>42132.809953703705</v>
      </c>
      <c r="T3984" s="13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34.802513464991023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3">
        <f t="shared" si="376"/>
        <v>41747.86986111111</v>
      </c>
      <c r="T3985" s="13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13">
        <f t="shared" si="376"/>
        <v>41920.963472222218</v>
      </c>
      <c r="T3986" s="13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32.049999999999997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3">
        <f t="shared" si="376"/>
        <v>42399.707407407404</v>
      </c>
      <c r="T3987" s="13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3">
        <f t="shared" si="376"/>
        <v>42467.548541666663</v>
      </c>
      <c r="T3988" s="13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37.75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3">
        <f t="shared" si="376"/>
        <v>41765.92465277778</v>
      </c>
      <c r="T3989" s="13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13">
        <f t="shared" si="376"/>
        <v>42230.08116898148</v>
      </c>
      <c r="T3990" s="13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8">
        <f t="shared" si="373"/>
        <v>0</v>
      </c>
      <c r="Q3991" t="str">
        <f t="shared" si="374"/>
        <v>theater</v>
      </c>
      <c r="R3991" t="str">
        <f t="shared" si="375"/>
        <v>plays</v>
      </c>
      <c r="S3991" s="13">
        <f t="shared" si="376"/>
        <v>42286.749780092592</v>
      </c>
      <c r="T3991" s="13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13">
        <f t="shared" si="376"/>
        <v>42401.672372685185</v>
      </c>
      <c r="T3992" s="13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13">
        <f t="shared" si="376"/>
        <v>42125.644467592589</v>
      </c>
      <c r="T3993" s="13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3">
        <f t="shared" si="376"/>
        <v>42289.94049768518</v>
      </c>
      <c r="T3994" s="13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6.0000000000000001E-3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13">
        <f t="shared" si="376"/>
        <v>42107.864722222221</v>
      </c>
      <c r="T3995" s="13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0.25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13">
        <f t="shared" si="376"/>
        <v>41809.389930555553</v>
      </c>
      <c r="T3996" s="13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13">
        <f t="shared" si="376"/>
        <v>42019.683761574073</v>
      </c>
      <c r="T3997" s="13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16.566666666666666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3">
        <f t="shared" si="376"/>
        <v>41950.26694444444</v>
      </c>
      <c r="T3998" s="13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8">
        <f t="shared" si="373"/>
        <v>0</v>
      </c>
      <c r="Q3999" t="str">
        <f t="shared" si="374"/>
        <v>theater</v>
      </c>
      <c r="R3999" t="str">
        <f t="shared" si="375"/>
        <v>plays</v>
      </c>
      <c r="S3999" s="13">
        <f t="shared" si="376"/>
        <v>42069.391446759255</v>
      </c>
      <c r="T3999" s="13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57.199999999999996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3">
        <f t="shared" si="376"/>
        <v>42061.963263888887</v>
      </c>
      <c r="T4000" s="13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16.514285714285716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3">
        <f t="shared" si="376"/>
        <v>41842.828680555554</v>
      </c>
      <c r="T4001" s="13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0.125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13">
        <f t="shared" si="376"/>
        <v>42437.64534722222</v>
      </c>
      <c r="T4002" s="13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37.75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3">
        <f t="shared" si="376"/>
        <v>42775.964212962965</v>
      </c>
      <c r="T4003" s="13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1.8399999999999999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13">
        <f t="shared" si="376"/>
        <v>41879.043530092589</v>
      </c>
      <c r="T4004" s="13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10.050000000000001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13">
        <f t="shared" si="376"/>
        <v>42020.587349537032</v>
      </c>
      <c r="T4005" s="13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0.2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13">
        <f t="shared" si="376"/>
        <v>41890.16269675926</v>
      </c>
      <c r="T4006" s="13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1.3333333333333335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13">
        <f t="shared" si="376"/>
        <v>41872.807696759257</v>
      </c>
      <c r="T4007" s="13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6.6666666666666671E-3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13">
        <f t="shared" si="376"/>
        <v>42391.772997685184</v>
      </c>
      <c r="T4008" s="13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0.25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13">
        <f t="shared" si="376"/>
        <v>41848.772928240738</v>
      </c>
      <c r="T4009" s="13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13">
        <f t="shared" si="376"/>
        <v>42177.964201388888</v>
      </c>
      <c r="T4010" s="13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3.8860103626943006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13">
        <f t="shared" si="376"/>
        <v>41851.700925925928</v>
      </c>
      <c r="T4011" s="13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24.194444444444443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3">
        <f t="shared" si="376"/>
        <v>41921.770439814813</v>
      </c>
      <c r="T4012" s="13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7.6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13">
        <f t="shared" si="376"/>
        <v>42002.54488425926</v>
      </c>
      <c r="T4013" s="13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8">
        <f t="shared" si="373"/>
        <v>0</v>
      </c>
      <c r="Q4014" t="str">
        <f t="shared" si="374"/>
        <v>theater</v>
      </c>
      <c r="R4014" t="str">
        <f t="shared" si="375"/>
        <v>plays</v>
      </c>
      <c r="S4014" s="13">
        <f t="shared" si="376"/>
        <v>42096.544548611113</v>
      </c>
      <c r="T4014" s="13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1.3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13">
        <f t="shared" si="376"/>
        <v>42021.301192129627</v>
      </c>
      <c r="T4015" s="13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8">
        <f t="shared" si="373"/>
        <v>0</v>
      </c>
      <c r="Q4016" t="str">
        <f t="shared" si="374"/>
        <v>theater</v>
      </c>
      <c r="R4016" t="str">
        <f t="shared" si="375"/>
        <v>plays</v>
      </c>
      <c r="S4016" s="13">
        <f t="shared" si="376"/>
        <v>42419.246168981481</v>
      </c>
      <c r="T4016" s="13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1.4285714285714287E-2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13">
        <f t="shared" si="376"/>
        <v>42174.780821759254</v>
      </c>
      <c r="T4017" s="13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14.000000000000002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13">
        <f t="shared" si="376"/>
        <v>41869.872685185182</v>
      </c>
      <c r="T4018" s="13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13">
        <f t="shared" si="376"/>
        <v>41856.672152777777</v>
      </c>
      <c r="T4019" s="13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8.6666666666666679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13">
        <f t="shared" si="376"/>
        <v>42620.91097222222</v>
      </c>
      <c r="T4020" s="13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0.82857142857142851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13">
        <f t="shared" si="376"/>
        <v>42417.675879629634</v>
      </c>
      <c r="T4021" s="13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16.666666666666664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3">
        <f t="shared" si="376"/>
        <v>42057.190960648149</v>
      </c>
      <c r="T4022" s="13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0.83333333333333337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13">
        <f t="shared" si="376"/>
        <v>41878.911550925928</v>
      </c>
      <c r="T4023" s="13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69.561111111111103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3">
        <f t="shared" si="376"/>
        <v>41990.584108796291</v>
      </c>
      <c r="T4024" s="13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8">
        <f t="shared" si="373"/>
        <v>0</v>
      </c>
      <c r="Q4025" t="str">
        <f t="shared" si="374"/>
        <v>theater</v>
      </c>
      <c r="R4025" t="str">
        <f t="shared" si="375"/>
        <v>plays</v>
      </c>
      <c r="S4025" s="13">
        <f t="shared" si="376"/>
        <v>42408.999571759254</v>
      </c>
      <c r="T4025" s="13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13">
        <f t="shared" si="376"/>
        <v>42217.670104166667</v>
      </c>
      <c r="T4026" s="13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13">
        <f t="shared" si="376"/>
        <v>42151.237685185188</v>
      </c>
      <c r="T4027" s="13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8">
        <f t="shared" si="373"/>
        <v>0</v>
      </c>
      <c r="Q4028" t="str">
        <f t="shared" si="374"/>
        <v>theater</v>
      </c>
      <c r="R4028" t="str">
        <f t="shared" si="375"/>
        <v>plays</v>
      </c>
      <c r="S4028" s="13">
        <f t="shared" si="376"/>
        <v>42282.655543981484</v>
      </c>
      <c r="T4028" s="13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3">
        <f t="shared" si="376"/>
        <v>42768.97084490741</v>
      </c>
      <c r="T4029" s="13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28.050000000000004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13">
        <f t="shared" si="376"/>
        <v>41765.938657407409</v>
      </c>
      <c r="T4030" s="13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8">
        <f t="shared" si="373"/>
        <v>0</v>
      </c>
      <c r="Q4031" t="str">
        <f t="shared" si="374"/>
        <v>theater</v>
      </c>
      <c r="R4031" t="str">
        <f t="shared" si="375"/>
        <v>plays</v>
      </c>
      <c r="S4031" s="13">
        <f t="shared" si="376"/>
        <v>42322.025115740747</v>
      </c>
      <c r="T4031" s="13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3">
        <f t="shared" si="376"/>
        <v>42374.655081018514</v>
      </c>
      <c r="T4032" s="13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8">
        <f t="shared" si="373"/>
        <v>0</v>
      </c>
      <c r="Q4033" t="str">
        <f t="shared" si="374"/>
        <v>theater</v>
      </c>
      <c r="R4033" t="str">
        <f t="shared" si="375"/>
        <v>plays</v>
      </c>
      <c r="S4033" s="13">
        <f t="shared" si="376"/>
        <v>41941.585231481484</v>
      </c>
      <c r="T4033" s="13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6.8287037037037033</v>
      </c>
      <c r="P4034" s="8">
        <f t="shared" si="373"/>
        <v>59</v>
      </c>
      <c r="Q4034" t="str">
        <f t="shared" si="374"/>
        <v>theater</v>
      </c>
      <c r="R4034" t="str">
        <f t="shared" si="375"/>
        <v>plays</v>
      </c>
      <c r="S4034" s="13">
        <f t="shared" si="376"/>
        <v>42293.809212962966</v>
      </c>
      <c r="T4034" s="13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E4035/D4035*100</f>
        <v>25.698702928870294</v>
      </c>
      <c r="P4035" s="8">
        <f t="shared" ref="P4035:P4098" si="379">IFERROR(E4035/L4035,0)</f>
        <v>65.340319148936175</v>
      </c>
      <c r="Q4035" t="str">
        <f t="shared" ref="Q4035:Q4098" si="380">LEFT(N4035,(FIND("/",N4035,1)-1))</f>
        <v>theater</v>
      </c>
      <c r="R4035" t="str">
        <f t="shared" ref="R4035:R4098" si="381">MID(N4035,FIND("/",N4035)+1,256)</f>
        <v>plays</v>
      </c>
      <c r="S4035" s="13">
        <f t="shared" ref="S4035:S4098" si="382">(((J4035/60)/60)/24)+DATE(1970,1,1)</f>
        <v>42614.268796296295</v>
      </c>
      <c r="T4035" s="13">
        <f t="shared" ref="T4035:T4098" si="38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1.4814814814814816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13">
        <f t="shared" si="382"/>
        <v>42067.947337962964</v>
      </c>
      <c r="T4036" s="13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36.85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13">
        <f t="shared" si="382"/>
        <v>41903.882951388885</v>
      </c>
      <c r="T4037" s="13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47.05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3">
        <f t="shared" si="382"/>
        <v>41804.937083333331</v>
      </c>
      <c r="T4038" s="13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11.428571428571429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13">
        <f t="shared" si="382"/>
        <v>42497.070775462969</v>
      </c>
      <c r="T4039" s="13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12.04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13">
        <f t="shared" si="382"/>
        <v>41869.798726851855</v>
      </c>
      <c r="T4040" s="13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13">
        <f t="shared" si="382"/>
        <v>42305.670914351853</v>
      </c>
      <c r="T4041" s="13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31.25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13">
        <f t="shared" si="382"/>
        <v>42144.231527777782</v>
      </c>
      <c r="T4042" s="13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0.42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13">
        <f t="shared" si="382"/>
        <v>42559.474004629628</v>
      </c>
      <c r="T4043" s="13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0.21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13">
        <f t="shared" si="382"/>
        <v>41995.084074074075</v>
      </c>
      <c r="T4044" s="13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8">
        <f t="shared" si="379"/>
        <v>0</v>
      </c>
      <c r="Q4045" t="str">
        <f t="shared" si="380"/>
        <v>theater</v>
      </c>
      <c r="R4045" t="str">
        <f t="shared" si="381"/>
        <v>plays</v>
      </c>
      <c r="S4045" s="13">
        <f t="shared" si="382"/>
        <v>41948.957465277781</v>
      </c>
      <c r="T4045" s="13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37.5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13">
        <f t="shared" si="382"/>
        <v>42074.219699074078</v>
      </c>
      <c r="T4046" s="13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0.02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13">
        <f t="shared" si="382"/>
        <v>41842.201261574075</v>
      </c>
      <c r="T4047" s="13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8.2142857142857135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3">
        <f t="shared" si="382"/>
        <v>41904.650578703702</v>
      </c>
      <c r="T4048" s="13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2.1999999999999997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13">
        <f t="shared" si="382"/>
        <v>41991.022488425922</v>
      </c>
      <c r="T4049" s="13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17.652941176470588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3">
        <f t="shared" si="382"/>
        <v>42436.509108796294</v>
      </c>
      <c r="T4050" s="13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0.08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13">
        <f t="shared" si="382"/>
        <v>42169.958506944444</v>
      </c>
      <c r="T4051" s="13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6.6666666666666666E-2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13">
        <f t="shared" si="382"/>
        <v>41905.636469907404</v>
      </c>
      <c r="T4052" s="13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8">
        <f t="shared" si="379"/>
        <v>0</v>
      </c>
      <c r="Q4053" t="str">
        <f t="shared" si="380"/>
        <v>theater</v>
      </c>
      <c r="R4053" t="str">
        <f t="shared" si="381"/>
        <v>plays</v>
      </c>
      <c r="S4053" s="13">
        <f t="shared" si="382"/>
        <v>41761.810150462967</v>
      </c>
      <c r="T4053" s="13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37.533333333333339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3">
        <f t="shared" si="382"/>
        <v>41865.878657407404</v>
      </c>
      <c r="T4054" s="13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13">
        <f t="shared" si="382"/>
        <v>41928.690138888887</v>
      </c>
      <c r="T4055" s="13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8">
        <f t="shared" si="379"/>
        <v>0</v>
      </c>
      <c r="Q4056" t="str">
        <f t="shared" si="380"/>
        <v>theater</v>
      </c>
      <c r="R4056" t="str">
        <f t="shared" si="381"/>
        <v>plays</v>
      </c>
      <c r="S4056" s="13">
        <f t="shared" si="382"/>
        <v>42613.841261574074</v>
      </c>
      <c r="T4056" s="13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17.62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3">
        <f t="shared" si="382"/>
        <v>41779.648506944446</v>
      </c>
      <c r="T4057" s="13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3">
        <f t="shared" si="382"/>
        <v>42534.933321759265</v>
      </c>
      <c r="T4058" s="13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22.142857142857142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3">
        <f t="shared" si="382"/>
        <v>42310.968518518523</v>
      </c>
      <c r="T4059" s="13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13">
        <f t="shared" si="382"/>
        <v>42446.060694444444</v>
      </c>
      <c r="T4060" s="13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3">
        <f t="shared" si="382"/>
        <v>41866.640648148146</v>
      </c>
      <c r="T4061" s="13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13">
        <f t="shared" si="382"/>
        <v>41779.695092592592</v>
      </c>
      <c r="T4062" s="13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8">
        <f t="shared" si="379"/>
        <v>0</v>
      </c>
      <c r="Q4063" t="str">
        <f t="shared" si="380"/>
        <v>theater</v>
      </c>
      <c r="R4063" t="str">
        <f t="shared" si="381"/>
        <v>plays</v>
      </c>
      <c r="S4063" s="13">
        <f t="shared" si="382"/>
        <v>42421.141469907408</v>
      </c>
      <c r="T4063" s="13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3">
        <f t="shared" si="382"/>
        <v>42523.739212962959</v>
      </c>
      <c r="T4064" s="13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1.4210526315789473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13">
        <f t="shared" si="382"/>
        <v>41787.681527777779</v>
      </c>
      <c r="T4065" s="13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19.25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3">
        <f t="shared" si="382"/>
        <v>42093.588263888887</v>
      </c>
      <c r="T4066" s="13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0.67500000000000004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13">
        <f t="shared" si="382"/>
        <v>41833.951516203706</v>
      </c>
      <c r="T4067" s="13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0.16666666666666669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13">
        <f t="shared" si="382"/>
        <v>42479.039212962962</v>
      </c>
      <c r="T4068" s="13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60.9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3">
        <f t="shared" si="382"/>
        <v>42235.117476851854</v>
      </c>
      <c r="T4069" s="13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3">
        <f t="shared" si="382"/>
        <v>42718.963599537034</v>
      </c>
      <c r="T4070" s="13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34.4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3">
        <f t="shared" si="382"/>
        <v>42022.661527777775</v>
      </c>
      <c r="T4071" s="13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16.5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13">
        <f t="shared" si="382"/>
        <v>42031.666898148149</v>
      </c>
      <c r="T4072" s="13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8">
        <f t="shared" si="379"/>
        <v>0</v>
      </c>
      <c r="Q4073" t="str">
        <f t="shared" si="380"/>
        <v>theater</v>
      </c>
      <c r="R4073" t="str">
        <f t="shared" si="381"/>
        <v>plays</v>
      </c>
      <c r="S4073" s="13">
        <f t="shared" si="382"/>
        <v>42700.804756944446</v>
      </c>
      <c r="T4073" s="13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0.4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13">
        <f t="shared" si="382"/>
        <v>41812.77443287037</v>
      </c>
      <c r="T4074" s="13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13">
        <f t="shared" si="382"/>
        <v>42078.34520833334</v>
      </c>
      <c r="T4075" s="13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26.727272727272727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13">
        <f t="shared" si="382"/>
        <v>42283.552951388891</v>
      </c>
      <c r="T4076" s="13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28.799999999999997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3">
        <f t="shared" si="382"/>
        <v>41779.045937499999</v>
      </c>
      <c r="T4077" s="13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8">
        <f t="shared" si="379"/>
        <v>0</v>
      </c>
      <c r="Q4078" t="str">
        <f t="shared" si="380"/>
        <v>theater</v>
      </c>
      <c r="R4078" t="str">
        <f t="shared" si="381"/>
        <v>plays</v>
      </c>
      <c r="S4078" s="13">
        <f t="shared" si="382"/>
        <v>41905.795706018522</v>
      </c>
      <c r="T4078" s="13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8.9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13">
        <f t="shared" si="382"/>
        <v>42695.7105787037</v>
      </c>
      <c r="T4079" s="13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8">
        <f t="shared" si="379"/>
        <v>0</v>
      </c>
      <c r="Q4080" t="str">
        <f t="shared" si="380"/>
        <v>theater</v>
      </c>
      <c r="R4080" t="str">
        <f t="shared" si="381"/>
        <v>plays</v>
      </c>
      <c r="S4080" s="13">
        <f t="shared" si="382"/>
        <v>42732.787523148145</v>
      </c>
      <c r="T4080" s="13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0.16666666666666669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13">
        <f t="shared" si="382"/>
        <v>42510.938900462963</v>
      </c>
      <c r="T4081" s="13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8">
        <f t="shared" si="379"/>
        <v>0</v>
      </c>
      <c r="Q4082" t="str">
        <f t="shared" si="380"/>
        <v>theater</v>
      </c>
      <c r="R4082" t="str">
        <f t="shared" si="381"/>
        <v>plays</v>
      </c>
      <c r="S4082" s="13">
        <f t="shared" si="382"/>
        <v>42511.698101851856</v>
      </c>
      <c r="T4082" s="13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15.737410071942445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3">
        <f t="shared" si="382"/>
        <v>42041.581307870365</v>
      </c>
      <c r="T4083" s="13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13">
        <f t="shared" si="382"/>
        <v>42307.189270833333</v>
      </c>
      <c r="T4084" s="13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21.685714285714287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13">
        <f t="shared" si="382"/>
        <v>42353.761759259258</v>
      </c>
      <c r="T4085" s="13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0.33333333333333337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13">
        <f t="shared" si="382"/>
        <v>42622.436412037037</v>
      </c>
      <c r="T4086" s="13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0.2857142857142857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13">
        <f t="shared" si="382"/>
        <v>42058.603877314818</v>
      </c>
      <c r="T4087" s="13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13">
        <f t="shared" si="382"/>
        <v>42304.940960648149</v>
      </c>
      <c r="T4088" s="13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8">
        <f t="shared" si="379"/>
        <v>0</v>
      </c>
      <c r="Q4089" t="str">
        <f t="shared" si="380"/>
        <v>theater</v>
      </c>
      <c r="R4089" t="str">
        <f t="shared" si="381"/>
        <v>plays</v>
      </c>
      <c r="S4089" s="13">
        <f t="shared" si="382"/>
        <v>42538.742893518516</v>
      </c>
      <c r="T4089" s="13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10.8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13">
        <f t="shared" si="382"/>
        <v>41990.612546296295</v>
      </c>
      <c r="T4090" s="13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13">
        <f t="shared" si="382"/>
        <v>42122.732499999998</v>
      </c>
      <c r="T4091" s="13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3">
        <f t="shared" si="382"/>
        <v>42209.67288194444</v>
      </c>
      <c r="T4092" s="13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12.75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13">
        <f t="shared" si="382"/>
        <v>41990.506377314814</v>
      </c>
      <c r="T4093" s="13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1.8181818181818181E-2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13">
        <f t="shared" si="382"/>
        <v>42039.194988425923</v>
      </c>
      <c r="T4094" s="13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13">
        <f t="shared" si="382"/>
        <v>42178.815891203703</v>
      </c>
      <c r="T4095" s="13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36.5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13">
        <f t="shared" si="382"/>
        <v>41890.086805555555</v>
      </c>
      <c r="T4096" s="13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2.666666666666667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13">
        <f t="shared" si="382"/>
        <v>42693.031828703708</v>
      </c>
      <c r="T4097" s="13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11.428571428571429</v>
      </c>
      <c r="P4098" s="8">
        <f t="shared" si="379"/>
        <v>80</v>
      </c>
      <c r="Q4098" t="str">
        <f t="shared" si="380"/>
        <v>theater</v>
      </c>
      <c r="R4098" t="str">
        <f t="shared" si="381"/>
        <v>plays</v>
      </c>
      <c r="S4098" s="13">
        <f t="shared" si="382"/>
        <v>42750.530312499999</v>
      </c>
      <c r="T4098" s="13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E4099/D4099*100</f>
        <v>0</v>
      </c>
      <c r="P4099" s="8">
        <f t="shared" ref="P4099:P4115" si="385">IFERROR(E4099/L4099,0)</f>
        <v>0</v>
      </c>
      <c r="Q4099" t="str">
        <f t="shared" ref="Q4099:Q4115" si="386">LEFT(N4099,(FIND("/",N4099,1)-1))</f>
        <v>theater</v>
      </c>
      <c r="R4099" t="str">
        <f t="shared" ref="R4099:R4115" si="387">MID(N4099,FIND("/",N4099)+1,256)</f>
        <v>plays</v>
      </c>
      <c r="S4099" s="13">
        <f t="shared" ref="S4099:S4115" si="388">(((J4099/60)/60)/24)+DATE(1970,1,1)</f>
        <v>42344.824502314819</v>
      </c>
      <c r="T4099" s="13">
        <f t="shared" ref="T4099:T4115" si="38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8">
        <f t="shared" si="385"/>
        <v>0</v>
      </c>
      <c r="Q4100" t="str">
        <f t="shared" si="386"/>
        <v>theater</v>
      </c>
      <c r="R4100" t="str">
        <f t="shared" si="387"/>
        <v>plays</v>
      </c>
      <c r="S4100" s="13">
        <f t="shared" si="388"/>
        <v>42495.722187499996</v>
      </c>
      <c r="T4100" s="13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13">
        <f t="shared" si="388"/>
        <v>42570.850381944445</v>
      </c>
      <c r="T4101" s="13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8">
        <f t="shared" si="385"/>
        <v>0</v>
      </c>
      <c r="Q4102" t="str">
        <f t="shared" si="386"/>
        <v>theater</v>
      </c>
      <c r="R4102" t="str">
        <f t="shared" si="387"/>
        <v>plays</v>
      </c>
      <c r="S4102" s="13">
        <f t="shared" si="388"/>
        <v>41927.124884259261</v>
      </c>
      <c r="T4102" s="13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8">
        <f t="shared" si="385"/>
        <v>0</v>
      </c>
      <c r="Q4103" t="str">
        <f t="shared" si="386"/>
        <v>theater</v>
      </c>
      <c r="R4103" t="str">
        <f t="shared" si="387"/>
        <v>plays</v>
      </c>
      <c r="S4103" s="13">
        <f t="shared" si="388"/>
        <v>42730.903726851851</v>
      </c>
      <c r="T4103" s="13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27.400000000000002</v>
      </c>
      <c r="P4104" s="8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3">
        <f t="shared" si="388"/>
        <v>42475.848067129627</v>
      </c>
      <c r="T4104" s="13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 s="8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3">
        <f t="shared" si="388"/>
        <v>42188.83293981482</v>
      </c>
      <c r="T4105" s="13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21.366666666666667</v>
      </c>
      <c r="P4106" s="8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3">
        <f t="shared" si="388"/>
        <v>42640.278171296297</v>
      </c>
      <c r="T4106" s="13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6.9696969696969706</v>
      </c>
      <c r="P4107" s="8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3">
        <f t="shared" si="388"/>
        <v>42697.010520833333</v>
      </c>
      <c r="T4107" s="13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70.599999999999994</v>
      </c>
      <c r="P4108" s="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3">
        <f t="shared" si="388"/>
        <v>42053.049375000002</v>
      </c>
      <c r="T4108" s="13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2.0500000000000003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13">
        <f t="shared" si="388"/>
        <v>41883.916678240741</v>
      </c>
      <c r="T4109" s="13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13">
        <f t="shared" si="388"/>
        <v>42767.031678240746</v>
      </c>
      <c r="T4110" s="13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8">
        <f t="shared" si="385"/>
        <v>0</v>
      </c>
      <c r="Q4111" t="str">
        <f t="shared" si="386"/>
        <v>theater</v>
      </c>
      <c r="R4111" t="str">
        <f t="shared" si="387"/>
        <v>plays</v>
      </c>
      <c r="S4111" s="13">
        <f t="shared" si="388"/>
        <v>42307.539398148147</v>
      </c>
      <c r="T4111" s="13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28.666666666666668</v>
      </c>
      <c r="P4112" s="8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3">
        <f t="shared" si="388"/>
        <v>42512.626747685179</v>
      </c>
      <c r="T4112" s="13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3.1333333333333333</v>
      </c>
      <c r="P4113" s="8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3">
        <f t="shared" si="388"/>
        <v>42029.135879629626</v>
      </c>
      <c r="T4113" s="13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0.04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13">
        <f t="shared" si="388"/>
        <v>42400.946597222224</v>
      </c>
      <c r="T4114" s="13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0.2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13">
        <f t="shared" si="388"/>
        <v>42358.573182870372</v>
      </c>
      <c r="T4115" s="13">
        <f t="shared" si="389"/>
        <v>42377.273611111115</v>
      </c>
    </row>
  </sheetData>
  <conditionalFormatting sqref="F1:F1048576">
    <cfRule type="cellIs" dxfId="50" priority="2" operator="equal">
      <formula>"live"</formula>
    </cfRule>
    <cfRule type="cellIs" dxfId="49" priority="3" operator="equal">
      <formula>"canceled"</formula>
    </cfRule>
    <cfRule type="cellIs" dxfId="48" priority="4" operator="equal">
      <formula>"cancelled"</formula>
    </cfRule>
    <cfRule type="cellIs" dxfId="47" priority="5" operator="equal">
      <formula>"failed"</formula>
    </cfRule>
    <cfRule type="cellIs" dxfId="46" priority="7" operator="equal">
      <formula>"successful"</formula>
    </cfRule>
    <cfRule type="cellIs" dxfId="45" priority="8" operator="equal">
      <formula>"""successful"""</formula>
    </cfRule>
    <cfRule type="colorScale" priority="9">
      <colorScale>
        <cfvo type="min"/>
        <cfvo type="max"/>
        <color rgb="FF63BE7B"/>
        <color rgb="FFFFEF9C"/>
      </colorScale>
    </cfRule>
    <cfRule type="containsText" priority="10" operator="containsText" text="S+$E$1uccessful&quot;">
      <formula>NOT(ISERROR(SEARCH("S+$E$1uccessful""",F1)))</formula>
    </cfRule>
    <cfRule type="cellIs" dxfId="44" priority="11" operator="equal">
      <formula>"""successful"""</formula>
    </cfRule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">
    <cfRule type="cellIs" dxfId="43" priority="6" operator="equal">
      <formula>"failed"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theme="4" tint="-0.499984740745262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DC9DD-B45B-45A8-BC97-BC3F32C5BC13}">
  <dimension ref="A1:F14"/>
  <sheetViews>
    <sheetView topLeftCell="E4" workbookViewId="0">
      <selection activeCell="X34" sqref="X3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8223</v>
      </c>
      <c r="B1" t="s">
        <v>8322</v>
      </c>
    </row>
    <row r="3" spans="1:6" x14ac:dyDescent="0.3">
      <c r="A3" s="9" t="s">
        <v>8320</v>
      </c>
      <c r="B3" s="9" t="s">
        <v>8321</v>
      </c>
    </row>
    <row r="4" spans="1:6" x14ac:dyDescent="0.3">
      <c r="A4" s="9" t="s">
        <v>8309</v>
      </c>
      <c r="B4" t="s">
        <v>8220</v>
      </c>
      <c r="C4" t="s">
        <v>8221</v>
      </c>
      <c r="D4" t="s">
        <v>8222</v>
      </c>
      <c r="E4" t="s">
        <v>8219</v>
      </c>
      <c r="F4" t="s">
        <v>8319</v>
      </c>
    </row>
    <row r="5" spans="1:6" x14ac:dyDescent="0.3">
      <c r="A5" s="10" t="s">
        <v>8310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3">
      <c r="A6" s="10" t="s">
        <v>8311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3">
      <c r="A7" s="10" t="s">
        <v>8312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3">
      <c r="A8" s="10" t="s">
        <v>8313</v>
      </c>
      <c r="B8" s="11">
        <v>24</v>
      </c>
      <c r="C8" s="11"/>
      <c r="D8" s="11"/>
      <c r="E8" s="11"/>
      <c r="F8" s="11">
        <v>24</v>
      </c>
    </row>
    <row r="9" spans="1:6" x14ac:dyDescent="0.3">
      <c r="A9" s="10" t="s">
        <v>8314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3">
      <c r="A10" s="10" t="s">
        <v>8315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3">
      <c r="A11" s="10" t="s">
        <v>8316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3">
      <c r="A12" s="10" t="s">
        <v>8317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3">
      <c r="A13" s="10" t="s">
        <v>8318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3">
      <c r="A14" s="10" t="s">
        <v>8319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1FB13-4749-4E64-AA22-2CFD3D58264C}">
  <dimension ref="A1:M47"/>
  <sheetViews>
    <sheetView topLeftCell="A4" zoomScale="90" zoomScaleNormal="90" workbookViewId="0">
      <selection activeCell="E40" activeCellId="7" sqref="E10:E11 E18 E22 E26 E31 E34 E36 E40:E41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8223</v>
      </c>
      <c r="B1" t="s">
        <v>8322</v>
      </c>
    </row>
    <row r="2" spans="1:6" x14ac:dyDescent="0.3">
      <c r="A2" s="9" t="s">
        <v>8364</v>
      </c>
      <c r="B2" t="s">
        <v>8322</v>
      </c>
    </row>
    <row r="4" spans="1:6" x14ac:dyDescent="0.3">
      <c r="A4" s="9" t="s">
        <v>8320</v>
      </c>
      <c r="B4" s="9" t="s">
        <v>8321</v>
      </c>
    </row>
    <row r="5" spans="1:6" x14ac:dyDescent="0.3">
      <c r="A5" s="9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8319</v>
      </c>
    </row>
    <row r="6" spans="1:6" x14ac:dyDescent="0.3">
      <c r="A6" s="10" t="s">
        <v>8323</v>
      </c>
      <c r="B6" s="11"/>
      <c r="C6" s="11">
        <v>100</v>
      </c>
      <c r="D6" s="11"/>
      <c r="E6" s="11"/>
      <c r="F6" s="11">
        <v>100</v>
      </c>
    </row>
    <row r="7" spans="1:6" x14ac:dyDescent="0.3">
      <c r="A7" s="10" t="s">
        <v>8324</v>
      </c>
      <c r="B7" s="11">
        <v>20</v>
      </c>
      <c r="C7" s="11"/>
      <c r="D7" s="11"/>
      <c r="E7" s="11"/>
      <c r="F7" s="11">
        <v>20</v>
      </c>
    </row>
    <row r="8" spans="1:6" x14ac:dyDescent="0.3">
      <c r="A8" s="10" t="s">
        <v>8325</v>
      </c>
      <c r="B8" s="11">
        <v>24</v>
      </c>
      <c r="C8" s="11"/>
      <c r="D8" s="11"/>
      <c r="E8" s="11"/>
      <c r="F8" s="11">
        <v>24</v>
      </c>
    </row>
    <row r="9" spans="1:6" x14ac:dyDescent="0.3">
      <c r="A9" s="10" t="s">
        <v>8326</v>
      </c>
      <c r="B9" s="11"/>
      <c r="C9" s="11">
        <v>40</v>
      </c>
      <c r="D9" s="11"/>
      <c r="E9" s="11"/>
      <c r="F9" s="11">
        <v>40</v>
      </c>
    </row>
    <row r="10" spans="1:6" x14ac:dyDescent="0.3">
      <c r="A10" s="10" t="s">
        <v>8327</v>
      </c>
      <c r="B10" s="11"/>
      <c r="C10" s="11"/>
      <c r="D10" s="11"/>
      <c r="E10" s="11">
        <v>40</v>
      </c>
      <c r="F10" s="11">
        <v>40</v>
      </c>
    </row>
    <row r="11" spans="1:6" x14ac:dyDescent="0.3">
      <c r="A11" s="10" t="s">
        <v>8328</v>
      </c>
      <c r="B11" s="11"/>
      <c r="C11" s="11"/>
      <c r="D11" s="11"/>
      <c r="E11" s="11">
        <v>180</v>
      </c>
      <c r="F11" s="11">
        <v>180</v>
      </c>
    </row>
    <row r="12" spans="1:6" x14ac:dyDescent="0.3">
      <c r="A12" s="10" t="s">
        <v>8329</v>
      </c>
      <c r="B12" s="11"/>
      <c r="C12" s="11">
        <v>80</v>
      </c>
      <c r="D12" s="11"/>
      <c r="E12" s="11"/>
      <c r="F12" s="11">
        <v>80</v>
      </c>
    </row>
    <row r="13" spans="1:6" x14ac:dyDescent="0.3">
      <c r="A13" s="10" t="s">
        <v>8330</v>
      </c>
      <c r="B13" s="11"/>
      <c r="C13" s="11"/>
      <c r="D13" s="11"/>
      <c r="E13" s="11">
        <v>40</v>
      </c>
      <c r="F13" s="11">
        <v>40</v>
      </c>
    </row>
    <row r="14" spans="1:6" x14ac:dyDescent="0.3">
      <c r="A14" s="10" t="s">
        <v>8331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3">
      <c r="A15" s="10" t="s">
        <v>8332</v>
      </c>
      <c r="B15" s="11"/>
      <c r="C15" s="11">
        <v>40</v>
      </c>
      <c r="D15" s="11"/>
      <c r="E15" s="11"/>
      <c r="F15" s="11">
        <v>40</v>
      </c>
    </row>
    <row r="16" spans="1:6" x14ac:dyDescent="0.3">
      <c r="A16" s="10" t="s">
        <v>8333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3">
      <c r="A17" s="10" t="s">
        <v>8334</v>
      </c>
      <c r="B17" s="11"/>
      <c r="C17" s="11">
        <v>20</v>
      </c>
      <c r="D17" s="11"/>
      <c r="E17" s="11"/>
      <c r="F17" s="11">
        <v>20</v>
      </c>
    </row>
    <row r="18" spans="1:6" x14ac:dyDescent="0.3">
      <c r="A18" s="10" t="s">
        <v>8335</v>
      </c>
      <c r="B18" s="11"/>
      <c r="C18" s="11"/>
      <c r="D18" s="11"/>
      <c r="E18" s="11">
        <v>140</v>
      </c>
      <c r="F18" s="11">
        <v>140</v>
      </c>
    </row>
    <row r="19" spans="1:6" x14ac:dyDescent="0.3">
      <c r="A19" s="10" t="s">
        <v>8336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3">
      <c r="A20" s="10" t="s">
        <v>8337</v>
      </c>
      <c r="B20" s="11"/>
      <c r="C20" s="11">
        <v>60</v>
      </c>
      <c r="D20" s="11"/>
      <c r="E20" s="11"/>
      <c r="F20" s="11">
        <v>60</v>
      </c>
    </row>
    <row r="21" spans="1:6" x14ac:dyDescent="0.3">
      <c r="A21" s="10" t="s">
        <v>8338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3">
      <c r="A22" s="10" t="s">
        <v>8339</v>
      </c>
      <c r="B22" s="11"/>
      <c r="C22" s="11"/>
      <c r="D22" s="11"/>
      <c r="E22" s="11">
        <v>20</v>
      </c>
      <c r="F22" s="11">
        <v>20</v>
      </c>
    </row>
    <row r="23" spans="1:6" x14ac:dyDescent="0.3">
      <c r="A23" s="10" t="s">
        <v>8340</v>
      </c>
      <c r="B23" s="11"/>
      <c r="C23" s="11">
        <v>40</v>
      </c>
      <c r="D23" s="11"/>
      <c r="E23" s="11"/>
      <c r="F23" s="11">
        <v>40</v>
      </c>
    </row>
    <row r="24" spans="1:6" x14ac:dyDescent="0.3">
      <c r="A24" s="10" t="s">
        <v>8341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3">
      <c r="A25" s="10" t="s">
        <v>8342</v>
      </c>
      <c r="B25" s="11"/>
      <c r="C25" s="11">
        <v>20</v>
      </c>
      <c r="D25" s="11"/>
      <c r="E25" s="11"/>
      <c r="F25" s="11">
        <v>20</v>
      </c>
    </row>
    <row r="26" spans="1:6" x14ac:dyDescent="0.3">
      <c r="A26" s="10" t="s">
        <v>8343</v>
      </c>
      <c r="B26" s="11"/>
      <c r="C26" s="11"/>
      <c r="D26" s="11"/>
      <c r="E26" s="11">
        <v>60</v>
      </c>
      <c r="F26" s="11">
        <v>60</v>
      </c>
    </row>
    <row r="27" spans="1:6" x14ac:dyDescent="0.3">
      <c r="A27" s="10" t="s">
        <v>8344</v>
      </c>
      <c r="B27" s="11"/>
      <c r="C27" s="11">
        <v>20</v>
      </c>
      <c r="D27" s="11"/>
      <c r="E27" s="11"/>
      <c r="F27" s="11">
        <v>20</v>
      </c>
    </row>
    <row r="28" spans="1:6" x14ac:dyDescent="0.3">
      <c r="A28" s="10" t="s">
        <v>8345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3">
      <c r="A29" s="10" t="s">
        <v>8346</v>
      </c>
      <c r="B29" s="11"/>
      <c r="C29" s="11">
        <v>20</v>
      </c>
      <c r="D29" s="11"/>
      <c r="E29" s="11"/>
      <c r="F29" s="11">
        <v>20</v>
      </c>
    </row>
    <row r="30" spans="1:6" x14ac:dyDescent="0.3">
      <c r="A30" s="10" t="s">
        <v>8347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3">
      <c r="A31" s="10" t="s">
        <v>8348</v>
      </c>
      <c r="B31" s="11"/>
      <c r="C31" s="11"/>
      <c r="D31" s="11"/>
      <c r="E31" s="11">
        <v>40</v>
      </c>
      <c r="F31" s="11">
        <v>40</v>
      </c>
    </row>
    <row r="32" spans="1:6" x14ac:dyDescent="0.3">
      <c r="A32" s="10" t="s">
        <v>8349</v>
      </c>
      <c r="B32" s="11"/>
      <c r="C32" s="11"/>
      <c r="D32" s="11"/>
      <c r="E32" s="11">
        <v>20</v>
      </c>
      <c r="F32" s="11">
        <v>20</v>
      </c>
    </row>
    <row r="33" spans="1:13" x14ac:dyDescent="0.3">
      <c r="A33" s="10" t="s">
        <v>8350</v>
      </c>
      <c r="B33" s="11"/>
      <c r="C33" s="11">
        <v>20</v>
      </c>
      <c r="D33" s="11"/>
      <c r="E33" s="11"/>
      <c r="F33" s="11">
        <v>20</v>
      </c>
    </row>
    <row r="34" spans="1:13" x14ac:dyDescent="0.3">
      <c r="A34" s="10" t="s">
        <v>8351</v>
      </c>
      <c r="B34" s="11"/>
      <c r="C34" s="11"/>
      <c r="D34" s="11"/>
      <c r="E34" s="11">
        <v>260</v>
      </c>
      <c r="F34" s="11">
        <v>260</v>
      </c>
    </row>
    <row r="35" spans="1:13" x14ac:dyDescent="0.3">
      <c r="A35" s="10" t="s">
        <v>8352</v>
      </c>
      <c r="B35" s="11">
        <v>40</v>
      </c>
      <c r="C35" s="11"/>
      <c r="D35" s="11"/>
      <c r="E35" s="11"/>
      <c r="F35" s="11">
        <v>40</v>
      </c>
    </row>
    <row r="36" spans="1:13" x14ac:dyDescent="0.3">
      <c r="A36" s="10" t="s">
        <v>8353</v>
      </c>
      <c r="B36" s="11"/>
      <c r="C36" s="11"/>
      <c r="D36" s="11"/>
      <c r="E36" s="11">
        <v>60</v>
      </c>
      <c r="F36" s="11">
        <v>60</v>
      </c>
    </row>
    <row r="37" spans="1:13" x14ac:dyDescent="0.3">
      <c r="A37" s="10" t="s">
        <v>8354</v>
      </c>
      <c r="B37" s="11"/>
      <c r="C37" s="11"/>
      <c r="D37" s="11">
        <v>6</v>
      </c>
      <c r="E37" s="11">
        <v>34</v>
      </c>
      <c r="F37" s="11">
        <v>40</v>
      </c>
    </row>
    <row r="38" spans="1:13" x14ac:dyDescent="0.3">
      <c r="A38" s="10" t="s">
        <v>8355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13" x14ac:dyDescent="0.3">
      <c r="A39" s="10" t="s">
        <v>8356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13" x14ac:dyDescent="0.3">
      <c r="A40" s="10" t="s">
        <v>8357</v>
      </c>
      <c r="B40" s="11"/>
      <c r="C40" s="11"/>
      <c r="D40" s="11"/>
      <c r="E40" s="11">
        <v>80</v>
      </c>
      <c r="F40" s="11">
        <v>80</v>
      </c>
    </row>
    <row r="41" spans="1:13" x14ac:dyDescent="0.3">
      <c r="A41" s="10" t="s">
        <v>8358</v>
      </c>
      <c r="B41" s="11"/>
      <c r="C41" s="11"/>
      <c r="D41" s="11"/>
      <c r="E41" s="11">
        <v>60</v>
      </c>
      <c r="F41" s="11">
        <v>60</v>
      </c>
    </row>
    <row r="42" spans="1:13" x14ac:dyDescent="0.3">
      <c r="A42" s="10" t="s">
        <v>8359</v>
      </c>
      <c r="B42" s="11">
        <v>10</v>
      </c>
      <c r="C42" s="11">
        <v>47</v>
      </c>
      <c r="D42" s="11"/>
      <c r="E42" s="11"/>
      <c r="F42" s="11">
        <v>57</v>
      </c>
    </row>
    <row r="43" spans="1:13" x14ac:dyDescent="0.3">
      <c r="A43" s="10" t="s">
        <v>8360</v>
      </c>
      <c r="B43" s="11"/>
      <c r="C43" s="11">
        <v>100</v>
      </c>
      <c r="D43" s="11"/>
      <c r="E43" s="11"/>
      <c r="F43" s="11">
        <v>100</v>
      </c>
    </row>
    <row r="44" spans="1:13" x14ac:dyDescent="0.3">
      <c r="A44" s="10" t="s">
        <v>8361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13" x14ac:dyDescent="0.3">
      <c r="A45" s="10" t="s">
        <v>8362</v>
      </c>
      <c r="B45" s="11">
        <v>100</v>
      </c>
      <c r="C45" s="11">
        <v>60</v>
      </c>
      <c r="D45" s="11"/>
      <c r="E45" s="11"/>
      <c r="F45" s="11">
        <v>160</v>
      </c>
    </row>
    <row r="46" spans="1:13" x14ac:dyDescent="0.3">
      <c r="A46" s="10" t="s">
        <v>8363</v>
      </c>
      <c r="B46" s="11">
        <v>20</v>
      </c>
      <c r="C46" s="11"/>
      <c r="D46" s="11"/>
      <c r="E46" s="11"/>
      <c r="F46" s="11">
        <v>20</v>
      </c>
      <c r="M46">
        <f>1414/2185</f>
        <v>0.6471395881006865</v>
      </c>
    </row>
    <row r="47" spans="1:13" x14ac:dyDescent="0.3">
      <c r="A47" s="10" t="s">
        <v>8319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A8523-F100-4F6B-B137-2D6FB0795DBF}">
  <dimension ref="A1:E18"/>
  <sheetViews>
    <sheetView workbookViewId="0">
      <selection activeCell="L31" sqref="L31"/>
    </sheetView>
  </sheetViews>
  <sheetFormatPr defaultRowHeight="14.4" x14ac:dyDescent="0.3"/>
  <cols>
    <col min="1" max="1" width="14.2187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9" t="s">
        <v>8364</v>
      </c>
      <c r="B1" t="s">
        <v>8322</v>
      </c>
    </row>
    <row r="2" spans="1:5" x14ac:dyDescent="0.3">
      <c r="A2" s="9" t="s">
        <v>8379</v>
      </c>
      <c r="B2" t="s">
        <v>8322</v>
      </c>
    </row>
    <row r="4" spans="1:5" x14ac:dyDescent="0.3">
      <c r="A4" s="9" t="s">
        <v>8320</v>
      </c>
      <c r="B4" s="9" t="s">
        <v>8321</v>
      </c>
    </row>
    <row r="5" spans="1:5" x14ac:dyDescent="0.3">
      <c r="A5" s="9" t="s">
        <v>8309</v>
      </c>
      <c r="B5" t="s">
        <v>8220</v>
      </c>
      <c r="C5" t="s">
        <v>8221</v>
      </c>
      <c r="D5" t="s">
        <v>8219</v>
      </c>
      <c r="E5" t="s">
        <v>8319</v>
      </c>
    </row>
    <row r="6" spans="1:5" x14ac:dyDescent="0.3">
      <c r="A6" s="14" t="s">
        <v>8373</v>
      </c>
      <c r="B6" s="11">
        <v>34</v>
      </c>
      <c r="C6" s="11">
        <v>149</v>
      </c>
      <c r="D6" s="11">
        <v>182</v>
      </c>
      <c r="E6" s="11">
        <v>365</v>
      </c>
    </row>
    <row r="7" spans="1:5" x14ac:dyDescent="0.3">
      <c r="A7" s="14" t="s">
        <v>8374</v>
      </c>
      <c r="B7" s="11">
        <v>27</v>
      </c>
      <c r="C7" s="11">
        <v>106</v>
      </c>
      <c r="D7" s="11">
        <v>202</v>
      </c>
      <c r="E7" s="11">
        <v>335</v>
      </c>
    </row>
    <row r="8" spans="1:5" x14ac:dyDescent="0.3">
      <c r="A8" s="14" t="s">
        <v>8375</v>
      </c>
      <c r="B8" s="11">
        <v>28</v>
      </c>
      <c r="C8" s="11">
        <v>108</v>
      </c>
      <c r="D8" s="11">
        <v>180</v>
      </c>
      <c r="E8" s="11">
        <v>316</v>
      </c>
    </row>
    <row r="9" spans="1:5" x14ac:dyDescent="0.3">
      <c r="A9" s="14" t="s">
        <v>8376</v>
      </c>
      <c r="B9" s="11">
        <v>27</v>
      </c>
      <c r="C9" s="11">
        <v>102</v>
      </c>
      <c r="D9" s="11">
        <v>192</v>
      </c>
      <c r="E9" s="11">
        <v>321</v>
      </c>
    </row>
    <row r="10" spans="1:5" x14ac:dyDescent="0.3">
      <c r="A10" s="14" t="s">
        <v>8367</v>
      </c>
      <c r="B10" s="11">
        <v>26</v>
      </c>
      <c r="C10" s="11">
        <v>126</v>
      </c>
      <c r="D10" s="11">
        <v>234</v>
      </c>
      <c r="E10" s="11">
        <v>386</v>
      </c>
    </row>
    <row r="11" spans="1:5" x14ac:dyDescent="0.3">
      <c r="A11" s="14" t="s">
        <v>8377</v>
      </c>
      <c r="B11" s="11">
        <v>27</v>
      </c>
      <c r="C11" s="11">
        <v>147</v>
      </c>
      <c r="D11" s="11">
        <v>211</v>
      </c>
      <c r="E11" s="11">
        <v>385</v>
      </c>
    </row>
    <row r="12" spans="1:5" x14ac:dyDescent="0.3">
      <c r="A12" s="14" t="s">
        <v>8368</v>
      </c>
      <c r="B12" s="11">
        <v>43</v>
      </c>
      <c r="C12" s="11">
        <v>150</v>
      </c>
      <c r="D12" s="11">
        <v>194</v>
      </c>
      <c r="E12" s="11">
        <v>387</v>
      </c>
    </row>
    <row r="13" spans="1:5" x14ac:dyDescent="0.3">
      <c r="A13" s="14" t="s">
        <v>8369</v>
      </c>
      <c r="B13" s="11">
        <v>33</v>
      </c>
      <c r="C13" s="11">
        <v>134</v>
      </c>
      <c r="D13" s="11">
        <v>166</v>
      </c>
      <c r="E13" s="11">
        <v>333</v>
      </c>
    </row>
    <row r="14" spans="1:5" x14ac:dyDescent="0.3">
      <c r="A14" s="14" t="s">
        <v>8370</v>
      </c>
      <c r="B14" s="11">
        <v>24</v>
      </c>
      <c r="C14" s="11">
        <v>127</v>
      </c>
      <c r="D14" s="11">
        <v>147</v>
      </c>
      <c r="E14" s="11">
        <v>298</v>
      </c>
    </row>
    <row r="15" spans="1:5" x14ac:dyDescent="0.3">
      <c r="A15" s="14" t="s">
        <v>8371</v>
      </c>
      <c r="B15" s="11">
        <v>20</v>
      </c>
      <c r="C15" s="11">
        <v>149</v>
      </c>
      <c r="D15" s="11">
        <v>183</v>
      </c>
      <c r="E15" s="11">
        <v>352</v>
      </c>
    </row>
    <row r="16" spans="1:5" x14ac:dyDescent="0.3">
      <c r="A16" s="14" t="s">
        <v>8372</v>
      </c>
      <c r="B16" s="11">
        <v>37</v>
      </c>
      <c r="C16" s="11">
        <v>114</v>
      </c>
      <c r="D16" s="11">
        <v>183</v>
      </c>
      <c r="E16" s="11">
        <v>334</v>
      </c>
    </row>
    <row r="17" spans="1:5" x14ac:dyDescent="0.3">
      <c r="A17" s="14" t="s">
        <v>8378</v>
      </c>
      <c r="B17" s="11">
        <v>23</v>
      </c>
      <c r="C17" s="11">
        <v>118</v>
      </c>
      <c r="D17" s="11">
        <v>111</v>
      </c>
      <c r="E17" s="11">
        <v>252</v>
      </c>
    </row>
    <row r="18" spans="1:5" x14ac:dyDescent="0.3">
      <c r="A18" s="14" t="s">
        <v>8319</v>
      </c>
      <c r="B18" s="11">
        <v>349</v>
      </c>
      <c r="C18" s="11">
        <v>1530</v>
      </c>
      <c r="D18" s="11">
        <v>2185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3CC27-9358-46FC-ABDD-EF4DB70927CD}">
  <dimension ref="A1:H14"/>
  <sheetViews>
    <sheetView tabSelected="1" topLeftCell="A16" workbookViewId="0">
      <selection activeCell="J35" sqref="J35"/>
    </sheetView>
  </sheetViews>
  <sheetFormatPr defaultRowHeight="14.4" x14ac:dyDescent="0.3"/>
  <cols>
    <col min="1" max="1" width="28.44140625" customWidth="1"/>
    <col min="2" max="8" width="22.109375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">
      <c r="A2" t="s">
        <v>8399</v>
      </c>
      <c r="B2">
        <f>COUNTIFS('Campaign Details'!$F:$F,"successful",'Campaign Details'!$D:$D,"&lt;1000")</f>
        <v>322</v>
      </c>
      <c r="C2">
        <f>COUNTIFS('Campaign Details'!$F:$F,"failed",'Campaign Details'!$D:$D,"&lt;1000")</f>
        <v>113</v>
      </c>
      <c r="D2">
        <f>COUNTIFS('Campaign Details'!$F:$F,"canceled",'Campaign Details'!$D:$D,"&lt;1000")</f>
        <v>18</v>
      </c>
      <c r="E2">
        <f>SUM(B2:D2)</f>
        <v>453</v>
      </c>
      <c r="F2" s="15">
        <f>B2/$E2</f>
        <v>0.71081677704194257</v>
      </c>
      <c r="G2" s="15">
        <f>C2/$E2</f>
        <v>0.24944812362030905</v>
      </c>
      <c r="H2" s="15">
        <f>D2/$E2</f>
        <v>3.9735099337748346E-2</v>
      </c>
    </row>
    <row r="3" spans="1:8" x14ac:dyDescent="0.3">
      <c r="A3" t="s">
        <v>8400</v>
      </c>
      <c r="B3">
        <f>COUNTIFS('Campaign Details'!$F:$F,"successful",'Campaign Details'!$D:$D,"&gt;999", 'Campaign Details'!$D:$D,"&lt;5000")</f>
        <v>932</v>
      </c>
      <c r="C3">
        <f>COUNTIFS('Campaign Details'!$F:$F,"failed",'Campaign Details'!$D:$D,"&gt;999", 'Campaign Details'!$D:$D,"&lt;5000")</f>
        <v>420</v>
      </c>
      <c r="D3">
        <f>COUNTIFS('Campaign Details'!$F:$F,"canceled",'Campaign Details'!$D:$D,"&gt;999", 'Campaign Details'!$D:$D,"&lt;5000")</f>
        <v>60</v>
      </c>
      <c r="E3">
        <f t="shared" ref="E3:E13" si="0">SUM(B3:D3)</f>
        <v>1412</v>
      </c>
      <c r="F3" s="15">
        <f t="shared" ref="F3:H13" si="1">B3/$E3</f>
        <v>0.66005665722379603</v>
      </c>
      <c r="G3" s="15">
        <f t="shared" si="1"/>
        <v>0.29745042492917845</v>
      </c>
      <c r="H3" s="15">
        <f t="shared" si="1"/>
        <v>4.2492917847025496E-2</v>
      </c>
    </row>
    <row r="4" spans="1:8" x14ac:dyDescent="0.3">
      <c r="A4" t="s">
        <v>8401</v>
      </c>
      <c r="B4">
        <f>COUNTIFS('Campaign Details'!$F:$F,"successful",'Campaign Details'!$D:$D,"&gt;4999", 'Campaign Details'!$D:$D,"&lt;10000")</f>
        <v>381</v>
      </c>
      <c r="C4">
        <f>COUNTIFS('Campaign Details'!$F:$F,"failed",'Campaign Details'!$D:$D,"&gt;4999", 'Campaign Details'!$D:$D,"&lt;10000")</f>
        <v>283</v>
      </c>
      <c r="D4">
        <f>COUNTIFS('Campaign Details'!$F:$F,"canceled",'Campaign Details'!$D:$D,"&gt;4999", 'Campaign Details'!$D:$D,"&lt;10000")</f>
        <v>52</v>
      </c>
      <c r="E4">
        <f t="shared" si="0"/>
        <v>716</v>
      </c>
      <c r="F4" s="15">
        <f t="shared" si="1"/>
        <v>0.53212290502793291</v>
      </c>
      <c r="G4" s="15">
        <f t="shared" si="1"/>
        <v>0.39525139664804471</v>
      </c>
      <c r="H4" s="15">
        <f t="shared" si="1"/>
        <v>7.2625698324022353E-2</v>
      </c>
    </row>
    <row r="5" spans="1:8" x14ac:dyDescent="0.3">
      <c r="A5" t="s">
        <v>8402</v>
      </c>
      <c r="B5">
        <f>COUNTIFS('Campaign Details'!$F:$F,"successful",'Campaign Details'!$D:$D,"&gt;9999", 'Campaign Details'!$D:$D,"&lt;15000")</f>
        <v>168</v>
      </c>
      <c r="C5">
        <f>COUNTIFS('Campaign Details'!$F:$F,"failed",'Campaign Details'!$D:$D,"&gt;9999", 'Campaign Details'!$D:$D,"&lt;15000")</f>
        <v>144</v>
      </c>
      <c r="D5">
        <f>COUNTIFS('Campaign Details'!$F:$F,"canceled",'Campaign Details'!$D:$D,"&gt;9999", 'Campaign Details'!$D:$D,"&lt;15000")</f>
        <v>40</v>
      </c>
      <c r="E5">
        <f t="shared" si="0"/>
        <v>352</v>
      </c>
      <c r="F5" s="15">
        <f t="shared" si="1"/>
        <v>0.47727272727272729</v>
      </c>
      <c r="G5" s="15">
        <f t="shared" si="1"/>
        <v>0.40909090909090912</v>
      </c>
      <c r="H5" s="15">
        <f t="shared" si="1"/>
        <v>0.11363636363636363</v>
      </c>
    </row>
    <row r="6" spans="1:8" x14ac:dyDescent="0.3">
      <c r="A6" t="s">
        <v>8403</v>
      </c>
      <c r="B6">
        <f>COUNTIFS('Campaign Details'!$F:$F,"successful",'Campaign Details'!$D:$D,"&gt;14999", 'Campaign Details'!$D:$D,"&lt;20000")</f>
        <v>94</v>
      </c>
      <c r="C6">
        <f>COUNTIFS('Campaign Details'!$F:$F,"failed",'Campaign Details'!$D:$D,"&gt;14999", 'Campaign Details'!$D:$D,"&lt;20000")</f>
        <v>90</v>
      </c>
      <c r="D6">
        <f>COUNTIFS('Campaign Details'!$F:$F,"canceled",'Campaign Details'!$D:$D,"&gt;14999", 'Campaign Details'!$D:$D,"&lt;20000")</f>
        <v>17</v>
      </c>
      <c r="E6">
        <f t="shared" si="0"/>
        <v>201</v>
      </c>
      <c r="F6" s="15">
        <f t="shared" si="1"/>
        <v>0.46766169154228854</v>
      </c>
      <c r="G6" s="15">
        <f t="shared" si="1"/>
        <v>0.44776119402985076</v>
      </c>
      <c r="H6" s="15">
        <f t="shared" si="1"/>
        <v>8.45771144278607E-2</v>
      </c>
    </row>
    <row r="7" spans="1:8" x14ac:dyDescent="0.3">
      <c r="A7" t="s">
        <v>8404</v>
      </c>
      <c r="B7">
        <f>COUNTIFS('Campaign Details'!$F:$F,"successful",'Campaign Details'!$D:$D,"&gt;19999", 'Campaign Details'!$D:$D,"&lt;25000")</f>
        <v>62</v>
      </c>
      <c r="C7">
        <f>COUNTIFS('Campaign Details'!$F:$F,"failed",'Campaign Details'!$D:$D,"&gt;19999", 'Campaign Details'!$D:$D,"&lt;25000")</f>
        <v>72</v>
      </c>
      <c r="D7">
        <f>COUNTIFS('Campaign Details'!$F:$F,"canceled",'Campaign Details'!$D:$D,"&gt;19999", 'Campaign Details'!$D:$D,"&lt;25000")</f>
        <v>14</v>
      </c>
      <c r="E7">
        <f t="shared" si="0"/>
        <v>148</v>
      </c>
      <c r="F7" s="15">
        <f t="shared" si="1"/>
        <v>0.41891891891891891</v>
      </c>
      <c r="G7" s="15">
        <f t="shared" si="1"/>
        <v>0.48648648648648651</v>
      </c>
      <c r="H7" s="15">
        <f t="shared" si="1"/>
        <v>9.45945945945946E-2</v>
      </c>
    </row>
    <row r="8" spans="1:8" x14ac:dyDescent="0.3">
      <c r="A8" t="s">
        <v>8405</v>
      </c>
      <c r="B8">
        <f>COUNTIFS('Campaign Details'!$F:$F,"successful",'Campaign Details'!$D:$D,"&gt;24999", 'Campaign Details'!$D:$D,"&lt;30000")</f>
        <v>55</v>
      </c>
      <c r="C8">
        <f>COUNTIFS('Campaign Details'!$F:$F,"failed",'Campaign Details'!$D:$D,"&gt;24999", 'Campaign Details'!$D:$D,"&lt;30000")</f>
        <v>64</v>
      </c>
      <c r="D8">
        <f>COUNTIFS('Campaign Details'!$F:$F,"canceled",'Campaign Details'!$D:$D,"&gt;24999", 'Campaign Details'!$D:$D,"&lt;30000")</f>
        <v>18</v>
      </c>
      <c r="E8">
        <f t="shared" si="0"/>
        <v>137</v>
      </c>
      <c r="F8" s="15">
        <f t="shared" si="1"/>
        <v>0.40145985401459855</v>
      </c>
      <c r="G8" s="15">
        <f t="shared" si="1"/>
        <v>0.46715328467153283</v>
      </c>
      <c r="H8" s="15">
        <f t="shared" si="1"/>
        <v>0.13138686131386862</v>
      </c>
    </row>
    <row r="9" spans="1:8" x14ac:dyDescent="0.3">
      <c r="A9" t="s">
        <v>8406</v>
      </c>
      <c r="B9">
        <f>COUNTIFS('Campaign Details'!$F:$F,"successful",'Campaign Details'!$D:$D,"&gt;29999", 'Campaign Details'!$D:$D,"&lt;35000")</f>
        <v>32</v>
      </c>
      <c r="C9">
        <f>COUNTIFS('Campaign Details'!$F:$F,"failed",'Campaign Details'!$D:$D,"&gt;29999", 'Campaign Details'!$D:$D,"&lt;35000")</f>
        <v>37</v>
      </c>
      <c r="D9">
        <f>COUNTIFS('Campaign Details'!$F:$F,"canceled",'Campaign Details'!$D:$D,"&gt;29999", 'Campaign Details'!$D:$D,"&lt;35000")</f>
        <v>13</v>
      </c>
      <c r="E9">
        <f t="shared" si="0"/>
        <v>82</v>
      </c>
      <c r="F9" s="15">
        <f t="shared" si="1"/>
        <v>0.3902439024390244</v>
      </c>
      <c r="G9" s="15">
        <f t="shared" si="1"/>
        <v>0.45121951219512196</v>
      </c>
      <c r="H9" s="15">
        <f t="shared" si="1"/>
        <v>0.15853658536585366</v>
      </c>
    </row>
    <row r="10" spans="1:8" x14ac:dyDescent="0.3">
      <c r="A10" t="s">
        <v>8407</v>
      </c>
      <c r="B10">
        <f>COUNTIFS('Campaign Details'!$F:$F,"successful",'Campaign Details'!$D:$D,"&gt;34999", 'Campaign Details'!$D:$D,"&lt;40000")</f>
        <v>26</v>
      </c>
      <c r="C10">
        <f>COUNTIFS('Campaign Details'!$F:$F,"failed",'Campaign Details'!$D:$D,"&gt;34999", 'Campaign Details'!$D:$D,"&lt;40000")</f>
        <v>22</v>
      </c>
      <c r="D10">
        <f>COUNTIFS('Campaign Details'!$F:$F,"canceled",'Campaign Details'!$D:$D,"&gt;34999", 'Campaign Details'!$D:$D,"&lt;40000")</f>
        <v>7</v>
      </c>
      <c r="E10">
        <f t="shared" si="0"/>
        <v>55</v>
      </c>
      <c r="F10" s="15">
        <f t="shared" si="1"/>
        <v>0.47272727272727272</v>
      </c>
      <c r="G10" s="15">
        <f t="shared" si="1"/>
        <v>0.4</v>
      </c>
      <c r="H10" s="15">
        <f t="shared" si="1"/>
        <v>0.12727272727272726</v>
      </c>
    </row>
    <row r="11" spans="1:8" x14ac:dyDescent="0.3">
      <c r="A11" t="s">
        <v>8408</v>
      </c>
      <c r="B11">
        <f>COUNTIFS('Campaign Details'!$F:$F,"successful",'Campaign Details'!$D:$D,"&gt;39999", 'Campaign Details'!$D:$D,"&lt;45000")</f>
        <v>21</v>
      </c>
      <c r="C11">
        <f>COUNTIFS('Campaign Details'!$F:$F,"failed",'Campaign Details'!$D:$D,"&gt;39999", 'Campaign Details'!$D:$D,"&lt;45000")</f>
        <v>16</v>
      </c>
      <c r="D11">
        <f>COUNTIFS('Campaign Details'!$F:$F,"canceled",'Campaign Details'!$D:$D,"&gt;39999", 'Campaign Details'!$D:$D,"&lt;45000")</f>
        <v>6</v>
      </c>
      <c r="E11">
        <f t="shared" si="0"/>
        <v>43</v>
      </c>
      <c r="F11" s="15">
        <f t="shared" si="1"/>
        <v>0.48837209302325579</v>
      </c>
      <c r="G11" s="15">
        <f t="shared" si="1"/>
        <v>0.37209302325581395</v>
      </c>
      <c r="H11" s="15">
        <f t="shared" si="1"/>
        <v>0.13953488372093023</v>
      </c>
    </row>
    <row r="12" spans="1:8" x14ac:dyDescent="0.3">
      <c r="A12" t="s">
        <v>8409</v>
      </c>
      <c r="B12">
        <f>COUNTIFS('Campaign Details'!$F:$F,"successful",'Campaign Details'!$D:$D,"&gt;44999", 'Campaign Details'!$D:$D,"&lt;50000")</f>
        <v>6</v>
      </c>
      <c r="C12">
        <f>COUNTIFS('Campaign Details'!$F:$F,"failed",'Campaign Details'!$D:$D,"&gt;44999", 'Campaign Details'!$D:$D,"&lt;50000")</f>
        <v>11</v>
      </c>
      <c r="D12">
        <f>COUNTIFS('Campaign Details'!$F:$F,"canceled",'Campaign Details'!$D:$D,"&gt;44999", 'Campaign Details'!$D:$D,"&lt;50000")</f>
        <v>4</v>
      </c>
      <c r="E12">
        <f t="shared" si="0"/>
        <v>21</v>
      </c>
      <c r="F12" s="15">
        <f t="shared" si="1"/>
        <v>0.2857142857142857</v>
      </c>
      <c r="G12" s="15">
        <f t="shared" si="1"/>
        <v>0.52380952380952384</v>
      </c>
      <c r="H12" s="15">
        <f t="shared" si="1"/>
        <v>0.19047619047619047</v>
      </c>
    </row>
    <row r="13" spans="1:8" x14ac:dyDescent="0.3">
      <c r="A13" t="s">
        <v>8410</v>
      </c>
      <c r="B13">
        <f>COUNTIFS('Campaign Details'!$F:$F,"successful",'Campaign Details'!$D:$D,"&gt;=50000")</f>
        <v>86</v>
      </c>
      <c r="C13">
        <f>COUNTIFS('Campaign Details'!$F:$F,"failed",'Campaign Details'!$D:$D,"&gt;=50000")</f>
        <v>258</v>
      </c>
      <c r="D13">
        <f>COUNTIFS('Campaign Details'!$F:$F,"canceled",'Campaign Details'!$D:$D,"&gt;=50000")</f>
        <v>100</v>
      </c>
      <c r="E13">
        <f t="shared" si="0"/>
        <v>444</v>
      </c>
      <c r="F13" s="15">
        <f t="shared" si="1"/>
        <v>0.19369369369369369</v>
      </c>
      <c r="G13" s="15">
        <f t="shared" si="1"/>
        <v>0.58108108108108103</v>
      </c>
      <c r="H13" s="15">
        <f t="shared" si="1"/>
        <v>0.22522522522522523</v>
      </c>
    </row>
    <row r="14" spans="1:8" x14ac:dyDescent="0.3">
      <c r="F14" s="1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5EC74-D65E-4044-B616-1A7C0B50A121}">
  <dimension ref="A1:I2186"/>
  <sheetViews>
    <sheetView workbookViewId="0">
      <selection activeCell="G27" sqref="G26:G27"/>
    </sheetView>
  </sheetViews>
  <sheetFormatPr defaultRowHeight="14.4" x14ac:dyDescent="0.3"/>
  <cols>
    <col min="1" max="1" width="25.21875" customWidth="1"/>
    <col min="2" max="2" width="16.21875" customWidth="1"/>
    <col min="4" max="4" width="17.5546875" customWidth="1"/>
    <col min="5" max="5" width="18.88671875" customWidth="1"/>
    <col min="7" max="7" width="29.44140625" customWidth="1"/>
    <col min="8" max="8" width="21.21875" customWidth="1"/>
    <col min="9" max="9" width="18" customWidth="1"/>
    <col min="10" max="10" width="10.77734375" bestFit="1" customWidth="1"/>
    <col min="11" max="11" width="28" bestFit="1" customWidth="1"/>
    <col min="12" max="12" width="24.77734375" bestFit="1" customWidth="1"/>
  </cols>
  <sheetData>
    <row r="1" spans="1:9" x14ac:dyDescent="0.3">
      <c r="A1" s="1" t="s">
        <v>8388</v>
      </c>
      <c r="B1" s="1" t="s">
        <v>8262</v>
      </c>
      <c r="D1" s="1" t="s">
        <v>8388</v>
      </c>
      <c r="E1" s="1" t="s">
        <v>8262</v>
      </c>
      <c r="G1" s="16"/>
      <c r="H1" s="17" t="s">
        <v>8398</v>
      </c>
      <c r="I1" s="17" t="s">
        <v>8393</v>
      </c>
    </row>
    <row r="2" spans="1:9" x14ac:dyDescent="0.3">
      <c r="A2" t="s">
        <v>8219</v>
      </c>
      <c r="B2">
        <v>182</v>
      </c>
      <c r="D2" t="s">
        <v>8221</v>
      </c>
      <c r="E2">
        <v>0</v>
      </c>
      <c r="G2" s="17" t="s">
        <v>8389</v>
      </c>
      <c r="H2" s="18">
        <f>AVERAGE($B$2:$B$2186)</f>
        <v>194.42517162471395</v>
      </c>
      <c r="I2" s="18">
        <f>AVERAGE($E$2:$E$1531)</f>
        <v>17.709803921568628</v>
      </c>
    </row>
    <row r="3" spans="1:9" x14ac:dyDescent="0.3">
      <c r="A3" t="s">
        <v>8219</v>
      </c>
      <c r="B3">
        <v>79</v>
      </c>
      <c r="D3" t="s">
        <v>8221</v>
      </c>
      <c r="E3">
        <v>1</v>
      </c>
      <c r="G3" s="17" t="s">
        <v>8390</v>
      </c>
      <c r="H3" s="18">
        <f>MEDIAN($B$2:$B$2186)</f>
        <v>62</v>
      </c>
      <c r="I3" s="18">
        <f>MEDIAN($E$2:$E$1531)</f>
        <v>4</v>
      </c>
    </row>
    <row r="4" spans="1:9" x14ac:dyDescent="0.3">
      <c r="A4" t="s">
        <v>8219</v>
      </c>
      <c r="B4">
        <v>35</v>
      </c>
      <c r="D4" t="s">
        <v>8221</v>
      </c>
      <c r="E4">
        <v>10</v>
      </c>
      <c r="G4" s="17" t="s">
        <v>8391</v>
      </c>
      <c r="H4" s="18">
        <f>MIN($B$2:$B$2186)</f>
        <v>1</v>
      </c>
      <c r="I4" s="18">
        <f>MIN($E$2:$E$1531)</f>
        <v>0</v>
      </c>
    </row>
    <row r="5" spans="1:9" x14ac:dyDescent="0.3">
      <c r="A5" t="s">
        <v>8219</v>
      </c>
      <c r="B5">
        <v>150</v>
      </c>
      <c r="D5" t="s">
        <v>8221</v>
      </c>
      <c r="E5">
        <v>0</v>
      </c>
      <c r="G5" s="17" t="s">
        <v>8392</v>
      </c>
      <c r="H5" s="18">
        <f>MAX($B$2:$B$2186)</f>
        <v>26457</v>
      </c>
      <c r="I5" s="18">
        <f>MAX($E$2:$E$1531)</f>
        <v>1293</v>
      </c>
    </row>
    <row r="6" spans="1:9" x14ac:dyDescent="0.3">
      <c r="A6" t="s">
        <v>8219</v>
      </c>
      <c r="B6">
        <v>284</v>
      </c>
      <c r="D6" t="s">
        <v>8221</v>
      </c>
      <c r="E6">
        <v>7</v>
      </c>
      <c r="G6" s="17" t="s">
        <v>8394</v>
      </c>
      <c r="H6" s="18">
        <f>_xlfn.VAR.P($B$2:$B$2186)</f>
        <v>712840.9867348104</v>
      </c>
      <c r="I6" s="18">
        <f>_xlfn.VAR.P($E$2:$E$1531)</f>
        <v>3773.2216685890044</v>
      </c>
    </row>
    <row r="7" spans="1:9" x14ac:dyDescent="0.3">
      <c r="A7" t="s">
        <v>8219</v>
      </c>
      <c r="B7">
        <v>47</v>
      </c>
      <c r="D7" t="s">
        <v>8221</v>
      </c>
      <c r="E7">
        <v>0</v>
      </c>
      <c r="G7" s="17" t="s">
        <v>8395</v>
      </c>
      <c r="H7" s="18">
        <f>_xlfn.STDEV.P($B$2:$B$2186)</f>
        <v>844.29910975602149</v>
      </c>
      <c r="I7" s="18">
        <f>_xlfn.STDEV.P($E$2:$E$1531)</f>
        <v>61.426555076684906</v>
      </c>
    </row>
    <row r="8" spans="1:9" x14ac:dyDescent="0.3">
      <c r="A8" t="s">
        <v>8219</v>
      </c>
      <c r="B8">
        <v>58</v>
      </c>
      <c r="D8" t="s">
        <v>8221</v>
      </c>
      <c r="E8">
        <v>1</v>
      </c>
      <c r="G8" s="17" t="s">
        <v>8396</v>
      </c>
      <c r="H8" s="18">
        <f>_xlfn.VAR.S($B$2:$B$2186)</f>
        <v>713167.37912800396</v>
      </c>
      <c r="I8" s="18">
        <f>_xlfn.VAR.S($E$2:$E$1531)</f>
        <v>3775.6894394644714</v>
      </c>
    </row>
    <row r="9" spans="1:9" x14ac:dyDescent="0.3">
      <c r="A9" t="s">
        <v>8219</v>
      </c>
      <c r="B9">
        <v>57</v>
      </c>
      <c r="D9" t="s">
        <v>8221</v>
      </c>
      <c r="E9">
        <v>2</v>
      </c>
      <c r="G9" s="17" t="s">
        <v>8397</v>
      </c>
      <c r="H9" s="18">
        <f>_xlfn.STDEV.S($B$2:$B$2186)</f>
        <v>844.49237955591047</v>
      </c>
      <c r="I9" s="18">
        <f>_xlfn.STDEV.S($E$2:$E$1531)</f>
        <v>61.446638959868842</v>
      </c>
    </row>
    <row r="10" spans="1:9" x14ac:dyDescent="0.3">
      <c r="A10" t="s">
        <v>8219</v>
      </c>
      <c r="B10">
        <v>12</v>
      </c>
      <c r="D10" t="s">
        <v>8221</v>
      </c>
      <c r="E10">
        <v>3</v>
      </c>
    </row>
    <row r="11" spans="1:9" x14ac:dyDescent="0.3">
      <c r="A11" t="s">
        <v>8219</v>
      </c>
      <c r="B11">
        <v>20</v>
      </c>
      <c r="D11" t="s">
        <v>8221</v>
      </c>
      <c r="E11">
        <v>10</v>
      </c>
    </row>
    <row r="12" spans="1:9" x14ac:dyDescent="0.3">
      <c r="A12" t="s">
        <v>8219</v>
      </c>
      <c r="B12">
        <v>19</v>
      </c>
      <c r="D12" t="s">
        <v>8221</v>
      </c>
      <c r="E12">
        <v>10</v>
      </c>
    </row>
    <row r="13" spans="1:9" x14ac:dyDescent="0.3">
      <c r="A13" t="s">
        <v>8219</v>
      </c>
      <c r="B13">
        <v>75</v>
      </c>
      <c r="D13" t="s">
        <v>8221</v>
      </c>
      <c r="E13">
        <v>1</v>
      </c>
    </row>
    <row r="14" spans="1:9" x14ac:dyDescent="0.3">
      <c r="A14" t="s">
        <v>8219</v>
      </c>
      <c r="B14">
        <v>827</v>
      </c>
      <c r="D14" t="s">
        <v>8221</v>
      </c>
      <c r="E14">
        <v>0</v>
      </c>
    </row>
    <row r="15" spans="1:9" x14ac:dyDescent="0.3">
      <c r="A15" t="s">
        <v>8219</v>
      </c>
      <c r="B15">
        <v>51</v>
      </c>
      <c r="D15" t="s">
        <v>8221</v>
      </c>
      <c r="E15">
        <v>0</v>
      </c>
    </row>
    <row r="16" spans="1:9" x14ac:dyDescent="0.3">
      <c r="A16" t="s">
        <v>8219</v>
      </c>
      <c r="B16">
        <v>41</v>
      </c>
      <c r="D16" t="s">
        <v>8221</v>
      </c>
      <c r="E16">
        <v>0</v>
      </c>
    </row>
    <row r="17" spans="1:5" x14ac:dyDescent="0.3">
      <c r="A17" t="s">
        <v>8219</v>
      </c>
      <c r="B17">
        <v>98</v>
      </c>
      <c r="D17" t="s">
        <v>8221</v>
      </c>
      <c r="E17">
        <v>26</v>
      </c>
    </row>
    <row r="18" spans="1:5" x14ac:dyDescent="0.3">
      <c r="A18" t="s">
        <v>8219</v>
      </c>
      <c r="B18">
        <v>70</v>
      </c>
      <c r="D18" t="s">
        <v>8221</v>
      </c>
      <c r="E18">
        <v>0</v>
      </c>
    </row>
    <row r="19" spans="1:5" x14ac:dyDescent="0.3">
      <c r="A19" t="s">
        <v>8219</v>
      </c>
      <c r="B19">
        <v>36</v>
      </c>
      <c r="D19" t="s">
        <v>8221</v>
      </c>
      <c r="E19">
        <v>7</v>
      </c>
    </row>
    <row r="20" spans="1:5" x14ac:dyDescent="0.3">
      <c r="A20" t="s">
        <v>8219</v>
      </c>
      <c r="B20">
        <v>342</v>
      </c>
      <c r="D20" t="s">
        <v>8221</v>
      </c>
      <c r="E20">
        <v>0</v>
      </c>
    </row>
    <row r="21" spans="1:5" x14ac:dyDescent="0.3">
      <c r="A21" t="s">
        <v>8219</v>
      </c>
      <c r="B21">
        <v>22</v>
      </c>
      <c r="D21" t="s">
        <v>8221</v>
      </c>
      <c r="E21">
        <v>2</v>
      </c>
    </row>
    <row r="22" spans="1:5" x14ac:dyDescent="0.3">
      <c r="A22" t="s">
        <v>8219</v>
      </c>
      <c r="B22">
        <v>25</v>
      </c>
      <c r="D22" t="s">
        <v>8221</v>
      </c>
      <c r="E22">
        <v>13</v>
      </c>
    </row>
    <row r="23" spans="1:5" x14ac:dyDescent="0.3">
      <c r="A23" t="s">
        <v>8219</v>
      </c>
      <c r="B23">
        <v>101</v>
      </c>
      <c r="D23" t="s">
        <v>8221</v>
      </c>
      <c r="E23">
        <v>4</v>
      </c>
    </row>
    <row r="24" spans="1:5" x14ac:dyDescent="0.3">
      <c r="A24" t="s">
        <v>8219</v>
      </c>
      <c r="B24">
        <v>8</v>
      </c>
      <c r="D24" t="s">
        <v>8221</v>
      </c>
      <c r="E24">
        <v>0</v>
      </c>
    </row>
    <row r="25" spans="1:5" x14ac:dyDescent="0.3">
      <c r="A25" t="s">
        <v>8219</v>
      </c>
      <c r="B25">
        <v>23</v>
      </c>
      <c r="D25" t="s">
        <v>8221</v>
      </c>
      <c r="E25">
        <v>12</v>
      </c>
    </row>
    <row r="26" spans="1:5" x14ac:dyDescent="0.3">
      <c r="A26" t="s">
        <v>8219</v>
      </c>
      <c r="B26">
        <v>574</v>
      </c>
      <c r="D26" t="s">
        <v>8221</v>
      </c>
      <c r="E26">
        <v>2</v>
      </c>
    </row>
    <row r="27" spans="1:5" x14ac:dyDescent="0.3">
      <c r="A27" t="s">
        <v>8219</v>
      </c>
      <c r="B27">
        <v>14</v>
      </c>
      <c r="D27" t="s">
        <v>8221</v>
      </c>
      <c r="E27">
        <v>10</v>
      </c>
    </row>
    <row r="28" spans="1:5" x14ac:dyDescent="0.3">
      <c r="A28" t="s">
        <v>8219</v>
      </c>
      <c r="B28">
        <v>19</v>
      </c>
      <c r="D28" t="s">
        <v>8221</v>
      </c>
      <c r="E28">
        <v>0</v>
      </c>
    </row>
    <row r="29" spans="1:5" x14ac:dyDescent="0.3">
      <c r="A29" t="s">
        <v>8219</v>
      </c>
      <c r="B29">
        <v>150</v>
      </c>
      <c r="D29" t="s">
        <v>8221</v>
      </c>
      <c r="E29">
        <v>5</v>
      </c>
    </row>
    <row r="30" spans="1:5" x14ac:dyDescent="0.3">
      <c r="A30" t="s">
        <v>8219</v>
      </c>
      <c r="B30">
        <v>71</v>
      </c>
      <c r="D30" t="s">
        <v>8221</v>
      </c>
      <c r="E30">
        <v>0</v>
      </c>
    </row>
    <row r="31" spans="1:5" x14ac:dyDescent="0.3">
      <c r="A31" t="s">
        <v>8219</v>
      </c>
      <c r="B31">
        <v>117</v>
      </c>
      <c r="D31" t="s">
        <v>8221</v>
      </c>
      <c r="E31">
        <v>5</v>
      </c>
    </row>
    <row r="32" spans="1:5" x14ac:dyDescent="0.3">
      <c r="A32" t="s">
        <v>8219</v>
      </c>
      <c r="B32">
        <v>53</v>
      </c>
      <c r="D32" t="s">
        <v>8221</v>
      </c>
      <c r="E32">
        <v>1</v>
      </c>
    </row>
    <row r="33" spans="1:5" x14ac:dyDescent="0.3">
      <c r="A33" t="s">
        <v>8219</v>
      </c>
      <c r="B33">
        <v>1</v>
      </c>
      <c r="D33" t="s">
        <v>8221</v>
      </c>
      <c r="E33">
        <v>3</v>
      </c>
    </row>
    <row r="34" spans="1:5" x14ac:dyDescent="0.3">
      <c r="A34" t="s">
        <v>8219</v>
      </c>
      <c r="B34">
        <v>89</v>
      </c>
      <c r="D34" t="s">
        <v>8221</v>
      </c>
      <c r="E34">
        <v>3</v>
      </c>
    </row>
    <row r="35" spans="1:5" x14ac:dyDescent="0.3">
      <c r="A35" t="s">
        <v>8219</v>
      </c>
      <c r="B35">
        <v>64</v>
      </c>
      <c r="D35" t="s">
        <v>8221</v>
      </c>
      <c r="E35">
        <v>0</v>
      </c>
    </row>
    <row r="36" spans="1:5" x14ac:dyDescent="0.3">
      <c r="A36" t="s">
        <v>8219</v>
      </c>
      <c r="B36">
        <v>68</v>
      </c>
      <c r="D36" t="s">
        <v>8221</v>
      </c>
      <c r="E36">
        <v>3</v>
      </c>
    </row>
    <row r="37" spans="1:5" x14ac:dyDescent="0.3">
      <c r="A37" t="s">
        <v>8219</v>
      </c>
      <c r="B37">
        <v>28</v>
      </c>
      <c r="D37" t="s">
        <v>8221</v>
      </c>
      <c r="E37">
        <v>0</v>
      </c>
    </row>
    <row r="38" spans="1:5" x14ac:dyDescent="0.3">
      <c r="A38" t="s">
        <v>8219</v>
      </c>
      <c r="B38">
        <v>44</v>
      </c>
      <c r="D38" t="s">
        <v>8221</v>
      </c>
      <c r="E38">
        <v>19</v>
      </c>
    </row>
    <row r="39" spans="1:5" x14ac:dyDescent="0.3">
      <c r="A39" t="s">
        <v>8219</v>
      </c>
      <c r="B39">
        <v>253</v>
      </c>
      <c r="D39" t="s">
        <v>8221</v>
      </c>
      <c r="E39">
        <v>8</v>
      </c>
    </row>
    <row r="40" spans="1:5" x14ac:dyDescent="0.3">
      <c r="A40" t="s">
        <v>8219</v>
      </c>
      <c r="B40">
        <v>66</v>
      </c>
      <c r="D40" t="s">
        <v>8221</v>
      </c>
      <c r="E40">
        <v>6</v>
      </c>
    </row>
    <row r="41" spans="1:5" x14ac:dyDescent="0.3">
      <c r="A41" t="s">
        <v>8219</v>
      </c>
      <c r="B41">
        <v>217</v>
      </c>
      <c r="D41" t="s">
        <v>8221</v>
      </c>
      <c r="E41">
        <v>0</v>
      </c>
    </row>
    <row r="42" spans="1:5" x14ac:dyDescent="0.3">
      <c r="A42" t="s">
        <v>8219</v>
      </c>
      <c r="B42">
        <v>16</v>
      </c>
      <c r="D42" t="s">
        <v>8221</v>
      </c>
      <c r="E42">
        <v>18</v>
      </c>
    </row>
    <row r="43" spans="1:5" x14ac:dyDescent="0.3">
      <c r="A43" t="s">
        <v>8219</v>
      </c>
      <c r="B43">
        <v>19</v>
      </c>
      <c r="D43" t="s">
        <v>8221</v>
      </c>
      <c r="E43">
        <v>7</v>
      </c>
    </row>
    <row r="44" spans="1:5" x14ac:dyDescent="0.3">
      <c r="A44" t="s">
        <v>8219</v>
      </c>
      <c r="B44">
        <v>169</v>
      </c>
      <c r="D44" t="s">
        <v>8221</v>
      </c>
      <c r="E44">
        <v>0</v>
      </c>
    </row>
    <row r="45" spans="1:5" x14ac:dyDescent="0.3">
      <c r="A45" t="s">
        <v>8219</v>
      </c>
      <c r="B45">
        <v>263</v>
      </c>
      <c r="D45" t="s">
        <v>8221</v>
      </c>
      <c r="E45">
        <v>8</v>
      </c>
    </row>
    <row r="46" spans="1:5" x14ac:dyDescent="0.3">
      <c r="A46" t="s">
        <v>8219</v>
      </c>
      <c r="B46">
        <v>15</v>
      </c>
      <c r="D46" t="s">
        <v>8221</v>
      </c>
      <c r="E46">
        <v>1293</v>
      </c>
    </row>
    <row r="47" spans="1:5" x14ac:dyDescent="0.3">
      <c r="A47" t="s">
        <v>8219</v>
      </c>
      <c r="B47">
        <v>61</v>
      </c>
      <c r="D47" t="s">
        <v>8221</v>
      </c>
      <c r="E47">
        <v>17</v>
      </c>
    </row>
    <row r="48" spans="1:5" x14ac:dyDescent="0.3">
      <c r="A48" t="s">
        <v>8219</v>
      </c>
      <c r="B48">
        <v>45</v>
      </c>
      <c r="D48" t="s">
        <v>8221</v>
      </c>
      <c r="E48">
        <v>0</v>
      </c>
    </row>
    <row r="49" spans="1:5" x14ac:dyDescent="0.3">
      <c r="A49" t="s">
        <v>8219</v>
      </c>
      <c r="B49">
        <v>70</v>
      </c>
      <c r="D49" t="s">
        <v>8221</v>
      </c>
      <c r="E49">
        <v>13</v>
      </c>
    </row>
    <row r="50" spans="1:5" x14ac:dyDescent="0.3">
      <c r="A50" t="s">
        <v>8219</v>
      </c>
      <c r="B50">
        <v>38</v>
      </c>
      <c r="D50" t="s">
        <v>8221</v>
      </c>
      <c r="E50">
        <v>0</v>
      </c>
    </row>
    <row r="51" spans="1:5" x14ac:dyDescent="0.3">
      <c r="A51" t="s">
        <v>8219</v>
      </c>
      <c r="B51">
        <v>87</v>
      </c>
      <c r="D51" t="s">
        <v>8221</v>
      </c>
      <c r="E51">
        <v>0</v>
      </c>
    </row>
    <row r="52" spans="1:5" x14ac:dyDescent="0.3">
      <c r="A52" t="s">
        <v>8219</v>
      </c>
      <c r="B52">
        <v>22</v>
      </c>
      <c r="D52" t="s">
        <v>8221</v>
      </c>
      <c r="E52">
        <v>33</v>
      </c>
    </row>
    <row r="53" spans="1:5" x14ac:dyDescent="0.3">
      <c r="A53" t="s">
        <v>8219</v>
      </c>
      <c r="B53">
        <v>119</v>
      </c>
      <c r="D53" t="s">
        <v>8221</v>
      </c>
      <c r="E53">
        <v>12</v>
      </c>
    </row>
    <row r="54" spans="1:5" x14ac:dyDescent="0.3">
      <c r="A54" t="s">
        <v>8219</v>
      </c>
      <c r="B54">
        <v>52</v>
      </c>
      <c r="D54" t="s">
        <v>8221</v>
      </c>
      <c r="E54">
        <v>1</v>
      </c>
    </row>
    <row r="55" spans="1:5" x14ac:dyDescent="0.3">
      <c r="A55" t="s">
        <v>8219</v>
      </c>
      <c r="B55">
        <v>117</v>
      </c>
      <c r="D55" t="s">
        <v>8221</v>
      </c>
      <c r="E55">
        <v>1</v>
      </c>
    </row>
    <row r="56" spans="1:5" x14ac:dyDescent="0.3">
      <c r="A56" t="s">
        <v>8219</v>
      </c>
      <c r="B56">
        <v>52</v>
      </c>
      <c r="D56" t="s">
        <v>8221</v>
      </c>
      <c r="E56">
        <v>1</v>
      </c>
    </row>
    <row r="57" spans="1:5" x14ac:dyDescent="0.3">
      <c r="A57" t="s">
        <v>8219</v>
      </c>
      <c r="B57">
        <v>86</v>
      </c>
      <c r="D57" t="s">
        <v>8221</v>
      </c>
      <c r="E57">
        <v>1</v>
      </c>
    </row>
    <row r="58" spans="1:5" x14ac:dyDescent="0.3">
      <c r="A58" t="s">
        <v>8219</v>
      </c>
      <c r="B58">
        <v>174</v>
      </c>
      <c r="D58" t="s">
        <v>8221</v>
      </c>
      <c r="E58">
        <v>84</v>
      </c>
    </row>
    <row r="59" spans="1:5" x14ac:dyDescent="0.3">
      <c r="A59" t="s">
        <v>8219</v>
      </c>
      <c r="B59">
        <v>69</v>
      </c>
      <c r="D59" t="s">
        <v>8221</v>
      </c>
      <c r="E59">
        <v>38</v>
      </c>
    </row>
    <row r="60" spans="1:5" x14ac:dyDescent="0.3">
      <c r="A60" t="s">
        <v>8219</v>
      </c>
      <c r="B60">
        <v>75</v>
      </c>
      <c r="D60" t="s">
        <v>8221</v>
      </c>
      <c r="E60">
        <v>1</v>
      </c>
    </row>
    <row r="61" spans="1:5" x14ac:dyDescent="0.3">
      <c r="A61" t="s">
        <v>8219</v>
      </c>
      <c r="B61">
        <v>33</v>
      </c>
      <c r="D61" t="s">
        <v>8221</v>
      </c>
      <c r="E61">
        <v>76</v>
      </c>
    </row>
    <row r="62" spans="1:5" x14ac:dyDescent="0.3">
      <c r="A62" t="s">
        <v>8219</v>
      </c>
      <c r="B62">
        <v>108</v>
      </c>
      <c r="D62" t="s">
        <v>8221</v>
      </c>
      <c r="E62">
        <v>3</v>
      </c>
    </row>
    <row r="63" spans="1:5" x14ac:dyDescent="0.3">
      <c r="A63" t="s">
        <v>8219</v>
      </c>
      <c r="B63">
        <v>23</v>
      </c>
      <c r="D63" t="s">
        <v>8221</v>
      </c>
      <c r="E63">
        <v>0</v>
      </c>
    </row>
    <row r="64" spans="1:5" x14ac:dyDescent="0.3">
      <c r="A64" t="s">
        <v>8219</v>
      </c>
      <c r="B64">
        <v>48</v>
      </c>
      <c r="D64" t="s">
        <v>8221</v>
      </c>
      <c r="E64">
        <v>2</v>
      </c>
    </row>
    <row r="65" spans="1:5" x14ac:dyDescent="0.3">
      <c r="A65" t="s">
        <v>8219</v>
      </c>
      <c r="B65">
        <v>64</v>
      </c>
      <c r="D65" t="s">
        <v>8221</v>
      </c>
      <c r="E65">
        <v>0</v>
      </c>
    </row>
    <row r="66" spans="1:5" x14ac:dyDescent="0.3">
      <c r="A66" t="s">
        <v>8219</v>
      </c>
      <c r="B66">
        <v>24</v>
      </c>
      <c r="D66" t="s">
        <v>8221</v>
      </c>
      <c r="E66">
        <v>0</v>
      </c>
    </row>
    <row r="67" spans="1:5" x14ac:dyDescent="0.3">
      <c r="A67" t="s">
        <v>8219</v>
      </c>
      <c r="B67">
        <v>57</v>
      </c>
      <c r="D67" t="s">
        <v>8221</v>
      </c>
      <c r="E67">
        <v>0</v>
      </c>
    </row>
    <row r="68" spans="1:5" x14ac:dyDescent="0.3">
      <c r="A68" t="s">
        <v>8219</v>
      </c>
      <c r="B68">
        <v>26</v>
      </c>
      <c r="D68" t="s">
        <v>8221</v>
      </c>
      <c r="E68">
        <v>2</v>
      </c>
    </row>
    <row r="69" spans="1:5" x14ac:dyDescent="0.3">
      <c r="A69" t="s">
        <v>8219</v>
      </c>
      <c r="B69">
        <v>20</v>
      </c>
      <c r="D69" t="s">
        <v>8221</v>
      </c>
      <c r="E69">
        <v>0</v>
      </c>
    </row>
    <row r="70" spans="1:5" x14ac:dyDescent="0.3">
      <c r="A70" t="s">
        <v>8219</v>
      </c>
      <c r="B70">
        <v>36</v>
      </c>
      <c r="D70" t="s">
        <v>8221</v>
      </c>
      <c r="E70">
        <v>0</v>
      </c>
    </row>
    <row r="71" spans="1:5" x14ac:dyDescent="0.3">
      <c r="A71" t="s">
        <v>8219</v>
      </c>
      <c r="B71">
        <v>178</v>
      </c>
      <c r="D71" t="s">
        <v>8221</v>
      </c>
      <c r="E71">
        <v>0</v>
      </c>
    </row>
    <row r="72" spans="1:5" x14ac:dyDescent="0.3">
      <c r="A72" t="s">
        <v>8219</v>
      </c>
      <c r="B72">
        <v>17</v>
      </c>
      <c r="D72" t="s">
        <v>8221</v>
      </c>
      <c r="E72">
        <v>2</v>
      </c>
    </row>
    <row r="73" spans="1:5" x14ac:dyDescent="0.3">
      <c r="A73" t="s">
        <v>8219</v>
      </c>
      <c r="B73">
        <v>32</v>
      </c>
      <c r="D73" t="s">
        <v>8221</v>
      </c>
      <c r="E73">
        <v>0</v>
      </c>
    </row>
    <row r="74" spans="1:5" x14ac:dyDescent="0.3">
      <c r="A74" t="s">
        <v>8219</v>
      </c>
      <c r="B74">
        <v>41</v>
      </c>
      <c r="D74" t="s">
        <v>8221</v>
      </c>
      <c r="E74">
        <v>7</v>
      </c>
    </row>
    <row r="75" spans="1:5" x14ac:dyDescent="0.3">
      <c r="A75" t="s">
        <v>8219</v>
      </c>
      <c r="B75">
        <v>18</v>
      </c>
      <c r="D75" t="s">
        <v>8221</v>
      </c>
      <c r="E75">
        <v>0</v>
      </c>
    </row>
    <row r="76" spans="1:5" x14ac:dyDescent="0.3">
      <c r="A76" t="s">
        <v>8219</v>
      </c>
      <c r="B76">
        <v>29</v>
      </c>
      <c r="D76" t="s">
        <v>8221</v>
      </c>
      <c r="E76">
        <v>5</v>
      </c>
    </row>
    <row r="77" spans="1:5" x14ac:dyDescent="0.3">
      <c r="A77" t="s">
        <v>8219</v>
      </c>
      <c r="B77">
        <v>47</v>
      </c>
      <c r="D77" t="s">
        <v>8221</v>
      </c>
      <c r="E77">
        <v>0</v>
      </c>
    </row>
    <row r="78" spans="1:5" x14ac:dyDescent="0.3">
      <c r="A78" t="s">
        <v>8219</v>
      </c>
      <c r="B78">
        <v>15</v>
      </c>
      <c r="D78" t="s">
        <v>8221</v>
      </c>
      <c r="E78">
        <v>0</v>
      </c>
    </row>
    <row r="79" spans="1:5" x14ac:dyDescent="0.3">
      <c r="A79" t="s">
        <v>8219</v>
      </c>
      <c r="B79">
        <v>26</v>
      </c>
      <c r="D79" t="s">
        <v>8221</v>
      </c>
      <c r="E79">
        <v>1</v>
      </c>
    </row>
    <row r="80" spans="1:5" x14ac:dyDescent="0.3">
      <c r="A80" t="s">
        <v>8219</v>
      </c>
      <c r="B80">
        <v>35</v>
      </c>
      <c r="D80" t="s">
        <v>8221</v>
      </c>
      <c r="E80">
        <v>0</v>
      </c>
    </row>
    <row r="81" spans="1:5" x14ac:dyDescent="0.3">
      <c r="A81" t="s">
        <v>8219</v>
      </c>
      <c r="B81">
        <v>41</v>
      </c>
      <c r="D81" t="s">
        <v>8221</v>
      </c>
      <c r="E81">
        <v>5</v>
      </c>
    </row>
    <row r="82" spans="1:5" x14ac:dyDescent="0.3">
      <c r="A82" t="s">
        <v>8219</v>
      </c>
      <c r="B82">
        <v>47</v>
      </c>
      <c r="D82" t="s">
        <v>8221</v>
      </c>
      <c r="E82">
        <v>3</v>
      </c>
    </row>
    <row r="83" spans="1:5" x14ac:dyDescent="0.3">
      <c r="A83" t="s">
        <v>8219</v>
      </c>
      <c r="B83">
        <v>28</v>
      </c>
      <c r="D83" t="s">
        <v>8221</v>
      </c>
      <c r="E83">
        <v>6</v>
      </c>
    </row>
    <row r="84" spans="1:5" x14ac:dyDescent="0.3">
      <c r="A84" t="s">
        <v>8219</v>
      </c>
      <c r="B84">
        <v>100</v>
      </c>
      <c r="D84" t="s">
        <v>8221</v>
      </c>
      <c r="E84">
        <v>12</v>
      </c>
    </row>
    <row r="85" spans="1:5" x14ac:dyDescent="0.3">
      <c r="A85" t="s">
        <v>8219</v>
      </c>
      <c r="B85">
        <v>13</v>
      </c>
      <c r="D85" t="s">
        <v>8221</v>
      </c>
      <c r="E85">
        <v>13</v>
      </c>
    </row>
    <row r="86" spans="1:5" x14ac:dyDescent="0.3">
      <c r="A86" t="s">
        <v>8219</v>
      </c>
      <c r="B86">
        <v>7</v>
      </c>
      <c r="D86" t="s">
        <v>8221</v>
      </c>
      <c r="E86">
        <v>5</v>
      </c>
    </row>
    <row r="87" spans="1:5" x14ac:dyDescent="0.3">
      <c r="A87" t="s">
        <v>8219</v>
      </c>
      <c r="B87">
        <v>21</v>
      </c>
      <c r="D87" t="s">
        <v>8221</v>
      </c>
      <c r="E87">
        <v>2</v>
      </c>
    </row>
    <row r="88" spans="1:5" x14ac:dyDescent="0.3">
      <c r="A88" t="s">
        <v>8219</v>
      </c>
      <c r="B88">
        <v>17</v>
      </c>
      <c r="D88" t="s">
        <v>8221</v>
      </c>
      <c r="E88">
        <v>8</v>
      </c>
    </row>
    <row r="89" spans="1:5" x14ac:dyDescent="0.3">
      <c r="A89" t="s">
        <v>8219</v>
      </c>
      <c r="B89">
        <v>25</v>
      </c>
      <c r="D89" t="s">
        <v>8221</v>
      </c>
      <c r="E89">
        <v>0</v>
      </c>
    </row>
    <row r="90" spans="1:5" x14ac:dyDescent="0.3">
      <c r="A90" t="s">
        <v>8219</v>
      </c>
      <c r="B90">
        <v>60</v>
      </c>
      <c r="D90" t="s">
        <v>8221</v>
      </c>
      <c r="E90">
        <v>13</v>
      </c>
    </row>
    <row r="91" spans="1:5" x14ac:dyDescent="0.3">
      <c r="A91" t="s">
        <v>8219</v>
      </c>
      <c r="B91">
        <v>56</v>
      </c>
      <c r="D91" t="s">
        <v>8221</v>
      </c>
      <c r="E91">
        <v>0</v>
      </c>
    </row>
    <row r="92" spans="1:5" x14ac:dyDescent="0.3">
      <c r="A92" t="s">
        <v>8219</v>
      </c>
      <c r="B92">
        <v>16</v>
      </c>
      <c r="D92" t="s">
        <v>8221</v>
      </c>
      <c r="E92">
        <v>5</v>
      </c>
    </row>
    <row r="93" spans="1:5" x14ac:dyDescent="0.3">
      <c r="A93" t="s">
        <v>8219</v>
      </c>
      <c r="B93">
        <v>46</v>
      </c>
      <c r="D93" t="s">
        <v>8221</v>
      </c>
      <c r="E93">
        <v>8</v>
      </c>
    </row>
    <row r="94" spans="1:5" x14ac:dyDescent="0.3">
      <c r="A94" t="s">
        <v>8219</v>
      </c>
      <c r="B94">
        <v>43</v>
      </c>
      <c r="D94" t="s">
        <v>8221</v>
      </c>
      <c r="E94">
        <v>8</v>
      </c>
    </row>
    <row r="95" spans="1:5" x14ac:dyDescent="0.3">
      <c r="A95" t="s">
        <v>8219</v>
      </c>
      <c r="B95">
        <v>15</v>
      </c>
      <c r="D95" t="s">
        <v>8221</v>
      </c>
      <c r="E95">
        <v>0</v>
      </c>
    </row>
    <row r="96" spans="1:5" x14ac:dyDescent="0.3">
      <c r="A96" t="s">
        <v>8219</v>
      </c>
      <c r="B96">
        <v>12</v>
      </c>
      <c r="D96" t="s">
        <v>8221</v>
      </c>
      <c r="E96">
        <v>2</v>
      </c>
    </row>
    <row r="97" spans="1:5" x14ac:dyDescent="0.3">
      <c r="A97" t="s">
        <v>8219</v>
      </c>
      <c r="B97">
        <v>21</v>
      </c>
      <c r="D97" t="s">
        <v>8221</v>
      </c>
      <c r="E97">
        <v>3</v>
      </c>
    </row>
    <row r="98" spans="1:5" x14ac:dyDescent="0.3">
      <c r="A98" t="s">
        <v>8219</v>
      </c>
      <c r="B98">
        <v>34</v>
      </c>
      <c r="D98" t="s">
        <v>8221</v>
      </c>
      <c r="E98">
        <v>0</v>
      </c>
    </row>
    <row r="99" spans="1:5" x14ac:dyDescent="0.3">
      <c r="A99" t="s">
        <v>8219</v>
      </c>
      <c r="B99">
        <v>8</v>
      </c>
      <c r="D99" t="s">
        <v>8221</v>
      </c>
      <c r="E99">
        <v>0</v>
      </c>
    </row>
    <row r="100" spans="1:5" x14ac:dyDescent="0.3">
      <c r="A100" t="s">
        <v>8219</v>
      </c>
      <c r="B100">
        <v>60</v>
      </c>
      <c r="D100" t="s">
        <v>8221</v>
      </c>
      <c r="E100">
        <v>11</v>
      </c>
    </row>
    <row r="101" spans="1:5" x14ac:dyDescent="0.3">
      <c r="A101" t="s">
        <v>8219</v>
      </c>
      <c r="B101">
        <v>39</v>
      </c>
      <c r="D101" t="s">
        <v>8221</v>
      </c>
      <c r="E101">
        <v>0</v>
      </c>
    </row>
    <row r="102" spans="1:5" x14ac:dyDescent="0.3">
      <c r="A102" t="s">
        <v>8219</v>
      </c>
      <c r="B102">
        <v>26</v>
      </c>
      <c r="D102" t="s">
        <v>8221</v>
      </c>
      <c r="E102">
        <v>1</v>
      </c>
    </row>
    <row r="103" spans="1:5" x14ac:dyDescent="0.3">
      <c r="A103" t="s">
        <v>8219</v>
      </c>
      <c r="B103">
        <v>35</v>
      </c>
      <c r="D103" t="s">
        <v>8221</v>
      </c>
      <c r="E103">
        <v>0</v>
      </c>
    </row>
    <row r="104" spans="1:5" x14ac:dyDescent="0.3">
      <c r="A104" t="s">
        <v>8219</v>
      </c>
      <c r="B104">
        <v>65</v>
      </c>
      <c r="D104" t="s">
        <v>8221</v>
      </c>
      <c r="E104">
        <v>17</v>
      </c>
    </row>
    <row r="105" spans="1:5" x14ac:dyDescent="0.3">
      <c r="A105" t="s">
        <v>8219</v>
      </c>
      <c r="B105">
        <v>49</v>
      </c>
      <c r="D105" t="s">
        <v>8221</v>
      </c>
      <c r="E105">
        <v>2</v>
      </c>
    </row>
    <row r="106" spans="1:5" x14ac:dyDescent="0.3">
      <c r="A106" t="s">
        <v>8219</v>
      </c>
      <c r="B106">
        <v>10</v>
      </c>
      <c r="D106" t="s">
        <v>8221</v>
      </c>
      <c r="E106">
        <v>1</v>
      </c>
    </row>
    <row r="107" spans="1:5" x14ac:dyDescent="0.3">
      <c r="A107" t="s">
        <v>8219</v>
      </c>
      <c r="B107">
        <v>60</v>
      </c>
      <c r="D107" t="s">
        <v>8221</v>
      </c>
      <c r="E107">
        <v>2</v>
      </c>
    </row>
    <row r="108" spans="1:5" x14ac:dyDescent="0.3">
      <c r="A108" t="s">
        <v>8219</v>
      </c>
      <c r="B108">
        <v>27</v>
      </c>
      <c r="D108" t="s">
        <v>8221</v>
      </c>
      <c r="E108">
        <v>16</v>
      </c>
    </row>
    <row r="109" spans="1:5" x14ac:dyDescent="0.3">
      <c r="A109" t="s">
        <v>8219</v>
      </c>
      <c r="B109">
        <v>69</v>
      </c>
      <c r="D109" t="s">
        <v>8221</v>
      </c>
      <c r="E109">
        <v>1</v>
      </c>
    </row>
    <row r="110" spans="1:5" x14ac:dyDescent="0.3">
      <c r="A110" t="s">
        <v>8219</v>
      </c>
      <c r="B110">
        <v>47</v>
      </c>
      <c r="D110" t="s">
        <v>8221</v>
      </c>
      <c r="E110">
        <v>4</v>
      </c>
    </row>
    <row r="111" spans="1:5" x14ac:dyDescent="0.3">
      <c r="A111" t="s">
        <v>8219</v>
      </c>
      <c r="B111">
        <v>47</v>
      </c>
      <c r="D111" t="s">
        <v>8221</v>
      </c>
      <c r="E111">
        <v>5</v>
      </c>
    </row>
    <row r="112" spans="1:5" x14ac:dyDescent="0.3">
      <c r="A112" t="s">
        <v>8219</v>
      </c>
      <c r="B112">
        <v>26</v>
      </c>
      <c r="D112" t="s">
        <v>8221</v>
      </c>
      <c r="E112">
        <v>7</v>
      </c>
    </row>
    <row r="113" spans="1:5" x14ac:dyDescent="0.3">
      <c r="A113" t="s">
        <v>8219</v>
      </c>
      <c r="B113">
        <v>53</v>
      </c>
      <c r="D113" t="s">
        <v>8221</v>
      </c>
      <c r="E113">
        <v>0</v>
      </c>
    </row>
    <row r="114" spans="1:5" x14ac:dyDescent="0.3">
      <c r="A114" t="s">
        <v>8219</v>
      </c>
      <c r="B114">
        <v>81</v>
      </c>
      <c r="D114" t="s">
        <v>8221</v>
      </c>
      <c r="E114">
        <v>12</v>
      </c>
    </row>
    <row r="115" spans="1:5" x14ac:dyDescent="0.3">
      <c r="A115" t="s">
        <v>8219</v>
      </c>
      <c r="B115">
        <v>78</v>
      </c>
      <c r="D115" t="s">
        <v>8221</v>
      </c>
      <c r="E115">
        <v>2</v>
      </c>
    </row>
    <row r="116" spans="1:5" x14ac:dyDescent="0.3">
      <c r="A116" t="s">
        <v>8219</v>
      </c>
      <c r="B116">
        <v>35</v>
      </c>
      <c r="D116" t="s">
        <v>8221</v>
      </c>
      <c r="E116">
        <v>5</v>
      </c>
    </row>
    <row r="117" spans="1:5" x14ac:dyDescent="0.3">
      <c r="A117" t="s">
        <v>8219</v>
      </c>
      <c r="B117">
        <v>22</v>
      </c>
      <c r="D117" t="s">
        <v>8221</v>
      </c>
      <c r="E117">
        <v>2</v>
      </c>
    </row>
    <row r="118" spans="1:5" x14ac:dyDescent="0.3">
      <c r="A118" t="s">
        <v>8219</v>
      </c>
      <c r="B118">
        <v>57</v>
      </c>
      <c r="D118" t="s">
        <v>8221</v>
      </c>
      <c r="E118">
        <v>3</v>
      </c>
    </row>
    <row r="119" spans="1:5" x14ac:dyDescent="0.3">
      <c r="A119" t="s">
        <v>8219</v>
      </c>
      <c r="B119">
        <v>27</v>
      </c>
      <c r="D119" t="s">
        <v>8221</v>
      </c>
      <c r="E119">
        <v>0</v>
      </c>
    </row>
    <row r="120" spans="1:5" x14ac:dyDescent="0.3">
      <c r="A120" t="s">
        <v>8219</v>
      </c>
      <c r="B120">
        <v>39</v>
      </c>
      <c r="D120" t="s">
        <v>8221</v>
      </c>
      <c r="E120">
        <v>49</v>
      </c>
    </row>
    <row r="121" spans="1:5" x14ac:dyDescent="0.3">
      <c r="A121" t="s">
        <v>8219</v>
      </c>
      <c r="B121">
        <v>37</v>
      </c>
      <c r="D121" t="s">
        <v>8221</v>
      </c>
      <c r="E121">
        <v>1</v>
      </c>
    </row>
    <row r="122" spans="1:5" x14ac:dyDescent="0.3">
      <c r="A122" t="s">
        <v>8219</v>
      </c>
      <c r="B122">
        <v>137</v>
      </c>
      <c r="D122" t="s">
        <v>8221</v>
      </c>
      <c r="E122">
        <v>2</v>
      </c>
    </row>
    <row r="123" spans="1:5" x14ac:dyDescent="0.3">
      <c r="A123" t="s">
        <v>8219</v>
      </c>
      <c r="B123">
        <v>376</v>
      </c>
      <c r="D123" t="s">
        <v>8221</v>
      </c>
      <c r="E123">
        <v>0</v>
      </c>
    </row>
    <row r="124" spans="1:5" x14ac:dyDescent="0.3">
      <c r="A124" t="s">
        <v>8219</v>
      </c>
      <c r="B124">
        <v>202</v>
      </c>
      <c r="D124" t="s">
        <v>8221</v>
      </c>
      <c r="E124">
        <v>0</v>
      </c>
    </row>
    <row r="125" spans="1:5" x14ac:dyDescent="0.3">
      <c r="A125" t="s">
        <v>8219</v>
      </c>
      <c r="B125">
        <v>328</v>
      </c>
      <c r="D125" t="s">
        <v>8221</v>
      </c>
      <c r="E125">
        <v>11</v>
      </c>
    </row>
    <row r="126" spans="1:5" x14ac:dyDescent="0.3">
      <c r="A126" t="s">
        <v>8219</v>
      </c>
      <c r="B126">
        <v>84</v>
      </c>
      <c r="D126" t="s">
        <v>8221</v>
      </c>
      <c r="E126">
        <v>1</v>
      </c>
    </row>
    <row r="127" spans="1:5" x14ac:dyDescent="0.3">
      <c r="A127" t="s">
        <v>8219</v>
      </c>
      <c r="B127">
        <v>96</v>
      </c>
      <c r="D127" t="s">
        <v>8221</v>
      </c>
      <c r="E127">
        <v>8</v>
      </c>
    </row>
    <row r="128" spans="1:5" x14ac:dyDescent="0.3">
      <c r="A128" t="s">
        <v>8219</v>
      </c>
      <c r="B128">
        <v>223</v>
      </c>
      <c r="D128" t="s">
        <v>8221</v>
      </c>
      <c r="E128">
        <v>5</v>
      </c>
    </row>
    <row r="129" spans="1:5" x14ac:dyDescent="0.3">
      <c r="A129" t="s">
        <v>8219</v>
      </c>
      <c r="B129">
        <v>62</v>
      </c>
      <c r="D129" t="s">
        <v>8221</v>
      </c>
      <c r="E129">
        <v>39</v>
      </c>
    </row>
    <row r="130" spans="1:5" x14ac:dyDescent="0.3">
      <c r="A130" t="s">
        <v>8219</v>
      </c>
      <c r="B130">
        <v>146</v>
      </c>
      <c r="D130" t="s">
        <v>8221</v>
      </c>
      <c r="E130">
        <v>0</v>
      </c>
    </row>
    <row r="131" spans="1:5" x14ac:dyDescent="0.3">
      <c r="A131" t="s">
        <v>8219</v>
      </c>
      <c r="B131">
        <v>235</v>
      </c>
      <c r="D131" t="s">
        <v>8221</v>
      </c>
      <c r="E131">
        <v>0</v>
      </c>
    </row>
    <row r="132" spans="1:5" x14ac:dyDescent="0.3">
      <c r="A132" t="s">
        <v>8219</v>
      </c>
      <c r="B132">
        <v>437</v>
      </c>
      <c r="D132" t="s">
        <v>8221</v>
      </c>
      <c r="E132">
        <v>2</v>
      </c>
    </row>
    <row r="133" spans="1:5" x14ac:dyDescent="0.3">
      <c r="A133" t="s">
        <v>8219</v>
      </c>
      <c r="B133">
        <v>77</v>
      </c>
      <c r="D133" t="s">
        <v>8221</v>
      </c>
      <c r="E133">
        <v>170</v>
      </c>
    </row>
    <row r="134" spans="1:5" x14ac:dyDescent="0.3">
      <c r="A134" t="s">
        <v>8219</v>
      </c>
      <c r="B134">
        <v>108</v>
      </c>
      <c r="D134" t="s">
        <v>8221</v>
      </c>
      <c r="E134">
        <v>5</v>
      </c>
    </row>
    <row r="135" spans="1:5" x14ac:dyDescent="0.3">
      <c r="A135" t="s">
        <v>8219</v>
      </c>
      <c r="B135">
        <v>7</v>
      </c>
      <c r="D135" t="s">
        <v>8221</v>
      </c>
      <c r="E135">
        <v>14</v>
      </c>
    </row>
    <row r="136" spans="1:5" x14ac:dyDescent="0.3">
      <c r="A136" t="s">
        <v>8219</v>
      </c>
      <c r="B136">
        <v>314</v>
      </c>
      <c r="D136" t="s">
        <v>8221</v>
      </c>
      <c r="E136">
        <v>1</v>
      </c>
    </row>
    <row r="137" spans="1:5" x14ac:dyDescent="0.3">
      <c r="A137" t="s">
        <v>8219</v>
      </c>
      <c r="B137">
        <v>188</v>
      </c>
      <c r="D137" t="s">
        <v>8221</v>
      </c>
      <c r="E137">
        <v>0</v>
      </c>
    </row>
    <row r="138" spans="1:5" x14ac:dyDescent="0.3">
      <c r="A138" t="s">
        <v>8219</v>
      </c>
      <c r="B138">
        <v>275</v>
      </c>
      <c r="D138" t="s">
        <v>8221</v>
      </c>
      <c r="E138">
        <v>124</v>
      </c>
    </row>
    <row r="139" spans="1:5" x14ac:dyDescent="0.3">
      <c r="A139" t="s">
        <v>8219</v>
      </c>
      <c r="B139">
        <v>560</v>
      </c>
      <c r="D139" t="s">
        <v>8221</v>
      </c>
      <c r="E139">
        <v>0</v>
      </c>
    </row>
    <row r="140" spans="1:5" x14ac:dyDescent="0.3">
      <c r="A140" t="s">
        <v>8219</v>
      </c>
      <c r="B140">
        <v>688</v>
      </c>
      <c r="D140" t="s">
        <v>8221</v>
      </c>
      <c r="E140">
        <v>0</v>
      </c>
    </row>
    <row r="141" spans="1:5" x14ac:dyDescent="0.3">
      <c r="A141" t="s">
        <v>8219</v>
      </c>
      <c r="B141">
        <v>942</v>
      </c>
      <c r="D141" t="s">
        <v>8221</v>
      </c>
      <c r="E141">
        <v>55</v>
      </c>
    </row>
    <row r="142" spans="1:5" x14ac:dyDescent="0.3">
      <c r="A142" t="s">
        <v>8219</v>
      </c>
      <c r="B142">
        <v>88</v>
      </c>
      <c r="D142" t="s">
        <v>8221</v>
      </c>
      <c r="E142">
        <v>140</v>
      </c>
    </row>
    <row r="143" spans="1:5" x14ac:dyDescent="0.3">
      <c r="A143" t="s">
        <v>8219</v>
      </c>
      <c r="B143">
        <v>220</v>
      </c>
      <c r="D143" t="s">
        <v>8221</v>
      </c>
      <c r="E143">
        <v>21</v>
      </c>
    </row>
    <row r="144" spans="1:5" x14ac:dyDescent="0.3">
      <c r="A144" t="s">
        <v>8219</v>
      </c>
      <c r="B144">
        <v>145</v>
      </c>
      <c r="D144" t="s">
        <v>8221</v>
      </c>
      <c r="E144">
        <v>1</v>
      </c>
    </row>
    <row r="145" spans="1:5" x14ac:dyDescent="0.3">
      <c r="A145" t="s">
        <v>8219</v>
      </c>
      <c r="B145">
        <v>963</v>
      </c>
      <c r="D145" t="s">
        <v>8221</v>
      </c>
      <c r="E145">
        <v>147</v>
      </c>
    </row>
    <row r="146" spans="1:5" x14ac:dyDescent="0.3">
      <c r="A146" t="s">
        <v>8219</v>
      </c>
      <c r="B146">
        <v>91</v>
      </c>
      <c r="D146" t="s">
        <v>8221</v>
      </c>
      <c r="E146">
        <v>11</v>
      </c>
    </row>
    <row r="147" spans="1:5" x14ac:dyDescent="0.3">
      <c r="A147" t="s">
        <v>8219</v>
      </c>
      <c r="B147">
        <v>58</v>
      </c>
      <c r="D147" t="s">
        <v>8221</v>
      </c>
      <c r="E147">
        <v>125</v>
      </c>
    </row>
    <row r="148" spans="1:5" x14ac:dyDescent="0.3">
      <c r="A148" t="s">
        <v>8219</v>
      </c>
      <c r="B148">
        <v>36</v>
      </c>
      <c r="D148" t="s">
        <v>8221</v>
      </c>
      <c r="E148">
        <v>1</v>
      </c>
    </row>
    <row r="149" spans="1:5" x14ac:dyDescent="0.3">
      <c r="A149" t="s">
        <v>8219</v>
      </c>
      <c r="B149">
        <v>165</v>
      </c>
      <c r="D149" t="s">
        <v>8221</v>
      </c>
      <c r="E149">
        <v>0</v>
      </c>
    </row>
    <row r="150" spans="1:5" x14ac:dyDescent="0.3">
      <c r="A150" t="s">
        <v>8219</v>
      </c>
      <c r="B150">
        <v>111</v>
      </c>
      <c r="D150" t="s">
        <v>8221</v>
      </c>
      <c r="E150">
        <v>0</v>
      </c>
    </row>
    <row r="151" spans="1:5" x14ac:dyDescent="0.3">
      <c r="A151" t="s">
        <v>8219</v>
      </c>
      <c r="B151">
        <v>1596</v>
      </c>
      <c r="D151" t="s">
        <v>8221</v>
      </c>
      <c r="E151">
        <v>3</v>
      </c>
    </row>
    <row r="152" spans="1:5" x14ac:dyDescent="0.3">
      <c r="A152" t="s">
        <v>8219</v>
      </c>
      <c r="B152">
        <v>61</v>
      </c>
      <c r="D152" t="s">
        <v>8221</v>
      </c>
      <c r="E152">
        <v>0</v>
      </c>
    </row>
    <row r="153" spans="1:5" x14ac:dyDescent="0.3">
      <c r="A153" t="s">
        <v>8219</v>
      </c>
      <c r="B153">
        <v>287</v>
      </c>
      <c r="D153" t="s">
        <v>8221</v>
      </c>
      <c r="E153">
        <v>0</v>
      </c>
    </row>
    <row r="154" spans="1:5" x14ac:dyDescent="0.3">
      <c r="A154" t="s">
        <v>8219</v>
      </c>
      <c r="B154">
        <v>65</v>
      </c>
      <c r="D154" t="s">
        <v>8221</v>
      </c>
      <c r="E154">
        <v>0</v>
      </c>
    </row>
    <row r="155" spans="1:5" x14ac:dyDescent="0.3">
      <c r="A155" t="s">
        <v>8219</v>
      </c>
      <c r="B155">
        <v>118</v>
      </c>
      <c r="D155" t="s">
        <v>8221</v>
      </c>
      <c r="E155">
        <v>0</v>
      </c>
    </row>
    <row r="156" spans="1:5" x14ac:dyDescent="0.3">
      <c r="A156" t="s">
        <v>8219</v>
      </c>
      <c r="B156">
        <v>113</v>
      </c>
      <c r="D156" t="s">
        <v>8221</v>
      </c>
      <c r="E156">
        <v>3</v>
      </c>
    </row>
    <row r="157" spans="1:5" x14ac:dyDescent="0.3">
      <c r="A157" t="s">
        <v>8219</v>
      </c>
      <c r="B157">
        <v>332</v>
      </c>
      <c r="D157" t="s">
        <v>8221</v>
      </c>
      <c r="E157">
        <v>0</v>
      </c>
    </row>
    <row r="158" spans="1:5" x14ac:dyDescent="0.3">
      <c r="A158" t="s">
        <v>8219</v>
      </c>
      <c r="B158">
        <v>62</v>
      </c>
      <c r="D158" t="s">
        <v>8221</v>
      </c>
      <c r="E158">
        <v>1</v>
      </c>
    </row>
    <row r="159" spans="1:5" x14ac:dyDescent="0.3">
      <c r="A159" t="s">
        <v>8219</v>
      </c>
      <c r="B159">
        <v>951</v>
      </c>
      <c r="D159" t="s">
        <v>8221</v>
      </c>
      <c r="E159">
        <v>3</v>
      </c>
    </row>
    <row r="160" spans="1:5" x14ac:dyDescent="0.3">
      <c r="A160" t="s">
        <v>8219</v>
      </c>
      <c r="B160">
        <v>415</v>
      </c>
      <c r="D160" t="s">
        <v>8221</v>
      </c>
      <c r="E160">
        <v>22</v>
      </c>
    </row>
    <row r="161" spans="1:5" x14ac:dyDescent="0.3">
      <c r="A161" t="s">
        <v>8219</v>
      </c>
      <c r="B161">
        <v>305</v>
      </c>
      <c r="D161" t="s">
        <v>8221</v>
      </c>
      <c r="E161">
        <v>26</v>
      </c>
    </row>
    <row r="162" spans="1:5" x14ac:dyDescent="0.3">
      <c r="A162" t="s">
        <v>8219</v>
      </c>
      <c r="B162">
        <v>2139</v>
      </c>
      <c r="D162" t="s">
        <v>8221</v>
      </c>
      <c r="E162">
        <v>4</v>
      </c>
    </row>
    <row r="163" spans="1:5" x14ac:dyDescent="0.3">
      <c r="A163" t="s">
        <v>8219</v>
      </c>
      <c r="B163">
        <v>79</v>
      </c>
      <c r="D163" t="s">
        <v>8221</v>
      </c>
      <c r="E163">
        <v>0</v>
      </c>
    </row>
    <row r="164" spans="1:5" x14ac:dyDescent="0.3">
      <c r="A164" t="s">
        <v>8219</v>
      </c>
      <c r="B164">
        <v>179</v>
      </c>
      <c r="D164" t="s">
        <v>8221</v>
      </c>
      <c r="E164">
        <v>4</v>
      </c>
    </row>
    <row r="165" spans="1:5" x14ac:dyDescent="0.3">
      <c r="A165" t="s">
        <v>8219</v>
      </c>
      <c r="B165">
        <v>202</v>
      </c>
      <c r="D165" t="s">
        <v>8221</v>
      </c>
      <c r="E165">
        <v>9</v>
      </c>
    </row>
    <row r="166" spans="1:5" x14ac:dyDescent="0.3">
      <c r="A166" t="s">
        <v>8219</v>
      </c>
      <c r="B166">
        <v>760</v>
      </c>
      <c r="D166" t="s">
        <v>8221</v>
      </c>
      <c r="E166">
        <v>5</v>
      </c>
    </row>
    <row r="167" spans="1:5" x14ac:dyDescent="0.3">
      <c r="A167" t="s">
        <v>8219</v>
      </c>
      <c r="B167">
        <v>563</v>
      </c>
      <c r="D167" t="s">
        <v>8221</v>
      </c>
      <c r="E167">
        <v>14</v>
      </c>
    </row>
    <row r="168" spans="1:5" x14ac:dyDescent="0.3">
      <c r="A168" t="s">
        <v>8219</v>
      </c>
      <c r="B168">
        <v>135</v>
      </c>
      <c r="D168" t="s">
        <v>8221</v>
      </c>
      <c r="E168">
        <v>1</v>
      </c>
    </row>
    <row r="169" spans="1:5" x14ac:dyDescent="0.3">
      <c r="A169" t="s">
        <v>8219</v>
      </c>
      <c r="B169">
        <v>290</v>
      </c>
      <c r="D169" t="s">
        <v>8221</v>
      </c>
      <c r="E169">
        <v>10</v>
      </c>
    </row>
    <row r="170" spans="1:5" x14ac:dyDescent="0.3">
      <c r="A170" t="s">
        <v>8219</v>
      </c>
      <c r="B170">
        <v>447</v>
      </c>
      <c r="D170" t="s">
        <v>8221</v>
      </c>
      <c r="E170">
        <v>3</v>
      </c>
    </row>
    <row r="171" spans="1:5" x14ac:dyDescent="0.3">
      <c r="A171" t="s">
        <v>8219</v>
      </c>
      <c r="B171">
        <v>232</v>
      </c>
      <c r="D171" t="s">
        <v>8221</v>
      </c>
      <c r="E171">
        <v>1</v>
      </c>
    </row>
    <row r="172" spans="1:5" x14ac:dyDescent="0.3">
      <c r="A172" t="s">
        <v>8219</v>
      </c>
      <c r="B172">
        <v>168</v>
      </c>
      <c r="D172" t="s">
        <v>8221</v>
      </c>
      <c r="E172">
        <v>0</v>
      </c>
    </row>
    <row r="173" spans="1:5" x14ac:dyDescent="0.3">
      <c r="A173" t="s">
        <v>8219</v>
      </c>
      <c r="B173">
        <v>128</v>
      </c>
      <c r="D173" t="s">
        <v>8221</v>
      </c>
      <c r="E173">
        <v>5</v>
      </c>
    </row>
    <row r="174" spans="1:5" x14ac:dyDescent="0.3">
      <c r="A174" t="s">
        <v>8219</v>
      </c>
      <c r="B174">
        <v>493</v>
      </c>
      <c r="D174" t="s">
        <v>8221</v>
      </c>
      <c r="E174">
        <v>2</v>
      </c>
    </row>
    <row r="175" spans="1:5" x14ac:dyDescent="0.3">
      <c r="A175" t="s">
        <v>8219</v>
      </c>
      <c r="B175">
        <v>131</v>
      </c>
      <c r="D175" t="s">
        <v>8221</v>
      </c>
      <c r="E175">
        <v>68</v>
      </c>
    </row>
    <row r="176" spans="1:5" x14ac:dyDescent="0.3">
      <c r="A176" t="s">
        <v>8219</v>
      </c>
      <c r="B176">
        <v>50</v>
      </c>
      <c r="D176" t="s">
        <v>8221</v>
      </c>
      <c r="E176">
        <v>3</v>
      </c>
    </row>
    <row r="177" spans="1:5" x14ac:dyDescent="0.3">
      <c r="A177" t="s">
        <v>8219</v>
      </c>
      <c r="B177">
        <v>665</v>
      </c>
      <c r="D177" t="s">
        <v>8221</v>
      </c>
      <c r="E177">
        <v>34</v>
      </c>
    </row>
    <row r="178" spans="1:5" x14ac:dyDescent="0.3">
      <c r="A178" t="s">
        <v>8219</v>
      </c>
      <c r="B178">
        <v>129</v>
      </c>
      <c r="D178" t="s">
        <v>8221</v>
      </c>
      <c r="E178">
        <v>0</v>
      </c>
    </row>
    <row r="179" spans="1:5" x14ac:dyDescent="0.3">
      <c r="A179" t="s">
        <v>8219</v>
      </c>
      <c r="B179">
        <v>142</v>
      </c>
      <c r="D179" t="s">
        <v>8221</v>
      </c>
      <c r="E179">
        <v>3</v>
      </c>
    </row>
    <row r="180" spans="1:5" x14ac:dyDescent="0.3">
      <c r="A180" t="s">
        <v>8219</v>
      </c>
      <c r="B180">
        <v>2436</v>
      </c>
      <c r="D180" t="s">
        <v>8221</v>
      </c>
      <c r="E180">
        <v>0</v>
      </c>
    </row>
    <row r="181" spans="1:5" x14ac:dyDescent="0.3">
      <c r="A181" t="s">
        <v>8219</v>
      </c>
      <c r="B181">
        <v>244</v>
      </c>
      <c r="D181" t="s">
        <v>8221</v>
      </c>
      <c r="E181">
        <v>70</v>
      </c>
    </row>
    <row r="182" spans="1:5" x14ac:dyDescent="0.3">
      <c r="A182" t="s">
        <v>8219</v>
      </c>
      <c r="B182">
        <v>298</v>
      </c>
      <c r="D182" t="s">
        <v>8221</v>
      </c>
      <c r="E182">
        <v>1</v>
      </c>
    </row>
    <row r="183" spans="1:5" x14ac:dyDescent="0.3">
      <c r="A183" t="s">
        <v>8219</v>
      </c>
      <c r="B183">
        <v>251</v>
      </c>
      <c r="D183" t="s">
        <v>8221</v>
      </c>
      <c r="E183">
        <v>1</v>
      </c>
    </row>
    <row r="184" spans="1:5" x14ac:dyDescent="0.3">
      <c r="A184" t="s">
        <v>8219</v>
      </c>
      <c r="B184">
        <v>108</v>
      </c>
      <c r="D184" t="s">
        <v>8221</v>
      </c>
      <c r="E184">
        <v>1</v>
      </c>
    </row>
    <row r="185" spans="1:5" x14ac:dyDescent="0.3">
      <c r="A185" t="s">
        <v>8219</v>
      </c>
      <c r="B185">
        <v>82</v>
      </c>
      <c r="D185" t="s">
        <v>8221</v>
      </c>
      <c r="E185">
        <v>2</v>
      </c>
    </row>
    <row r="186" spans="1:5" x14ac:dyDescent="0.3">
      <c r="A186" t="s">
        <v>8219</v>
      </c>
      <c r="B186">
        <v>74</v>
      </c>
      <c r="D186" t="s">
        <v>8221</v>
      </c>
      <c r="E186">
        <v>2</v>
      </c>
    </row>
    <row r="187" spans="1:5" x14ac:dyDescent="0.3">
      <c r="A187" t="s">
        <v>8219</v>
      </c>
      <c r="B187">
        <v>189</v>
      </c>
      <c r="D187" t="s">
        <v>8221</v>
      </c>
      <c r="E187">
        <v>34</v>
      </c>
    </row>
    <row r="188" spans="1:5" x14ac:dyDescent="0.3">
      <c r="A188" t="s">
        <v>8219</v>
      </c>
      <c r="B188">
        <v>80</v>
      </c>
      <c r="D188" t="s">
        <v>8221</v>
      </c>
      <c r="E188">
        <v>2</v>
      </c>
    </row>
    <row r="189" spans="1:5" x14ac:dyDescent="0.3">
      <c r="A189" t="s">
        <v>8219</v>
      </c>
      <c r="B189">
        <v>576</v>
      </c>
      <c r="D189" t="s">
        <v>8221</v>
      </c>
      <c r="E189">
        <v>0</v>
      </c>
    </row>
    <row r="190" spans="1:5" x14ac:dyDescent="0.3">
      <c r="A190" t="s">
        <v>8219</v>
      </c>
      <c r="B190">
        <v>202</v>
      </c>
      <c r="D190" t="s">
        <v>8221</v>
      </c>
      <c r="E190">
        <v>1</v>
      </c>
    </row>
    <row r="191" spans="1:5" x14ac:dyDescent="0.3">
      <c r="A191" t="s">
        <v>8219</v>
      </c>
      <c r="B191">
        <v>238</v>
      </c>
      <c r="D191" t="s">
        <v>8221</v>
      </c>
      <c r="E191">
        <v>8</v>
      </c>
    </row>
    <row r="192" spans="1:5" x14ac:dyDescent="0.3">
      <c r="A192" t="s">
        <v>8219</v>
      </c>
      <c r="B192">
        <v>36</v>
      </c>
      <c r="D192" t="s">
        <v>8221</v>
      </c>
      <c r="E192">
        <v>4</v>
      </c>
    </row>
    <row r="193" spans="1:5" x14ac:dyDescent="0.3">
      <c r="A193" t="s">
        <v>8219</v>
      </c>
      <c r="B193">
        <v>150</v>
      </c>
      <c r="D193" t="s">
        <v>8221</v>
      </c>
      <c r="E193">
        <v>28</v>
      </c>
    </row>
    <row r="194" spans="1:5" x14ac:dyDescent="0.3">
      <c r="A194" t="s">
        <v>8219</v>
      </c>
      <c r="B194">
        <v>146</v>
      </c>
      <c r="D194" t="s">
        <v>8221</v>
      </c>
      <c r="E194">
        <v>0</v>
      </c>
    </row>
    <row r="195" spans="1:5" x14ac:dyDescent="0.3">
      <c r="A195" t="s">
        <v>8219</v>
      </c>
      <c r="B195">
        <v>222</v>
      </c>
      <c r="D195" t="s">
        <v>8221</v>
      </c>
      <c r="E195">
        <v>6</v>
      </c>
    </row>
    <row r="196" spans="1:5" x14ac:dyDescent="0.3">
      <c r="A196" t="s">
        <v>8219</v>
      </c>
      <c r="B196">
        <v>120</v>
      </c>
      <c r="D196" t="s">
        <v>8221</v>
      </c>
      <c r="E196">
        <v>22</v>
      </c>
    </row>
    <row r="197" spans="1:5" x14ac:dyDescent="0.3">
      <c r="A197" t="s">
        <v>8219</v>
      </c>
      <c r="B197">
        <v>126</v>
      </c>
      <c r="D197" t="s">
        <v>8221</v>
      </c>
      <c r="E197">
        <v>0</v>
      </c>
    </row>
    <row r="198" spans="1:5" x14ac:dyDescent="0.3">
      <c r="A198" t="s">
        <v>8219</v>
      </c>
      <c r="B198">
        <v>158</v>
      </c>
      <c r="D198" t="s">
        <v>8221</v>
      </c>
      <c r="E198">
        <v>1</v>
      </c>
    </row>
    <row r="199" spans="1:5" x14ac:dyDescent="0.3">
      <c r="A199" t="s">
        <v>8219</v>
      </c>
      <c r="B199">
        <v>316</v>
      </c>
      <c r="D199" t="s">
        <v>8221</v>
      </c>
      <c r="E199">
        <v>20</v>
      </c>
    </row>
    <row r="200" spans="1:5" x14ac:dyDescent="0.3">
      <c r="A200" t="s">
        <v>8219</v>
      </c>
      <c r="B200">
        <v>284</v>
      </c>
      <c r="D200" t="s">
        <v>8221</v>
      </c>
      <c r="E200">
        <v>0</v>
      </c>
    </row>
    <row r="201" spans="1:5" x14ac:dyDescent="0.3">
      <c r="A201" t="s">
        <v>8219</v>
      </c>
      <c r="B201">
        <v>51</v>
      </c>
      <c r="D201" t="s">
        <v>8221</v>
      </c>
      <c r="E201">
        <v>1</v>
      </c>
    </row>
    <row r="202" spans="1:5" x14ac:dyDescent="0.3">
      <c r="A202" t="s">
        <v>8219</v>
      </c>
      <c r="B202">
        <v>158</v>
      </c>
      <c r="D202" t="s">
        <v>8221</v>
      </c>
      <c r="E202">
        <v>3</v>
      </c>
    </row>
    <row r="203" spans="1:5" x14ac:dyDescent="0.3">
      <c r="A203" t="s">
        <v>8219</v>
      </c>
      <c r="B203">
        <v>337</v>
      </c>
      <c r="D203" t="s">
        <v>8221</v>
      </c>
      <c r="E203">
        <v>2</v>
      </c>
    </row>
    <row r="204" spans="1:5" x14ac:dyDescent="0.3">
      <c r="A204" t="s">
        <v>8219</v>
      </c>
      <c r="B204">
        <v>186</v>
      </c>
      <c r="D204" t="s">
        <v>8221</v>
      </c>
      <c r="E204">
        <v>0</v>
      </c>
    </row>
    <row r="205" spans="1:5" x14ac:dyDescent="0.3">
      <c r="A205" t="s">
        <v>8219</v>
      </c>
      <c r="B205">
        <v>58</v>
      </c>
      <c r="D205" t="s">
        <v>8221</v>
      </c>
      <c r="E205">
        <v>2</v>
      </c>
    </row>
    <row r="206" spans="1:5" x14ac:dyDescent="0.3">
      <c r="A206" t="s">
        <v>8219</v>
      </c>
      <c r="B206">
        <v>82</v>
      </c>
      <c r="D206" t="s">
        <v>8221</v>
      </c>
      <c r="E206">
        <v>1</v>
      </c>
    </row>
    <row r="207" spans="1:5" x14ac:dyDescent="0.3">
      <c r="A207" t="s">
        <v>8219</v>
      </c>
      <c r="B207">
        <v>736</v>
      </c>
      <c r="D207" t="s">
        <v>8221</v>
      </c>
      <c r="E207">
        <v>0</v>
      </c>
    </row>
    <row r="208" spans="1:5" x14ac:dyDescent="0.3">
      <c r="A208" t="s">
        <v>8219</v>
      </c>
      <c r="B208">
        <v>1151</v>
      </c>
      <c r="D208" t="s">
        <v>8221</v>
      </c>
      <c r="E208">
        <v>1</v>
      </c>
    </row>
    <row r="209" spans="1:5" x14ac:dyDescent="0.3">
      <c r="A209" t="s">
        <v>8219</v>
      </c>
      <c r="B209">
        <v>34</v>
      </c>
      <c r="D209" t="s">
        <v>8221</v>
      </c>
      <c r="E209">
        <v>0</v>
      </c>
    </row>
    <row r="210" spans="1:5" x14ac:dyDescent="0.3">
      <c r="A210" t="s">
        <v>8219</v>
      </c>
      <c r="B210">
        <v>498</v>
      </c>
      <c r="D210" t="s">
        <v>8221</v>
      </c>
      <c r="E210">
        <v>5</v>
      </c>
    </row>
    <row r="211" spans="1:5" x14ac:dyDescent="0.3">
      <c r="A211" t="s">
        <v>8219</v>
      </c>
      <c r="B211">
        <v>167</v>
      </c>
      <c r="D211" t="s">
        <v>8221</v>
      </c>
      <c r="E211">
        <v>1</v>
      </c>
    </row>
    <row r="212" spans="1:5" x14ac:dyDescent="0.3">
      <c r="A212" t="s">
        <v>8219</v>
      </c>
      <c r="B212">
        <v>340</v>
      </c>
      <c r="D212" t="s">
        <v>8221</v>
      </c>
      <c r="E212">
        <v>1</v>
      </c>
    </row>
    <row r="213" spans="1:5" x14ac:dyDescent="0.3">
      <c r="A213" t="s">
        <v>8219</v>
      </c>
      <c r="B213">
        <v>438</v>
      </c>
      <c r="D213" t="s">
        <v>8221</v>
      </c>
      <c r="E213">
        <v>2</v>
      </c>
    </row>
    <row r="214" spans="1:5" x14ac:dyDescent="0.3">
      <c r="A214" t="s">
        <v>8219</v>
      </c>
      <c r="B214">
        <v>555</v>
      </c>
      <c r="D214" t="s">
        <v>8221</v>
      </c>
      <c r="E214">
        <v>0</v>
      </c>
    </row>
    <row r="215" spans="1:5" x14ac:dyDescent="0.3">
      <c r="A215" t="s">
        <v>8219</v>
      </c>
      <c r="B215">
        <v>266</v>
      </c>
      <c r="D215" t="s">
        <v>8221</v>
      </c>
      <c r="E215">
        <v>9</v>
      </c>
    </row>
    <row r="216" spans="1:5" x14ac:dyDescent="0.3">
      <c r="A216" t="s">
        <v>8219</v>
      </c>
      <c r="B216">
        <v>69</v>
      </c>
      <c r="D216" t="s">
        <v>8221</v>
      </c>
      <c r="E216">
        <v>4</v>
      </c>
    </row>
    <row r="217" spans="1:5" x14ac:dyDescent="0.3">
      <c r="A217" t="s">
        <v>8219</v>
      </c>
      <c r="B217">
        <v>80</v>
      </c>
      <c r="D217" t="s">
        <v>8221</v>
      </c>
      <c r="E217">
        <v>4</v>
      </c>
    </row>
    <row r="218" spans="1:5" x14ac:dyDescent="0.3">
      <c r="A218" t="s">
        <v>8219</v>
      </c>
      <c r="B218">
        <v>493</v>
      </c>
      <c r="D218" t="s">
        <v>8221</v>
      </c>
      <c r="E218">
        <v>1</v>
      </c>
    </row>
    <row r="219" spans="1:5" x14ac:dyDescent="0.3">
      <c r="A219" t="s">
        <v>8219</v>
      </c>
      <c r="B219">
        <v>31</v>
      </c>
      <c r="D219" t="s">
        <v>8221</v>
      </c>
      <c r="E219">
        <v>1</v>
      </c>
    </row>
    <row r="220" spans="1:5" x14ac:dyDescent="0.3">
      <c r="A220" t="s">
        <v>8219</v>
      </c>
      <c r="B220">
        <v>236</v>
      </c>
      <c r="D220" t="s">
        <v>8221</v>
      </c>
      <c r="E220">
        <v>7</v>
      </c>
    </row>
    <row r="221" spans="1:5" x14ac:dyDescent="0.3">
      <c r="A221" t="s">
        <v>8219</v>
      </c>
      <c r="B221">
        <v>89</v>
      </c>
      <c r="D221" t="s">
        <v>8221</v>
      </c>
      <c r="E221">
        <v>5</v>
      </c>
    </row>
    <row r="222" spans="1:5" x14ac:dyDescent="0.3">
      <c r="A222" t="s">
        <v>8219</v>
      </c>
      <c r="B222">
        <v>299</v>
      </c>
      <c r="D222" t="s">
        <v>8221</v>
      </c>
      <c r="E222">
        <v>1</v>
      </c>
    </row>
    <row r="223" spans="1:5" x14ac:dyDescent="0.3">
      <c r="A223" t="s">
        <v>8219</v>
      </c>
      <c r="B223">
        <v>55</v>
      </c>
      <c r="D223" t="s">
        <v>8221</v>
      </c>
      <c r="E223">
        <v>0</v>
      </c>
    </row>
    <row r="224" spans="1:5" x14ac:dyDescent="0.3">
      <c r="A224" t="s">
        <v>8219</v>
      </c>
      <c r="B224">
        <v>325</v>
      </c>
      <c r="D224" t="s">
        <v>8221</v>
      </c>
      <c r="E224">
        <v>0</v>
      </c>
    </row>
    <row r="225" spans="1:5" x14ac:dyDescent="0.3">
      <c r="A225" t="s">
        <v>8219</v>
      </c>
      <c r="B225">
        <v>524</v>
      </c>
      <c r="D225" t="s">
        <v>8221</v>
      </c>
      <c r="E225">
        <v>1</v>
      </c>
    </row>
    <row r="226" spans="1:5" x14ac:dyDescent="0.3">
      <c r="A226" t="s">
        <v>8219</v>
      </c>
      <c r="B226">
        <v>285</v>
      </c>
      <c r="D226" t="s">
        <v>8221</v>
      </c>
      <c r="E226">
        <v>2</v>
      </c>
    </row>
    <row r="227" spans="1:5" x14ac:dyDescent="0.3">
      <c r="A227" t="s">
        <v>8219</v>
      </c>
      <c r="B227">
        <v>179</v>
      </c>
      <c r="D227" t="s">
        <v>8221</v>
      </c>
      <c r="E227">
        <v>0</v>
      </c>
    </row>
    <row r="228" spans="1:5" x14ac:dyDescent="0.3">
      <c r="A228" t="s">
        <v>8219</v>
      </c>
      <c r="B228">
        <v>188</v>
      </c>
      <c r="D228" t="s">
        <v>8221</v>
      </c>
      <c r="E228">
        <v>4</v>
      </c>
    </row>
    <row r="229" spans="1:5" x14ac:dyDescent="0.3">
      <c r="A229" t="s">
        <v>8219</v>
      </c>
      <c r="B229">
        <v>379</v>
      </c>
      <c r="D229" t="s">
        <v>8221</v>
      </c>
      <c r="E229">
        <v>7</v>
      </c>
    </row>
    <row r="230" spans="1:5" x14ac:dyDescent="0.3">
      <c r="A230" t="s">
        <v>8219</v>
      </c>
      <c r="B230">
        <v>119</v>
      </c>
      <c r="D230" t="s">
        <v>8221</v>
      </c>
      <c r="E230">
        <v>2</v>
      </c>
    </row>
    <row r="231" spans="1:5" x14ac:dyDescent="0.3">
      <c r="A231" t="s">
        <v>8219</v>
      </c>
      <c r="B231">
        <v>167</v>
      </c>
      <c r="D231" t="s">
        <v>8221</v>
      </c>
      <c r="E231">
        <v>1</v>
      </c>
    </row>
    <row r="232" spans="1:5" x14ac:dyDescent="0.3">
      <c r="A232" t="s">
        <v>8219</v>
      </c>
      <c r="B232">
        <v>221</v>
      </c>
      <c r="D232" t="s">
        <v>8221</v>
      </c>
      <c r="E232">
        <v>9</v>
      </c>
    </row>
    <row r="233" spans="1:5" x14ac:dyDescent="0.3">
      <c r="A233" t="s">
        <v>8219</v>
      </c>
      <c r="B233">
        <v>964</v>
      </c>
      <c r="D233" t="s">
        <v>8221</v>
      </c>
      <c r="E233">
        <v>2</v>
      </c>
    </row>
    <row r="234" spans="1:5" x14ac:dyDescent="0.3">
      <c r="A234" t="s">
        <v>8219</v>
      </c>
      <c r="B234">
        <v>286</v>
      </c>
      <c r="D234" t="s">
        <v>8221</v>
      </c>
      <c r="E234">
        <v>1</v>
      </c>
    </row>
    <row r="235" spans="1:5" x14ac:dyDescent="0.3">
      <c r="A235" t="s">
        <v>8219</v>
      </c>
      <c r="B235">
        <v>613</v>
      </c>
      <c r="D235" t="s">
        <v>8221</v>
      </c>
      <c r="E235">
        <v>7</v>
      </c>
    </row>
    <row r="236" spans="1:5" x14ac:dyDescent="0.3">
      <c r="A236" t="s">
        <v>8219</v>
      </c>
      <c r="B236">
        <v>29</v>
      </c>
      <c r="D236" t="s">
        <v>8221</v>
      </c>
      <c r="E236">
        <v>2</v>
      </c>
    </row>
    <row r="237" spans="1:5" x14ac:dyDescent="0.3">
      <c r="A237" t="s">
        <v>8219</v>
      </c>
      <c r="B237">
        <v>165</v>
      </c>
      <c r="D237" t="s">
        <v>8221</v>
      </c>
      <c r="E237">
        <v>8</v>
      </c>
    </row>
    <row r="238" spans="1:5" x14ac:dyDescent="0.3">
      <c r="A238" t="s">
        <v>8219</v>
      </c>
      <c r="B238">
        <v>97</v>
      </c>
      <c r="D238" t="s">
        <v>8221</v>
      </c>
      <c r="E238">
        <v>2</v>
      </c>
    </row>
    <row r="239" spans="1:5" x14ac:dyDescent="0.3">
      <c r="A239" t="s">
        <v>8219</v>
      </c>
      <c r="B239">
        <v>303</v>
      </c>
      <c r="D239" t="s">
        <v>8221</v>
      </c>
      <c r="E239">
        <v>2</v>
      </c>
    </row>
    <row r="240" spans="1:5" x14ac:dyDescent="0.3">
      <c r="A240" t="s">
        <v>8219</v>
      </c>
      <c r="B240">
        <v>267</v>
      </c>
      <c r="D240" t="s">
        <v>8221</v>
      </c>
      <c r="E240">
        <v>7</v>
      </c>
    </row>
    <row r="241" spans="1:5" x14ac:dyDescent="0.3">
      <c r="A241" t="s">
        <v>8219</v>
      </c>
      <c r="B241">
        <v>302</v>
      </c>
      <c r="D241" t="s">
        <v>8221</v>
      </c>
      <c r="E241">
        <v>2</v>
      </c>
    </row>
    <row r="242" spans="1:5" x14ac:dyDescent="0.3">
      <c r="A242" t="s">
        <v>8219</v>
      </c>
      <c r="B242">
        <v>87</v>
      </c>
      <c r="D242" t="s">
        <v>8221</v>
      </c>
      <c r="E242">
        <v>18</v>
      </c>
    </row>
    <row r="243" spans="1:5" x14ac:dyDescent="0.3">
      <c r="A243" t="s">
        <v>8219</v>
      </c>
      <c r="B243">
        <v>354</v>
      </c>
      <c r="D243" t="s">
        <v>8221</v>
      </c>
      <c r="E243">
        <v>9</v>
      </c>
    </row>
    <row r="244" spans="1:5" x14ac:dyDescent="0.3">
      <c r="A244" t="s">
        <v>8219</v>
      </c>
      <c r="B244">
        <v>86</v>
      </c>
      <c r="D244" t="s">
        <v>8221</v>
      </c>
      <c r="E244">
        <v>4</v>
      </c>
    </row>
    <row r="245" spans="1:5" x14ac:dyDescent="0.3">
      <c r="A245" t="s">
        <v>8219</v>
      </c>
      <c r="B245">
        <v>26</v>
      </c>
      <c r="D245" t="s">
        <v>8221</v>
      </c>
      <c r="E245">
        <v>7</v>
      </c>
    </row>
    <row r="246" spans="1:5" x14ac:dyDescent="0.3">
      <c r="A246" t="s">
        <v>8219</v>
      </c>
      <c r="B246">
        <v>113</v>
      </c>
      <c r="D246" t="s">
        <v>8221</v>
      </c>
      <c r="E246">
        <v>29</v>
      </c>
    </row>
    <row r="247" spans="1:5" x14ac:dyDescent="0.3">
      <c r="A247" t="s">
        <v>8219</v>
      </c>
      <c r="B247">
        <v>65</v>
      </c>
      <c r="D247" t="s">
        <v>8221</v>
      </c>
      <c r="E247">
        <v>12</v>
      </c>
    </row>
    <row r="248" spans="1:5" x14ac:dyDescent="0.3">
      <c r="A248" t="s">
        <v>8219</v>
      </c>
      <c r="B248">
        <v>134</v>
      </c>
      <c r="D248" t="s">
        <v>8221</v>
      </c>
      <c r="E248">
        <v>4</v>
      </c>
    </row>
    <row r="249" spans="1:5" x14ac:dyDescent="0.3">
      <c r="A249" t="s">
        <v>8219</v>
      </c>
      <c r="B249">
        <v>119</v>
      </c>
      <c r="D249" t="s">
        <v>8221</v>
      </c>
      <c r="E249">
        <v>28</v>
      </c>
    </row>
    <row r="250" spans="1:5" x14ac:dyDescent="0.3">
      <c r="A250" t="s">
        <v>8219</v>
      </c>
      <c r="B250">
        <v>159</v>
      </c>
      <c r="D250" t="s">
        <v>8221</v>
      </c>
      <c r="E250">
        <v>25</v>
      </c>
    </row>
    <row r="251" spans="1:5" x14ac:dyDescent="0.3">
      <c r="A251" t="s">
        <v>8219</v>
      </c>
      <c r="B251">
        <v>167</v>
      </c>
      <c r="D251" t="s">
        <v>8221</v>
      </c>
      <c r="E251">
        <v>28</v>
      </c>
    </row>
    <row r="252" spans="1:5" x14ac:dyDescent="0.3">
      <c r="A252" t="s">
        <v>8219</v>
      </c>
      <c r="B252">
        <v>43</v>
      </c>
      <c r="D252" t="s">
        <v>8221</v>
      </c>
      <c r="E252">
        <v>310</v>
      </c>
    </row>
    <row r="253" spans="1:5" x14ac:dyDescent="0.3">
      <c r="A253" t="s">
        <v>8219</v>
      </c>
      <c r="B253">
        <v>1062</v>
      </c>
      <c r="D253" t="s">
        <v>8221</v>
      </c>
      <c r="E253">
        <v>15</v>
      </c>
    </row>
    <row r="254" spans="1:5" x14ac:dyDescent="0.3">
      <c r="A254" t="s">
        <v>8219</v>
      </c>
      <c r="B254">
        <v>9</v>
      </c>
      <c r="D254" t="s">
        <v>8221</v>
      </c>
      <c r="E254">
        <v>215</v>
      </c>
    </row>
    <row r="255" spans="1:5" x14ac:dyDescent="0.3">
      <c r="A255" t="s">
        <v>8219</v>
      </c>
      <c r="B255">
        <v>89</v>
      </c>
      <c r="D255" t="s">
        <v>8221</v>
      </c>
      <c r="E255">
        <v>3</v>
      </c>
    </row>
    <row r="256" spans="1:5" x14ac:dyDescent="0.3">
      <c r="A256" t="s">
        <v>8219</v>
      </c>
      <c r="B256">
        <v>174</v>
      </c>
      <c r="D256" t="s">
        <v>8221</v>
      </c>
      <c r="E256">
        <v>2</v>
      </c>
    </row>
    <row r="257" spans="1:5" x14ac:dyDescent="0.3">
      <c r="A257" t="s">
        <v>8219</v>
      </c>
      <c r="B257">
        <v>14</v>
      </c>
      <c r="D257" t="s">
        <v>8221</v>
      </c>
      <c r="E257">
        <v>26</v>
      </c>
    </row>
    <row r="258" spans="1:5" x14ac:dyDescent="0.3">
      <c r="A258" t="s">
        <v>8219</v>
      </c>
      <c r="B258">
        <v>48</v>
      </c>
      <c r="D258" t="s">
        <v>8221</v>
      </c>
      <c r="E258">
        <v>24</v>
      </c>
    </row>
    <row r="259" spans="1:5" x14ac:dyDescent="0.3">
      <c r="A259" t="s">
        <v>8219</v>
      </c>
      <c r="B259">
        <v>133</v>
      </c>
      <c r="D259" t="s">
        <v>8221</v>
      </c>
      <c r="E259">
        <v>96</v>
      </c>
    </row>
    <row r="260" spans="1:5" x14ac:dyDescent="0.3">
      <c r="A260" t="s">
        <v>8219</v>
      </c>
      <c r="B260">
        <v>83</v>
      </c>
      <c r="D260" t="s">
        <v>8221</v>
      </c>
      <c r="E260">
        <v>17</v>
      </c>
    </row>
    <row r="261" spans="1:5" x14ac:dyDescent="0.3">
      <c r="A261" t="s">
        <v>8219</v>
      </c>
      <c r="B261">
        <v>149</v>
      </c>
      <c r="D261" t="s">
        <v>8221</v>
      </c>
      <c r="E261">
        <v>94</v>
      </c>
    </row>
    <row r="262" spans="1:5" x14ac:dyDescent="0.3">
      <c r="A262" t="s">
        <v>8219</v>
      </c>
      <c r="B262">
        <v>49</v>
      </c>
      <c r="D262" t="s">
        <v>8221</v>
      </c>
      <c r="E262">
        <v>129</v>
      </c>
    </row>
    <row r="263" spans="1:5" x14ac:dyDescent="0.3">
      <c r="A263" t="s">
        <v>8219</v>
      </c>
      <c r="B263">
        <v>251</v>
      </c>
      <c r="D263" t="s">
        <v>8221</v>
      </c>
      <c r="E263">
        <v>1</v>
      </c>
    </row>
    <row r="264" spans="1:5" x14ac:dyDescent="0.3">
      <c r="A264" t="s">
        <v>8219</v>
      </c>
      <c r="B264">
        <v>22</v>
      </c>
      <c r="D264" t="s">
        <v>8221</v>
      </c>
      <c r="E264">
        <v>4</v>
      </c>
    </row>
    <row r="265" spans="1:5" x14ac:dyDescent="0.3">
      <c r="A265" t="s">
        <v>8219</v>
      </c>
      <c r="B265">
        <v>48</v>
      </c>
      <c r="D265" t="s">
        <v>8221</v>
      </c>
      <c r="E265">
        <v>3</v>
      </c>
    </row>
    <row r="266" spans="1:5" x14ac:dyDescent="0.3">
      <c r="A266" t="s">
        <v>8219</v>
      </c>
      <c r="B266">
        <v>383</v>
      </c>
      <c r="D266" t="s">
        <v>8221</v>
      </c>
      <c r="E266">
        <v>135</v>
      </c>
    </row>
    <row r="267" spans="1:5" x14ac:dyDescent="0.3">
      <c r="A267" t="s">
        <v>8219</v>
      </c>
      <c r="B267">
        <v>237</v>
      </c>
      <c r="D267" t="s">
        <v>8221</v>
      </c>
      <c r="E267">
        <v>10</v>
      </c>
    </row>
    <row r="268" spans="1:5" x14ac:dyDescent="0.3">
      <c r="A268" t="s">
        <v>8219</v>
      </c>
      <c r="B268">
        <v>13</v>
      </c>
      <c r="D268" t="s">
        <v>8221</v>
      </c>
      <c r="E268">
        <v>0</v>
      </c>
    </row>
    <row r="269" spans="1:5" x14ac:dyDescent="0.3">
      <c r="A269" t="s">
        <v>8219</v>
      </c>
      <c r="B269">
        <v>562</v>
      </c>
      <c r="D269" t="s">
        <v>8221</v>
      </c>
      <c r="E269">
        <v>6</v>
      </c>
    </row>
    <row r="270" spans="1:5" x14ac:dyDescent="0.3">
      <c r="A270" t="s">
        <v>8219</v>
      </c>
      <c r="B270">
        <v>71</v>
      </c>
      <c r="D270" t="s">
        <v>8221</v>
      </c>
      <c r="E270">
        <v>36</v>
      </c>
    </row>
    <row r="271" spans="1:5" x14ac:dyDescent="0.3">
      <c r="A271" t="s">
        <v>8219</v>
      </c>
      <c r="B271">
        <v>1510</v>
      </c>
      <c r="D271" t="s">
        <v>8221</v>
      </c>
      <c r="E271">
        <v>336</v>
      </c>
    </row>
    <row r="272" spans="1:5" x14ac:dyDescent="0.3">
      <c r="A272" t="s">
        <v>8219</v>
      </c>
      <c r="B272">
        <v>14</v>
      </c>
      <c r="D272" t="s">
        <v>8221</v>
      </c>
      <c r="E272">
        <v>34</v>
      </c>
    </row>
    <row r="273" spans="1:5" x14ac:dyDescent="0.3">
      <c r="A273" t="s">
        <v>8219</v>
      </c>
      <c r="B273">
        <v>193</v>
      </c>
      <c r="D273" t="s">
        <v>8221</v>
      </c>
      <c r="E273">
        <v>10</v>
      </c>
    </row>
    <row r="274" spans="1:5" x14ac:dyDescent="0.3">
      <c r="A274" t="s">
        <v>8219</v>
      </c>
      <c r="B274">
        <v>206</v>
      </c>
      <c r="D274" t="s">
        <v>8221</v>
      </c>
      <c r="E274">
        <v>201</v>
      </c>
    </row>
    <row r="275" spans="1:5" x14ac:dyDescent="0.3">
      <c r="A275" t="s">
        <v>8219</v>
      </c>
      <c r="B275">
        <v>351</v>
      </c>
      <c r="D275" t="s">
        <v>8221</v>
      </c>
      <c r="E275">
        <v>296</v>
      </c>
    </row>
    <row r="276" spans="1:5" x14ac:dyDescent="0.3">
      <c r="A276" t="s">
        <v>8219</v>
      </c>
      <c r="B276">
        <v>50</v>
      </c>
      <c r="D276" t="s">
        <v>8221</v>
      </c>
      <c r="E276">
        <v>7</v>
      </c>
    </row>
    <row r="277" spans="1:5" x14ac:dyDescent="0.3">
      <c r="A277" t="s">
        <v>8219</v>
      </c>
      <c r="B277">
        <v>184</v>
      </c>
      <c r="D277" t="s">
        <v>8221</v>
      </c>
      <c r="E277">
        <v>7</v>
      </c>
    </row>
    <row r="278" spans="1:5" x14ac:dyDescent="0.3">
      <c r="A278" t="s">
        <v>8219</v>
      </c>
      <c r="B278">
        <v>196</v>
      </c>
      <c r="D278" t="s">
        <v>8221</v>
      </c>
      <c r="E278">
        <v>1</v>
      </c>
    </row>
    <row r="279" spans="1:5" x14ac:dyDescent="0.3">
      <c r="A279" t="s">
        <v>8219</v>
      </c>
      <c r="B279">
        <v>229</v>
      </c>
      <c r="D279" t="s">
        <v>8221</v>
      </c>
      <c r="E279">
        <v>114</v>
      </c>
    </row>
    <row r="280" spans="1:5" x14ac:dyDescent="0.3">
      <c r="A280" t="s">
        <v>8219</v>
      </c>
      <c r="B280">
        <v>67</v>
      </c>
      <c r="D280" t="s">
        <v>8221</v>
      </c>
      <c r="E280">
        <v>29</v>
      </c>
    </row>
    <row r="281" spans="1:5" x14ac:dyDescent="0.3">
      <c r="A281" t="s">
        <v>8219</v>
      </c>
      <c r="B281">
        <v>95</v>
      </c>
      <c r="D281" t="s">
        <v>8221</v>
      </c>
      <c r="E281">
        <v>890</v>
      </c>
    </row>
    <row r="282" spans="1:5" x14ac:dyDescent="0.3">
      <c r="A282" t="s">
        <v>8219</v>
      </c>
      <c r="B282">
        <v>62</v>
      </c>
      <c r="D282" t="s">
        <v>8221</v>
      </c>
      <c r="E282">
        <v>31</v>
      </c>
    </row>
    <row r="283" spans="1:5" x14ac:dyDescent="0.3">
      <c r="A283" t="s">
        <v>8219</v>
      </c>
      <c r="B283">
        <v>73</v>
      </c>
      <c r="D283" t="s">
        <v>8221</v>
      </c>
      <c r="E283">
        <v>21</v>
      </c>
    </row>
    <row r="284" spans="1:5" x14ac:dyDescent="0.3">
      <c r="A284" t="s">
        <v>8219</v>
      </c>
      <c r="B284">
        <v>43</v>
      </c>
      <c r="D284" t="s">
        <v>8221</v>
      </c>
      <c r="E284">
        <v>37</v>
      </c>
    </row>
    <row r="285" spans="1:5" x14ac:dyDescent="0.3">
      <c r="A285" t="s">
        <v>8219</v>
      </c>
      <c r="B285">
        <v>70</v>
      </c>
      <c r="D285" t="s">
        <v>8221</v>
      </c>
      <c r="E285">
        <v>7</v>
      </c>
    </row>
    <row r="286" spans="1:5" x14ac:dyDescent="0.3">
      <c r="A286" t="s">
        <v>8219</v>
      </c>
      <c r="B286">
        <v>271</v>
      </c>
      <c r="D286" t="s">
        <v>8221</v>
      </c>
      <c r="E286">
        <v>4</v>
      </c>
    </row>
    <row r="287" spans="1:5" x14ac:dyDescent="0.3">
      <c r="A287" t="s">
        <v>8219</v>
      </c>
      <c r="B287">
        <v>55</v>
      </c>
      <c r="D287" t="s">
        <v>8221</v>
      </c>
      <c r="E287">
        <v>5</v>
      </c>
    </row>
    <row r="288" spans="1:5" x14ac:dyDescent="0.3">
      <c r="A288" t="s">
        <v>8219</v>
      </c>
      <c r="B288">
        <v>35</v>
      </c>
      <c r="D288" t="s">
        <v>8221</v>
      </c>
      <c r="E288">
        <v>0</v>
      </c>
    </row>
    <row r="289" spans="1:5" x14ac:dyDescent="0.3">
      <c r="A289" t="s">
        <v>8219</v>
      </c>
      <c r="B289">
        <v>22</v>
      </c>
      <c r="D289" t="s">
        <v>8221</v>
      </c>
      <c r="E289">
        <v>456</v>
      </c>
    </row>
    <row r="290" spans="1:5" x14ac:dyDescent="0.3">
      <c r="A290" t="s">
        <v>8219</v>
      </c>
      <c r="B290">
        <v>38</v>
      </c>
      <c r="D290" t="s">
        <v>8221</v>
      </c>
      <c r="E290">
        <v>369</v>
      </c>
    </row>
    <row r="291" spans="1:5" x14ac:dyDescent="0.3">
      <c r="A291" t="s">
        <v>8219</v>
      </c>
      <c r="B291">
        <v>15</v>
      </c>
      <c r="D291" t="s">
        <v>8221</v>
      </c>
      <c r="E291">
        <v>2</v>
      </c>
    </row>
    <row r="292" spans="1:5" x14ac:dyDescent="0.3">
      <c r="A292" t="s">
        <v>8219</v>
      </c>
      <c r="B292">
        <v>7</v>
      </c>
      <c r="D292" t="s">
        <v>8221</v>
      </c>
      <c r="E292">
        <v>0</v>
      </c>
    </row>
    <row r="293" spans="1:5" x14ac:dyDescent="0.3">
      <c r="A293" t="s">
        <v>8219</v>
      </c>
      <c r="B293">
        <v>241</v>
      </c>
      <c r="D293" t="s">
        <v>8221</v>
      </c>
      <c r="E293">
        <v>338</v>
      </c>
    </row>
    <row r="294" spans="1:5" x14ac:dyDescent="0.3">
      <c r="A294" t="s">
        <v>8219</v>
      </c>
      <c r="B294">
        <v>55</v>
      </c>
      <c r="D294" t="s">
        <v>8221</v>
      </c>
      <c r="E294">
        <v>4</v>
      </c>
    </row>
    <row r="295" spans="1:5" x14ac:dyDescent="0.3">
      <c r="A295" t="s">
        <v>8219</v>
      </c>
      <c r="B295">
        <v>171</v>
      </c>
      <c r="D295" t="s">
        <v>8221</v>
      </c>
      <c r="E295">
        <v>1</v>
      </c>
    </row>
    <row r="296" spans="1:5" x14ac:dyDescent="0.3">
      <c r="A296" t="s">
        <v>8219</v>
      </c>
      <c r="B296">
        <v>208</v>
      </c>
      <c r="D296" t="s">
        <v>8221</v>
      </c>
      <c r="E296">
        <v>28</v>
      </c>
    </row>
    <row r="297" spans="1:5" x14ac:dyDescent="0.3">
      <c r="A297" t="s">
        <v>8219</v>
      </c>
      <c r="B297">
        <v>21</v>
      </c>
      <c r="D297" t="s">
        <v>8221</v>
      </c>
      <c r="E297">
        <v>12</v>
      </c>
    </row>
    <row r="298" spans="1:5" x14ac:dyDescent="0.3">
      <c r="A298" t="s">
        <v>8219</v>
      </c>
      <c r="B298">
        <v>25</v>
      </c>
      <c r="D298" t="s">
        <v>8221</v>
      </c>
      <c r="E298">
        <v>16</v>
      </c>
    </row>
    <row r="299" spans="1:5" x14ac:dyDescent="0.3">
      <c r="A299" t="s">
        <v>8219</v>
      </c>
      <c r="B299">
        <v>52</v>
      </c>
      <c r="D299" t="s">
        <v>8221</v>
      </c>
      <c r="E299">
        <v>4</v>
      </c>
    </row>
    <row r="300" spans="1:5" x14ac:dyDescent="0.3">
      <c r="A300" t="s">
        <v>8219</v>
      </c>
      <c r="B300">
        <v>104</v>
      </c>
      <c r="D300" t="s">
        <v>8221</v>
      </c>
      <c r="E300">
        <v>4</v>
      </c>
    </row>
    <row r="301" spans="1:5" x14ac:dyDescent="0.3">
      <c r="A301" t="s">
        <v>8219</v>
      </c>
      <c r="B301">
        <v>73</v>
      </c>
      <c r="D301" t="s">
        <v>8221</v>
      </c>
      <c r="E301">
        <v>10</v>
      </c>
    </row>
    <row r="302" spans="1:5" x14ac:dyDescent="0.3">
      <c r="A302" t="s">
        <v>8219</v>
      </c>
      <c r="B302">
        <v>34</v>
      </c>
      <c r="D302" t="s">
        <v>8221</v>
      </c>
      <c r="E302">
        <v>0</v>
      </c>
    </row>
    <row r="303" spans="1:5" x14ac:dyDescent="0.3">
      <c r="A303" t="s">
        <v>8219</v>
      </c>
      <c r="B303">
        <v>56</v>
      </c>
      <c r="D303" t="s">
        <v>8221</v>
      </c>
      <c r="E303">
        <v>6</v>
      </c>
    </row>
    <row r="304" spans="1:5" x14ac:dyDescent="0.3">
      <c r="A304" t="s">
        <v>8219</v>
      </c>
      <c r="B304">
        <v>31</v>
      </c>
      <c r="D304" t="s">
        <v>8221</v>
      </c>
      <c r="E304">
        <v>0</v>
      </c>
    </row>
    <row r="305" spans="1:5" x14ac:dyDescent="0.3">
      <c r="A305" t="s">
        <v>8219</v>
      </c>
      <c r="B305">
        <v>84</v>
      </c>
      <c r="D305" t="s">
        <v>8221</v>
      </c>
      <c r="E305">
        <v>1</v>
      </c>
    </row>
    <row r="306" spans="1:5" x14ac:dyDescent="0.3">
      <c r="A306" t="s">
        <v>8219</v>
      </c>
      <c r="B306">
        <v>130</v>
      </c>
      <c r="D306" t="s">
        <v>8221</v>
      </c>
      <c r="E306">
        <v>0</v>
      </c>
    </row>
    <row r="307" spans="1:5" x14ac:dyDescent="0.3">
      <c r="A307" t="s">
        <v>8219</v>
      </c>
      <c r="B307">
        <v>12</v>
      </c>
      <c r="D307" t="s">
        <v>8221</v>
      </c>
      <c r="E307">
        <v>44</v>
      </c>
    </row>
    <row r="308" spans="1:5" x14ac:dyDescent="0.3">
      <c r="A308" t="s">
        <v>8219</v>
      </c>
      <c r="B308">
        <v>23</v>
      </c>
      <c r="D308" t="s">
        <v>8221</v>
      </c>
      <c r="E308">
        <v>0</v>
      </c>
    </row>
    <row r="309" spans="1:5" x14ac:dyDescent="0.3">
      <c r="A309" t="s">
        <v>8219</v>
      </c>
      <c r="B309">
        <v>158</v>
      </c>
      <c r="D309" t="s">
        <v>8221</v>
      </c>
      <c r="E309">
        <v>3</v>
      </c>
    </row>
    <row r="310" spans="1:5" x14ac:dyDescent="0.3">
      <c r="A310" t="s">
        <v>8219</v>
      </c>
      <c r="B310">
        <v>30</v>
      </c>
      <c r="D310" t="s">
        <v>8221</v>
      </c>
      <c r="E310">
        <v>0</v>
      </c>
    </row>
    <row r="311" spans="1:5" x14ac:dyDescent="0.3">
      <c r="A311" t="s">
        <v>8219</v>
      </c>
      <c r="B311">
        <v>18</v>
      </c>
      <c r="D311" t="s">
        <v>8221</v>
      </c>
      <c r="E311">
        <v>52</v>
      </c>
    </row>
    <row r="312" spans="1:5" x14ac:dyDescent="0.3">
      <c r="A312" t="s">
        <v>8219</v>
      </c>
      <c r="B312">
        <v>29</v>
      </c>
      <c r="D312" t="s">
        <v>8221</v>
      </c>
      <c r="E312">
        <v>0</v>
      </c>
    </row>
    <row r="313" spans="1:5" x14ac:dyDescent="0.3">
      <c r="A313" t="s">
        <v>8219</v>
      </c>
      <c r="B313">
        <v>31</v>
      </c>
      <c r="D313" t="s">
        <v>8221</v>
      </c>
      <c r="E313">
        <v>1</v>
      </c>
    </row>
    <row r="314" spans="1:5" x14ac:dyDescent="0.3">
      <c r="A314" t="s">
        <v>8219</v>
      </c>
      <c r="B314">
        <v>173</v>
      </c>
      <c r="D314" t="s">
        <v>8221</v>
      </c>
      <c r="E314">
        <v>1</v>
      </c>
    </row>
    <row r="315" spans="1:5" x14ac:dyDescent="0.3">
      <c r="A315" t="s">
        <v>8219</v>
      </c>
      <c r="B315">
        <v>17</v>
      </c>
      <c r="D315" t="s">
        <v>8221</v>
      </c>
      <c r="E315">
        <v>2</v>
      </c>
    </row>
    <row r="316" spans="1:5" x14ac:dyDescent="0.3">
      <c r="A316" t="s">
        <v>8219</v>
      </c>
      <c r="B316">
        <v>48</v>
      </c>
      <c r="D316" t="s">
        <v>8221</v>
      </c>
      <c r="E316">
        <v>9</v>
      </c>
    </row>
    <row r="317" spans="1:5" x14ac:dyDescent="0.3">
      <c r="A317" t="s">
        <v>8219</v>
      </c>
      <c r="B317">
        <v>59</v>
      </c>
      <c r="D317" t="s">
        <v>8221</v>
      </c>
      <c r="E317">
        <v>5</v>
      </c>
    </row>
    <row r="318" spans="1:5" x14ac:dyDescent="0.3">
      <c r="A318" t="s">
        <v>8219</v>
      </c>
      <c r="B318">
        <v>39</v>
      </c>
      <c r="D318" t="s">
        <v>8221</v>
      </c>
      <c r="E318">
        <v>57</v>
      </c>
    </row>
    <row r="319" spans="1:5" x14ac:dyDescent="0.3">
      <c r="A319" t="s">
        <v>8219</v>
      </c>
      <c r="B319">
        <v>59</v>
      </c>
      <c r="D319" t="s">
        <v>8221</v>
      </c>
      <c r="E319">
        <v>3</v>
      </c>
    </row>
    <row r="320" spans="1:5" x14ac:dyDescent="0.3">
      <c r="A320" t="s">
        <v>8219</v>
      </c>
      <c r="B320">
        <v>60</v>
      </c>
      <c r="D320" t="s">
        <v>8221</v>
      </c>
      <c r="E320">
        <v>1</v>
      </c>
    </row>
    <row r="321" spans="1:5" x14ac:dyDescent="0.3">
      <c r="A321" t="s">
        <v>8219</v>
      </c>
      <c r="B321">
        <v>20</v>
      </c>
      <c r="D321" t="s">
        <v>8221</v>
      </c>
      <c r="E321">
        <v>6</v>
      </c>
    </row>
    <row r="322" spans="1:5" x14ac:dyDescent="0.3">
      <c r="A322" t="s">
        <v>8219</v>
      </c>
      <c r="B322">
        <v>2</v>
      </c>
      <c r="D322" t="s">
        <v>8221</v>
      </c>
      <c r="E322">
        <v>48</v>
      </c>
    </row>
    <row r="323" spans="1:5" x14ac:dyDescent="0.3">
      <c r="A323" t="s">
        <v>8219</v>
      </c>
      <c r="B323">
        <v>315</v>
      </c>
      <c r="D323" t="s">
        <v>8221</v>
      </c>
      <c r="E323">
        <v>2</v>
      </c>
    </row>
    <row r="324" spans="1:5" x14ac:dyDescent="0.3">
      <c r="A324" t="s">
        <v>8219</v>
      </c>
      <c r="B324">
        <v>2174</v>
      </c>
      <c r="D324" t="s">
        <v>8221</v>
      </c>
      <c r="E324">
        <v>4</v>
      </c>
    </row>
    <row r="325" spans="1:5" x14ac:dyDescent="0.3">
      <c r="A325" t="s">
        <v>8219</v>
      </c>
      <c r="B325">
        <v>152</v>
      </c>
      <c r="D325" t="s">
        <v>8221</v>
      </c>
      <c r="E325">
        <v>5</v>
      </c>
    </row>
    <row r="326" spans="1:5" x14ac:dyDescent="0.3">
      <c r="A326" t="s">
        <v>8219</v>
      </c>
      <c r="B326">
        <v>1021</v>
      </c>
      <c r="D326" t="s">
        <v>8221</v>
      </c>
      <c r="E326">
        <v>79</v>
      </c>
    </row>
    <row r="327" spans="1:5" x14ac:dyDescent="0.3">
      <c r="A327" t="s">
        <v>8219</v>
      </c>
      <c r="B327">
        <v>237</v>
      </c>
      <c r="D327" t="s">
        <v>8221</v>
      </c>
      <c r="E327">
        <v>2</v>
      </c>
    </row>
    <row r="328" spans="1:5" x14ac:dyDescent="0.3">
      <c r="A328" t="s">
        <v>8219</v>
      </c>
      <c r="B328">
        <v>27</v>
      </c>
      <c r="D328" t="s">
        <v>8221</v>
      </c>
      <c r="E328">
        <v>11</v>
      </c>
    </row>
    <row r="329" spans="1:5" x14ac:dyDescent="0.3">
      <c r="A329" t="s">
        <v>8219</v>
      </c>
      <c r="B329">
        <v>17</v>
      </c>
      <c r="D329" t="s">
        <v>8221</v>
      </c>
      <c r="E329">
        <v>11</v>
      </c>
    </row>
    <row r="330" spans="1:5" x14ac:dyDescent="0.3">
      <c r="A330" t="s">
        <v>8219</v>
      </c>
      <c r="B330">
        <v>27</v>
      </c>
      <c r="D330" t="s">
        <v>8221</v>
      </c>
      <c r="E330">
        <v>1</v>
      </c>
    </row>
    <row r="331" spans="1:5" x14ac:dyDescent="0.3">
      <c r="A331" t="s">
        <v>8219</v>
      </c>
      <c r="B331">
        <v>82</v>
      </c>
      <c r="D331" t="s">
        <v>8221</v>
      </c>
      <c r="E331">
        <v>3</v>
      </c>
    </row>
    <row r="332" spans="1:5" x14ac:dyDescent="0.3">
      <c r="A332" t="s">
        <v>8219</v>
      </c>
      <c r="B332">
        <v>48</v>
      </c>
      <c r="D332" t="s">
        <v>8221</v>
      </c>
      <c r="E332">
        <v>5</v>
      </c>
    </row>
    <row r="333" spans="1:5" x14ac:dyDescent="0.3">
      <c r="A333" t="s">
        <v>8219</v>
      </c>
      <c r="B333">
        <v>105</v>
      </c>
      <c r="D333" t="s">
        <v>8221</v>
      </c>
      <c r="E333">
        <v>12</v>
      </c>
    </row>
    <row r="334" spans="1:5" x14ac:dyDescent="0.3">
      <c r="A334" t="s">
        <v>8219</v>
      </c>
      <c r="B334">
        <v>28</v>
      </c>
      <c r="D334" t="s">
        <v>8221</v>
      </c>
      <c r="E334">
        <v>2</v>
      </c>
    </row>
    <row r="335" spans="1:5" x14ac:dyDescent="0.3">
      <c r="A335" t="s">
        <v>8219</v>
      </c>
      <c r="B335">
        <v>1107</v>
      </c>
      <c r="D335" t="s">
        <v>8221</v>
      </c>
      <c r="E335">
        <v>5</v>
      </c>
    </row>
    <row r="336" spans="1:5" x14ac:dyDescent="0.3">
      <c r="A336" t="s">
        <v>8219</v>
      </c>
      <c r="B336">
        <v>1013</v>
      </c>
      <c r="D336" t="s">
        <v>8221</v>
      </c>
      <c r="E336">
        <v>21</v>
      </c>
    </row>
    <row r="337" spans="1:5" x14ac:dyDescent="0.3">
      <c r="A337" t="s">
        <v>8219</v>
      </c>
      <c r="B337">
        <v>274</v>
      </c>
      <c r="D337" t="s">
        <v>8221</v>
      </c>
      <c r="E337">
        <v>0</v>
      </c>
    </row>
    <row r="338" spans="1:5" x14ac:dyDescent="0.3">
      <c r="A338" t="s">
        <v>8219</v>
      </c>
      <c r="B338">
        <v>87</v>
      </c>
      <c r="D338" t="s">
        <v>8221</v>
      </c>
      <c r="E338">
        <v>45</v>
      </c>
    </row>
    <row r="339" spans="1:5" x14ac:dyDescent="0.3">
      <c r="A339" t="s">
        <v>8219</v>
      </c>
      <c r="B339">
        <v>99</v>
      </c>
      <c r="D339" t="s">
        <v>8221</v>
      </c>
      <c r="E339">
        <v>29</v>
      </c>
    </row>
    <row r="340" spans="1:5" x14ac:dyDescent="0.3">
      <c r="A340" t="s">
        <v>8219</v>
      </c>
      <c r="B340">
        <v>276</v>
      </c>
      <c r="D340" t="s">
        <v>8221</v>
      </c>
      <c r="E340">
        <v>2</v>
      </c>
    </row>
    <row r="341" spans="1:5" x14ac:dyDescent="0.3">
      <c r="A341" t="s">
        <v>8219</v>
      </c>
      <c r="B341">
        <v>21</v>
      </c>
      <c r="D341" t="s">
        <v>8221</v>
      </c>
      <c r="E341">
        <v>30</v>
      </c>
    </row>
    <row r="342" spans="1:5" x14ac:dyDescent="0.3">
      <c r="A342" t="s">
        <v>8219</v>
      </c>
      <c r="B342">
        <v>41</v>
      </c>
      <c r="D342" t="s">
        <v>8221</v>
      </c>
      <c r="E342">
        <v>8</v>
      </c>
    </row>
    <row r="343" spans="1:5" x14ac:dyDescent="0.3">
      <c r="A343" t="s">
        <v>8219</v>
      </c>
      <c r="B343">
        <v>119</v>
      </c>
      <c r="D343" t="s">
        <v>8221</v>
      </c>
      <c r="E343">
        <v>1</v>
      </c>
    </row>
    <row r="344" spans="1:5" x14ac:dyDescent="0.3">
      <c r="A344" t="s">
        <v>8219</v>
      </c>
      <c r="B344">
        <v>153</v>
      </c>
      <c r="D344" t="s">
        <v>8221</v>
      </c>
      <c r="E344">
        <v>14</v>
      </c>
    </row>
    <row r="345" spans="1:5" x14ac:dyDescent="0.3">
      <c r="A345" t="s">
        <v>8219</v>
      </c>
      <c r="B345">
        <v>100</v>
      </c>
      <c r="D345" t="s">
        <v>8221</v>
      </c>
      <c r="E345">
        <v>24</v>
      </c>
    </row>
    <row r="346" spans="1:5" x14ac:dyDescent="0.3">
      <c r="A346" t="s">
        <v>8219</v>
      </c>
      <c r="B346">
        <v>143</v>
      </c>
      <c r="D346" t="s">
        <v>8221</v>
      </c>
      <c r="E346">
        <v>2</v>
      </c>
    </row>
    <row r="347" spans="1:5" x14ac:dyDescent="0.3">
      <c r="A347" t="s">
        <v>8219</v>
      </c>
      <c r="B347">
        <v>140</v>
      </c>
      <c r="D347" t="s">
        <v>8221</v>
      </c>
      <c r="E347">
        <v>21</v>
      </c>
    </row>
    <row r="348" spans="1:5" x14ac:dyDescent="0.3">
      <c r="A348" t="s">
        <v>8219</v>
      </c>
      <c r="B348">
        <v>35</v>
      </c>
      <c r="D348" t="s">
        <v>8221</v>
      </c>
      <c r="E348">
        <v>7</v>
      </c>
    </row>
    <row r="349" spans="1:5" x14ac:dyDescent="0.3">
      <c r="A349" t="s">
        <v>8219</v>
      </c>
      <c r="B349">
        <v>149</v>
      </c>
      <c r="D349" t="s">
        <v>8221</v>
      </c>
      <c r="E349">
        <v>0</v>
      </c>
    </row>
    <row r="350" spans="1:5" x14ac:dyDescent="0.3">
      <c r="A350" t="s">
        <v>8219</v>
      </c>
      <c r="B350">
        <v>130</v>
      </c>
      <c r="D350" t="s">
        <v>8221</v>
      </c>
      <c r="E350">
        <v>4</v>
      </c>
    </row>
    <row r="351" spans="1:5" x14ac:dyDescent="0.3">
      <c r="A351" t="s">
        <v>8219</v>
      </c>
      <c r="B351">
        <v>120</v>
      </c>
      <c r="D351" t="s">
        <v>8221</v>
      </c>
      <c r="E351">
        <v>32</v>
      </c>
    </row>
    <row r="352" spans="1:5" x14ac:dyDescent="0.3">
      <c r="A352" t="s">
        <v>8219</v>
      </c>
      <c r="B352">
        <v>265</v>
      </c>
      <c r="D352" t="s">
        <v>8221</v>
      </c>
      <c r="E352">
        <v>4</v>
      </c>
    </row>
    <row r="353" spans="1:5" x14ac:dyDescent="0.3">
      <c r="A353" t="s">
        <v>8219</v>
      </c>
      <c r="B353">
        <v>71</v>
      </c>
      <c r="D353" t="s">
        <v>8221</v>
      </c>
      <c r="E353">
        <v>9</v>
      </c>
    </row>
    <row r="354" spans="1:5" x14ac:dyDescent="0.3">
      <c r="A354" t="s">
        <v>8219</v>
      </c>
      <c r="B354">
        <v>13</v>
      </c>
      <c r="D354" t="s">
        <v>8221</v>
      </c>
      <c r="E354">
        <v>17</v>
      </c>
    </row>
    <row r="355" spans="1:5" x14ac:dyDescent="0.3">
      <c r="A355" t="s">
        <v>8219</v>
      </c>
      <c r="B355">
        <v>169</v>
      </c>
      <c r="D355" t="s">
        <v>8221</v>
      </c>
      <c r="E355">
        <v>5</v>
      </c>
    </row>
    <row r="356" spans="1:5" x14ac:dyDescent="0.3">
      <c r="A356" t="s">
        <v>8219</v>
      </c>
      <c r="B356">
        <v>57</v>
      </c>
      <c r="D356" t="s">
        <v>8221</v>
      </c>
      <c r="E356">
        <v>53</v>
      </c>
    </row>
    <row r="357" spans="1:5" x14ac:dyDescent="0.3">
      <c r="A357" t="s">
        <v>8219</v>
      </c>
      <c r="B357">
        <v>229</v>
      </c>
      <c r="D357" t="s">
        <v>8221</v>
      </c>
      <c r="E357">
        <v>7</v>
      </c>
    </row>
    <row r="358" spans="1:5" x14ac:dyDescent="0.3">
      <c r="A358" t="s">
        <v>8219</v>
      </c>
      <c r="B358">
        <v>108</v>
      </c>
      <c r="D358" t="s">
        <v>8221</v>
      </c>
      <c r="E358">
        <v>72</v>
      </c>
    </row>
    <row r="359" spans="1:5" x14ac:dyDescent="0.3">
      <c r="A359" t="s">
        <v>8219</v>
      </c>
      <c r="B359">
        <v>108</v>
      </c>
      <c r="D359" t="s">
        <v>8221</v>
      </c>
      <c r="E359">
        <v>0</v>
      </c>
    </row>
    <row r="360" spans="1:5" x14ac:dyDescent="0.3">
      <c r="A360" t="s">
        <v>8219</v>
      </c>
      <c r="B360">
        <v>41</v>
      </c>
      <c r="D360" t="s">
        <v>8221</v>
      </c>
      <c r="E360">
        <v>2</v>
      </c>
    </row>
    <row r="361" spans="1:5" x14ac:dyDescent="0.3">
      <c r="A361" t="s">
        <v>8219</v>
      </c>
      <c r="B361">
        <v>139</v>
      </c>
      <c r="D361" t="s">
        <v>8221</v>
      </c>
      <c r="E361">
        <v>8</v>
      </c>
    </row>
    <row r="362" spans="1:5" x14ac:dyDescent="0.3">
      <c r="A362" t="s">
        <v>8219</v>
      </c>
      <c r="B362">
        <v>19</v>
      </c>
      <c r="D362" t="s">
        <v>8221</v>
      </c>
      <c r="E362">
        <v>2</v>
      </c>
    </row>
    <row r="363" spans="1:5" x14ac:dyDescent="0.3">
      <c r="A363" t="s">
        <v>8219</v>
      </c>
      <c r="B363">
        <v>94</v>
      </c>
      <c r="D363" t="s">
        <v>8221</v>
      </c>
      <c r="E363">
        <v>0</v>
      </c>
    </row>
    <row r="364" spans="1:5" x14ac:dyDescent="0.3">
      <c r="A364" t="s">
        <v>8219</v>
      </c>
      <c r="B364">
        <v>23</v>
      </c>
      <c r="D364" t="s">
        <v>8221</v>
      </c>
      <c r="E364">
        <v>3</v>
      </c>
    </row>
    <row r="365" spans="1:5" x14ac:dyDescent="0.3">
      <c r="A365" t="s">
        <v>8219</v>
      </c>
      <c r="B365">
        <v>15</v>
      </c>
      <c r="D365" t="s">
        <v>8221</v>
      </c>
      <c r="E365">
        <v>4</v>
      </c>
    </row>
    <row r="366" spans="1:5" x14ac:dyDescent="0.3">
      <c r="A366" t="s">
        <v>8219</v>
      </c>
      <c r="B366">
        <v>62</v>
      </c>
      <c r="D366" t="s">
        <v>8221</v>
      </c>
      <c r="E366">
        <v>3</v>
      </c>
    </row>
    <row r="367" spans="1:5" x14ac:dyDescent="0.3">
      <c r="A367" t="s">
        <v>8219</v>
      </c>
      <c r="B367">
        <v>74</v>
      </c>
      <c r="D367" t="s">
        <v>8221</v>
      </c>
      <c r="E367">
        <v>6</v>
      </c>
    </row>
    <row r="368" spans="1:5" x14ac:dyDescent="0.3">
      <c r="A368" t="s">
        <v>8219</v>
      </c>
      <c r="B368">
        <v>97</v>
      </c>
      <c r="D368" t="s">
        <v>8221</v>
      </c>
      <c r="E368">
        <v>0</v>
      </c>
    </row>
    <row r="369" spans="1:5" x14ac:dyDescent="0.3">
      <c r="A369" t="s">
        <v>8219</v>
      </c>
      <c r="B369">
        <v>55</v>
      </c>
      <c r="D369" t="s">
        <v>8221</v>
      </c>
      <c r="E369">
        <v>0</v>
      </c>
    </row>
    <row r="370" spans="1:5" x14ac:dyDescent="0.3">
      <c r="A370" t="s">
        <v>8219</v>
      </c>
      <c r="B370">
        <v>44</v>
      </c>
      <c r="D370" t="s">
        <v>8221</v>
      </c>
      <c r="E370">
        <v>0</v>
      </c>
    </row>
    <row r="371" spans="1:5" x14ac:dyDescent="0.3">
      <c r="A371" t="s">
        <v>8219</v>
      </c>
      <c r="B371">
        <v>110</v>
      </c>
      <c r="D371" t="s">
        <v>8221</v>
      </c>
      <c r="E371">
        <v>8</v>
      </c>
    </row>
    <row r="372" spans="1:5" x14ac:dyDescent="0.3">
      <c r="A372" t="s">
        <v>8219</v>
      </c>
      <c r="B372">
        <v>59</v>
      </c>
      <c r="D372" t="s">
        <v>8221</v>
      </c>
      <c r="E372">
        <v>5</v>
      </c>
    </row>
    <row r="373" spans="1:5" x14ac:dyDescent="0.3">
      <c r="A373" t="s">
        <v>8219</v>
      </c>
      <c r="B373">
        <v>62</v>
      </c>
      <c r="D373" t="s">
        <v>8221</v>
      </c>
      <c r="E373">
        <v>0</v>
      </c>
    </row>
    <row r="374" spans="1:5" x14ac:dyDescent="0.3">
      <c r="A374" t="s">
        <v>8219</v>
      </c>
      <c r="B374">
        <v>105</v>
      </c>
      <c r="D374" t="s">
        <v>8221</v>
      </c>
      <c r="E374">
        <v>2</v>
      </c>
    </row>
    <row r="375" spans="1:5" x14ac:dyDescent="0.3">
      <c r="A375" t="s">
        <v>8219</v>
      </c>
      <c r="B375">
        <v>26</v>
      </c>
      <c r="D375" t="s">
        <v>8221</v>
      </c>
      <c r="E375">
        <v>24</v>
      </c>
    </row>
    <row r="376" spans="1:5" x14ac:dyDescent="0.3">
      <c r="A376" t="s">
        <v>8219</v>
      </c>
      <c r="B376">
        <v>49</v>
      </c>
      <c r="D376" t="s">
        <v>8221</v>
      </c>
      <c r="E376">
        <v>0</v>
      </c>
    </row>
    <row r="377" spans="1:5" x14ac:dyDescent="0.3">
      <c r="A377" t="s">
        <v>8219</v>
      </c>
      <c r="B377">
        <v>68</v>
      </c>
      <c r="D377" t="s">
        <v>8221</v>
      </c>
      <c r="E377">
        <v>9</v>
      </c>
    </row>
    <row r="378" spans="1:5" x14ac:dyDescent="0.3">
      <c r="A378" t="s">
        <v>8219</v>
      </c>
      <c r="B378">
        <v>22</v>
      </c>
      <c r="D378" t="s">
        <v>8221</v>
      </c>
      <c r="E378">
        <v>0</v>
      </c>
    </row>
    <row r="379" spans="1:5" x14ac:dyDescent="0.3">
      <c r="A379" t="s">
        <v>8219</v>
      </c>
      <c r="B379">
        <v>18</v>
      </c>
      <c r="D379" t="s">
        <v>8221</v>
      </c>
      <c r="E379">
        <v>1</v>
      </c>
    </row>
    <row r="380" spans="1:5" x14ac:dyDescent="0.3">
      <c r="A380" t="s">
        <v>8219</v>
      </c>
      <c r="B380">
        <v>19</v>
      </c>
      <c r="D380" t="s">
        <v>8221</v>
      </c>
      <c r="E380">
        <v>10</v>
      </c>
    </row>
    <row r="381" spans="1:5" x14ac:dyDescent="0.3">
      <c r="A381" t="s">
        <v>8219</v>
      </c>
      <c r="B381">
        <v>99</v>
      </c>
      <c r="D381" t="s">
        <v>8221</v>
      </c>
      <c r="E381">
        <v>1</v>
      </c>
    </row>
    <row r="382" spans="1:5" x14ac:dyDescent="0.3">
      <c r="A382" t="s">
        <v>8219</v>
      </c>
      <c r="B382">
        <v>27</v>
      </c>
      <c r="D382" t="s">
        <v>8221</v>
      </c>
      <c r="E382">
        <v>0</v>
      </c>
    </row>
    <row r="383" spans="1:5" x14ac:dyDescent="0.3">
      <c r="A383" t="s">
        <v>8219</v>
      </c>
      <c r="B383">
        <v>25</v>
      </c>
      <c r="D383" t="s">
        <v>8221</v>
      </c>
      <c r="E383">
        <v>20</v>
      </c>
    </row>
    <row r="384" spans="1:5" x14ac:dyDescent="0.3">
      <c r="A384" t="s">
        <v>8219</v>
      </c>
      <c r="B384">
        <v>14</v>
      </c>
      <c r="D384" t="s">
        <v>8221</v>
      </c>
      <c r="E384">
        <v>30</v>
      </c>
    </row>
    <row r="385" spans="1:5" x14ac:dyDescent="0.3">
      <c r="A385" t="s">
        <v>8219</v>
      </c>
      <c r="B385">
        <v>35</v>
      </c>
      <c r="D385" t="s">
        <v>8221</v>
      </c>
      <c r="E385">
        <v>6</v>
      </c>
    </row>
    <row r="386" spans="1:5" x14ac:dyDescent="0.3">
      <c r="A386" t="s">
        <v>8219</v>
      </c>
      <c r="B386">
        <v>10</v>
      </c>
      <c r="D386" t="s">
        <v>8221</v>
      </c>
      <c r="E386">
        <v>15</v>
      </c>
    </row>
    <row r="387" spans="1:5" x14ac:dyDescent="0.3">
      <c r="A387" t="s">
        <v>8219</v>
      </c>
      <c r="B387">
        <v>29</v>
      </c>
      <c r="D387" t="s">
        <v>8221</v>
      </c>
      <c r="E387">
        <v>5</v>
      </c>
    </row>
    <row r="388" spans="1:5" x14ac:dyDescent="0.3">
      <c r="A388" t="s">
        <v>8219</v>
      </c>
      <c r="B388">
        <v>44</v>
      </c>
      <c r="D388" t="s">
        <v>8221</v>
      </c>
      <c r="E388">
        <v>0</v>
      </c>
    </row>
    <row r="389" spans="1:5" x14ac:dyDescent="0.3">
      <c r="A389" t="s">
        <v>8219</v>
      </c>
      <c r="B389">
        <v>17</v>
      </c>
      <c r="D389" t="s">
        <v>8221</v>
      </c>
      <c r="E389">
        <v>0</v>
      </c>
    </row>
    <row r="390" spans="1:5" x14ac:dyDescent="0.3">
      <c r="A390" t="s">
        <v>8219</v>
      </c>
      <c r="B390">
        <v>34</v>
      </c>
      <c r="D390" t="s">
        <v>8221</v>
      </c>
      <c r="E390">
        <v>28</v>
      </c>
    </row>
    <row r="391" spans="1:5" x14ac:dyDescent="0.3">
      <c r="A391" t="s">
        <v>8219</v>
      </c>
      <c r="B391">
        <v>14</v>
      </c>
      <c r="D391" t="s">
        <v>8221</v>
      </c>
      <c r="E391">
        <v>0</v>
      </c>
    </row>
    <row r="392" spans="1:5" x14ac:dyDescent="0.3">
      <c r="A392" t="s">
        <v>8219</v>
      </c>
      <c r="B392">
        <v>156</v>
      </c>
      <c r="D392" t="s">
        <v>8221</v>
      </c>
      <c r="E392">
        <v>5</v>
      </c>
    </row>
    <row r="393" spans="1:5" x14ac:dyDescent="0.3">
      <c r="A393" t="s">
        <v>8219</v>
      </c>
      <c r="B393">
        <v>128</v>
      </c>
      <c r="D393" t="s">
        <v>8221</v>
      </c>
      <c r="E393">
        <v>7</v>
      </c>
    </row>
    <row r="394" spans="1:5" x14ac:dyDescent="0.3">
      <c r="A394" t="s">
        <v>8219</v>
      </c>
      <c r="B394">
        <v>60</v>
      </c>
      <c r="D394" t="s">
        <v>8221</v>
      </c>
      <c r="E394">
        <v>30</v>
      </c>
    </row>
    <row r="395" spans="1:5" x14ac:dyDescent="0.3">
      <c r="A395" t="s">
        <v>8219</v>
      </c>
      <c r="B395">
        <v>32</v>
      </c>
      <c r="D395" t="s">
        <v>8221</v>
      </c>
      <c r="E395">
        <v>2</v>
      </c>
    </row>
    <row r="396" spans="1:5" x14ac:dyDescent="0.3">
      <c r="A396" t="s">
        <v>8219</v>
      </c>
      <c r="B396">
        <v>53</v>
      </c>
      <c r="D396" t="s">
        <v>8221</v>
      </c>
      <c r="E396">
        <v>30</v>
      </c>
    </row>
    <row r="397" spans="1:5" x14ac:dyDescent="0.3">
      <c r="A397" t="s">
        <v>8219</v>
      </c>
      <c r="B397">
        <v>184</v>
      </c>
      <c r="D397" t="s">
        <v>8221</v>
      </c>
      <c r="E397">
        <v>2</v>
      </c>
    </row>
    <row r="398" spans="1:5" x14ac:dyDescent="0.3">
      <c r="A398" t="s">
        <v>8219</v>
      </c>
      <c r="B398">
        <v>90</v>
      </c>
      <c r="D398" t="s">
        <v>8221</v>
      </c>
      <c r="E398">
        <v>0</v>
      </c>
    </row>
    <row r="399" spans="1:5" x14ac:dyDescent="0.3">
      <c r="A399" t="s">
        <v>8219</v>
      </c>
      <c r="B399">
        <v>71</v>
      </c>
      <c r="D399" t="s">
        <v>8221</v>
      </c>
      <c r="E399">
        <v>2</v>
      </c>
    </row>
    <row r="400" spans="1:5" x14ac:dyDescent="0.3">
      <c r="A400" t="s">
        <v>8219</v>
      </c>
      <c r="B400">
        <v>87</v>
      </c>
      <c r="D400" t="s">
        <v>8221</v>
      </c>
      <c r="E400">
        <v>1</v>
      </c>
    </row>
    <row r="401" spans="1:5" x14ac:dyDescent="0.3">
      <c r="A401" t="s">
        <v>8219</v>
      </c>
      <c r="B401">
        <v>28</v>
      </c>
      <c r="D401" t="s">
        <v>8221</v>
      </c>
      <c r="E401">
        <v>2</v>
      </c>
    </row>
    <row r="402" spans="1:5" x14ac:dyDescent="0.3">
      <c r="A402" t="s">
        <v>8219</v>
      </c>
      <c r="B402">
        <v>56</v>
      </c>
      <c r="D402" t="s">
        <v>8221</v>
      </c>
      <c r="E402">
        <v>14</v>
      </c>
    </row>
    <row r="403" spans="1:5" x14ac:dyDescent="0.3">
      <c r="A403" t="s">
        <v>8219</v>
      </c>
      <c r="B403">
        <v>51</v>
      </c>
      <c r="D403" t="s">
        <v>8221</v>
      </c>
      <c r="E403">
        <v>31</v>
      </c>
    </row>
    <row r="404" spans="1:5" x14ac:dyDescent="0.3">
      <c r="A404" t="s">
        <v>8219</v>
      </c>
      <c r="B404">
        <v>75</v>
      </c>
      <c r="D404" t="s">
        <v>8221</v>
      </c>
      <c r="E404">
        <v>16</v>
      </c>
    </row>
    <row r="405" spans="1:5" x14ac:dyDescent="0.3">
      <c r="A405" t="s">
        <v>8219</v>
      </c>
      <c r="B405">
        <v>38</v>
      </c>
      <c r="D405" t="s">
        <v>8221</v>
      </c>
      <c r="E405">
        <v>12</v>
      </c>
    </row>
    <row r="406" spans="1:5" x14ac:dyDescent="0.3">
      <c r="A406" t="s">
        <v>8219</v>
      </c>
      <c r="B406">
        <v>18</v>
      </c>
      <c r="D406" t="s">
        <v>8221</v>
      </c>
      <c r="E406">
        <v>96</v>
      </c>
    </row>
    <row r="407" spans="1:5" x14ac:dyDescent="0.3">
      <c r="A407" t="s">
        <v>8219</v>
      </c>
      <c r="B407">
        <v>54</v>
      </c>
      <c r="D407" t="s">
        <v>8221</v>
      </c>
      <c r="E407">
        <v>16</v>
      </c>
    </row>
    <row r="408" spans="1:5" x14ac:dyDescent="0.3">
      <c r="A408" t="s">
        <v>8219</v>
      </c>
      <c r="B408">
        <v>71</v>
      </c>
      <c r="D408" t="s">
        <v>8221</v>
      </c>
      <c r="E408">
        <v>5</v>
      </c>
    </row>
    <row r="409" spans="1:5" x14ac:dyDescent="0.3">
      <c r="A409" t="s">
        <v>8219</v>
      </c>
      <c r="B409">
        <v>57</v>
      </c>
      <c r="D409" t="s">
        <v>8221</v>
      </c>
      <c r="E409">
        <v>0</v>
      </c>
    </row>
    <row r="410" spans="1:5" x14ac:dyDescent="0.3">
      <c r="A410" t="s">
        <v>8219</v>
      </c>
      <c r="B410">
        <v>43</v>
      </c>
      <c r="D410" t="s">
        <v>8221</v>
      </c>
      <c r="E410">
        <v>8</v>
      </c>
    </row>
    <row r="411" spans="1:5" x14ac:dyDescent="0.3">
      <c r="A411" t="s">
        <v>8219</v>
      </c>
      <c r="B411">
        <v>52</v>
      </c>
      <c r="D411" t="s">
        <v>8221</v>
      </c>
      <c r="E411">
        <v>7</v>
      </c>
    </row>
    <row r="412" spans="1:5" x14ac:dyDescent="0.3">
      <c r="A412" t="s">
        <v>8219</v>
      </c>
      <c r="B412">
        <v>27</v>
      </c>
      <c r="D412" t="s">
        <v>8221</v>
      </c>
      <c r="E412">
        <v>24</v>
      </c>
    </row>
    <row r="413" spans="1:5" x14ac:dyDescent="0.3">
      <c r="A413" t="s">
        <v>8219</v>
      </c>
      <c r="B413">
        <v>12</v>
      </c>
      <c r="D413" t="s">
        <v>8221</v>
      </c>
      <c r="E413">
        <v>121</v>
      </c>
    </row>
    <row r="414" spans="1:5" x14ac:dyDescent="0.3">
      <c r="A414" t="s">
        <v>8219</v>
      </c>
      <c r="B414">
        <v>33</v>
      </c>
      <c r="D414" t="s">
        <v>8221</v>
      </c>
      <c r="E414">
        <v>196</v>
      </c>
    </row>
    <row r="415" spans="1:5" x14ac:dyDescent="0.3">
      <c r="A415" t="s">
        <v>8219</v>
      </c>
      <c r="B415">
        <v>96</v>
      </c>
      <c r="D415" t="s">
        <v>8221</v>
      </c>
      <c r="E415">
        <v>5</v>
      </c>
    </row>
    <row r="416" spans="1:5" x14ac:dyDescent="0.3">
      <c r="A416" t="s">
        <v>8219</v>
      </c>
      <c r="B416">
        <v>28</v>
      </c>
      <c r="D416" t="s">
        <v>8221</v>
      </c>
      <c r="E416">
        <v>73</v>
      </c>
    </row>
    <row r="417" spans="1:5" x14ac:dyDescent="0.3">
      <c r="A417" t="s">
        <v>8219</v>
      </c>
      <c r="B417">
        <v>43</v>
      </c>
      <c r="D417" t="s">
        <v>8221</v>
      </c>
      <c r="E417">
        <v>93</v>
      </c>
    </row>
    <row r="418" spans="1:5" x14ac:dyDescent="0.3">
      <c r="A418" t="s">
        <v>8219</v>
      </c>
      <c r="B418">
        <v>205</v>
      </c>
      <c r="D418" t="s">
        <v>8221</v>
      </c>
      <c r="E418">
        <v>17</v>
      </c>
    </row>
    <row r="419" spans="1:5" x14ac:dyDescent="0.3">
      <c r="A419" t="s">
        <v>8219</v>
      </c>
      <c r="B419">
        <v>23</v>
      </c>
      <c r="D419" t="s">
        <v>8221</v>
      </c>
      <c r="E419">
        <v>7</v>
      </c>
    </row>
    <row r="420" spans="1:5" x14ac:dyDescent="0.3">
      <c r="A420" t="s">
        <v>8219</v>
      </c>
      <c r="B420">
        <v>19</v>
      </c>
      <c r="D420" t="s">
        <v>8221</v>
      </c>
      <c r="E420">
        <v>17</v>
      </c>
    </row>
    <row r="421" spans="1:5" x14ac:dyDescent="0.3">
      <c r="A421" t="s">
        <v>8219</v>
      </c>
      <c r="B421">
        <v>14</v>
      </c>
      <c r="D421" t="s">
        <v>8221</v>
      </c>
      <c r="E421">
        <v>171</v>
      </c>
    </row>
    <row r="422" spans="1:5" x14ac:dyDescent="0.3">
      <c r="A422" t="s">
        <v>8219</v>
      </c>
      <c r="B422">
        <v>38</v>
      </c>
      <c r="D422" t="s">
        <v>8221</v>
      </c>
      <c r="E422">
        <v>188</v>
      </c>
    </row>
    <row r="423" spans="1:5" x14ac:dyDescent="0.3">
      <c r="A423" t="s">
        <v>8219</v>
      </c>
      <c r="B423">
        <v>78</v>
      </c>
      <c r="D423" t="s">
        <v>8221</v>
      </c>
      <c r="E423">
        <v>110</v>
      </c>
    </row>
    <row r="424" spans="1:5" x14ac:dyDescent="0.3">
      <c r="A424" t="s">
        <v>8219</v>
      </c>
      <c r="B424">
        <v>69</v>
      </c>
      <c r="D424" t="s">
        <v>8221</v>
      </c>
      <c r="E424">
        <v>37</v>
      </c>
    </row>
    <row r="425" spans="1:5" x14ac:dyDescent="0.3">
      <c r="A425" t="s">
        <v>8219</v>
      </c>
      <c r="B425">
        <v>33</v>
      </c>
      <c r="D425" t="s">
        <v>8221</v>
      </c>
      <c r="E425">
        <v>9</v>
      </c>
    </row>
    <row r="426" spans="1:5" x14ac:dyDescent="0.3">
      <c r="A426" t="s">
        <v>8219</v>
      </c>
      <c r="B426">
        <v>54</v>
      </c>
      <c r="D426" t="s">
        <v>8221</v>
      </c>
      <c r="E426">
        <v>29</v>
      </c>
    </row>
    <row r="427" spans="1:5" x14ac:dyDescent="0.3">
      <c r="A427" t="s">
        <v>8219</v>
      </c>
      <c r="B427">
        <v>99</v>
      </c>
      <c r="D427" t="s">
        <v>8221</v>
      </c>
      <c r="E427">
        <v>6</v>
      </c>
    </row>
    <row r="428" spans="1:5" x14ac:dyDescent="0.3">
      <c r="A428" t="s">
        <v>8219</v>
      </c>
      <c r="B428">
        <v>49</v>
      </c>
      <c r="D428" t="s">
        <v>8221</v>
      </c>
      <c r="E428">
        <v>30</v>
      </c>
    </row>
    <row r="429" spans="1:5" x14ac:dyDescent="0.3">
      <c r="A429" t="s">
        <v>8219</v>
      </c>
      <c r="B429">
        <v>11</v>
      </c>
      <c r="D429" t="s">
        <v>8221</v>
      </c>
      <c r="E429">
        <v>81</v>
      </c>
    </row>
    <row r="430" spans="1:5" x14ac:dyDescent="0.3">
      <c r="A430" t="s">
        <v>8219</v>
      </c>
      <c r="B430">
        <v>38</v>
      </c>
      <c r="D430" t="s">
        <v>8221</v>
      </c>
      <c r="E430">
        <v>4</v>
      </c>
    </row>
    <row r="431" spans="1:5" x14ac:dyDescent="0.3">
      <c r="A431" t="s">
        <v>8219</v>
      </c>
      <c r="B431">
        <v>16</v>
      </c>
      <c r="D431" t="s">
        <v>8221</v>
      </c>
      <c r="E431">
        <v>11</v>
      </c>
    </row>
    <row r="432" spans="1:5" x14ac:dyDescent="0.3">
      <c r="A432" t="s">
        <v>8219</v>
      </c>
      <c r="B432">
        <v>32</v>
      </c>
      <c r="D432" t="s">
        <v>8221</v>
      </c>
      <c r="E432">
        <v>14</v>
      </c>
    </row>
    <row r="433" spans="1:5" x14ac:dyDescent="0.3">
      <c r="A433" t="s">
        <v>8219</v>
      </c>
      <c r="B433">
        <v>20</v>
      </c>
      <c r="D433" t="s">
        <v>8221</v>
      </c>
      <c r="E433">
        <v>5</v>
      </c>
    </row>
    <row r="434" spans="1:5" x14ac:dyDescent="0.3">
      <c r="A434" t="s">
        <v>8219</v>
      </c>
      <c r="B434">
        <v>154</v>
      </c>
      <c r="D434" t="s">
        <v>8221</v>
      </c>
      <c r="E434">
        <v>45</v>
      </c>
    </row>
    <row r="435" spans="1:5" x14ac:dyDescent="0.3">
      <c r="A435" t="s">
        <v>8219</v>
      </c>
      <c r="B435">
        <v>41</v>
      </c>
      <c r="D435" t="s">
        <v>8221</v>
      </c>
      <c r="E435">
        <v>8</v>
      </c>
    </row>
    <row r="436" spans="1:5" x14ac:dyDescent="0.3">
      <c r="A436" t="s">
        <v>8219</v>
      </c>
      <c r="B436">
        <v>75</v>
      </c>
      <c r="D436" t="s">
        <v>8221</v>
      </c>
      <c r="E436">
        <v>3</v>
      </c>
    </row>
    <row r="437" spans="1:5" x14ac:dyDescent="0.3">
      <c r="A437" t="s">
        <v>8219</v>
      </c>
      <c r="B437">
        <v>40</v>
      </c>
      <c r="D437" t="s">
        <v>8221</v>
      </c>
      <c r="E437">
        <v>24</v>
      </c>
    </row>
    <row r="438" spans="1:5" x14ac:dyDescent="0.3">
      <c r="A438" t="s">
        <v>8219</v>
      </c>
      <c r="B438">
        <v>46</v>
      </c>
      <c r="D438" t="s">
        <v>8221</v>
      </c>
      <c r="E438">
        <v>18</v>
      </c>
    </row>
    <row r="439" spans="1:5" x14ac:dyDescent="0.3">
      <c r="A439" t="s">
        <v>8219</v>
      </c>
      <c r="B439">
        <v>62</v>
      </c>
      <c r="D439" t="s">
        <v>8221</v>
      </c>
      <c r="E439">
        <v>12</v>
      </c>
    </row>
    <row r="440" spans="1:5" x14ac:dyDescent="0.3">
      <c r="A440" t="s">
        <v>8219</v>
      </c>
      <c r="B440">
        <v>61</v>
      </c>
      <c r="D440" t="s">
        <v>8221</v>
      </c>
      <c r="E440">
        <v>123</v>
      </c>
    </row>
    <row r="441" spans="1:5" x14ac:dyDescent="0.3">
      <c r="A441" t="s">
        <v>8219</v>
      </c>
      <c r="B441">
        <v>96</v>
      </c>
      <c r="D441" t="s">
        <v>8221</v>
      </c>
      <c r="E441">
        <v>96</v>
      </c>
    </row>
    <row r="442" spans="1:5" x14ac:dyDescent="0.3">
      <c r="A442" t="s">
        <v>8219</v>
      </c>
      <c r="B442">
        <v>190</v>
      </c>
      <c r="D442" t="s">
        <v>8221</v>
      </c>
      <c r="E442">
        <v>31</v>
      </c>
    </row>
    <row r="443" spans="1:5" x14ac:dyDescent="0.3">
      <c r="A443" t="s">
        <v>8219</v>
      </c>
      <c r="B443">
        <v>94</v>
      </c>
      <c r="D443" t="s">
        <v>8221</v>
      </c>
      <c r="E443">
        <v>4</v>
      </c>
    </row>
    <row r="444" spans="1:5" x14ac:dyDescent="0.3">
      <c r="A444" t="s">
        <v>8219</v>
      </c>
      <c r="B444">
        <v>39</v>
      </c>
      <c r="D444" t="s">
        <v>8221</v>
      </c>
      <c r="E444">
        <v>3</v>
      </c>
    </row>
    <row r="445" spans="1:5" x14ac:dyDescent="0.3">
      <c r="A445" t="s">
        <v>8219</v>
      </c>
      <c r="B445">
        <v>127</v>
      </c>
      <c r="D445" t="s">
        <v>8221</v>
      </c>
      <c r="E445">
        <v>179</v>
      </c>
    </row>
    <row r="446" spans="1:5" x14ac:dyDescent="0.3">
      <c r="A446" t="s">
        <v>8219</v>
      </c>
      <c r="B446">
        <v>159</v>
      </c>
      <c r="D446" t="s">
        <v>8221</v>
      </c>
      <c r="E446">
        <v>3</v>
      </c>
    </row>
    <row r="447" spans="1:5" x14ac:dyDescent="0.3">
      <c r="A447" t="s">
        <v>8219</v>
      </c>
      <c r="B447">
        <v>177</v>
      </c>
      <c r="D447" t="s">
        <v>8221</v>
      </c>
      <c r="E447">
        <v>23</v>
      </c>
    </row>
    <row r="448" spans="1:5" x14ac:dyDescent="0.3">
      <c r="A448" t="s">
        <v>8219</v>
      </c>
      <c r="B448">
        <v>47</v>
      </c>
      <c r="D448" t="s">
        <v>8221</v>
      </c>
      <c r="E448">
        <v>23</v>
      </c>
    </row>
    <row r="449" spans="1:5" x14ac:dyDescent="0.3">
      <c r="A449" t="s">
        <v>8219</v>
      </c>
      <c r="B449">
        <v>1</v>
      </c>
      <c r="D449" t="s">
        <v>8221</v>
      </c>
      <c r="E449">
        <v>41</v>
      </c>
    </row>
    <row r="450" spans="1:5" x14ac:dyDescent="0.3">
      <c r="A450" t="s">
        <v>8219</v>
      </c>
      <c r="B450">
        <v>16</v>
      </c>
      <c r="D450" t="s">
        <v>8221</v>
      </c>
      <c r="E450">
        <v>0</v>
      </c>
    </row>
    <row r="451" spans="1:5" x14ac:dyDescent="0.3">
      <c r="A451" t="s">
        <v>8219</v>
      </c>
      <c r="B451">
        <v>115</v>
      </c>
      <c r="D451" t="s">
        <v>8221</v>
      </c>
      <c r="E451">
        <v>32</v>
      </c>
    </row>
    <row r="452" spans="1:5" x14ac:dyDescent="0.3">
      <c r="A452" t="s">
        <v>8219</v>
      </c>
      <c r="B452">
        <v>133</v>
      </c>
      <c r="D452" t="s">
        <v>8221</v>
      </c>
      <c r="E452">
        <v>2</v>
      </c>
    </row>
    <row r="453" spans="1:5" x14ac:dyDescent="0.3">
      <c r="A453" t="s">
        <v>8219</v>
      </c>
      <c r="B453">
        <v>70</v>
      </c>
      <c r="D453" t="s">
        <v>8221</v>
      </c>
      <c r="E453">
        <v>7</v>
      </c>
    </row>
    <row r="454" spans="1:5" x14ac:dyDescent="0.3">
      <c r="A454" t="s">
        <v>8219</v>
      </c>
      <c r="B454">
        <v>62</v>
      </c>
      <c r="D454" t="s">
        <v>8221</v>
      </c>
      <c r="E454">
        <v>4</v>
      </c>
    </row>
    <row r="455" spans="1:5" x14ac:dyDescent="0.3">
      <c r="A455" t="s">
        <v>8219</v>
      </c>
      <c r="B455">
        <v>10</v>
      </c>
      <c r="D455" t="s">
        <v>8221</v>
      </c>
      <c r="E455">
        <v>196</v>
      </c>
    </row>
    <row r="456" spans="1:5" x14ac:dyDescent="0.3">
      <c r="A456" t="s">
        <v>8219</v>
      </c>
      <c r="B456">
        <v>499</v>
      </c>
      <c r="D456" t="s">
        <v>8221</v>
      </c>
      <c r="E456">
        <v>11</v>
      </c>
    </row>
    <row r="457" spans="1:5" x14ac:dyDescent="0.3">
      <c r="A457" t="s">
        <v>8219</v>
      </c>
      <c r="B457">
        <v>47</v>
      </c>
      <c r="D457" t="s">
        <v>8221</v>
      </c>
      <c r="E457">
        <v>9</v>
      </c>
    </row>
    <row r="458" spans="1:5" x14ac:dyDescent="0.3">
      <c r="A458" t="s">
        <v>8219</v>
      </c>
      <c r="B458">
        <v>28</v>
      </c>
      <c r="D458" t="s">
        <v>8221</v>
      </c>
      <c r="E458">
        <v>5</v>
      </c>
    </row>
    <row r="459" spans="1:5" x14ac:dyDescent="0.3">
      <c r="A459" t="s">
        <v>8219</v>
      </c>
      <c r="B459">
        <v>24</v>
      </c>
      <c r="D459" t="s">
        <v>8221</v>
      </c>
      <c r="E459">
        <v>8</v>
      </c>
    </row>
    <row r="460" spans="1:5" x14ac:dyDescent="0.3">
      <c r="A460" t="s">
        <v>8219</v>
      </c>
      <c r="B460">
        <v>76</v>
      </c>
      <c r="D460" t="s">
        <v>8221</v>
      </c>
      <c r="E460">
        <v>229</v>
      </c>
    </row>
    <row r="461" spans="1:5" x14ac:dyDescent="0.3">
      <c r="A461" t="s">
        <v>8219</v>
      </c>
      <c r="B461">
        <v>98</v>
      </c>
      <c r="D461" t="s">
        <v>8221</v>
      </c>
      <c r="E461">
        <v>40</v>
      </c>
    </row>
    <row r="462" spans="1:5" x14ac:dyDescent="0.3">
      <c r="A462" t="s">
        <v>8219</v>
      </c>
      <c r="B462">
        <v>30</v>
      </c>
      <c r="D462" t="s">
        <v>8221</v>
      </c>
      <c r="E462">
        <v>123</v>
      </c>
    </row>
    <row r="463" spans="1:5" x14ac:dyDescent="0.3">
      <c r="A463" t="s">
        <v>8219</v>
      </c>
      <c r="B463">
        <v>478</v>
      </c>
      <c r="D463" t="s">
        <v>8221</v>
      </c>
      <c r="E463">
        <v>5</v>
      </c>
    </row>
    <row r="464" spans="1:5" x14ac:dyDescent="0.3">
      <c r="A464" t="s">
        <v>8219</v>
      </c>
      <c r="B464">
        <v>74</v>
      </c>
      <c r="D464" t="s">
        <v>8221</v>
      </c>
      <c r="E464">
        <v>148</v>
      </c>
    </row>
    <row r="465" spans="1:5" x14ac:dyDescent="0.3">
      <c r="A465" t="s">
        <v>8219</v>
      </c>
      <c r="B465">
        <v>131</v>
      </c>
      <c r="D465" t="s">
        <v>8221</v>
      </c>
      <c r="E465">
        <v>10</v>
      </c>
    </row>
    <row r="466" spans="1:5" x14ac:dyDescent="0.3">
      <c r="A466" t="s">
        <v>8219</v>
      </c>
      <c r="B466">
        <v>61</v>
      </c>
      <c r="D466" t="s">
        <v>8221</v>
      </c>
      <c r="E466">
        <v>4</v>
      </c>
    </row>
    <row r="467" spans="1:5" x14ac:dyDescent="0.3">
      <c r="A467" t="s">
        <v>8219</v>
      </c>
      <c r="B467">
        <v>1071</v>
      </c>
      <c r="D467" t="s">
        <v>8221</v>
      </c>
      <c r="E467">
        <v>21</v>
      </c>
    </row>
    <row r="468" spans="1:5" x14ac:dyDescent="0.3">
      <c r="A468" t="s">
        <v>8219</v>
      </c>
      <c r="B468">
        <v>122</v>
      </c>
      <c r="D468" t="s">
        <v>8221</v>
      </c>
      <c r="E468">
        <v>2</v>
      </c>
    </row>
    <row r="469" spans="1:5" x14ac:dyDescent="0.3">
      <c r="A469" t="s">
        <v>8219</v>
      </c>
      <c r="B469">
        <v>111</v>
      </c>
      <c r="D469" t="s">
        <v>8221</v>
      </c>
      <c r="E469">
        <v>0</v>
      </c>
    </row>
    <row r="470" spans="1:5" x14ac:dyDescent="0.3">
      <c r="A470" t="s">
        <v>8219</v>
      </c>
      <c r="B470">
        <v>255</v>
      </c>
      <c r="D470" t="s">
        <v>8221</v>
      </c>
      <c r="E470">
        <v>4</v>
      </c>
    </row>
    <row r="471" spans="1:5" x14ac:dyDescent="0.3">
      <c r="A471" t="s">
        <v>8219</v>
      </c>
      <c r="B471">
        <v>141</v>
      </c>
      <c r="D471" t="s">
        <v>8221</v>
      </c>
      <c r="E471">
        <v>1</v>
      </c>
    </row>
    <row r="472" spans="1:5" x14ac:dyDescent="0.3">
      <c r="A472" t="s">
        <v>8219</v>
      </c>
      <c r="B472">
        <v>159</v>
      </c>
      <c r="D472" t="s">
        <v>8221</v>
      </c>
      <c r="E472">
        <v>30</v>
      </c>
    </row>
    <row r="473" spans="1:5" x14ac:dyDescent="0.3">
      <c r="A473" t="s">
        <v>8219</v>
      </c>
      <c r="B473">
        <v>99</v>
      </c>
      <c r="D473" t="s">
        <v>8221</v>
      </c>
      <c r="E473">
        <v>3</v>
      </c>
    </row>
    <row r="474" spans="1:5" x14ac:dyDescent="0.3">
      <c r="A474" t="s">
        <v>8219</v>
      </c>
      <c r="B474">
        <v>96</v>
      </c>
      <c r="D474" t="s">
        <v>8221</v>
      </c>
      <c r="E474">
        <v>975</v>
      </c>
    </row>
    <row r="475" spans="1:5" x14ac:dyDescent="0.3">
      <c r="A475" t="s">
        <v>8219</v>
      </c>
      <c r="B475">
        <v>27</v>
      </c>
      <c r="D475" t="s">
        <v>8221</v>
      </c>
      <c r="E475">
        <v>167</v>
      </c>
    </row>
    <row r="476" spans="1:5" x14ac:dyDescent="0.3">
      <c r="A476" t="s">
        <v>8219</v>
      </c>
      <c r="B476">
        <v>166</v>
      </c>
      <c r="D476" t="s">
        <v>8221</v>
      </c>
      <c r="E476">
        <v>5</v>
      </c>
    </row>
    <row r="477" spans="1:5" x14ac:dyDescent="0.3">
      <c r="A477" t="s">
        <v>8219</v>
      </c>
      <c r="B477">
        <v>76</v>
      </c>
      <c r="D477" t="s">
        <v>8221</v>
      </c>
      <c r="E477">
        <v>18</v>
      </c>
    </row>
    <row r="478" spans="1:5" x14ac:dyDescent="0.3">
      <c r="A478" t="s">
        <v>8219</v>
      </c>
      <c r="B478">
        <v>211</v>
      </c>
      <c r="D478" t="s">
        <v>8221</v>
      </c>
      <c r="E478">
        <v>98</v>
      </c>
    </row>
    <row r="479" spans="1:5" x14ac:dyDescent="0.3">
      <c r="A479" t="s">
        <v>8219</v>
      </c>
      <c r="B479">
        <v>21</v>
      </c>
      <c r="D479" t="s">
        <v>8221</v>
      </c>
      <c r="E479">
        <v>4</v>
      </c>
    </row>
    <row r="480" spans="1:5" x14ac:dyDescent="0.3">
      <c r="A480" t="s">
        <v>8219</v>
      </c>
      <c r="B480">
        <v>61</v>
      </c>
      <c r="D480" t="s">
        <v>8221</v>
      </c>
      <c r="E480">
        <v>3</v>
      </c>
    </row>
    <row r="481" spans="1:5" x14ac:dyDescent="0.3">
      <c r="A481" t="s">
        <v>8219</v>
      </c>
      <c r="B481">
        <v>30</v>
      </c>
      <c r="D481" t="s">
        <v>8221</v>
      </c>
      <c r="E481">
        <v>1</v>
      </c>
    </row>
    <row r="482" spans="1:5" x14ac:dyDescent="0.3">
      <c r="A482" t="s">
        <v>8219</v>
      </c>
      <c r="B482">
        <v>375</v>
      </c>
      <c r="D482" t="s">
        <v>8221</v>
      </c>
      <c r="E482">
        <v>0</v>
      </c>
    </row>
    <row r="483" spans="1:5" x14ac:dyDescent="0.3">
      <c r="A483" t="s">
        <v>8219</v>
      </c>
      <c r="B483">
        <v>111</v>
      </c>
      <c r="D483" t="s">
        <v>8221</v>
      </c>
      <c r="E483">
        <v>9</v>
      </c>
    </row>
    <row r="484" spans="1:5" x14ac:dyDescent="0.3">
      <c r="A484" t="s">
        <v>8219</v>
      </c>
      <c r="B484">
        <v>123</v>
      </c>
      <c r="D484" t="s">
        <v>8221</v>
      </c>
      <c r="E484">
        <v>2</v>
      </c>
    </row>
    <row r="485" spans="1:5" x14ac:dyDescent="0.3">
      <c r="A485" t="s">
        <v>8219</v>
      </c>
      <c r="B485">
        <v>70</v>
      </c>
      <c r="D485" t="s">
        <v>8221</v>
      </c>
      <c r="E485">
        <v>0</v>
      </c>
    </row>
    <row r="486" spans="1:5" x14ac:dyDescent="0.3">
      <c r="A486" t="s">
        <v>8219</v>
      </c>
      <c r="B486">
        <v>85</v>
      </c>
      <c r="D486" t="s">
        <v>8221</v>
      </c>
      <c r="E486">
        <v>147</v>
      </c>
    </row>
    <row r="487" spans="1:5" x14ac:dyDescent="0.3">
      <c r="A487" t="s">
        <v>8219</v>
      </c>
      <c r="B487">
        <v>86</v>
      </c>
      <c r="D487" t="s">
        <v>8221</v>
      </c>
      <c r="E487">
        <v>49</v>
      </c>
    </row>
    <row r="488" spans="1:5" x14ac:dyDescent="0.3">
      <c r="A488" t="s">
        <v>8219</v>
      </c>
      <c r="B488">
        <v>13</v>
      </c>
      <c r="D488" t="s">
        <v>8221</v>
      </c>
      <c r="E488">
        <v>1</v>
      </c>
    </row>
    <row r="489" spans="1:5" x14ac:dyDescent="0.3">
      <c r="A489" t="s">
        <v>8219</v>
      </c>
      <c r="B489">
        <v>33</v>
      </c>
      <c r="D489" t="s">
        <v>8221</v>
      </c>
      <c r="E489">
        <v>2</v>
      </c>
    </row>
    <row r="490" spans="1:5" x14ac:dyDescent="0.3">
      <c r="A490" t="s">
        <v>8219</v>
      </c>
      <c r="B490">
        <v>15</v>
      </c>
      <c r="D490" t="s">
        <v>8221</v>
      </c>
      <c r="E490">
        <v>7</v>
      </c>
    </row>
    <row r="491" spans="1:5" x14ac:dyDescent="0.3">
      <c r="A491" t="s">
        <v>8219</v>
      </c>
      <c r="B491">
        <v>273</v>
      </c>
      <c r="D491" t="s">
        <v>8221</v>
      </c>
      <c r="E491">
        <v>4</v>
      </c>
    </row>
    <row r="492" spans="1:5" x14ac:dyDescent="0.3">
      <c r="A492" t="s">
        <v>8219</v>
      </c>
      <c r="B492">
        <v>714</v>
      </c>
      <c r="D492" t="s">
        <v>8221</v>
      </c>
      <c r="E492">
        <v>27</v>
      </c>
    </row>
    <row r="493" spans="1:5" x14ac:dyDescent="0.3">
      <c r="A493" t="s">
        <v>8219</v>
      </c>
      <c r="B493">
        <v>170</v>
      </c>
      <c r="D493" t="s">
        <v>8221</v>
      </c>
      <c r="E493">
        <v>94</v>
      </c>
    </row>
    <row r="494" spans="1:5" x14ac:dyDescent="0.3">
      <c r="A494" t="s">
        <v>8219</v>
      </c>
      <c r="B494">
        <v>512</v>
      </c>
      <c r="D494" t="s">
        <v>8221</v>
      </c>
      <c r="E494">
        <v>29</v>
      </c>
    </row>
    <row r="495" spans="1:5" x14ac:dyDescent="0.3">
      <c r="A495" t="s">
        <v>8219</v>
      </c>
      <c r="B495">
        <v>314</v>
      </c>
      <c r="D495" t="s">
        <v>8221</v>
      </c>
      <c r="E495">
        <v>7</v>
      </c>
    </row>
    <row r="496" spans="1:5" x14ac:dyDescent="0.3">
      <c r="A496" t="s">
        <v>8219</v>
      </c>
      <c r="B496">
        <v>167</v>
      </c>
      <c r="D496" t="s">
        <v>8221</v>
      </c>
      <c r="E496">
        <v>22</v>
      </c>
    </row>
    <row r="497" spans="1:5" x14ac:dyDescent="0.3">
      <c r="A497" t="s">
        <v>8219</v>
      </c>
      <c r="B497">
        <v>9</v>
      </c>
      <c r="D497" t="s">
        <v>8221</v>
      </c>
      <c r="E497">
        <v>1</v>
      </c>
    </row>
    <row r="498" spans="1:5" x14ac:dyDescent="0.3">
      <c r="A498" t="s">
        <v>8219</v>
      </c>
      <c r="B498">
        <v>103</v>
      </c>
      <c r="D498" t="s">
        <v>8221</v>
      </c>
      <c r="E498">
        <v>10</v>
      </c>
    </row>
    <row r="499" spans="1:5" x14ac:dyDescent="0.3">
      <c r="A499" t="s">
        <v>8219</v>
      </c>
      <c r="B499">
        <v>111</v>
      </c>
      <c r="D499" t="s">
        <v>8221</v>
      </c>
      <c r="E499">
        <v>6</v>
      </c>
    </row>
    <row r="500" spans="1:5" x14ac:dyDescent="0.3">
      <c r="A500" t="s">
        <v>8219</v>
      </c>
      <c r="B500">
        <v>271</v>
      </c>
      <c r="D500" t="s">
        <v>8221</v>
      </c>
      <c r="E500">
        <v>24</v>
      </c>
    </row>
    <row r="501" spans="1:5" x14ac:dyDescent="0.3">
      <c r="A501" t="s">
        <v>8219</v>
      </c>
      <c r="B501">
        <v>101</v>
      </c>
      <c r="D501" t="s">
        <v>8221</v>
      </c>
      <c r="E501">
        <v>15</v>
      </c>
    </row>
    <row r="502" spans="1:5" x14ac:dyDescent="0.3">
      <c r="A502" t="s">
        <v>8219</v>
      </c>
      <c r="B502">
        <v>57</v>
      </c>
      <c r="D502" t="s">
        <v>8221</v>
      </c>
      <c r="E502">
        <v>37</v>
      </c>
    </row>
    <row r="503" spans="1:5" x14ac:dyDescent="0.3">
      <c r="A503" t="s">
        <v>8219</v>
      </c>
      <c r="B503">
        <v>62</v>
      </c>
      <c r="D503" t="s">
        <v>8221</v>
      </c>
      <c r="E503">
        <v>20</v>
      </c>
    </row>
    <row r="504" spans="1:5" x14ac:dyDescent="0.3">
      <c r="A504" t="s">
        <v>8219</v>
      </c>
      <c r="B504">
        <v>32</v>
      </c>
      <c r="D504" t="s">
        <v>8221</v>
      </c>
      <c r="E504">
        <v>7</v>
      </c>
    </row>
    <row r="505" spans="1:5" x14ac:dyDescent="0.3">
      <c r="A505" t="s">
        <v>8219</v>
      </c>
      <c r="B505">
        <v>141</v>
      </c>
      <c r="D505" t="s">
        <v>8221</v>
      </c>
      <c r="E505">
        <v>0</v>
      </c>
    </row>
    <row r="506" spans="1:5" x14ac:dyDescent="0.3">
      <c r="A506" t="s">
        <v>8219</v>
      </c>
      <c r="B506">
        <v>75</v>
      </c>
      <c r="D506" t="s">
        <v>8221</v>
      </c>
      <c r="E506">
        <v>21</v>
      </c>
    </row>
    <row r="507" spans="1:5" x14ac:dyDescent="0.3">
      <c r="A507" t="s">
        <v>8219</v>
      </c>
      <c r="B507">
        <v>46</v>
      </c>
      <c r="D507" t="s">
        <v>8221</v>
      </c>
      <c r="E507">
        <v>3</v>
      </c>
    </row>
    <row r="508" spans="1:5" x14ac:dyDescent="0.3">
      <c r="A508" t="s">
        <v>8219</v>
      </c>
      <c r="B508">
        <v>103</v>
      </c>
      <c r="D508" t="s">
        <v>8221</v>
      </c>
      <c r="E508">
        <v>11</v>
      </c>
    </row>
    <row r="509" spans="1:5" x14ac:dyDescent="0.3">
      <c r="A509" t="s">
        <v>8219</v>
      </c>
      <c r="B509">
        <v>6</v>
      </c>
      <c r="D509" t="s">
        <v>8221</v>
      </c>
      <c r="E509">
        <v>1</v>
      </c>
    </row>
    <row r="510" spans="1:5" x14ac:dyDescent="0.3">
      <c r="A510" t="s">
        <v>8219</v>
      </c>
      <c r="B510">
        <v>83</v>
      </c>
      <c r="D510" t="s">
        <v>8221</v>
      </c>
      <c r="E510">
        <v>312</v>
      </c>
    </row>
    <row r="511" spans="1:5" x14ac:dyDescent="0.3">
      <c r="A511" t="s">
        <v>8219</v>
      </c>
      <c r="B511">
        <v>108</v>
      </c>
      <c r="D511" t="s">
        <v>8221</v>
      </c>
      <c r="E511">
        <v>1</v>
      </c>
    </row>
    <row r="512" spans="1:5" x14ac:dyDescent="0.3">
      <c r="A512" t="s">
        <v>8219</v>
      </c>
      <c r="B512">
        <v>25</v>
      </c>
      <c r="D512" t="s">
        <v>8221</v>
      </c>
      <c r="E512">
        <v>3</v>
      </c>
    </row>
    <row r="513" spans="1:5" x14ac:dyDescent="0.3">
      <c r="A513" t="s">
        <v>8219</v>
      </c>
      <c r="B513">
        <v>549</v>
      </c>
      <c r="D513" t="s">
        <v>8221</v>
      </c>
      <c r="E513">
        <v>4</v>
      </c>
    </row>
    <row r="514" spans="1:5" x14ac:dyDescent="0.3">
      <c r="A514" t="s">
        <v>8219</v>
      </c>
      <c r="B514">
        <v>222</v>
      </c>
      <c r="D514" t="s">
        <v>8221</v>
      </c>
      <c r="E514">
        <v>10</v>
      </c>
    </row>
    <row r="515" spans="1:5" x14ac:dyDescent="0.3">
      <c r="A515" t="s">
        <v>8219</v>
      </c>
      <c r="B515">
        <v>183</v>
      </c>
      <c r="D515" t="s">
        <v>8221</v>
      </c>
      <c r="E515">
        <v>8</v>
      </c>
    </row>
    <row r="516" spans="1:5" x14ac:dyDescent="0.3">
      <c r="A516" t="s">
        <v>8219</v>
      </c>
      <c r="B516">
        <v>89</v>
      </c>
      <c r="D516" t="s">
        <v>8221</v>
      </c>
      <c r="E516">
        <v>3</v>
      </c>
    </row>
    <row r="517" spans="1:5" x14ac:dyDescent="0.3">
      <c r="A517" t="s">
        <v>8219</v>
      </c>
      <c r="B517">
        <v>253</v>
      </c>
      <c r="D517" t="s">
        <v>8221</v>
      </c>
      <c r="E517">
        <v>1</v>
      </c>
    </row>
    <row r="518" spans="1:5" x14ac:dyDescent="0.3">
      <c r="A518" t="s">
        <v>8219</v>
      </c>
      <c r="B518">
        <v>140</v>
      </c>
      <c r="D518" t="s">
        <v>8221</v>
      </c>
      <c r="E518">
        <v>0</v>
      </c>
    </row>
    <row r="519" spans="1:5" x14ac:dyDescent="0.3">
      <c r="A519" t="s">
        <v>8219</v>
      </c>
      <c r="B519">
        <v>103</v>
      </c>
      <c r="D519" t="s">
        <v>8221</v>
      </c>
      <c r="E519">
        <v>5</v>
      </c>
    </row>
    <row r="520" spans="1:5" x14ac:dyDescent="0.3">
      <c r="A520" t="s">
        <v>8219</v>
      </c>
      <c r="B520">
        <v>138</v>
      </c>
      <c r="D520" t="s">
        <v>8221</v>
      </c>
      <c r="E520">
        <v>0</v>
      </c>
    </row>
    <row r="521" spans="1:5" x14ac:dyDescent="0.3">
      <c r="A521" t="s">
        <v>8219</v>
      </c>
      <c r="B521">
        <v>191</v>
      </c>
      <c r="D521" t="s">
        <v>8221</v>
      </c>
      <c r="E521">
        <v>3</v>
      </c>
    </row>
    <row r="522" spans="1:5" x14ac:dyDescent="0.3">
      <c r="A522" t="s">
        <v>8219</v>
      </c>
      <c r="B522">
        <v>45</v>
      </c>
      <c r="D522" t="s">
        <v>8221</v>
      </c>
      <c r="E522">
        <v>7</v>
      </c>
    </row>
    <row r="523" spans="1:5" x14ac:dyDescent="0.3">
      <c r="A523" t="s">
        <v>8219</v>
      </c>
      <c r="B523">
        <v>17</v>
      </c>
      <c r="D523" t="s">
        <v>8221</v>
      </c>
      <c r="E523">
        <v>0</v>
      </c>
    </row>
    <row r="524" spans="1:5" x14ac:dyDescent="0.3">
      <c r="A524" t="s">
        <v>8219</v>
      </c>
      <c r="B524">
        <v>31</v>
      </c>
      <c r="D524" t="s">
        <v>8221</v>
      </c>
      <c r="E524">
        <v>2</v>
      </c>
    </row>
    <row r="525" spans="1:5" x14ac:dyDescent="0.3">
      <c r="A525" t="s">
        <v>8219</v>
      </c>
      <c r="B525">
        <v>50</v>
      </c>
      <c r="D525" t="s">
        <v>8221</v>
      </c>
      <c r="E525">
        <v>23</v>
      </c>
    </row>
    <row r="526" spans="1:5" x14ac:dyDescent="0.3">
      <c r="A526" t="s">
        <v>8219</v>
      </c>
      <c r="B526">
        <v>59</v>
      </c>
      <c r="D526" t="s">
        <v>8221</v>
      </c>
      <c r="E526">
        <v>1</v>
      </c>
    </row>
    <row r="527" spans="1:5" x14ac:dyDescent="0.3">
      <c r="A527" t="s">
        <v>8219</v>
      </c>
      <c r="B527">
        <v>81</v>
      </c>
      <c r="D527" t="s">
        <v>8221</v>
      </c>
      <c r="E527">
        <v>2</v>
      </c>
    </row>
    <row r="528" spans="1:5" x14ac:dyDescent="0.3">
      <c r="A528" t="s">
        <v>8219</v>
      </c>
      <c r="B528">
        <v>508</v>
      </c>
      <c r="D528" t="s">
        <v>8221</v>
      </c>
      <c r="E528">
        <v>3</v>
      </c>
    </row>
    <row r="529" spans="1:5" x14ac:dyDescent="0.3">
      <c r="A529" t="s">
        <v>8219</v>
      </c>
      <c r="B529">
        <v>74</v>
      </c>
      <c r="D529" t="s">
        <v>8221</v>
      </c>
      <c r="E529">
        <v>0</v>
      </c>
    </row>
    <row r="530" spans="1:5" x14ac:dyDescent="0.3">
      <c r="A530" t="s">
        <v>8219</v>
      </c>
      <c r="B530">
        <v>141</v>
      </c>
      <c r="D530" t="s">
        <v>8221</v>
      </c>
      <c r="E530">
        <v>13</v>
      </c>
    </row>
    <row r="531" spans="1:5" x14ac:dyDescent="0.3">
      <c r="A531" t="s">
        <v>8219</v>
      </c>
      <c r="B531">
        <v>711</v>
      </c>
      <c r="D531" t="s">
        <v>8221</v>
      </c>
      <c r="E531">
        <v>1</v>
      </c>
    </row>
    <row r="532" spans="1:5" x14ac:dyDescent="0.3">
      <c r="A532" t="s">
        <v>8219</v>
      </c>
      <c r="B532">
        <v>141</v>
      </c>
      <c r="D532" t="s">
        <v>8221</v>
      </c>
      <c r="E532">
        <v>1</v>
      </c>
    </row>
    <row r="533" spans="1:5" x14ac:dyDescent="0.3">
      <c r="A533" t="s">
        <v>8219</v>
      </c>
      <c r="B533">
        <v>109</v>
      </c>
      <c r="D533" t="s">
        <v>8221</v>
      </c>
      <c r="E533">
        <v>1</v>
      </c>
    </row>
    <row r="534" spans="1:5" x14ac:dyDescent="0.3">
      <c r="A534" t="s">
        <v>8219</v>
      </c>
      <c r="B534">
        <v>361</v>
      </c>
      <c r="D534" t="s">
        <v>8221</v>
      </c>
      <c r="E534">
        <v>6</v>
      </c>
    </row>
    <row r="535" spans="1:5" x14ac:dyDescent="0.3">
      <c r="A535" t="s">
        <v>8219</v>
      </c>
      <c r="B535">
        <v>176</v>
      </c>
      <c r="D535" t="s">
        <v>8221</v>
      </c>
      <c r="E535">
        <v>39</v>
      </c>
    </row>
    <row r="536" spans="1:5" x14ac:dyDescent="0.3">
      <c r="A536" t="s">
        <v>8219</v>
      </c>
      <c r="B536">
        <v>670</v>
      </c>
      <c r="D536" t="s">
        <v>8221</v>
      </c>
      <c r="E536">
        <v>4</v>
      </c>
    </row>
    <row r="537" spans="1:5" x14ac:dyDescent="0.3">
      <c r="A537" t="s">
        <v>8219</v>
      </c>
      <c r="B537">
        <v>96</v>
      </c>
      <c r="D537" t="s">
        <v>8221</v>
      </c>
      <c r="E537">
        <v>1</v>
      </c>
    </row>
    <row r="538" spans="1:5" x14ac:dyDescent="0.3">
      <c r="A538" t="s">
        <v>8219</v>
      </c>
      <c r="B538">
        <v>74</v>
      </c>
      <c r="D538" t="s">
        <v>8221</v>
      </c>
      <c r="E538">
        <v>0</v>
      </c>
    </row>
    <row r="539" spans="1:5" x14ac:dyDescent="0.3">
      <c r="A539" t="s">
        <v>8219</v>
      </c>
      <c r="B539">
        <v>52</v>
      </c>
      <c r="D539" t="s">
        <v>8221</v>
      </c>
      <c r="E539">
        <v>0</v>
      </c>
    </row>
    <row r="540" spans="1:5" x14ac:dyDescent="0.3">
      <c r="A540" t="s">
        <v>8219</v>
      </c>
      <c r="B540">
        <v>105</v>
      </c>
      <c r="D540" t="s">
        <v>8221</v>
      </c>
      <c r="E540">
        <v>0</v>
      </c>
    </row>
    <row r="541" spans="1:5" x14ac:dyDescent="0.3">
      <c r="A541" t="s">
        <v>8219</v>
      </c>
      <c r="B541">
        <v>41</v>
      </c>
      <c r="D541" t="s">
        <v>8221</v>
      </c>
      <c r="E541">
        <v>8</v>
      </c>
    </row>
    <row r="542" spans="1:5" x14ac:dyDescent="0.3">
      <c r="A542" t="s">
        <v>8219</v>
      </c>
      <c r="B542">
        <v>34</v>
      </c>
      <c r="D542" t="s">
        <v>8221</v>
      </c>
      <c r="E542">
        <v>0</v>
      </c>
    </row>
    <row r="543" spans="1:5" x14ac:dyDescent="0.3">
      <c r="A543" t="s">
        <v>8219</v>
      </c>
      <c r="B543">
        <v>66</v>
      </c>
      <c r="D543" t="s">
        <v>8221</v>
      </c>
      <c r="E543">
        <v>1</v>
      </c>
    </row>
    <row r="544" spans="1:5" x14ac:dyDescent="0.3">
      <c r="A544" t="s">
        <v>8219</v>
      </c>
      <c r="B544">
        <v>50</v>
      </c>
      <c r="D544" t="s">
        <v>8221</v>
      </c>
      <c r="E544">
        <v>12</v>
      </c>
    </row>
    <row r="545" spans="1:5" x14ac:dyDescent="0.3">
      <c r="A545" t="s">
        <v>8219</v>
      </c>
      <c r="B545">
        <v>159</v>
      </c>
      <c r="D545" t="s">
        <v>8221</v>
      </c>
      <c r="E545">
        <v>0</v>
      </c>
    </row>
    <row r="546" spans="1:5" x14ac:dyDescent="0.3">
      <c r="A546" t="s">
        <v>8219</v>
      </c>
      <c r="B546">
        <v>182</v>
      </c>
      <c r="D546" t="s">
        <v>8221</v>
      </c>
      <c r="E546">
        <v>3</v>
      </c>
    </row>
    <row r="547" spans="1:5" x14ac:dyDescent="0.3">
      <c r="A547" t="s">
        <v>8219</v>
      </c>
      <c r="B547">
        <v>206</v>
      </c>
      <c r="D547" t="s">
        <v>8221</v>
      </c>
      <c r="E547">
        <v>2</v>
      </c>
    </row>
    <row r="548" spans="1:5" x14ac:dyDescent="0.3">
      <c r="A548" t="s">
        <v>8219</v>
      </c>
      <c r="B548">
        <v>169</v>
      </c>
      <c r="D548" t="s">
        <v>8221</v>
      </c>
      <c r="E548">
        <v>6</v>
      </c>
    </row>
    <row r="549" spans="1:5" x14ac:dyDescent="0.3">
      <c r="A549" t="s">
        <v>8219</v>
      </c>
      <c r="B549">
        <v>31</v>
      </c>
      <c r="D549" t="s">
        <v>8221</v>
      </c>
      <c r="E549">
        <v>0</v>
      </c>
    </row>
    <row r="550" spans="1:5" x14ac:dyDescent="0.3">
      <c r="A550" t="s">
        <v>8219</v>
      </c>
      <c r="B550">
        <v>28</v>
      </c>
      <c r="D550" t="s">
        <v>8221</v>
      </c>
      <c r="E550">
        <v>15</v>
      </c>
    </row>
    <row r="551" spans="1:5" x14ac:dyDescent="0.3">
      <c r="A551" t="s">
        <v>8219</v>
      </c>
      <c r="B551">
        <v>54</v>
      </c>
      <c r="D551" t="s">
        <v>8221</v>
      </c>
      <c r="E551">
        <v>1</v>
      </c>
    </row>
    <row r="552" spans="1:5" x14ac:dyDescent="0.3">
      <c r="A552" t="s">
        <v>8219</v>
      </c>
      <c r="B552">
        <v>467</v>
      </c>
      <c r="D552" t="s">
        <v>8221</v>
      </c>
      <c r="E552">
        <v>3</v>
      </c>
    </row>
    <row r="553" spans="1:5" x14ac:dyDescent="0.3">
      <c r="A553" t="s">
        <v>8219</v>
      </c>
      <c r="B553">
        <v>389</v>
      </c>
      <c r="D553" t="s">
        <v>8221</v>
      </c>
      <c r="E553">
        <v>8</v>
      </c>
    </row>
    <row r="554" spans="1:5" x14ac:dyDescent="0.3">
      <c r="A554" t="s">
        <v>8219</v>
      </c>
      <c r="B554">
        <v>68</v>
      </c>
      <c r="D554" t="s">
        <v>8221</v>
      </c>
      <c r="E554">
        <v>0</v>
      </c>
    </row>
    <row r="555" spans="1:5" x14ac:dyDescent="0.3">
      <c r="A555" t="s">
        <v>8219</v>
      </c>
      <c r="B555">
        <v>413</v>
      </c>
      <c r="D555" t="s">
        <v>8221</v>
      </c>
      <c r="E555">
        <v>3</v>
      </c>
    </row>
    <row r="556" spans="1:5" x14ac:dyDescent="0.3">
      <c r="A556" t="s">
        <v>8219</v>
      </c>
      <c r="B556">
        <v>190</v>
      </c>
      <c r="D556" t="s">
        <v>8221</v>
      </c>
      <c r="E556">
        <v>3</v>
      </c>
    </row>
    <row r="557" spans="1:5" x14ac:dyDescent="0.3">
      <c r="A557" t="s">
        <v>8219</v>
      </c>
      <c r="B557">
        <v>189</v>
      </c>
      <c r="D557" t="s">
        <v>8221</v>
      </c>
      <c r="E557">
        <v>0</v>
      </c>
    </row>
    <row r="558" spans="1:5" x14ac:dyDescent="0.3">
      <c r="A558" t="s">
        <v>8219</v>
      </c>
      <c r="B558">
        <v>130</v>
      </c>
      <c r="D558" t="s">
        <v>8221</v>
      </c>
      <c r="E558">
        <v>19</v>
      </c>
    </row>
    <row r="559" spans="1:5" x14ac:dyDescent="0.3">
      <c r="A559" t="s">
        <v>8219</v>
      </c>
      <c r="B559">
        <v>74</v>
      </c>
      <c r="D559" t="s">
        <v>8221</v>
      </c>
      <c r="E559">
        <v>0</v>
      </c>
    </row>
    <row r="560" spans="1:5" x14ac:dyDescent="0.3">
      <c r="A560" t="s">
        <v>8219</v>
      </c>
      <c r="B560">
        <v>274</v>
      </c>
      <c r="D560" t="s">
        <v>8221</v>
      </c>
      <c r="E560">
        <v>2</v>
      </c>
    </row>
    <row r="561" spans="1:5" x14ac:dyDescent="0.3">
      <c r="A561" t="s">
        <v>8219</v>
      </c>
      <c r="B561">
        <v>22</v>
      </c>
      <c r="D561" t="s">
        <v>8221</v>
      </c>
      <c r="E561">
        <v>0</v>
      </c>
    </row>
    <row r="562" spans="1:5" x14ac:dyDescent="0.3">
      <c r="A562" t="s">
        <v>8219</v>
      </c>
      <c r="B562">
        <v>31</v>
      </c>
      <c r="D562" t="s">
        <v>8221</v>
      </c>
      <c r="E562">
        <v>0</v>
      </c>
    </row>
    <row r="563" spans="1:5" x14ac:dyDescent="0.3">
      <c r="A563" t="s">
        <v>8219</v>
      </c>
      <c r="B563">
        <v>63</v>
      </c>
      <c r="D563" t="s">
        <v>8221</v>
      </c>
      <c r="E563">
        <v>25</v>
      </c>
    </row>
    <row r="564" spans="1:5" x14ac:dyDescent="0.3">
      <c r="A564" t="s">
        <v>8219</v>
      </c>
      <c r="B564">
        <v>20</v>
      </c>
      <c r="D564" t="s">
        <v>8221</v>
      </c>
      <c r="E564">
        <v>8</v>
      </c>
    </row>
    <row r="565" spans="1:5" x14ac:dyDescent="0.3">
      <c r="A565" t="s">
        <v>8219</v>
      </c>
      <c r="B565">
        <v>25</v>
      </c>
      <c r="D565" t="s">
        <v>8221</v>
      </c>
      <c r="E565">
        <v>16</v>
      </c>
    </row>
    <row r="566" spans="1:5" x14ac:dyDescent="0.3">
      <c r="A566" t="s">
        <v>8219</v>
      </c>
      <c r="B566">
        <v>61</v>
      </c>
      <c r="D566" t="s">
        <v>8221</v>
      </c>
      <c r="E566">
        <v>3</v>
      </c>
    </row>
    <row r="567" spans="1:5" x14ac:dyDescent="0.3">
      <c r="A567" t="s">
        <v>8219</v>
      </c>
      <c r="B567">
        <v>52</v>
      </c>
      <c r="D567" t="s">
        <v>8221</v>
      </c>
      <c r="E567">
        <v>3</v>
      </c>
    </row>
    <row r="568" spans="1:5" x14ac:dyDescent="0.3">
      <c r="A568" t="s">
        <v>8219</v>
      </c>
      <c r="B568">
        <v>86</v>
      </c>
      <c r="D568" t="s">
        <v>8221</v>
      </c>
      <c r="E568">
        <v>2</v>
      </c>
    </row>
    <row r="569" spans="1:5" x14ac:dyDescent="0.3">
      <c r="A569" t="s">
        <v>8219</v>
      </c>
      <c r="B569">
        <v>42</v>
      </c>
      <c r="D569" t="s">
        <v>8221</v>
      </c>
      <c r="E569">
        <v>1</v>
      </c>
    </row>
    <row r="570" spans="1:5" x14ac:dyDescent="0.3">
      <c r="A570" t="s">
        <v>8219</v>
      </c>
      <c r="B570">
        <v>52</v>
      </c>
      <c r="D570" t="s">
        <v>8221</v>
      </c>
      <c r="E570">
        <v>0</v>
      </c>
    </row>
    <row r="571" spans="1:5" x14ac:dyDescent="0.3">
      <c r="A571" t="s">
        <v>8219</v>
      </c>
      <c r="B571">
        <v>120</v>
      </c>
      <c r="D571" t="s">
        <v>8221</v>
      </c>
      <c r="E571">
        <v>1</v>
      </c>
    </row>
    <row r="572" spans="1:5" x14ac:dyDescent="0.3">
      <c r="A572" t="s">
        <v>8219</v>
      </c>
      <c r="B572">
        <v>22</v>
      </c>
      <c r="D572" t="s">
        <v>8221</v>
      </c>
      <c r="E572">
        <v>19</v>
      </c>
    </row>
    <row r="573" spans="1:5" x14ac:dyDescent="0.3">
      <c r="A573" t="s">
        <v>8219</v>
      </c>
      <c r="B573">
        <v>64</v>
      </c>
      <c r="D573" t="s">
        <v>8221</v>
      </c>
      <c r="E573">
        <v>9</v>
      </c>
    </row>
    <row r="574" spans="1:5" x14ac:dyDescent="0.3">
      <c r="A574" t="s">
        <v>8219</v>
      </c>
      <c r="B574">
        <v>23</v>
      </c>
      <c r="D574" t="s">
        <v>8221</v>
      </c>
      <c r="E574">
        <v>1</v>
      </c>
    </row>
    <row r="575" spans="1:5" x14ac:dyDescent="0.3">
      <c r="A575" t="s">
        <v>8219</v>
      </c>
      <c r="B575">
        <v>238</v>
      </c>
      <c r="D575" t="s">
        <v>8221</v>
      </c>
      <c r="E575">
        <v>0</v>
      </c>
    </row>
    <row r="576" spans="1:5" x14ac:dyDescent="0.3">
      <c r="A576" t="s">
        <v>8219</v>
      </c>
      <c r="B576">
        <v>33</v>
      </c>
      <c r="D576" t="s">
        <v>8221</v>
      </c>
      <c r="E576">
        <v>1</v>
      </c>
    </row>
    <row r="577" spans="1:5" x14ac:dyDescent="0.3">
      <c r="A577" t="s">
        <v>8219</v>
      </c>
      <c r="B577">
        <v>32</v>
      </c>
      <c r="D577" t="s">
        <v>8221</v>
      </c>
      <c r="E577">
        <v>5</v>
      </c>
    </row>
    <row r="578" spans="1:5" x14ac:dyDescent="0.3">
      <c r="A578" t="s">
        <v>8219</v>
      </c>
      <c r="B578">
        <v>24</v>
      </c>
      <c r="D578" t="s">
        <v>8221</v>
      </c>
      <c r="E578">
        <v>85</v>
      </c>
    </row>
    <row r="579" spans="1:5" x14ac:dyDescent="0.3">
      <c r="A579" t="s">
        <v>8219</v>
      </c>
      <c r="B579">
        <v>29</v>
      </c>
      <c r="D579" t="s">
        <v>8221</v>
      </c>
      <c r="E579">
        <v>3</v>
      </c>
    </row>
    <row r="580" spans="1:5" x14ac:dyDescent="0.3">
      <c r="A580" t="s">
        <v>8219</v>
      </c>
      <c r="B580">
        <v>50</v>
      </c>
      <c r="D580" t="s">
        <v>8221</v>
      </c>
      <c r="E580">
        <v>4</v>
      </c>
    </row>
    <row r="581" spans="1:5" x14ac:dyDescent="0.3">
      <c r="A581" t="s">
        <v>8219</v>
      </c>
      <c r="B581">
        <v>108</v>
      </c>
      <c r="D581" t="s">
        <v>8221</v>
      </c>
      <c r="E581">
        <v>3</v>
      </c>
    </row>
    <row r="582" spans="1:5" x14ac:dyDescent="0.3">
      <c r="A582" t="s">
        <v>8219</v>
      </c>
      <c r="B582">
        <v>139</v>
      </c>
      <c r="D582" t="s">
        <v>8221</v>
      </c>
      <c r="E582">
        <v>5</v>
      </c>
    </row>
    <row r="583" spans="1:5" x14ac:dyDescent="0.3">
      <c r="A583" t="s">
        <v>8219</v>
      </c>
      <c r="B583">
        <v>7</v>
      </c>
      <c r="D583" t="s">
        <v>8221</v>
      </c>
      <c r="E583">
        <v>17</v>
      </c>
    </row>
    <row r="584" spans="1:5" x14ac:dyDescent="0.3">
      <c r="A584" t="s">
        <v>8219</v>
      </c>
      <c r="B584">
        <v>149</v>
      </c>
      <c r="D584" t="s">
        <v>8221</v>
      </c>
      <c r="E584">
        <v>3</v>
      </c>
    </row>
    <row r="585" spans="1:5" x14ac:dyDescent="0.3">
      <c r="A585" t="s">
        <v>8219</v>
      </c>
      <c r="B585">
        <v>31</v>
      </c>
      <c r="D585" t="s">
        <v>8221</v>
      </c>
      <c r="E585">
        <v>2</v>
      </c>
    </row>
    <row r="586" spans="1:5" x14ac:dyDescent="0.3">
      <c r="A586" t="s">
        <v>8219</v>
      </c>
      <c r="B586">
        <v>26</v>
      </c>
      <c r="D586" t="s">
        <v>8221</v>
      </c>
      <c r="E586">
        <v>6</v>
      </c>
    </row>
    <row r="587" spans="1:5" x14ac:dyDescent="0.3">
      <c r="A587" t="s">
        <v>8219</v>
      </c>
      <c r="B587">
        <v>172</v>
      </c>
      <c r="D587" t="s">
        <v>8221</v>
      </c>
      <c r="E587">
        <v>0</v>
      </c>
    </row>
    <row r="588" spans="1:5" x14ac:dyDescent="0.3">
      <c r="A588" t="s">
        <v>8219</v>
      </c>
      <c r="B588">
        <v>78</v>
      </c>
      <c r="D588" t="s">
        <v>8221</v>
      </c>
      <c r="E588">
        <v>1</v>
      </c>
    </row>
    <row r="589" spans="1:5" x14ac:dyDescent="0.3">
      <c r="A589" t="s">
        <v>8219</v>
      </c>
      <c r="B589">
        <v>120</v>
      </c>
      <c r="D589" t="s">
        <v>8221</v>
      </c>
      <c r="E589">
        <v>3</v>
      </c>
    </row>
    <row r="590" spans="1:5" x14ac:dyDescent="0.3">
      <c r="A590" t="s">
        <v>8219</v>
      </c>
      <c r="B590">
        <v>227</v>
      </c>
      <c r="D590" t="s">
        <v>8221</v>
      </c>
      <c r="E590">
        <v>13</v>
      </c>
    </row>
    <row r="591" spans="1:5" x14ac:dyDescent="0.3">
      <c r="A591" t="s">
        <v>8219</v>
      </c>
      <c r="B591">
        <v>42</v>
      </c>
      <c r="D591" t="s">
        <v>8221</v>
      </c>
      <c r="E591">
        <v>1</v>
      </c>
    </row>
    <row r="592" spans="1:5" x14ac:dyDescent="0.3">
      <c r="A592" t="s">
        <v>8219</v>
      </c>
      <c r="B592">
        <v>64</v>
      </c>
      <c r="D592" t="s">
        <v>8221</v>
      </c>
      <c r="E592">
        <v>1</v>
      </c>
    </row>
    <row r="593" spans="1:5" x14ac:dyDescent="0.3">
      <c r="A593" t="s">
        <v>8219</v>
      </c>
      <c r="B593">
        <v>121</v>
      </c>
      <c r="D593" t="s">
        <v>8221</v>
      </c>
      <c r="E593">
        <v>9</v>
      </c>
    </row>
    <row r="594" spans="1:5" x14ac:dyDescent="0.3">
      <c r="A594" t="s">
        <v>8219</v>
      </c>
      <c r="B594">
        <v>87</v>
      </c>
      <c r="D594" t="s">
        <v>8221</v>
      </c>
      <c r="E594">
        <v>0</v>
      </c>
    </row>
    <row r="595" spans="1:5" x14ac:dyDescent="0.3">
      <c r="A595" t="s">
        <v>8219</v>
      </c>
      <c r="B595">
        <v>65</v>
      </c>
      <c r="D595" t="s">
        <v>8221</v>
      </c>
      <c r="E595">
        <v>2</v>
      </c>
    </row>
    <row r="596" spans="1:5" x14ac:dyDescent="0.3">
      <c r="A596" t="s">
        <v>8219</v>
      </c>
      <c r="B596">
        <v>49</v>
      </c>
      <c r="D596" t="s">
        <v>8221</v>
      </c>
      <c r="E596">
        <v>1</v>
      </c>
    </row>
    <row r="597" spans="1:5" x14ac:dyDescent="0.3">
      <c r="A597" t="s">
        <v>8219</v>
      </c>
      <c r="B597">
        <v>19</v>
      </c>
      <c r="D597" t="s">
        <v>8221</v>
      </c>
      <c r="E597">
        <v>10</v>
      </c>
    </row>
    <row r="598" spans="1:5" x14ac:dyDescent="0.3">
      <c r="A598" t="s">
        <v>8219</v>
      </c>
      <c r="B598">
        <v>81</v>
      </c>
      <c r="D598" t="s">
        <v>8221</v>
      </c>
      <c r="E598">
        <v>3</v>
      </c>
    </row>
    <row r="599" spans="1:5" x14ac:dyDescent="0.3">
      <c r="A599" t="s">
        <v>8219</v>
      </c>
      <c r="B599">
        <v>264</v>
      </c>
      <c r="D599" t="s">
        <v>8221</v>
      </c>
      <c r="E599">
        <v>2</v>
      </c>
    </row>
    <row r="600" spans="1:5" x14ac:dyDescent="0.3">
      <c r="A600" t="s">
        <v>8219</v>
      </c>
      <c r="B600">
        <v>25</v>
      </c>
      <c r="D600" t="s">
        <v>8221</v>
      </c>
      <c r="E600">
        <v>2</v>
      </c>
    </row>
    <row r="601" spans="1:5" x14ac:dyDescent="0.3">
      <c r="A601" t="s">
        <v>8219</v>
      </c>
      <c r="B601">
        <v>5</v>
      </c>
      <c r="D601" t="s">
        <v>8221</v>
      </c>
      <c r="E601">
        <v>1</v>
      </c>
    </row>
    <row r="602" spans="1:5" x14ac:dyDescent="0.3">
      <c r="A602" t="s">
        <v>8219</v>
      </c>
      <c r="B602">
        <v>144</v>
      </c>
      <c r="D602" t="s">
        <v>8221</v>
      </c>
      <c r="E602">
        <v>14</v>
      </c>
    </row>
    <row r="603" spans="1:5" x14ac:dyDescent="0.3">
      <c r="A603" t="s">
        <v>8219</v>
      </c>
      <c r="B603">
        <v>92</v>
      </c>
      <c r="D603" t="s">
        <v>8221</v>
      </c>
      <c r="E603">
        <v>0</v>
      </c>
    </row>
    <row r="604" spans="1:5" x14ac:dyDescent="0.3">
      <c r="A604" t="s">
        <v>8219</v>
      </c>
      <c r="B604">
        <v>147</v>
      </c>
      <c r="D604" t="s">
        <v>8221</v>
      </c>
      <c r="E604">
        <v>0</v>
      </c>
    </row>
    <row r="605" spans="1:5" x14ac:dyDescent="0.3">
      <c r="A605" t="s">
        <v>8219</v>
      </c>
      <c r="B605">
        <v>90</v>
      </c>
      <c r="D605" t="s">
        <v>8221</v>
      </c>
      <c r="E605">
        <v>4</v>
      </c>
    </row>
    <row r="606" spans="1:5" x14ac:dyDescent="0.3">
      <c r="A606" t="s">
        <v>8219</v>
      </c>
      <c r="B606">
        <v>87</v>
      </c>
      <c r="D606" t="s">
        <v>8221</v>
      </c>
      <c r="E606">
        <v>3</v>
      </c>
    </row>
    <row r="607" spans="1:5" x14ac:dyDescent="0.3">
      <c r="A607" t="s">
        <v>8219</v>
      </c>
      <c r="B607">
        <v>406</v>
      </c>
      <c r="D607" t="s">
        <v>8221</v>
      </c>
      <c r="E607">
        <v>0</v>
      </c>
    </row>
    <row r="608" spans="1:5" x14ac:dyDescent="0.3">
      <c r="A608" t="s">
        <v>8219</v>
      </c>
      <c r="B608">
        <v>20</v>
      </c>
      <c r="D608" t="s">
        <v>8221</v>
      </c>
      <c r="E608">
        <v>5</v>
      </c>
    </row>
    <row r="609" spans="1:5" x14ac:dyDescent="0.3">
      <c r="A609" t="s">
        <v>8219</v>
      </c>
      <c r="B609">
        <v>70</v>
      </c>
      <c r="D609" t="s">
        <v>8221</v>
      </c>
      <c r="E609">
        <v>47</v>
      </c>
    </row>
    <row r="610" spans="1:5" x14ac:dyDescent="0.3">
      <c r="A610" t="s">
        <v>8219</v>
      </c>
      <c r="B610">
        <v>16</v>
      </c>
      <c r="D610" t="s">
        <v>8221</v>
      </c>
      <c r="E610">
        <v>0</v>
      </c>
    </row>
    <row r="611" spans="1:5" x14ac:dyDescent="0.3">
      <c r="A611" t="s">
        <v>8219</v>
      </c>
      <c r="B611">
        <v>52</v>
      </c>
      <c r="D611" t="s">
        <v>8221</v>
      </c>
      <c r="E611">
        <v>10</v>
      </c>
    </row>
    <row r="612" spans="1:5" x14ac:dyDescent="0.3">
      <c r="A612" t="s">
        <v>8219</v>
      </c>
      <c r="B612">
        <v>66</v>
      </c>
      <c r="D612" t="s">
        <v>8221</v>
      </c>
      <c r="E612">
        <v>11</v>
      </c>
    </row>
    <row r="613" spans="1:5" x14ac:dyDescent="0.3">
      <c r="A613" t="s">
        <v>8219</v>
      </c>
      <c r="B613">
        <v>109</v>
      </c>
      <c r="D613" t="s">
        <v>8221</v>
      </c>
      <c r="E613">
        <v>2</v>
      </c>
    </row>
    <row r="614" spans="1:5" x14ac:dyDescent="0.3">
      <c r="A614" t="s">
        <v>8219</v>
      </c>
      <c r="B614">
        <v>168</v>
      </c>
      <c r="D614" t="s">
        <v>8221</v>
      </c>
      <c r="E614">
        <v>2</v>
      </c>
    </row>
    <row r="615" spans="1:5" x14ac:dyDescent="0.3">
      <c r="A615" t="s">
        <v>8219</v>
      </c>
      <c r="B615">
        <v>31</v>
      </c>
      <c r="D615" t="s">
        <v>8221</v>
      </c>
      <c r="E615">
        <v>22</v>
      </c>
    </row>
    <row r="616" spans="1:5" x14ac:dyDescent="0.3">
      <c r="A616" t="s">
        <v>8219</v>
      </c>
      <c r="B616">
        <v>133</v>
      </c>
      <c r="D616" t="s">
        <v>8221</v>
      </c>
      <c r="E616">
        <v>8</v>
      </c>
    </row>
    <row r="617" spans="1:5" x14ac:dyDescent="0.3">
      <c r="A617" t="s">
        <v>8219</v>
      </c>
      <c r="B617">
        <v>151</v>
      </c>
      <c r="D617" t="s">
        <v>8221</v>
      </c>
      <c r="E617">
        <v>6</v>
      </c>
    </row>
    <row r="618" spans="1:5" x14ac:dyDescent="0.3">
      <c r="A618" t="s">
        <v>8219</v>
      </c>
      <c r="B618">
        <v>5</v>
      </c>
      <c r="D618" t="s">
        <v>8221</v>
      </c>
      <c r="E618">
        <v>1</v>
      </c>
    </row>
    <row r="619" spans="1:5" x14ac:dyDescent="0.3">
      <c r="A619" t="s">
        <v>8219</v>
      </c>
      <c r="B619">
        <v>73</v>
      </c>
      <c r="D619" t="s">
        <v>8221</v>
      </c>
      <c r="E619">
        <v>3</v>
      </c>
    </row>
    <row r="620" spans="1:5" x14ac:dyDescent="0.3">
      <c r="A620" t="s">
        <v>8219</v>
      </c>
      <c r="B620">
        <v>148</v>
      </c>
      <c r="D620" t="s">
        <v>8221</v>
      </c>
      <c r="E620">
        <v>0</v>
      </c>
    </row>
    <row r="621" spans="1:5" x14ac:dyDescent="0.3">
      <c r="A621" t="s">
        <v>8219</v>
      </c>
      <c r="B621">
        <v>93</v>
      </c>
      <c r="D621" t="s">
        <v>8221</v>
      </c>
      <c r="E621">
        <v>0</v>
      </c>
    </row>
    <row r="622" spans="1:5" x14ac:dyDescent="0.3">
      <c r="A622" t="s">
        <v>8219</v>
      </c>
      <c r="B622">
        <v>63</v>
      </c>
      <c r="D622" t="s">
        <v>8221</v>
      </c>
      <c r="E622">
        <v>0</v>
      </c>
    </row>
    <row r="623" spans="1:5" x14ac:dyDescent="0.3">
      <c r="A623" t="s">
        <v>8219</v>
      </c>
      <c r="B623">
        <v>134</v>
      </c>
      <c r="D623" t="s">
        <v>8221</v>
      </c>
      <c r="E623">
        <v>0</v>
      </c>
    </row>
    <row r="624" spans="1:5" x14ac:dyDescent="0.3">
      <c r="A624" t="s">
        <v>8219</v>
      </c>
      <c r="B624">
        <v>14</v>
      </c>
      <c r="D624" t="s">
        <v>8221</v>
      </c>
      <c r="E624">
        <v>0</v>
      </c>
    </row>
    <row r="625" spans="1:5" x14ac:dyDescent="0.3">
      <c r="A625" t="s">
        <v>8219</v>
      </c>
      <c r="B625">
        <v>78</v>
      </c>
      <c r="D625" t="s">
        <v>8221</v>
      </c>
      <c r="E625">
        <v>3</v>
      </c>
    </row>
    <row r="626" spans="1:5" x14ac:dyDescent="0.3">
      <c r="A626" t="s">
        <v>8219</v>
      </c>
      <c r="B626">
        <v>112</v>
      </c>
      <c r="D626" t="s">
        <v>8221</v>
      </c>
      <c r="E626">
        <v>0</v>
      </c>
    </row>
    <row r="627" spans="1:5" x14ac:dyDescent="0.3">
      <c r="A627" t="s">
        <v>8219</v>
      </c>
      <c r="B627">
        <v>34</v>
      </c>
      <c r="D627" t="s">
        <v>8221</v>
      </c>
      <c r="E627">
        <v>0</v>
      </c>
    </row>
    <row r="628" spans="1:5" x14ac:dyDescent="0.3">
      <c r="A628" t="s">
        <v>8219</v>
      </c>
      <c r="B628">
        <v>19</v>
      </c>
      <c r="D628" t="s">
        <v>8221</v>
      </c>
      <c r="E628">
        <v>1</v>
      </c>
    </row>
    <row r="629" spans="1:5" x14ac:dyDescent="0.3">
      <c r="A629" t="s">
        <v>8219</v>
      </c>
      <c r="B629">
        <v>13</v>
      </c>
      <c r="D629" t="s">
        <v>8221</v>
      </c>
      <c r="E629">
        <v>6</v>
      </c>
    </row>
    <row r="630" spans="1:5" x14ac:dyDescent="0.3">
      <c r="A630" t="s">
        <v>8219</v>
      </c>
      <c r="B630">
        <v>104</v>
      </c>
      <c r="D630" t="s">
        <v>8221</v>
      </c>
      <c r="E630">
        <v>1</v>
      </c>
    </row>
    <row r="631" spans="1:5" x14ac:dyDescent="0.3">
      <c r="A631" t="s">
        <v>8219</v>
      </c>
      <c r="B631">
        <v>52</v>
      </c>
      <c r="D631" t="s">
        <v>8221</v>
      </c>
      <c r="E631">
        <v>2</v>
      </c>
    </row>
    <row r="632" spans="1:5" x14ac:dyDescent="0.3">
      <c r="A632" t="s">
        <v>8219</v>
      </c>
      <c r="B632">
        <v>17</v>
      </c>
      <c r="D632" t="s">
        <v>8221</v>
      </c>
      <c r="E632">
        <v>0</v>
      </c>
    </row>
    <row r="633" spans="1:5" x14ac:dyDescent="0.3">
      <c r="A633" t="s">
        <v>8219</v>
      </c>
      <c r="B633">
        <v>82</v>
      </c>
      <c r="D633" t="s">
        <v>8221</v>
      </c>
      <c r="E633">
        <v>3</v>
      </c>
    </row>
    <row r="634" spans="1:5" x14ac:dyDescent="0.3">
      <c r="A634" t="s">
        <v>8219</v>
      </c>
      <c r="B634">
        <v>73</v>
      </c>
      <c r="D634" t="s">
        <v>8221</v>
      </c>
      <c r="E634">
        <v>3</v>
      </c>
    </row>
    <row r="635" spans="1:5" x14ac:dyDescent="0.3">
      <c r="A635" t="s">
        <v>8219</v>
      </c>
      <c r="B635">
        <v>158</v>
      </c>
      <c r="D635" t="s">
        <v>8221</v>
      </c>
      <c r="E635">
        <v>0</v>
      </c>
    </row>
    <row r="636" spans="1:5" x14ac:dyDescent="0.3">
      <c r="A636" t="s">
        <v>8219</v>
      </c>
      <c r="B636">
        <v>65</v>
      </c>
      <c r="D636" t="s">
        <v>8221</v>
      </c>
      <c r="E636">
        <v>6</v>
      </c>
    </row>
    <row r="637" spans="1:5" x14ac:dyDescent="0.3">
      <c r="A637" t="s">
        <v>8219</v>
      </c>
      <c r="B637">
        <v>184</v>
      </c>
      <c r="D637" t="s">
        <v>8221</v>
      </c>
      <c r="E637">
        <v>0</v>
      </c>
    </row>
    <row r="638" spans="1:5" x14ac:dyDescent="0.3">
      <c r="A638" t="s">
        <v>8219</v>
      </c>
      <c r="B638">
        <v>34</v>
      </c>
      <c r="D638" t="s">
        <v>8221</v>
      </c>
      <c r="E638">
        <v>19</v>
      </c>
    </row>
    <row r="639" spans="1:5" x14ac:dyDescent="0.3">
      <c r="A639" t="s">
        <v>8219</v>
      </c>
      <c r="B639">
        <v>240</v>
      </c>
      <c r="D639" t="s">
        <v>8221</v>
      </c>
      <c r="E639">
        <v>1</v>
      </c>
    </row>
    <row r="640" spans="1:5" x14ac:dyDescent="0.3">
      <c r="A640" t="s">
        <v>8219</v>
      </c>
      <c r="B640">
        <v>113</v>
      </c>
      <c r="D640" t="s">
        <v>8221</v>
      </c>
      <c r="E640">
        <v>2</v>
      </c>
    </row>
    <row r="641" spans="1:5" x14ac:dyDescent="0.3">
      <c r="A641" t="s">
        <v>8219</v>
      </c>
      <c r="B641">
        <v>66</v>
      </c>
      <c r="D641" t="s">
        <v>8221</v>
      </c>
      <c r="E641">
        <v>0</v>
      </c>
    </row>
    <row r="642" spans="1:5" x14ac:dyDescent="0.3">
      <c r="A642" t="s">
        <v>8219</v>
      </c>
      <c r="B642">
        <v>340</v>
      </c>
      <c r="D642" t="s">
        <v>8221</v>
      </c>
      <c r="E642">
        <v>11</v>
      </c>
    </row>
    <row r="643" spans="1:5" x14ac:dyDescent="0.3">
      <c r="A643" t="s">
        <v>8219</v>
      </c>
      <c r="B643">
        <v>150</v>
      </c>
      <c r="D643" t="s">
        <v>8221</v>
      </c>
      <c r="E643">
        <v>0</v>
      </c>
    </row>
    <row r="644" spans="1:5" x14ac:dyDescent="0.3">
      <c r="A644" t="s">
        <v>8219</v>
      </c>
      <c r="B644">
        <v>25</v>
      </c>
      <c r="D644" t="s">
        <v>8221</v>
      </c>
      <c r="E644">
        <v>0</v>
      </c>
    </row>
    <row r="645" spans="1:5" x14ac:dyDescent="0.3">
      <c r="A645" t="s">
        <v>8219</v>
      </c>
      <c r="B645">
        <v>234</v>
      </c>
      <c r="D645" t="s">
        <v>8221</v>
      </c>
      <c r="E645">
        <v>1</v>
      </c>
    </row>
    <row r="646" spans="1:5" x14ac:dyDescent="0.3">
      <c r="A646" t="s">
        <v>8219</v>
      </c>
      <c r="B646">
        <v>2602</v>
      </c>
      <c r="D646" t="s">
        <v>8221</v>
      </c>
      <c r="E646">
        <v>3</v>
      </c>
    </row>
    <row r="647" spans="1:5" x14ac:dyDescent="0.3">
      <c r="A647" t="s">
        <v>8219</v>
      </c>
      <c r="B647">
        <v>248</v>
      </c>
      <c r="D647" t="s">
        <v>8221</v>
      </c>
      <c r="E647">
        <v>1</v>
      </c>
    </row>
    <row r="648" spans="1:5" x14ac:dyDescent="0.3">
      <c r="A648" t="s">
        <v>8219</v>
      </c>
      <c r="B648">
        <v>600</v>
      </c>
      <c r="D648" t="s">
        <v>8221</v>
      </c>
      <c r="E648">
        <v>15</v>
      </c>
    </row>
    <row r="649" spans="1:5" x14ac:dyDescent="0.3">
      <c r="A649" t="s">
        <v>8219</v>
      </c>
      <c r="B649">
        <v>293</v>
      </c>
      <c r="D649" t="s">
        <v>8221</v>
      </c>
      <c r="E649">
        <v>2</v>
      </c>
    </row>
    <row r="650" spans="1:5" x14ac:dyDescent="0.3">
      <c r="A650" t="s">
        <v>8219</v>
      </c>
      <c r="B650">
        <v>321</v>
      </c>
      <c r="D650" t="s">
        <v>8221</v>
      </c>
      <c r="E650">
        <v>1</v>
      </c>
    </row>
    <row r="651" spans="1:5" x14ac:dyDescent="0.3">
      <c r="A651" t="s">
        <v>8219</v>
      </c>
      <c r="B651">
        <v>81</v>
      </c>
      <c r="D651" t="s">
        <v>8221</v>
      </c>
      <c r="E651">
        <v>1</v>
      </c>
    </row>
    <row r="652" spans="1:5" x14ac:dyDescent="0.3">
      <c r="A652" t="s">
        <v>8219</v>
      </c>
      <c r="B652">
        <v>343</v>
      </c>
      <c r="D652" t="s">
        <v>8221</v>
      </c>
      <c r="E652">
        <v>0</v>
      </c>
    </row>
    <row r="653" spans="1:5" x14ac:dyDescent="0.3">
      <c r="A653" t="s">
        <v>8219</v>
      </c>
      <c r="B653">
        <v>336</v>
      </c>
      <c r="D653" t="s">
        <v>8221</v>
      </c>
      <c r="E653">
        <v>1</v>
      </c>
    </row>
    <row r="654" spans="1:5" x14ac:dyDescent="0.3">
      <c r="A654" t="s">
        <v>8219</v>
      </c>
      <c r="B654">
        <v>47</v>
      </c>
      <c r="D654" t="s">
        <v>8221</v>
      </c>
      <c r="E654">
        <v>11</v>
      </c>
    </row>
    <row r="655" spans="1:5" x14ac:dyDescent="0.3">
      <c r="A655" t="s">
        <v>8219</v>
      </c>
      <c r="B655">
        <v>76</v>
      </c>
      <c r="D655" t="s">
        <v>8221</v>
      </c>
      <c r="E655">
        <v>0</v>
      </c>
    </row>
    <row r="656" spans="1:5" x14ac:dyDescent="0.3">
      <c r="A656" t="s">
        <v>8219</v>
      </c>
      <c r="B656">
        <v>441</v>
      </c>
      <c r="D656" t="s">
        <v>8221</v>
      </c>
      <c r="E656">
        <v>1</v>
      </c>
    </row>
    <row r="657" spans="1:5" x14ac:dyDescent="0.3">
      <c r="A657" t="s">
        <v>8219</v>
      </c>
      <c r="B657">
        <v>916</v>
      </c>
      <c r="D657" t="s">
        <v>8221</v>
      </c>
      <c r="E657">
        <v>6</v>
      </c>
    </row>
    <row r="658" spans="1:5" x14ac:dyDescent="0.3">
      <c r="A658" t="s">
        <v>8219</v>
      </c>
      <c r="B658">
        <v>369</v>
      </c>
      <c r="D658" t="s">
        <v>8221</v>
      </c>
      <c r="E658">
        <v>7</v>
      </c>
    </row>
    <row r="659" spans="1:5" x14ac:dyDescent="0.3">
      <c r="A659" t="s">
        <v>8219</v>
      </c>
      <c r="B659">
        <v>20242</v>
      </c>
      <c r="D659" t="s">
        <v>8221</v>
      </c>
      <c r="E659">
        <v>0</v>
      </c>
    </row>
    <row r="660" spans="1:5" x14ac:dyDescent="0.3">
      <c r="A660" t="s">
        <v>8219</v>
      </c>
      <c r="B660">
        <v>71</v>
      </c>
      <c r="D660" t="s">
        <v>8221</v>
      </c>
      <c r="E660">
        <v>16</v>
      </c>
    </row>
    <row r="661" spans="1:5" x14ac:dyDescent="0.3">
      <c r="A661" t="s">
        <v>8219</v>
      </c>
      <c r="B661">
        <v>635</v>
      </c>
      <c r="D661" t="s">
        <v>8221</v>
      </c>
      <c r="E661">
        <v>0</v>
      </c>
    </row>
    <row r="662" spans="1:5" x14ac:dyDescent="0.3">
      <c r="A662" t="s">
        <v>8219</v>
      </c>
      <c r="B662">
        <v>885</v>
      </c>
      <c r="D662" t="s">
        <v>8221</v>
      </c>
      <c r="E662">
        <v>0</v>
      </c>
    </row>
    <row r="663" spans="1:5" x14ac:dyDescent="0.3">
      <c r="A663" t="s">
        <v>8219</v>
      </c>
      <c r="B663">
        <v>329</v>
      </c>
      <c r="D663" t="s">
        <v>8221</v>
      </c>
      <c r="E663">
        <v>0</v>
      </c>
    </row>
    <row r="664" spans="1:5" x14ac:dyDescent="0.3">
      <c r="A664" t="s">
        <v>8219</v>
      </c>
      <c r="B664">
        <v>71</v>
      </c>
      <c r="D664" t="s">
        <v>8221</v>
      </c>
      <c r="E664">
        <v>12</v>
      </c>
    </row>
    <row r="665" spans="1:5" x14ac:dyDescent="0.3">
      <c r="A665" t="s">
        <v>8219</v>
      </c>
      <c r="B665">
        <v>269</v>
      </c>
      <c r="D665" t="s">
        <v>8221</v>
      </c>
      <c r="E665">
        <v>1</v>
      </c>
    </row>
    <row r="666" spans="1:5" x14ac:dyDescent="0.3">
      <c r="A666" t="s">
        <v>8219</v>
      </c>
      <c r="B666">
        <v>345</v>
      </c>
      <c r="D666" t="s">
        <v>8221</v>
      </c>
      <c r="E666">
        <v>3</v>
      </c>
    </row>
    <row r="667" spans="1:5" x14ac:dyDescent="0.3">
      <c r="A667" t="s">
        <v>8219</v>
      </c>
      <c r="B667">
        <v>43</v>
      </c>
      <c r="D667" t="s">
        <v>8221</v>
      </c>
      <c r="E667">
        <v>1</v>
      </c>
    </row>
    <row r="668" spans="1:5" x14ac:dyDescent="0.3">
      <c r="A668" t="s">
        <v>8219</v>
      </c>
      <c r="B668">
        <v>33</v>
      </c>
      <c r="D668" t="s">
        <v>8221</v>
      </c>
      <c r="E668">
        <v>4</v>
      </c>
    </row>
    <row r="669" spans="1:5" x14ac:dyDescent="0.3">
      <c r="A669" t="s">
        <v>8219</v>
      </c>
      <c r="B669">
        <v>211</v>
      </c>
      <c r="D669" t="s">
        <v>8221</v>
      </c>
      <c r="E669">
        <v>1</v>
      </c>
    </row>
    <row r="670" spans="1:5" x14ac:dyDescent="0.3">
      <c r="A670" t="s">
        <v>8219</v>
      </c>
      <c r="B670">
        <v>196</v>
      </c>
      <c r="D670" t="s">
        <v>8221</v>
      </c>
      <c r="E670">
        <v>3</v>
      </c>
    </row>
    <row r="671" spans="1:5" x14ac:dyDescent="0.3">
      <c r="A671" t="s">
        <v>8219</v>
      </c>
      <c r="B671">
        <v>405</v>
      </c>
      <c r="D671" t="s">
        <v>8221</v>
      </c>
      <c r="E671">
        <v>1</v>
      </c>
    </row>
    <row r="672" spans="1:5" x14ac:dyDescent="0.3">
      <c r="A672" t="s">
        <v>8219</v>
      </c>
      <c r="B672">
        <v>206</v>
      </c>
      <c r="D672" t="s">
        <v>8221</v>
      </c>
      <c r="E672">
        <v>0</v>
      </c>
    </row>
    <row r="673" spans="1:5" x14ac:dyDescent="0.3">
      <c r="A673" t="s">
        <v>8219</v>
      </c>
      <c r="B673">
        <v>335</v>
      </c>
      <c r="D673" t="s">
        <v>8221</v>
      </c>
      <c r="E673">
        <v>12</v>
      </c>
    </row>
    <row r="674" spans="1:5" x14ac:dyDescent="0.3">
      <c r="A674" t="s">
        <v>8219</v>
      </c>
      <c r="B674">
        <v>215</v>
      </c>
      <c r="D674" t="s">
        <v>8221</v>
      </c>
      <c r="E674">
        <v>0</v>
      </c>
    </row>
    <row r="675" spans="1:5" x14ac:dyDescent="0.3">
      <c r="A675" t="s">
        <v>8219</v>
      </c>
      <c r="B675">
        <v>176</v>
      </c>
      <c r="D675" t="s">
        <v>8221</v>
      </c>
      <c r="E675">
        <v>1</v>
      </c>
    </row>
    <row r="676" spans="1:5" x14ac:dyDescent="0.3">
      <c r="A676" t="s">
        <v>8219</v>
      </c>
      <c r="B676">
        <v>555</v>
      </c>
      <c r="D676" t="s">
        <v>8221</v>
      </c>
      <c r="E676">
        <v>0</v>
      </c>
    </row>
    <row r="677" spans="1:5" x14ac:dyDescent="0.3">
      <c r="A677" t="s">
        <v>8219</v>
      </c>
      <c r="B677">
        <v>116</v>
      </c>
      <c r="D677" t="s">
        <v>8221</v>
      </c>
      <c r="E677">
        <v>0</v>
      </c>
    </row>
    <row r="678" spans="1:5" x14ac:dyDescent="0.3">
      <c r="A678" t="s">
        <v>8219</v>
      </c>
      <c r="B678">
        <v>615</v>
      </c>
      <c r="D678" t="s">
        <v>8221</v>
      </c>
      <c r="E678">
        <v>2</v>
      </c>
    </row>
    <row r="679" spans="1:5" x14ac:dyDescent="0.3">
      <c r="A679" t="s">
        <v>8219</v>
      </c>
      <c r="B679">
        <v>236</v>
      </c>
      <c r="D679" t="s">
        <v>8221</v>
      </c>
      <c r="E679">
        <v>92</v>
      </c>
    </row>
    <row r="680" spans="1:5" x14ac:dyDescent="0.3">
      <c r="A680" t="s">
        <v>8219</v>
      </c>
      <c r="B680">
        <v>145</v>
      </c>
      <c r="D680" t="s">
        <v>8221</v>
      </c>
      <c r="E680">
        <v>0</v>
      </c>
    </row>
    <row r="681" spans="1:5" x14ac:dyDescent="0.3">
      <c r="A681" t="s">
        <v>8219</v>
      </c>
      <c r="B681">
        <v>167</v>
      </c>
      <c r="D681" t="s">
        <v>8221</v>
      </c>
      <c r="E681">
        <v>3</v>
      </c>
    </row>
    <row r="682" spans="1:5" x14ac:dyDescent="0.3">
      <c r="A682" t="s">
        <v>8219</v>
      </c>
      <c r="B682">
        <v>235</v>
      </c>
      <c r="D682" t="s">
        <v>8221</v>
      </c>
      <c r="E682">
        <v>10</v>
      </c>
    </row>
    <row r="683" spans="1:5" x14ac:dyDescent="0.3">
      <c r="A683" t="s">
        <v>8219</v>
      </c>
      <c r="B683">
        <v>452</v>
      </c>
      <c r="D683" t="s">
        <v>8221</v>
      </c>
      <c r="E683">
        <v>7</v>
      </c>
    </row>
    <row r="684" spans="1:5" x14ac:dyDescent="0.3">
      <c r="A684" t="s">
        <v>8219</v>
      </c>
      <c r="B684">
        <v>241</v>
      </c>
      <c r="D684" t="s">
        <v>8221</v>
      </c>
      <c r="E684">
        <v>3</v>
      </c>
    </row>
    <row r="685" spans="1:5" x14ac:dyDescent="0.3">
      <c r="A685" t="s">
        <v>8219</v>
      </c>
      <c r="B685">
        <v>28</v>
      </c>
      <c r="D685" t="s">
        <v>8221</v>
      </c>
      <c r="E685">
        <v>0</v>
      </c>
    </row>
    <row r="686" spans="1:5" x14ac:dyDescent="0.3">
      <c r="A686" t="s">
        <v>8219</v>
      </c>
      <c r="B686">
        <v>140</v>
      </c>
      <c r="D686" t="s">
        <v>8221</v>
      </c>
      <c r="E686">
        <v>1</v>
      </c>
    </row>
    <row r="687" spans="1:5" x14ac:dyDescent="0.3">
      <c r="A687" t="s">
        <v>8219</v>
      </c>
      <c r="B687">
        <v>280</v>
      </c>
      <c r="D687" t="s">
        <v>8221</v>
      </c>
      <c r="E687">
        <v>0</v>
      </c>
    </row>
    <row r="688" spans="1:5" x14ac:dyDescent="0.3">
      <c r="A688" t="s">
        <v>8219</v>
      </c>
      <c r="B688">
        <v>70</v>
      </c>
      <c r="D688" t="s">
        <v>8221</v>
      </c>
      <c r="E688">
        <v>9</v>
      </c>
    </row>
    <row r="689" spans="1:5" x14ac:dyDescent="0.3">
      <c r="A689" t="s">
        <v>8219</v>
      </c>
      <c r="B689">
        <v>160</v>
      </c>
      <c r="D689" t="s">
        <v>8221</v>
      </c>
      <c r="E689">
        <v>2</v>
      </c>
    </row>
    <row r="690" spans="1:5" x14ac:dyDescent="0.3">
      <c r="A690" t="s">
        <v>8219</v>
      </c>
      <c r="B690">
        <v>141</v>
      </c>
      <c r="D690" t="s">
        <v>8221</v>
      </c>
      <c r="E690">
        <v>1</v>
      </c>
    </row>
    <row r="691" spans="1:5" x14ac:dyDescent="0.3">
      <c r="A691" t="s">
        <v>8219</v>
      </c>
      <c r="B691">
        <v>874</v>
      </c>
      <c r="D691" t="s">
        <v>8221</v>
      </c>
      <c r="E691">
        <v>2</v>
      </c>
    </row>
    <row r="692" spans="1:5" x14ac:dyDescent="0.3">
      <c r="A692" t="s">
        <v>8219</v>
      </c>
      <c r="B692">
        <v>73</v>
      </c>
      <c r="D692" t="s">
        <v>8221</v>
      </c>
      <c r="E692">
        <v>11</v>
      </c>
    </row>
    <row r="693" spans="1:5" x14ac:dyDescent="0.3">
      <c r="A693" t="s">
        <v>8219</v>
      </c>
      <c r="B693">
        <v>294</v>
      </c>
      <c r="D693" t="s">
        <v>8221</v>
      </c>
      <c r="E693">
        <v>0</v>
      </c>
    </row>
    <row r="694" spans="1:5" x14ac:dyDescent="0.3">
      <c r="A694" t="s">
        <v>8219</v>
      </c>
      <c r="B694">
        <v>740</v>
      </c>
      <c r="D694" t="s">
        <v>8221</v>
      </c>
      <c r="E694">
        <v>0</v>
      </c>
    </row>
    <row r="695" spans="1:5" x14ac:dyDescent="0.3">
      <c r="A695" t="s">
        <v>8219</v>
      </c>
      <c r="B695">
        <v>369</v>
      </c>
      <c r="D695" t="s">
        <v>8221</v>
      </c>
      <c r="E695">
        <v>9</v>
      </c>
    </row>
    <row r="696" spans="1:5" x14ac:dyDescent="0.3">
      <c r="A696" t="s">
        <v>8219</v>
      </c>
      <c r="B696">
        <v>110</v>
      </c>
      <c r="D696" t="s">
        <v>8221</v>
      </c>
      <c r="E696">
        <v>0</v>
      </c>
    </row>
    <row r="697" spans="1:5" x14ac:dyDescent="0.3">
      <c r="A697" t="s">
        <v>8219</v>
      </c>
      <c r="B697">
        <v>455</v>
      </c>
      <c r="D697" t="s">
        <v>8221</v>
      </c>
      <c r="E697">
        <v>4</v>
      </c>
    </row>
    <row r="698" spans="1:5" x14ac:dyDescent="0.3">
      <c r="A698" t="s">
        <v>8219</v>
      </c>
      <c r="B698">
        <v>224</v>
      </c>
      <c r="D698" t="s">
        <v>8221</v>
      </c>
      <c r="E698">
        <v>1</v>
      </c>
    </row>
    <row r="699" spans="1:5" x14ac:dyDescent="0.3">
      <c r="A699" t="s">
        <v>8219</v>
      </c>
      <c r="B699">
        <v>46</v>
      </c>
      <c r="D699" t="s">
        <v>8221</v>
      </c>
      <c r="E699">
        <v>2</v>
      </c>
    </row>
    <row r="700" spans="1:5" x14ac:dyDescent="0.3">
      <c r="A700" t="s">
        <v>8219</v>
      </c>
      <c r="B700">
        <v>284</v>
      </c>
      <c r="D700" t="s">
        <v>8221</v>
      </c>
      <c r="E700">
        <v>0</v>
      </c>
    </row>
    <row r="701" spans="1:5" x14ac:dyDescent="0.3">
      <c r="A701" t="s">
        <v>8219</v>
      </c>
      <c r="B701">
        <v>98</v>
      </c>
      <c r="D701" t="s">
        <v>8221</v>
      </c>
      <c r="E701">
        <v>1</v>
      </c>
    </row>
    <row r="702" spans="1:5" x14ac:dyDescent="0.3">
      <c r="A702" t="s">
        <v>8219</v>
      </c>
      <c r="B702">
        <v>56</v>
      </c>
      <c r="D702" t="s">
        <v>8221</v>
      </c>
      <c r="E702">
        <v>17</v>
      </c>
    </row>
    <row r="703" spans="1:5" x14ac:dyDescent="0.3">
      <c r="A703" t="s">
        <v>8219</v>
      </c>
      <c r="B703">
        <v>32</v>
      </c>
      <c r="D703" t="s">
        <v>8221</v>
      </c>
      <c r="E703">
        <v>2</v>
      </c>
    </row>
    <row r="704" spans="1:5" x14ac:dyDescent="0.3">
      <c r="A704" t="s">
        <v>8219</v>
      </c>
      <c r="B704">
        <v>30</v>
      </c>
      <c r="D704" t="s">
        <v>8221</v>
      </c>
      <c r="E704">
        <v>3</v>
      </c>
    </row>
    <row r="705" spans="1:5" x14ac:dyDescent="0.3">
      <c r="A705" t="s">
        <v>8219</v>
      </c>
      <c r="B705">
        <v>70</v>
      </c>
      <c r="D705" t="s">
        <v>8221</v>
      </c>
      <c r="E705">
        <v>41</v>
      </c>
    </row>
    <row r="706" spans="1:5" x14ac:dyDescent="0.3">
      <c r="A706" t="s">
        <v>8219</v>
      </c>
      <c r="B706">
        <v>44</v>
      </c>
      <c r="D706" t="s">
        <v>8221</v>
      </c>
      <c r="E706">
        <v>2</v>
      </c>
    </row>
    <row r="707" spans="1:5" x14ac:dyDescent="0.3">
      <c r="A707" t="s">
        <v>8219</v>
      </c>
      <c r="B707">
        <v>92</v>
      </c>
      <c r="D707" t="s">
        <v>8221</v>
      </c>
      <c r="E707">
        <v>3</v>
      </c>
    </row>
    <row r="708" spans="1:5" x14ac:dyDescent="0.3">
      <c r="A708" t="s">
        <v>8219</v>
      </c>
      <c r="B708">
        <v>205</v>
      </c>
      <c r="D708" t="s">
        <v>8221</v>
      </c>
      <c r="E708">
        <v>8</v>
      </c>
    </row>
    <row r="709" spans="1:5" x14ac:dyDescent="0.3">
      <c r="A709" t="s">
        <v>8219</v>
      </c>
      <c r="B709">
        <v>23</v>
      </c>
      <c r="D709" t="s">
        <v>8221</v>
      </c>
      <c r="E709">
        <v>0</v>
      </c>
    </row>
    <row r="710" spans="1:5" x14ac:dyDescent="0.3">
      <c r="A710" t="s">
        <v>8219</v>
      </c>
      <c r="B710">
        <v>4</v>
      </c>
      <c r="D710" t="s">
        <v>8221</v>
      </c>
      <c r="E710">
        <v>1</v>
      </c>
    </row>
    <row r="711" spans="1:5" x14ac:dyDescent="0.3">
      <c r="A711" t="s">
        <v>8219</v>
      </c>
      <c r="B711">
        <v>112</v>
      </c>
      <c r="D711" t="s">
        <v>8221</v>
      </c>
      <c r="E711">
        <v>3</v>
      </c>
    </row>
    <row r="712" spans="1:5" x14ac:dyDescent="0.3">
      <c r="A712" t="s">
        <v>8219</v>
      </c>
      <c r="B712">
        <v>27</v>
      </c>
      <c r="D712" t="s">
        <v>8221</v>
      </c>
      <c r="E712">
        <v>4</v>
      </c>
    </row>
    <row r="713" spans="1:5" x14ac:dyDescent="0.3">
      <c r="A713" t="s">
        <v>8219</v>
      </c>
      <c r="B713">
        <v>11</v>
      </c>
      <c r="D713" t="s">
        <v>8221</v>
      </c>
      <c r="E713">
        <v>9</v>
      </c>
    </row>
    <row r="714" spans="1:5" x14ac:dyDescent="0.3">
      <c r="A714" t="s">
        <v>8219</v>
      </c>
      <c r="B714">
        <v>26</v>
      </c>
      <c r="D714" t="s">
        <v>8221</v>
      </c>
      <c r="E714">
        <v>16</v>
      </c>
    </row>
    <row r="715" spans="1:5" x14ac:dyDescent="0.3">
      <c r="A715" t="s">
        <v>8219</v>
      </c>
      <c r="B715">
        <v>77</v>
      </c>
      <c r="D715" t="s">
        <v>8221</v>
      </c>
      <c r="E715">
        <v>1</v>
      </c>
    </row>
    <row r="716" spans="1:5" x14ac:dyDescent="0.3">
      <c r="A716" t="s">
        <v>8219</v>
      </c>
      <c r="B716">
        <v>136</v>
      </c>
      <c r="D716" t="s">
        <v>8221</v>
      </c>
      <c r="E716">
        <v>7</v>
      </c>
    </row>
    <row r="717" spans="1:5" x14ac:dyDescent="0.3">
      <c r="A717" t="s">
        <v>8219</v>
      </c>
      <c r="B717">
        <v>157</v>
      </c>
      <c r="D717" t="s">
        <v>8221</v>
      </c>
      <c r="E717">
        <v>0</v>
      </c>
    </row>
    <row r="718" spans="1:5" x14ac:dyDescent="0.3">
      <c r="A718" t="s">
        <v>8219</v>
      </c>
      <c r="B718">
        <v>158</v>
      </c>
      <c r="D718" t="s">
        <v>8221</v>
      </c>
      <c r="E718">
        <v>0</v>
      </c>
    </row>
    <row r="719" spans="1:5" x14ac:dyDescent="0.3">
      <c r="A719" t="s">
        <v>8219</v>
      </c>
      <c r="B719">
        <v>27</v>
      </c>
      <c r="D719" t="s">
        <v>8221</v>
      </c>
      <c r="E719">
        <v>0</v>
      </c>
    </row>
    <row r="720" spans="1:5" x14ac:dyDescent="0.3">
      <c r="A720" t="s">
        <v>8219</v>
      </c>
      <c r="B720">
        <v>23</v>
      </c>
      <c r="D720" t="s">
        <v>8221</v>
      </c>
      <c r="E720">
        <v>0</v>
      </c>
    </row>
    <row r="721" spans="1:5" x14ac:dyDescent="0.3">
      <c r="A721" t="s">
        <v>8219</v>
      </c>
      <c r="B721">
        <v>17</v>
      </c>
      <c r="D721" t="s">
        <v>8221</v>
      </c>
      <c r="E721">
        <v>0</v>
      </c>
    </row>
    <row r="722" spans="1:5" x14ac:dyDescent="0.3">
      <c r="A722" t="s">
        <v>8219</v>
      </c>
      <c r="B722">
        <v>37</v>
      </c>
      <c r="D722" t="s">
        <v>8221</v>
      </c>
      <c r="E722">
        <v>1</v>
      </c>
    </row>
    <row r="723" spans="1:5" x14ac:dyDescent="0.3">
      <c r="A723" t="s">
        <v>8219</v>
      </c>
      <c r="B723">
        <v>65</v>
      </c>
      <c r="D723" t="s">
        <v>8221</v>
      </c>
      <c r="E723">
        <v>2</v>
      </c>
    </row>
    <row r="724" spans="1:5" x14ac:dyDescent="0.3">
      <c r="A724" t="s">
        <v>8219</v>
      </c>
      <c r="B724">
        <v>18</v>
      </c>
      <c r="D724" t="s">
        <v>8221</v>
      </c>
      <c r="E724">
        <v>1</v>
      </c>
    </row>
    <row r="725" spans="1:5" x14ac:dyDescent="0.3">
      <c r="A725" t="s">
        <v>8219</v>
      </c>
      <c r="B725">
        <v>25</v>
      </c>
      <c r="D725" t="s">
        <v>8221</v>
      </c>
      <c r="E725">
        <v>15</v>
      </c>
    </row>
    <row r="726" spans="1:5" x14ac:dyDescent="0.3">
      <c r="A726" t="s">
        <v>8219</v>
      </c>
      <c r="B726">
        <v>104</v>
      </c>
      <c r="D726" t="s">
        <v>8221</v>
      </c>
      <c r="E726">
        <v>1</v>
      </c>
    </row>
    <row r="727" spans="1:5" x14ac:dyDescent="0.3">
      <c r="A727" t="s">
        <v>8219</v>
      </c>
      <c r="B727">
        <v>108</v>
      </c>
      <c r="D727" t="s">
        <v>8221</v>
      </c>
      <c r="E727">
        <v>1</v>
      </c>
    </row>
    <row r="728" spans="1:5" x14ac:dyDescent="0.3">
      <c r="A728" t="s">
        <v>8219</v>
      </c>
      <c r="B728">
        <v>38</v>
      </c>
      <c r="D728" t="s">
        <v>8221</v>
      </c>
      <c r="E728">
        <v>0</v>
      </c>
    </row>
    <row r="729" spans="1:5" x14ac:dyDescent="0.3">
      <c r="A729" t="s">
        <v>8219</v>
      </c>
      <c r="B729">
        <v>88</v>
      </c>
      <c r="D729" t="s">
        <v>8221</v>
      </c>
      <c r="E729">
        <v>39</v>
      </c>
    </row>
    <row r="730" spans="1:5" x14ac:dyDescent="0.3">
      <c r="A730" t="s">
        <v>8219</v>
      </c>
      <c r="B730">
        <v>82</v>
      </c>
      <c r="D730" t="s">
        <v>8221</v>
      </c>
      <c r="E730">
        <v>103</v>
      </c>
    </row>
    <row r="731" spans="1:5" x14ac:dyDescent="0.3">
      <c r="A731" t="s">
        <v>8219</v>
      </c>
      <c r="B731">
        <v>126</v>
      </c>
      <c r="D731" t="s">
        <v>8221</v>
      </c>
      <c r="E731">
        <v>0</v>
      </c>
    </row>
    <row r="732" spans="1:5" x14ac:dyDescent="0.3">
      <c r="A732" t="s">
        <v>8219</v>
      </c>
      <c r="B732">
        <v>133</v>
      </c>
      <c r="D732" t="s">
        <v>8221</v>
      </c>
      <c r="E732">
        <v>39</v>
      </c>
    </row>
    <row r="733" spans="1:5" x14ac:dyDescent="0.3">
      <c r="A733" t="s">
        <v>8219</v>
      </c>
      <c r="B733">
        <v>47</v>
      </c>
      <c r="D733" t="s">
        <v>8221</v>
      </c>
      <c r="E733">
        <v>15</v>
      </c>
    </row>
    <row r="734" spans="1:5" x14ac:dyDescent="0.3">
      <c r="A734" t="s">
        <v>8219</v>
      </c>
      <c r="B734">
        <v>58</v>
      </c>
      <c r="D734" t="s">
        <v>8221</v>
      </c>
      <c r="E734">
        <v>22</v>
      </c>
    </row>
    <row r="735" spans="1:5" x14ac:dyDescent="0.3">
      <c r="A735" t="s">
        <v>8219</v>
      </c>
      <c r="B735">
        <v>32</v>
      </c>
      <c r="D735" t="s">
        <v>8221</v>
      </c>
      <c r="E735">
        <v>92</v>
      </c>
    </row>
    <row r="736" spans="1:5" x14ac:dyDescent="0.3">
      <c r="A736" t="s">
        <v>8219</v>
      </c>
      <c r="B736">
        <v>37</v>
      </c>
      <c r="D736" t="s">
        <v>8221</v>
      </c>
      <c r="E736">
        <v>25</v>
      </c>
    </row>
    <row r="737" spans="1:5" x14ac:dyDescent="0.3">
      <c r="A737" t="s">
        <v>8219</v>
      </c>
      <c r="B737">
        <v>87</v>
      </c>
      <c r="D737" t="s">
        <v>8221</v>
      </c>
      <c r="E737">
        <v>19</v>
      </c>
    </row>
    <row r="738" spans="1:5" x14ac:dyDescent="0.3">
      <c r="A738" t="s">
        <v>8219</v>
      </c>
      <c r="B738">
        <v>15</v>
      </c>
      <c r="D738" t="s">
        <v>8221</v>
      </c>
      <c r="E738">
        <v>19</v>
      </c>
    </row>
    <row r="739" spans="1:5" x14ac:dyDescent="0.3">
      <c r="A739" t="s">
        <v>8219</v>
      </c>
      <c r="B739">
        <v>27</v>
      </c>
      <c r="D739" t="s">
        <v>8221</v>
      </c>
      <c r="E739">
        <v>13</v>
      </c>
    </row>
    <row r="740" spans="1:5" x14ac:dyDescent="0.3">
      <c r="A740" t="s">
        <v>8219</v>
      </c>
      <c r="B740">
        <v>19</v>
      </c>
      <c r="D740" t="s">
        <v>8221</v>
      </c>
      <c r="E740">
        <v>124</v>
      </c>
    </row>
    <row r="741" spans="1:5" x14ac:dyDescent="0.3">
      <c r="A741" t="s">
        <v>8219</v>
      </c>
      <c r="B741">
        <v>17</v>
      </c>
      <c r="D741" t="s">
        <v>8221</v>
      </c>
      <c r="E741">
        <v>4</v>
      </c>
    </row>
    <row r="742" spans="1:5" x14ac:dyDescent="0.3">
      <c r="A742" t="s">
        <v>8219</v>
      </c>
      <c r="B742">
        <v>26</v>
      </c>
      <c r="D742" t="s">
        <v>8221</v>
      </c>
      <c r="E742">
        <v>10</v>
      </c>
    </row>
    <row r="743" spans="1:5" x14ac:dyDescent="0.3">
      <c r="A743" t="s">
        <v>8219</v>
      </c>
      <c r="B743">
        <v>28</v>
      </c>
      <c r="D743" t="s">
        <v>8221</v>
      </c>
      <c r="E743">
        <v>15</v>
      </c>
    </row>
    <row r="744" spans="1:5" x14ac:dyDescent="0.3">
      <c r="A744" t="s">
        <v>8219</v>
      </c>
      <c r="B744">
        <v>37</v>
      </c>
      <c r="D744" t="s">
        <v>8221</v>
      </c>
      <c r="E744">
        <v>38</v>
      </c>
    </row>
    <row r="745" spans="1:5" x14ac:dyDescent="0.3">
      <c r="A745" t="s">
        <v>8219</v>
      </c>
      <c r="B745">
        <v>128</v>
      </c>
      <c r="D745" t="s">
        <v>8221</v>
      </c>
      <c r="E745">
        <v>152</v>
      </c>
    </row>
    <row r="746" spans="1:5" x14ac:dyDescent="0.3">
      <c r="A746" t="s">
        <v>8219</v>
      </c>
      <c r="B746">
        <v>10</v>
      </c>
      <c r="D746" t="s">
        <v>8221</v>
      </c>
      <c r="E746">
        <v>24</v>
      </c>
    </row>
    <row r="747" spans="1:5" x14ac:dyDescent="0.3">
      <c r="A747" t="s">
        <v>8219</v>
      </c>
      <c r="B747">
        <v>83</v>
      </c>
      <c r="D747" t="s">
        <v>8221</v>
      </c>
      <c r="E747">
        <v>76</v>
      </c>
    </row>
    <row r="748" spans="1:5" x14ac:dyDescent="0.3">
      <c r="A748" t="s">
        <v>8219</v>
      </c>
      <c r="B748">
        <v>46</v>
      </c>
      <c r="D748" t="s">
        <v>8221</v>
      </c>
      <c r="E748">
        <v>185</v>
      </c>
    </row>
    <row r="749" spans="1:5" x14ac:dyDescent="0.3">
      <c r="A749" t="s">
        <v>8219</v>
      </c>
      <c r="B749">
        <v>90</v>
      </c>
      <c r="D749" t="s">
        <v>8221</v>
      </c>
      <c r="E749">
        <v>33</v>
      </c>
    </row>
    <row r="750" spans="1:5" x14ac:dyDescent="0.3">
      <c r="A750" t="s">
        <v>8219</v>
      </c>
      <c r="B750">
        <v>81</v>
      </c>
      <c r="D750" t="s">
        <v>8221</v>
      </c>
      <c r="E750">
        <v>108</v>
      </c>
    </row>
    <row r="751" spans="1:5" x14ac:dyDescent="0.3">
      <c r="A751" t="s">
        <v>8219</v>
      </c>
      <c r="B751">
        <v>32</v>
      </c>
      <c r="D751" t="s">
        <v>8221</v>
      </c>
      <c r="E751">
        <v>29</v>
      </c>
    </row>
    <row r="752" spans="1:5" x14ac:dyDescent="0.3">
      <c r="A752" t="s">
        <v>8219</v>
      </c>
      <c r="B752">
        <v>20</v>
      </c>
      <c r="D752" t="s">
        <v>8221</v>
      </c>
      <c r="E752">
        <v>24</v>
      </c>
    </row>
    <row r="753" spans="1:5" x14ac:dyDescent="0.3">
      <c r="A753" t="s">
        <v>8219</v>
      </c>
      <c r="B753">
        <v>70</v>
      </c>
      <c r="D753" t="s">
        <v>8221</v>
      </c>
      <c r="E753">
        <v>4</v>
      </c>
    </row>
    <row r="754" spans="1:5" x14ac:dyDescent="0.3">
      <c r="A754" t="s">
        <v>8219</v>
      </c>
      <c r="B754">
        <v>168</v>
      </c>
      <c r="D754" t="s">
        <v>8221</v>
      </c>
      <c r="E754">
        <v>4</v>
      </c>
    </row>
    <row r="755" spans="1:5" x14ac:dyDescent="0.3">
      <c r="A755" t="s">
        <v>8219</v>
      </c>
      <c r="B755">
        <v>34</v>
      </c>
      <c r="D755" t="s">
        <v>8221</v>
      </c>
      <c r="E755">
        <v>15</v>
      </c>
    </row>
    <row r="756" spans="1:5" x14ac:dyDescent="0.3">
      <c r="A756" t="s">
        <v>8219</v>
      </c>
      <c r="B756">
        <v>48</v>
      </c>
      <c r="D756" t="s">
        <v>8221</v>
      </c>
      <c r="E756">
        <v>4</v>
      </c>
    </row>
    <row r="757" spans="1:5" x14ac:dyDescent="0.3">
      <c r="A757" t="s">
        <v>8219</v>
      </c>
      <c r="B757">
        <v>48</v>
      </c>
      <c r="D757" t="s">
        <v>8221</v>
      </c>
      <c r="E757">
        <v>139</v>
      </c>
    </row>
    <row r="758" spans="1:5" x14ac:dyDescent="0.3">
      <c r="A758" t="s">
        <v>8219</v>
      </c>
      <c r="B758">
        <v>221</v>
      </c>
      <c r="D758" t="s">
        <v>8221</v>
      </c>
      <c r="E758">
        <v>2</v>
      </c>
    </row>
    <row r="759" spans="1:5" x14ac:dyDescent="0.3">
      <c r="A759" t="s">
        <v>8219</v>
      </c>
      <c r="B759">
        <v>107</v>
      </c>
      <c r="D759" t="s">
        <v>8221</v>
      </c>
      <c r="E759">
        <v>18</v>
      </c>
    </row>
    <row r="760" spans="1:5" x14ac:dyDescent="0.3">
      <c r="A760" t="s">
        <v>8219</v>
      </c>
      <c r="B760">
        <v>45</v>
      </c>
      <c r="D760" t="s">
        <v>8221</v>
      </c>
      <c r="E760">
        <v>81</v>
      </c>
    </row>
    <row r="761" spans="1:5" x14ac:dyDescent="0.3">
      <c r="A761" t="s">
        <v>8219</v>
      </c>
      <c r="B761">
        <v>36</v>
      </c>
      <c r="D761" t="s">
        <v>8221</v>
      </c>
      <c r="E761">
        <v>86</v>
      </c>
    </row>
    <row r="762" spans="1:5" x14ac:dyDescent="0.3">
      <c r="A762" t="s">
        <v>8219</v>
      </c>
      <c r="B762">
        <v>101</v>
      </c>
      <c r="D762" t="s">
        <v>8221</v>
      </c>
      <c r="E762">
        <v>140</v>
      </c>
    </row>
    <row r="763" spans="1:5" x14ac:dyDescent="0.3">
      <c r="A763" t="s">
        <v>8219</v>
      </c>
      <c r="B763">
        <v>62</v>
      </c>
      <c r="D763" t="s">
        <v>8221</v>
      </c>
      <c r="E763">
        <v>37</v>
      </c>
    </row>
    <row r="764" spans="1:5" x14ac:dyDescent="0.3">
      <c r="A764" t="s">
        <v>8219</v>
      </c>
      <c r="B764">
        <v>32</v>
      </c>
      <c r="D764" t="s">
        <v>8221</v>
      </c>
      <c r="E764">
        <v>6</v>
      </c>
    </row>
    <row r="765" spans="1:5" x14ac:dyDescent="0.3">
      <c r="A765" t="s">
        <v>8219</v>
      </c>
      <c r="B765">
        <v>89</v>
      </c>
      <c r="D765" t="s">
        <v>8221</v>
      </c>
      <c r="E765">
        <v>113</v>
      </c>
    </row>
    <row r="766" spans="1:5" x14ac:dyDescent="0.3">
      <c r="A766" t="s">
        <v>8219</v>
      </c>
      <c r="B766">
        <v>93</v>
      </c>
      <c r="D766" t="s">
        <v>8221</v>
      </c>
      <c r="E766">
        <v>37</v>
      </c>
    </row>
    <row r="767" spans="1:5" x14ac:dyDescent="0.3">
      <c r="A767" t="s">
        <v>8219</v>
      </c>
      <c r="B767">
        <v>98</v>
      </c>
      <c r="D767" t="s">
        <v>8221</v>
      </c>
      <c r="E767">
        <v>18</v>
      </c>
    </row>
    <row r="768" spans="1:5" x14ac:dyDescent="0.3">
      <c r="A768" t="s">
        <v>8219</v>
      </c>
      <c r="B768">
        <v>82</v>
      </c>
      <c r="D768" t="s">
        <v>8221</v>
      </c>
      <c r="E768">
        <v>75</v>
      </c>
    </row>
    <row r="769" spans="1:5" x14ac:dyDescent="0.3">
      <c r="A769" t="s">
        <v>8219</v>
      </c>
      <c r="B769">
        <v>116</v>
      </c>
      <c r="D769" t="s">
        <v>8221</v>
      </c>
      <c r="E769">
        <v>52</v>
      </c>
    </row>
    <row r="770" spans="1:5" x14ac:dyDescent="0.3">
      <c r="A770" t="s">
        <v>8219</v>
      </c>
      <c r="B770">
        <v>52</v>
      </c>
      <c r="D770" t="s">
        <v>8221</v>
      </c>
      <c r="E770">
        <v>122</v>
      </c>
    </row>
    <row r="771" spans="1:5" x14ac:dyDescent="0.3">
      <c r="A771" t="s">
        <v>8219</v>
      </c>
      <c r="B771">
        <v>23</v>
      </c>
      <c r="D771" t="s">
        <v>8221</v>
      </c>
      <c r="E771">
        <v>8</v>
      </c>
    </row>
    <row r="772" spans="1:5" x14ac:dyDescent="0.3">
      <c r="A772" t="s">
        <v>8219</v>
      </c>
      <c r="B772">
        <v>77</v>
      </c>
      <c r="D772" t="s">
        <v>8221</v>
      </c>
      <c r="E772">
        <v>8</v>
      </c>
    </row>
    <row r="773" spans="1:5" x14ac:dyDescent="0.3">
      <c r="A773" t="s">
        <v>8219</v>
      </c>
      <c r="B773">
        <v>49</v>
      </c>
      <c r="D773" t="s">
        <v>8221</v>
      </c>
      <c r="E773">
        <v>96</v>
      </c>
    </row>
    <row r="774" spans="1:5" x14ac:dyDescent="0.3">
      <c r="A774" t="s">
        <v>8219</v>
      </c>
      <c r="B774">
        <v>59</v>
      </c>
      <c r="D774" t="s">
        <v>8221</v>
      </c>
      <c r="E774">
        <v>9</v>
      </c>
    </row>
    <row r="775" spans="1:5" x14ac:dyDescent="0.3">
      <c r="A775" t="s">
        <v>8219</v>
      </c>
      <c r="B775">
        <v>113</v>
      </c>
      <c r="D775" t="s">
        <v>8221</v>
      </c>
      <c r="E775">
        <v>2</v>
      </c>
    </row>
    <row r="776" spans="1:5" x14ac:dyDescent="0.3">
      <c r="A776" t="s">
        <v>8219</v>
      </c>
      <c r="B776">
        <v>34</v>
      </c>
      <c r="D776" t="s">
        <v>8221</v>
      </c>
      <c r="E776">
        <v>26</v>
      </c>
    </row>
    <row r="777" spans="1:5" x14ac:dyDescent="0.3">
      <c r="A777" t="s">
        <v>8219</v>
      </c>
      <c r="B777">
        <v>42</v>
      </c>
      <c r="D777" t="s">
        <v>8221</v>
      </c>
      <c r="E777">
        <v>23</v>
      </c>
    </row>
    <row r="778" spans="1:5" x14ac:dyDescent="0.3">
      <c r="A778" t="s">
        <v>8219</v>
      </c>
      <c r="B778">
        <v>42</v>
      </c>
      <c r="D778" t="s">
        <v>8221</v>
      </c>
      <c r="E778">
        <v>0</v>
      </c>
    </row>
    <row r="779" spans="1:5" x14ac:dyDescent="0.3">
      <c r="A779" t="s">
        <v>8219</v>
      </c>
      <c r="B779">
        <v>49</v>
      </c>
      <c r="D779" t="s">
        <v>8221</v>
      </c>
      <c r="E779">
        <v>140</v>
      </c>
    </row>
    <row r="780" spans="1:5" x14ac:dyDescent="0.3">
      <c r="A780" t="s">
        <v>8219</v>
      </c>
      <c r="B780">
        <v>56</v>
      </c>
      <c r="D780" t="s">
        <v>8221</v>
      </c>
      <c r="E780">
        <v>0</v>
      </c>
    </row>
    <row r="781" spans="1:5" x14ac:dyDescent="0.3">
      <c r="A781" t="s">
        <v>8219</v>
      </c>
      <c r="B781">
        <v>25</v>
      </c>
      <c r="D781" t="s">
        <v>8221</v>
      </c>
      <c r="E781">
        <v>6</v>
      </c>
    </row>
    <row r="782" spans="1:5" x14ac:dyDescent="0.3">
      <c r="A782" t="s">
        <v>8219</v>
      </c>
      <c r="B782">
        <v>52</v>
      </c>
      <c r="D782" t="s">
        <v>8221</v>
      </c>
      <c r="E782">
        <v>100</v>
      </c>
    </row>
    <row r="783" spans="1:5" x14ac:dyDescent="0.3">
      <c r="A783" t="s">
        <v>8219</v>
      </c>
      <c r="B783">
        <v>34</v>
      </c>
      <c r="D783" t="s">
        <v>8221</v>
      </c>
      <c r="E783">
        <v>0</v>
      </c>
    </row>
    <row r="784" spans="1:5" x14ac:dyDescent="0.3">
      <c r="A784" t="s">
        <v>8219</v>
      </c>
      <c r="B784">
        <v>67</v>
      </c>
      <c r="D784" t="s">
        <v>8221</v>
      </c>
      <c r="E784">
        <v>4</v>
      </c>
    </row>
    <row r="785" spans="1:5" x14ac:dyDescent="0.3">
      <c r="A785" t="s">
        <v>8219</v>
      </c>
      <c r="B785">
        <v>70</v>
      </c>
      <c r="D785" t="s">
        <v>8221</v>
      </c>
      <c r="E785">
        <v>8</v>
      </c>
    </row>
    <row r="786" spans="1:5" x14ac:dyDescent="0.3">
      <c r="A786" t="s">
        <v>8219</v>
      </c>
      <c r="B786">
        <v>89</v>
      </c>
      <c r="D786" t="s">
        <v>8221</v>
      </c>
      <c r="E786">
        <v>0</v>
      </c>
    </row>
    <row r="787" spans="1:5" x14ac:dyDescent="0.3">
      <c r="A787" t="s">
        <v>8219</v>
      </c>
      <c r="B787">
        <v>107</v>
      </c>
      <c r="D787" t="s">
        <v>8221</v>
      </c>
      <c r="E787">
        <v>16</v>
      </c>
    </row>
    <row r="788" spans="1:5" x14ac:dyDescent="0.3">
      <c r="A788" t="s">
        <v>8219</v>
      </c>
      <c r="B788">
        <v>159</v>
      </c>
      <c r="D788" t="s">
        <v>8221</v>
      </c>
      <c r="E788">
        <v>2</v>
      </c>
    </row>
    <row r="789" spans="1:5" x14ac:dyDescent="0.3">
      <c r="A789" t="s">
        <v>8219</v>
      </c>
      <c r="B789">
        <v>181</v>
      </c>
      <c r="D789" t="s">
        <v>8221</v>
      </c>
      <c r="E789">
        <v>48</v>
      </c>
    </row>
    <row r="790" spans="1:5" x14ac:dyDescent="0.3">
      <c r="A790" t="s">
        <v>8219</v>
      </c>
      <c r="B790">
        <v>131</v>
      </c>
      <c r="D790" t="s">
        <v>8221</v>
      </c>
      <c r="E790">
        <v>2</v>
      </c>
    </row>
    <row r="791" spans="1:5" x14ac:dyDescent="0.3">
      <c r="A791" t="s">
        <v>8219</v>
      </c>
      <c r="B791">
        <v>125</v>
      </c>
      <c r="D791" t="s">
        <v>8221</v>
      </c>
      <c r="E791">
        <v>2</v>
      </c>
    </row>
    <row r="792" spans="1:5" x14ac:dyDescent="0.3">
      <c r="A792" t="s">
        <v>8219</v>
      </c>
      <c r="B792">
        <v>61</v>
      </c>
      <c r="D792" t="s">
        <v>8221</v>
      </c>
      <c r="E792">
        <v>1</v>
      </c>
    </row>
    <row r="793" spans="1:5" x14ac:dyDescent="0.3">
      <c r="A793" t="s">
        <v>8219</v>
      </c>
      <c r="B793">
        <v>90</v>
      </c>
      <c r="D793" t="s">
        <v>8221</v>
      </c>
      <c r="E793">
        <v>17</v>
      </c>
    </row>
    <row r="794" spans="1:5" x14ac:dyDescent="0.3">
      <c r="A794" t="s">
        <v>8219</v>
      </c>
      <c r="B794">
        <v>35</v>
      </c>
      <c r="D794" t="s">
        <v>8221</v>
      </c>
      <c r="E794">
        <v>0</v>
      </c>
    </row>
    <row r="795" spans="1:5" x14ac:dyDescent="0.3">
      <c r="A795" t="s">
        <v>8219</v>
      </c>
      <c r="B795">
        <v>90</v>
      </c>
      <c r="D795" t="s">
        <v>8221</v>
      </c>
      <c r="E795">
        <v>11</v>
      </c>
    </row>
    <row r="796" spans="1:5" x14ac:dyDescent="0.3">
      <c r="A796" t="s">
        <v>8219</v>
      </c>
      <c r="B796">
        <v>4</v>
      </c>
      <c r="D796" t="s">
        <v>8221</v>
      </c>
      <c r="E796">
        <v>95</v>
      </c>
    </row>
    <row r="797" spans="1:5" x14ac:dyDescent="0.3">
      <c r="A797" t="s">
        <v>8219</v>
      </c>
      <c r="B797">
        <v>120</v>
      </c>
      <c r="D797" t="s">
        <v>8221</v>
      </c>
      <c r="E797">
        <v>13</v>
      </c>
    </row>
    <row r="798" spans="1:5" x14ac:dyDescent="0.3">
      <c r="A798" t="s">
        <v>8219</v>
      </c>
      <c r="B798">
        <v>14</v>
      </c>
      <c r="D798" t="s">
        <v>8221</v>
      </c>
      <c r="E798">
        <v>2</v>
      </c>
    </row>
    <row r="799" spans="1:5" x14ac:dyDescent="0.3">
      <c r="A799" t="s">
        <v>8219</v>
      </c>
      <c r="B799">
        <v>27</v>
      </c>
      <c r="D799" t="s">
        <v>8221</v>
      </c>
      <c r="E799">
        <v>2</v>
      </c>
    </row>
    <row r="800" spans="1:5" x14ac:dyDescent="0.3">
      <c r="A800" t="s">
        <v>8219</v>
      </c>
      <c r="B800">
        <v>49</v>
      </c>
      <c r="D800" t="s">
        <v>8221</v>
      </c>
      <c r="E800">
        <v>3</v>
      </c>
    </row>
    <row r="801" spans="1:5" x14ac:dyDescent="0.3">
      <c r="A801" t="s">
        <v>8219</v>
      </c>
      <c r="B801">
        <v>102</v>
      </c>
      <c r="D801" t="s">
        <v>8221</v>
      </c>
      <c r="E801">
        <v>0</v>
      </c>
    </row>
    <row r="802" spans="1:5" x14ac:dyDescent="0.3">
      <c r="A802" t="s">
        <v>8219</v>
      </c>
      <c r="B802">
        <v>3</v>
      </c>
      <c r="D802" t="s">
        <v>8221</v>
      </c>
      <c r="E802">
        <v>0</v>
      </c>
    </row>
    <row r="803" spans="1:5" x14ac:dyDescent="0.3">
      <c r="A803" t="s">
        <v>8219</v>
      </c>
      <c r="B803">
        <v>25</v>
      </c>
      <c r="D803" t="s">
        <v>8221</v>
      </c>
      <c r="E803">
        <v>0</v>
      </c>
    </row>
    <row r="804" spans="1:5" x14ac:dyDescent="0.3">
      <c r="A804" t="s">
        <v>8219</v>
      </c>
      <c r="B804">
        <v>118</v>
      </c>
      <c r="D804" t="s">
        <v>8221</v>
      </c>
      <c r="E804">
        <v>2</v>
      </c>
    </row>
    <row r="805" spans="1:5" x14ac:dyDescent="0.3">
      <c r="A805" t="s">
        <v>8219</v>
      </c>
      <c r="B805">
        <v>57</v>
      </c>
      <c r="D805" t="s">
        <v>8221</v>
      </c>
      <c r="E805">
        <v>24</v>
      </c>
    </row>
    <row r="806" spans="1:5" x14ac:dyDescent="0.3">
      <c r="A806" t="s">
        <v>8219</v>
      </c>
      <c r="B806">
        <v>11</v>
      </c>
      <c r="D806" t="s">
        <v>8221</v>
      </c>
      <c r="E806">
        <v>25</v>
      </c>
    </row>
    <row r="807" spans="1:5" x14ac:dyDescent="0.3">
      <c r="A807" t="s">
        <v>8219</v>
      </c>
      <c r="B807">
        <v>33</v>
      </c>
      <c r="D807" t="s">
        <v>8221</v>
      </c>
      <c r="E807">
        <v>3</v>
      </c>
    </row>
    <row r="808" spans="1:5" x14ac:dyDescent="0.3">
      <c r="A808" t="s">
        <v>8219</v>
      </c>
      <c r="B808">
        <v>40</v>
      </c>
      <c r="D808" t="s">
        <v>8221</v>
      </c>
      <c r="E808">
        <v>41</v>
      </c>
    </row>
    <row r="809" spans="1:5" x14ac:dyDescent="0.3">
      <c r="A809" t="s">
        <v>8219</v>
      </c>
      <c r="B809">
        <v>50</v>
      </c>
      <c r="D809" t="s">
        <v>8221</v>
      </c>
      <c r="E809">
        <v>2</v>
      </c>
    </row>
    <row r="810" spans="1:5" x14ac:dyDescent="0.3">
      <c r="A810" t="s">
        <v>8219</v>
      </c>
      <c r="B810">
        <v>38</v>
      </c>
      <c r="D810" t="s">
        <v>8221</v>
      </c>
      <c r="E810">
        <v>4</v>
      </c>
    </row>
    <row r="811" spans="1:5" x14ac:dyDescent="0.3">
      <c r="A811" t="s">
        <v>8219</v>
      </c>
      <c r="B811">
        <v>96</v>
      </c>
      <c r="D811" t="s">
        <v>8221</v>
      </c>
      <c r="E811">
        <v>99</v>
      </c>
    </row>
    <row r="812" spans="1:5" x14ac:dyDescent="0.3">
      <c r="A812" t="s">
        <v>8219</v>
      </c>
      <c r="B812">
        <v>48</v>
      </c>
      <c r="D812" t="s">
        <v>8221</v>
      </c>
      <c r="E812">
        <v>4</v>
      </c>
    </row>
    <row r="813" spans="1:5" x14ac:dyDescent="0.3">
      <c r="A813" t="s">
        <v>8219</v>
      </c>
      <c r="B813">
        <v>33</v>
      </c>
      <c r="D813" t="s">
        <v>8221</v>
      </c>
      <c r="E813">
        <v>4</v>
      </c>
    </row>
    <row r="814" spans="1:5" x14ac:dyDescent="0.3">
      <c r="A814" t="s">
        <v>8219</v>
      </c>
      <c r="B814">
        <v>226</v>
      </c>
      <c r="D814" t="s">
        <v>8221</v>
      </c>
      <c r="E814">
        <v>38</v>
      </c>
    </row>
    <row r="815" spans="1:5" x14ac:dyDescent="0.3">
      <c r="A815" t="s">
        <v>8219</v>
      </c>
      <c r="B815">
        <v>14</v>
      </c>
      <c r="D815" t="s">
        <v>8221</v>
      </c>
      <c r="E815">
        <v>285</v>
      </c>
    </row>
    <row r="816" spans="1:5" x14ac:dyDescent="0.3">
      <c r="A816" t="s">
        <v>8219</v>
      </c>
      <c r="B816">
        <v>20</v>
      </c>
      <c r="D816" t="s">
        <v>8221</v>
      </c>
      <c r="E816">
        <v>1</v>
      </c>
    </row>
    <row r="817" spans="1:5" x14ac:dyDescent="0.3">
      <c r="A817" t="s">
        <v>8219</v>
      </c>
      <c r="B817">
        <v>25</v>
      </c>
      <c r="D817" t="s">
        <v>8221</v>
      </c>
      <c r="E817">
        <v>42</v>
      </c>
    </row>
    <row r="818" spans="1:5" x14ac:dyDescent="0.3">
      <c r="A818" t="s">
        <v>8219</v>
      </c>
      <c r="B818">
        <v>90</v>
      </c>
      <c r="D818" t="s">
        <v>8221</v>
      </c>
      <c r="E818">
        <v>26</v>
      </c>
    </row>
    <row r="819" spans="1:5" x14ac:dyDescent="0.3">
      <c r="A819" t="s">
        <v>8219</v>
      </c>
      <c r="B819">
        <v>11</v>
      </c>
      <c r="D819" t="s">
        <v>8221</v>
      </c>
      <c r="E819">
        <v>2</v>
      </c>
    </row>
    <row r="820" spans="1:5" x14ac:dyDescent="0.3">
      <c r="A820" t="s">
        <v>8219</v>
      </c>
      <c r="B820">
        <v>55</v>
      </c>
      <c r="D820" t="s">
        <v>8221</v>
      </c>
      <c r="E820">
        <v>4</v>
      </c>
    </row>
    <row r="821" spans="1:5" x14ac:dyDescent="0.3">
      <c r="A821" t="s">
        <v>8219</v>
      </c>
      <c r="B821">
        <v>30</v>
      </c>
      <c r="D821" t="s">
        <v>8221</v>
      </c>
      <c r="E821">
        <v>6</v>
      </c>
    </row>
    <row r="822" spans="1:5" x14ac:dyDescent="0.3">
      <c r="A822" t="s">
        <v>8219</v>
      </c>
      <c r="B822">
        <v>28</v>
      </c>
      <c r="D822" t="s">
        <v>8221</v>
      </c>
      <c r="E822">
        <v>70</v>
      </c>
    </row>
    <row r="823" spans="1:5" x14ac:dyDescent="0.3">
      <c r="A823" t="s">
        <v>8219</v>
      </c>
      <c r="B823">
        <v>45</v>
      </c>
      <c r="D823" t="s">
        <v>8221</v>
      </c>
      <c r="E823">
        <v>9</v>
      </c>
    </row>
    <row r="824" spans="1:5" x14ac:dyDescent="0.3">
      <c r="A824" t="s">
        <v>8219</v>
      </c>
      <c r="B824">
        <v>13</v>
      </c>
      <c r="D824" t="s">
        <v>8221</v>
      </c>
      <c r="E824">
        <v>8</v>
      </c>
    </row>
    <row r="825" spans="1:5" x14ac:dyDescent="0.3">
      <c r="A825" t="s">
        <v>8219</v>
      </c>
      <c r="B825">
        <v>40</v>
      </c>
      <c r="D825" t="s">
        <v>8221</v>
      </c>
      <c r="E825">
        <v>105</v>
      </c>
    </row>
    <row r="826" spans="1:5" x14ac:dyDescent="0.3">
      <c r="A826" t="s">
        <v>8219</v>
      </c>
      <c r="B826">
        <v>21</v>
      </c>
      <c r="D826" t="s">
        <v>8221</v>
      </c>
      <c r="E826">
        <v>12</v>
      </c>
    </row>
    <row r="827" spans="1:5" x14ac:dyDescent="0.3">
      <c r="A827" t="s">
        <v>8219</v>
      </c>
      <c r="B827">
        <v>134</v>
      </c>
      <c r="D827" t="s">
        <v>8221</v>
      </c>
      <c r="E827">
        <v>0</v>
      </c>
    </row>
    <row r="828" spans="1:5" x14ac:dyDescent="0.3">
      <c r="A828" t="s">
        <v>8219</v>
      </c>
      <c r="B828">
        <v>20</v>
      </c>
      <c r="D828" t="s">
        <v>8221</v>
      </c>
      <c r="E828">
        <v>16</v>
      </c>
    </row>
    <row r="829" spans="1:5" x14ac:dyDescent="0.3">
      <c r="A829" t="s">
        <v>8219</v>
      </c>
      <c r="B829">
        <v>19</v>
      </c>
      <c r="D829" t="s">
        <v>8221</v>
      </c>
      <c r="E829">
        <v>7</v>
      </c>
    </row>
    <row r="830" spans="1:5" x14ac:dyDescent="0.3">
      <c r="A830" t="s">
        <v>8219</v>
      </c>
      <c r="B830">
        <v>209</v>
      </c>
      <c r="D830" t="s">
        <v>8221</v>
      </c>
      <c r="E830">
        <v>4</v>
      </c>
    </row>
    <row r="831" spans="1:5" x14ac:dyDescent="0.3">
      <c r="A831" t="s">
        <v>8219</v>
      </c>
      <c r="B831">
        <v>38</v>
      </c>
      <c r="D831" t="s">
        <v>8221</v>
      </c>
      <c r="E831">
        <v>1</v>
      </c>
    </row>
    <row r="832" spans="1:5" x14ac:dyDescent="0.3">
      <c r="A832" t="s">
        <v>8219</v>
      </c>
      <c r="B832">
        <v>24</v>
      </c>
      <c r="D832" t="s">
        <v>8221</v>
      </c>
      <c r="E832">
        <v>28</v>
      </c>
    </row>
    <row r="833" spans="1:5" x14ac:dyDescent="0.3">
      <c r="A833" t="s">
        <v>8219</v>
      </c>
      <c r="B833">
        <v>8</v>
      </c>
      <c r="D833" t="s">
        <v>8221</v>
      </c>
      <c r="E833">
        <v>1</v>
      </c>
    </row>
    <row r="834" spans="1:5" x14ac:dyDescent="0.3">
      <c r="A834" t="s">
        <v>8219</v>
      </c>
      <c r="B834">
        <v>179</v>
      </c>
      <c r="D834" t="s">
        <v>8221</v>
      </c>
      <c r="E834">
        <v>1</v>
      </c>
    </row>
    <row r="835" spans="1:5" x14ac:dyDescent="0.3">
      <c r="A835" t="s">
        <v>8219</v>
      </c>
      <c r="B835">
        <v>26</v>
      </c>
      <c r="D835" t="s">
        <v>8221</v>
      </c>
      <c r="E835">
        <v>5</v>
      </c>
    </row>
    <row r="836" spans="1:5" x14ac:dyDescent="0.3">
      <c r="A836" t="s">
        <v>8219</v>
      </c>
      <c r="B836">
        <v>131</v>
      </c>
      <c r="D836" t="s">
        <v>8221</v>
      </c>
      <c r="E836">
        <v>3</v>
      </c>
    </row>
    <row r="837" spans="1:5" x14ac:dyDescent="0.3">
      <c r="A837" t="s">
        <v>8219</v>
      </c>
      <c r="B837">
        <v>14</v>
      </c>
      <c r="D837" t="s">
        <v>8221</v>
      </c>
      <c r="E837">
        <v>2</v>
      </c>
    </row>
    <row r="838" spans="1:5" x14ac:dyDescent="0.3">
      <c r="A838" t="s">
        <v>8219</v>
      </c>
      <c r="B838">
        <v>174</v>
      </c>
      <c r="D838" t="s">
        <v>8221</v>
      </c>
      <c r="E838">
        <v>0</v>
      </c>
    </row>
    <row r="839" spans="1:5" x14ac:dyDescent="0.3">
      <c r="A839" t="s">
        <v>8219</v>
      </c>
      <c r="B839">
        <v>191</v>
      </c>
      <c r="D839" t="s">
        <v>8221</v>
      </c>
      <c r="E839">
        <v>0</v>
      </c>
    </row>
    <row r="840" spans="1:5" x14ac:dyDescent="0.3">
      <c r="A840" t="s">
        <v>8219</v>
      </c>
      <c r="B840">
        <v>38</v>
      </c>
      <c r="D840" t="s">
        <v>8221</v>
      </c>
      <c r="E840">
        <v>3</v>
      </c>
    </row>
    <row r="841" spans="1:5" x14ac:dyDescent="0.3">
      <c r="A841" t="s">
        <v>8219</v>
      </c>
      <c r="B841">
        <v>22</v>
      </c>
      <c r="D841" t="s">
        <v>8221</v>
      </c>
      <c r="E841">
        <v>0</v>
      </c>
    </row>
    <row r="842" spans="1:5" x14ac:dyDescent="0.3">
      <c r="A842" t="s">
        <v>8219</v>
      </c>
      <c r="B842">
        <v>149</v>
      </c>
      <c r="D842" t="s">
        <v>8221</v>
      </c>
      <c r="E842">
        <v>0</v>
      </c>
    </row>
    <row r="843" spans="1:5" x14ac:dyDescent="0.3">
      <c r="A843" t="s">
        <v>8219</v>
      </c>
      <c r="B843">
        <v>56</v>
      </c>
      <c r="D843" t="s">
        <v>8221</v>
      </c>
      <c r="E843">
        <v>3</v>
      </c>
    </row>
    <row r="844" spans="1:5" x14ac:dyDescent="0.3">
      <c r="A844" t="s">
        <v>8219</v>
      </c>
      <c r="B844">
        <v>19</v>
      </c>
      <c r="D844" t="s">
        <v>8221</v>
      </c>
      <c r="E844">
        <v>7</v>
      </c>
    </row>
    <row r="845" spans="1:5" x14ac:dyDescent="0.3">
      <c r="A845" t="s">
        <v>8219</v>
      </c>
      <c r="B845">
        <v>70</v>
      </c>
      <c r="D845" t="s">
        <v>8221</v>
      </c>
      <c r="E845">
        <v>25</v>
      </c>
    </row>
    <row r="846" spans="1:5" x14ac:dyDescent="0.3">
      <c r="A846" t="s">
        <v>8219</v>
      </c>
      <c r="B846">
        <v>81</v>
      </c>
      <c r="D846" t="s">
        <v>8221</v>
      </c>
      <c r="E846">
        <v>10</v>
      </c>
    </row>
    <row r="847" spans="1:5" x14ac:dyDescent="0.3">
      <c r="A847" t="s">
        <v>8219</v>
      </c>
      <c r="B847">
        <v>32</v>
      </c>
      <c r="D847" t="s">
        <v>8221</v>
      </c>
      <c r="E847">
        <v>3</v>
      </c>
    </row>
    <row r="848" spans="1:5" x14ac:dyDescent="0.3">
      <c r="A848" t="s">
        <v>8219</v>
      </c>
      <c r="B848">
        <v>26</v>
      </c>
      <c r="D848" t="s">
        <v>8221</v>
      </c>
      <c r="E848">
        <v>5</v>
      </c>
    </row>
    <row r="849" spans="1:5" x14ac:dyDescent="0.3">
      <c r="A849" t="s">
        <v>8219</v>
      </c>
      <c r="B849">
        <v>105</v>
      </c>
      <c r="D849" t="s">
        <v>8221</v>
      </c>
      <c r="E849">
        <v>5</v>
      </c>
    </row>
    <row r="850" spans="1:5" x14ac:dyDescent="0.3">
      <c r="A850" t="s">
        <v>8219</v>
      </c>
      <c r="B850">
        <v>29</v>
      </c>
      <c r="D850" t="s">
        <v>8221</v>
      </c>
      <c r="E850">
        <v>27</v>
      </c>
    </row>
    <row r="851" spans="1:5" x14ac:dyDescent="0.3">
      <c r="A851" t="s">
        <v>8219</v>
      </c>
      <c r="B851">
        <v>8</v>
      </c>
      <c r="D851" t="s">
        <v>8221</v>
      </c>
      <c r="E851">
        <v>2</v>
      </c>
    </row>
    <row r="852" spans="1:5" x14ac:dyDescent="0.3">
      <c r="A852" t="s">
        <v>8219</v>
      </c>
      <c r="B852">
        <v>89</v>
      </c>
      <c r="D852" t="s">
        <v>8221</v>
      </c>
      <c r="E852">
        <v>236</v>
      </c>
    </row>
    <row r="853" spans="1:5" x14ac:dyDescent="0.3">
      <c r="A853" t="s">
        <v>8219</v>
      </c>
      <c r="B853">
        <v>44</v>
      </c>
      <c r="D853" t="s">
        <v>8221</v>
      </c>
      <c r="E853">
        <v>1</v>
      </c>
    </row>
    <row r="854" spans="1:5" x14ac:dyDescent="0.3">
      <c r="A854" t="s">
        <v>8219</v>
      </c>
      <c r="B854">
        <v>246</v>
      </c>
      <c r="D854" t="s">
        <v>8221</v>
      </c>
      <c r="E854">
        <v>12</v>
      </c>
    </row>
    <row r="855" spans="1:5" x14ac:dyDescent="0.3">
      <c r="A855" t="s">
        <v>8219</v>
      </c>
      <c r="B855">
        <v>120</v>
      </c>
      <c r="D855" t="s">
        <v>8221</v>
      </c>
      <c r="E855">
        <v>4</v>
      </c>
    </row>
    <row r="856" spans="1:5" x14ac:dyDescent="0.3">
      <c r="A856" t="s">
        <v>8219</v>
      </c>
      <c r="B856">
        <v>26</v>
      </c>
      <c r="D856" t="s">
        <v>8221</v>
      </c>
      <c r="E856">
        <v>3</v>
      </c>
    </row>
    <row r="857" spans="1:5" x14ac:dyDescent="0.3">
      <c r="A857" t="s">
        <v>8219</v>
      </c>
      <c r="B857">
        <v>45</v>
      </c>
      <c r="D857" t="s">
        <v>8221</v>
      </c>
      <c r="E857">
        <v>99</v>
      </c>
    </row>
    <row r="858" spans="1:5" x14ac:dyDescent="0.3">
      <c r="A858" t="s">
        <v>8219</v>
      </c>
      <c r="B858">
        <v>20</v>
      </c>
      <c r="D858" t="s">
        <v>8221</v>
      </c>
      <c r="E858">
        <v>3</v>
      </c>
    </row>
    <row r="859" spans="1:5" x14ac:dyDescent="0.3">
      <c r="A859" t="s">
        <v>8219</v>
      </c>
      <c r="B859">
        <v>47</v>
      </c>
      <c r="D859" t="s">
        <v>8221</v>
      </c>
      <c r="E859">
        <v>3</v>
      </c>
    </row>
    <row r="860" spans="1:5" x14ac:dyDescent="0.3">
      <c r="A860" t="s">
        <v>8219</v>
      </c>
      <c r="B860">
        <v>13</v>
      </c>
      <c r="D860" t="s">
        <v>8221</v>
      </c>
      <c r="E860">
        <v>22</v>
      </c>
    </row>
    <row r="861" spans="1:5" x14ac:dyDescent="0.3">
      <c r="A861" t="s">
        <v>8219</v>
      </c>
      <c r="B861">
        <v>183</v>
      </c>
      <c r="D861" t="s">
        <v>8221</v>
      </c>
      <c r="E861">
        <v>4</v>
      </c>
    </row>
    <row r="862" spans="1:5" x14ac:dyDescent="0.3">
      <c r="A862" t="s">
        <v>8219</v>
      </c>
      <c r="B862">
        <v>21</v>
      </c>
      <c r="D862" t="s">
        <v>8221</v>
      </c>
      <c r="E862">
        <v>534</v>
      </c>
    </row>
    <row r="863" spans="1:5" x14ac:dyDescent="0.3">
      <c r="A863" t="s">
        <v>8219</v>
      </c>
      <c r="B863">
        <v>42</v>
      </c>
      <c r="D863" t="s">
        <v>8221</v>
      </c>
      <c r="E863">
        <v>12</v>
      </c>
    </row>
    <row r="864" spans="1:5" x14ac:dyDescent="0.3">
      <c r="A864" t="s">
        <v>8219</v>
      </c>
      <c r="B864">
        <v>54</v>
      </c>
      <c r="D864" t="s">
        <v>8221</v>
      </c>
      <c r="E864">
        <v>56</v>
      </c>
    </row>
    <row r="865" spans="1:5" x14ac:dyDescent="0.3">
      <c r="A865" t="s">
        <v>8219</v>
      </c>
      <c r="B865">
        <v>38</v>
      </c>
      <c r="D865" t="s">
        <v>8221</v>
      </c>
      <c r="E865">
        <v>11</v>
      </c>
    </row>
    <row r="866" spans="1:5" x14ac:dyDescent="0.3">
      <c r="A866" t="s">
        <v>8219</v>
      </c>
      <c r="B866">
        <v>64</v>
      </c>
      <c r="D866" t="s">
        <v>8221</v>
      </c>
      <c r="E866">
        <v>0</v>
      </c>
    </row>
    <row r="867" spans="1:5" x14ac:dyDescent="0.3">
      <c r="A867" t="s">
        <v>8219</v>
      </c>
      <c r="B867">
        <v>13</v>
      </c>
      <c r="D867" t="s">
        <v>8221</v>
      </c>
      <c r="E867">
        <v>12</v>
      </c>
    </row>
    <row r="868" spans="1:5" x14ac:dyDescent="0.3">
      <c r="A868" t="s">
        <v>8219</v>
      </c>
      <c r="B868">
        <v>33</v>
      </c>
      <c r="D868" t="s">
        <v>8221</v>
      </c>
      <c r="E868">
        <v>5</v>
      </c>
    </row>
    <row r="869" spans="1:5" x14ac:dyDescent="0.3">
      <c r="A869" t="s">
        <v>8219</v>
      </c>
      <c r="B869">
        <v>52</v>
      </c>
      <c r="D869" t="s">
        <v>8221</v>
      </c>
      <c r="E869">
        <v>24</v>
      </c>
    </row>
    <row r="870" spans="1:5" x14ac:dyDescent="0.3">
      <c r="A870" t="s">
        <v>8219</v>
      </c>
      <c r="B870">
        <v>107</v>
      </c>
      <c r="D870" t="s">
        <v>8221</v>
      </c>
      <c r="E870">
        <v>89</v>
      </c>
    </row>
    <row r="871" spans="1:5" x14ac:dyDescent="0.3">
      <c r="A871" t="s">
        <v>8219</v>
      </c>
      <c r="B871">
        <v>11</v>
      </c>
      <c r="D871" t="s">
        <v>8221</v>
      </c>
      <c r="E871">
        <v>1</v>
      </c>
    </row>
    <row r="872" spans="1:5" x14ac:dyDescent="0.3">
      <c r="A872" t="s">
        <v>8219</v>
      </c>
      <c r="B872">
        <v>34</v>
      </c>
      <c r="D872" t="s">
        <v>8221</v>
      </c>
      <c r="E872">
        <v>55</v>
      </c>
    </row>
    <row r="873" spans="1:5" x14ac:dyDescent="0.3">
      <c r="A873" t="s">
        <v>8219</v>
      </c>
      <c r="B873">
        <v>75</v>
      </c>
      <c r="D873" t="s">
        <v>8221</v>
      </c>
      <c r="E873">
        <v>2</v>
      </c>
    </row>
    <row r="874" spans="1:5" x14ac:dyDescent="0.3">
      <c r="A874" t="s">
        <v>8219</v>
      </c>
      <c r="B874">
        <v>26</v>
      </c>
      <c r="D874" t="s">
        <v>8221</v>
      </c>
      <c r="E874">
        <v>0</v>
      </c>
    </row>
    <row r="875" spans="1:5" x14ac:dyDescent="0.3">
      <c r="A875" t="s">
        <v>8219</v>
      </c>
      <c r="B875">
        <v>50</v>
      </c>
      <c r="D875" t="s">
        <v>8221</v>
      </c>
      <c r="E875">
        <v>4</v>
      </c>
    </row>
    <row r="876" spans="1:5" x14ac:dyDescent="0.3">
      <c r="A876" t="s">
        <v>8219</v>
      </c>
      <c r="B876">
        <v>80</v>
      </c>
      <c r="D876" t="s">
        <v>8221</v>
      </c>
      <c r="E876">
        <v>6</v>
      </c>
    </row>
    <row r="877" spans="1:5" x14ac:dyDescent="0.3">
      <c r="A877" t="s">
        <v>8219</v>
      </c>
      <c r="B877">
        <v>110</v>
      </c>
      <c r="D877" t="s">
        <v>8221</v>
      </c>
      <c r="E877">
        <v>4</v>
      </c>
    </row>
    <row r="878" spans="1:5" x14ac:dyDescent="0.3">
      <c r="A878" t="s">
        <v>8219</v>
      </c>
      <c r="B878">
        <v>77</v>
      </c>
      <c r="D878" t="s">
        <v>8221</v>
      </c>
      <c r="E878">
        <v>4</v>
      </c>
    </row>
    <row r="879" spans="1:5" x14ac:dyDescent="0.3">
      <c r="A879" t="s">
        <v>8219</v>
      </c>
      <c r="B879">
        <v>50</v>
      </c>
      <c r="D879" t="s">
        <v>8221</v>
      </c>
      <c r="E879">
        <v>2</v>
      </c>
    </row>
    <row r="880" spans="1:5" x14ac:dyDescent="0.3">
      <c r="A880" t="s">
        <v>8219</v>
      </c>
      <c r="B880">
        <v>145</v>
      </c>
      <c r="D880" t="s">
        <v>8221</v>
      </c>
      <c r="E880">
        <v>5</v>
      </c>
    </row>
    <row r="881" spans="1:5" x14ac:dyDescent="0.3">
      <c r="A881" t="s">
        <v>8219</v>
      </c>
      <c r="B881">
        <v>29</v>
      </c>
      <c r="D881" t="s">
        <v>8221</v>
      </c>
      <c r="E881">
        <v>83</v>
      </c>
    </row>
    <row r="882" spans="1:5" x14ac:dyDescent="0.3">
      <c r="A882" t="s">
        <v>8219</v>
      </c>
      <c r="B882">
        <v>114</v>
      </c>
      <c r="D882" t="s">
        <v>8221</v>
      </c>
      <c r="E882">
        <v>57</v>
      </c>
    </row>
    <row r="883" spans="1:5" x14ac:dyDescent="0.3">
      <c r="A883" t="s">
        <v>8219</v>
      </c>
      <c r="B883">
        <v>96</v>
      </c>
      <c r="D883" t="s">
        <v>8221</v>
      </c>
      <c r="E883">
        <v>311</v>
      </c>
    </row>
    <row r="884" spans="1:5" x14ac:dyDescent="0.3">
      <c r="A884" t="s">
        <v>8219</v>
      </c>
      <c r="B884">
        <v>31</v>
      </c>
      <c r="D884" t="s">
        <v>8221</v>
      </c>
      <c r="E884">
        <v>2</v>
      </c>
    </row>
    <row r="885" spans="1:5" x14ac:dyDescent="0.3">
      <c r="A885" t="s">
        <v>8219</v>
      </c>
      <c r="B885">
        <v>4883</v>
      </c>
      <c r="D885" t="s">
        <v>8221</v>
      </c>
      <c r="E885">
        <v>16</v>
      </c>
    </row>
    <row r="886" spans="1:5" x14ac:dyDescent="0.3">
      <c r="A886" t="s">
        <v>8219</v>
      </c>
      <c r="B886">
        <v>95</v>
      </c>
      <c r="D886" t="s">
        <v>8221</v>
      </c>
      <c r="E886">
        <v>9</v>
      </c>
    </row>
    <row r="887" spans="1:5" x14ac:dyDescent="0.3">
      <c r="A887" t="s">
        <v>8219</v>
      </c>
      <c r="B887">
        <v>2478</v>
      </c>
      <c r="D887" t="s">
        <v>8221</v>
      </c>
      <c r="E887">
        <v>1</v>
      </c>
    </row>
    <row r="888" spans="1:5" x14ac:dyDescent="0.3">
      <c r="A888" t="s">
        <v>8219</v>
      </c>
      <c r="B888">
        <v>1789</v>
      </c>
      <c r="D888" t="s">
        <v>8221</v>
      </c>
      <c r="E888">
        <v>12</v>
      </c>
    </row>
    <row r="889" spans="1:5" x14ac:dyDescent="0.3">
      <c r="A889" t="s">
        <v>8219</v>
      </c>
      <c r="B889">
        <v>680</v>
      </c>
      <c r="D889" t="s">
        <v>8221</v>
      </c>
      <c r="E889">
        <v>0</v>
      </c>
    </row>
    <row r="890" spans="1:5" x14ac:dyDescent="0.3">
      <c r="A890" t="s">
        <v>8219</v>
      </c>
      <c r="B890">
        <v>70</v>
      </c>
      <c r="D890" t="s">
        <v>8221</v>
      </c>
      <c r="E890">
        <v>20</v>
      </c>
    </row>
    <row r="891" spans="1:5" x14ac:dyDescent="0.3">
      <c r="A891" t="s">
        <v>8219</v>
      </c>
      <c r="B891">
        <v>23</v>
      </c>
      <c r="D891" t="s">
        <v>8221</v>
      </c>
      <c r="E891">
        <v>16</v>
      </c>
    </row>
    <row r="892" spans="1:5" x14ac:dyDescent="0.3">
      <c r="A892" t="s">
        <v>8219</v>
      </c>
      <c r="B892">
        <v>4245</v>
      </c>
      <c r="D892" t="s">
        <v>8221</v>
      </c>
      <c r="E892">
        <v>33</v>
      </c>
    </row>
    <row r="893" spans="1:5" x14ac:dyDescent="0.3">
      <c r="A893" t="s">
        <v>8219</v>
      </c>
      <c r="B893">
        <v>943</v>
      </c>
      <c r="D893" t="s">
        <v>8221</v>
      </c>
      <c r="E893">
        <v>2</v>
      </c>
    </row>
    <row r="894" spans="1:5" x14ac:dyDescent="0.3">
      <c r="A894" t="s">
        <v>8219</v>
      </c>
      <c r="B894">
        <v>1876</v>
      </c>
      <c r="D894" t="s">
        <v>8221</v>
      </c>
      <c r="E894">
        <v>6</v>
      </c>
    </row>
    <row r="895" spans="1:5" x14ac:dyDescent="0.3">
      <c r="A895" t="s">
        <v>8219</v>
      </c>
      <c r="B895">
        <v>834</v>
      </c>
      <c r="D895" t="s">
        <v>8221</v>
      </c>
      <c r="E895">
        <v>0</v>
      </c>
    </row>
    <row r="896" spans="1:5" x14ac:dyDescent="0.3">
      <c r="A896" t="s">
        <v>8219</v>
      </c>
      <c r="B896">
        <v>682</v>
      </c>
      <c r="D896" t="s">
        <v>8221</v>
      </c>
      <c r="E896">
        <v>3</v>
      </c>
    </row>
    <row r="897" spans="1:5" x14ac:dyDescent="0.3">
      <c r="A897" t="s">
        <v>8219</v>
      </c>
      <c r="B897">
        <v>147</v>
      </c>
      <c r="D897" t="s">
        <v>8221</v>
      </c>
      <c r="E897">
        <v>0</v>
      </c>
    </row>
    <row r="898" spans="1:5" x14ac:dyDescent="0.3">
      <c r="A898" t="s">
        <v>8219</v>
      </c>
      <c r="B898">
        <v>415</v>
      </c>
      <c r="D898" t="s">
        <v>8221</v>
      </c>
      <c r="E898">
        <v>3</v>
      </c>
    </row>
    <row r="899" spans="1:5" x14ac:dyDescent="0.3">
      <c r="A899" t="s">
        <v>8219</v>
      </c>
      <c r="B899">
        <v>290</v>
      </c>
      <c r="D899" t="s">
        <v>8221</v>
      </c>
      <c r="E899">
        <v>13</v>
      </c>
    </row>
    <row r="900" spans="1:5" x14ac:dyDescent="0.3">
      <c r="A900" t="s">
        <v>8219</v>
      </c>
      <c r="B900">
        <v>365</v>
      </c>
      <c r="D900" t="s">
        <v>8221</v>
      </c>
      <c r="E900">
        <v>6</v>
      </c>
    </row>
    <row r="901" spans="1:5" x14ac:dyDescent="0.3">
      <c r="A901" t="s">
        <v>8219</v>
      </c>
      <c r="B901">
        <v>660</v>
      </c>
      <c r="D901" t="s">
        <v>8221</v>
      </c>
      <c r="E901">
        <v>1</v>
      </c>
    </row>
    <row r="902" spans="1:5" x14ac:dyDescent="0.3">
      <c r="A902" t="s">
        <v>8219</v>
      </c>
      <c r="B902">
        <v>1356</v>
      </c>
      <c r="D902" t="s">
        <v>8221</v>
      </c>
      <c r="E902">
        <v>0</v>
      </c>
    </row>
    <row r="903" spans="1:5" x14ac:dyDescent="0.3">
      <c r="A903" t="s">
        <v>8219</v>
      </c>
      <c r="B903">
        <v>424</v>
      </c>
      <c r="D903" t="s">
        <v>8221</v>
      </c>
      <c r="E903">
        <v>5</v>
      </c>
    </row>
    <row r="904" spans="1:5" x14ac:dyDescent="0.3">
      <c r="A904" t="s">
        <v>8219</v>
      </c>
      <c r="B904">
        <v>33</v>
      </c>
      <c r="D904" t="s">
        <v>8221</v>
      </c>
      <c r="E904">
        <v>0</v>
      </c>
    </row>
    <row r="905" spans="1:5" x14ac:dyDescent="0.3">
      <c r="A905" t="s">
        <v>8219</v>
      </c>
      <c r="B905">
        <v>1633</v>
      </c>
      <c r="D905" t="s">
        <v>8221</v>
      </c>
      <c r="E905">
        <v>36</v>
      </c>
    </row>
    <row r="906" spans="1:5" x14ac:dyDescent="0.3">
      <c r="A906" t="s">
        <v>8219</v>
      </c>
      <c r="B906">
        <v>306</v>
      </c>
      <c r="D906" t="s">
        <v>8221</v>
      </c>
      <c r="E906">
        <v>1</v>
      </c>
    </row>
    <row r="907" spans="1:5" x14ac:dyDescent="0.3">
      <c r="A907" t="s">
        <v>8219</v>
      </c>
      <c r="B907">
        <v>205</v>
      </c>
      <c r="D907" t="s">
        <v>8221</v>
      </c>
      <c r="E907">
        <v>1</v>
      </c>
    </row>
    <row r="908" spans="1:5" x14ac:dyDescent="0.3">
      <c r="A908" t="s">
        <v>8219</v>
      </c>
      <c r="B908">
        <v>1281</v>
      </c>
      <c r="D908" t="s">
        <v>8221</v>
      </c>
      <c r="E908">
        <v>1</v>
      </c>
    </row>
    <row r="909" spans="1:5" x14ac:dyDescent="0.3">
      <c r="A909" t="s">
        <v>8219</v>
      </c>
      <c r="B909">
        <v>103</v>
      </c>
      <c r="D909" t="s">
        <v>8221</v>
      </c>
      <c r="E909">
        <v>9</v>
      </c>
    </row>
    <row r="910" spans="1:5" x14ac:dyDescent="0.3">
      <c r="A910" t="s">
        <v>8219</v>
      </c>
      <c r="B910">
        <v>1513</v>
      </c>
      <c r="D910" t="s">
        <v>8221</v>
      </c>
      <c r="E910">
        <v>1</v>
      </c>
    </row>
    <row r="911" spans="1:5" x14ac:dyDescent="0.3">
      <c r="A911" t="s">
        <v>8219</v>
      </c>
      <c r="B911">
        <v>405</v>
      </c>
      <c r="D911" t="s">
        <v>8221</v>
      </c>
      <c r="E911">
        <v>0</v>
      </c>
    </row>
    <row r="912" spans="1:5" x14ac:dyDescent="0.3">
      <c r="A912" t="s">
        <v>8219</v>
      </c>
      <c r="B912">
        <v>510</v>
      </c>
      <c r="D912" t="s">
        <v>8221</v>
      </c>
      <c r="E912">
        <v>1</v>
      </c>
    </row>
    <row r="913" spans="1:5" x14ac:dyDescent="0.3">
      <c r="A913" t="s">
        <v>8219</v>
      </c>
      <c r="B913">
        <v>1887</v>
      </c>
      <c r="D913" t="s">
        <v>8221</v>
      </c>
      <c r="E913">
        <v>1</v>
      </c>
    </row>
    <row r="914" spans="1:5" x14ac:dyDescent="0.3">
      <c r="A914" t="s">
        <v>8219</v>
      </c>
      <c r="B914">
        <v>701</v>
      </c>
      <c r="D914" t="s">
        <v>8221</v>
      </c>
      <c r="E914">
        <v>4</v>
      </c>
    </row>
    <row r="915" spans="1:5" x14ac:dyDescent="0.3">
      <c r="A915" t="s">
        <v>8219</v>
      </c>
      <c r="B915">
        <v>3863</v>
      </c>
      <c r="D915" t="s">
        <v>8221</v>
      </c>
      <c r="E915">
        <v>2</v>
      </c>
    </row>
    <row r="916" spans="1:5" x14ac:dyDescent="0.3">
      <c r="A916" t="s">
        <v>8219</v>
      </c>
      <c r="B916">
        <v>238</v>
      </c>
      <c r="D916" t="s">
        <v>8221</v>
      </c>
      <c r="E916">
        <v>2</v>
      </c>
    </row>
    <row r="917" spans="1:5" x14ac:dyDescent="0.3">
      <c r="A917" t="s">
        <v>8219</v>
      </c>
      <c r="B917">
        <v>2051</v>
      </c>
      <c r="D917" t="s">
        <v>8221</v>
      </c>
      <c r="E917">
        <v>2</v>
      </c>
    </row>
    <row r="918" spans="1:5" x14ac:dyDescent="0.3">
      <c r="A918" t="s">
        <v>8219</v>
      </c>
      <c r="B918">
        <v>402</v>
      </c>
      <c r="D918" t="s">
        <v>8221</v>
      </c>
      <c r="E918">
        <v>0</v>
      </c>
    </row>
    <row r="919" spans="1:5" x14ac:dyDescent="0.3">
      <c r="A919" t="s">
        <v>8219</v>
      </c>
      <c r="B919">
        <v>253</v>
      </c>
      <c r="D919" t="s">
        <v>8221</v>
      </c>
      <c r="E919">
        <v>2</v>
      </c>
    </row>
    <row r="920" spans="1:5" x14ac:dyDescent="0.3">
      <c r="A920" t="s">
        <v>8219</v>
      </c>
      <c r="B920">
        <v>473</v>
      </c>
      <c r="D920" t="s">
        <v>8221</v>
      </c>
      <c r="E920">
        <v>4</v>
      </c>
    </row>
    <row r="921" spans="1:5" x14ac:dyDescent="0.3">
      <c r="A921" t="s">
        <v>8219</v>
      </c>
      <c r="B921">
        <v>821</v>
      </c>
      <c r="D921" t="s">
        <v>8221</v>
      </c>
      <c r="E921">
        <v>2</v>
      </c>
    </row>
    <row r="922" spans="1:5" x14ac:dyDescent="0.3">
      <c r="A922" t="s">
        <v>8219</v>
      </c>
      <c r="B922">
        <v>388</v>
      </c>
      <c r="D922" t="s">
        <v>8221</v>
      </c>
      <c r="E922">
        <v>0</v>
      </c>
    </row>
    <row r="923" spans="1:5" x14ac:dyDescent="0.3">
      <c r="A923" t="s">
        <v>8219</v>
      </c>
      <c r="B923">
        <v>813</v>
      </c>
      <c r="D923" t="s">
        <v>8221</v>
      </c>
      <c r="E923">
        <v>1</v>
      </c>
    </row>
    <row r="924" spans="1:5" x14ac:dyDescent="0.3">
      <c r="A924" t="s">
        <v>8219</v>
      </c>
      <c r="B924">
        <v>1945</v>
      </c>
      <c r="D924" t="s">
        <v>8221</v>
      </c>
      <c r="E924">
        <v>0</v>
      </c>
    </row>
    <row r="925" spans="1:5" x14ac:dyDescent="0.3">
      <c r="A925" t="s">
        <v>8219</v>
      </c>
      <c r="B925">
        <v>1637</v>
      </c>
      <c r="D925" t="s">
        <v>8221</v>
      </c>
      <c r="E925">
        <v>2</v>
      </c>
    </row>
    <row r="926" spans="1:5" x14ac:dyDescent="0.3">
      <c r="A926" t="s">
        <v>8219</v>
      </c>
      <c r="B926">
        <v>1375</v>
      </c>
      <c r="D926" t="s">
        <v>8221</v>
      </c>
      <c r="E926">
        <v>7</v>
      </c>
    </row>
    <row r="927" spans="1:5" x14ac:dyDescent="0.3">
      <c r="A927" t="s">
        <v>8219</v>
      </c>
      <c r="B927">
        <v>17</v>
      </c>
      <c r="D927" t="s">
        <v>8221</v>
      </c>
      <c r="E927">
        <v>5</v>
      </c>
    </row>
    <row r="928" spans="1:5" x14ac:dyDescent="0.3">
      <c r="A928" t="s">
        <v>8219</v>
      </c>
      <c r="B928">
        <v>354</v>
      </c>
      <c r="D928" t="s">
        <v>8221</v>
      </c>
      <c r="E928">
        <v>0</v>
      </c>
    </row>
    <row r="929" spans="1:5" x14ac:dyDescent="0.3">
      <c r="A929" t="s">
        <v>8219</v>
      </c>
      <c r="B929">
        <v>191</v>
      </c>
      <c r="D929" t="s">
        <v>8221</v>
      </c>
      <c r="E929">
        <v>0</v>
      </c>
    </row>
    <row r="930" spans="1:5" x14ac:dyDescent="0.3">
      <c r="A930" t="s">
        <v>8219</v>
      </c>
      <c r="B930">
        <v>303</v>
      </c>
      <c r="D930" t="s">
        <v>8221</v>
      </c>
      <c r="E930">
        <v>0</v>
      </c>
    </row>
    <row r="931" spans="1:5" x14ac:dyDescent="0.3">
      <c r="A931" t="s">
        <v>8219</v>
      </c>
      <c r="B931">
        <v>137</v>
      </c>
      <c r="D931" t="s">
        <v>8221</v>
      </c>
      <c r="E931">
        <v>2</v>
      </c>
    </row>
    <row r="932" spans="1:5" x14ac:dyDescent="0.3">
      <c r="A932" t="s">
        <v>8219</v>
      </c>
      <c r="B932">
        <v>41</v>
      </c>
      <c r="D932" t="s">
        <v>8221</v>
      </c>
      <c r="E932">
        <v>0</v>
      </c>
    </row>
    <row r="933" spans="1:5" x14ac:dyDescent="0.3">
      <c r="A933" t="s">
        <v>8219</v>
      </c>
      <c r="B933">
        <v>398</v>
      </c>
      <c r="D933" t="s">
        <v>8221</v>
      </c>
      <c r="E933">
        <v>0</v>
      </c>
    </row>
    <row r="934" spans="1:5" x14ac:dyDescent="0.3">
      <c r="A934" t="s">
        <v>8219</v>
      </c>
      <c r="B934">
        <v>1737</v>
      </c>
      <c r="D934" t="s">
        <v>8221</v>
      </c>
      <c r="E934">
        <v>28</v>
      </c>
    </row>
    <row r="935" spans="1:5" x14ac:dyDescent="0.3">
      <c r="A935" t="s">
        <v>8219</v>
      </c>
      <c r="B935">
        <v>971</v>
      </c>
      <c r="D935" t="s">
        <v>8221</v>
      </c>
      <c r="E935">
        <v>2</v>
      </c>
    </row>
    <row r="936" spans="1:5" x14ac:dyDescent="0.3">
      <c r="A936" t="s">
        <v>8219</v>
      </c>
      <c r="B936">
        <v>183</v>
      </c>
      <c r="D936" t="s">
        <v>8221</v>
      </c>
      <c r="E936">
        <v>0</v>
      </c>
    </row>
    <row r="937" spans="1:5" x14ac:dyDescent="0.3">
      <c r="A937" t="s">
        <v>8219</v>
      </c>
      <c r="B937">
        <v>4562</v>
      </c>
      <c r="D937" t="s">
        <v>8221</v>
      </c>
      <c r="E937">
        <v>0</v>
      </c>
    </row>
    <row r="938" spans="1:5" x14ac:dyDescent="0.3">
      <c r="A938" t="s">
        <v>8219</v>
      </c>
      <c r="B938">
        <v>26457</v>
      </c>
      <c r="D938" t="s">
        <v>8221</v>
      </c>
      <c r="E938">
        <v>0</v>
      </c>
    </row>
    <row r="939" spans="1:5" x14ac:dyDescent="0.3">
      <c r="A939" t="s">
        <v>8219</v>
      </c>
      <c r="B939">
        <v>162</v>
      </c>
      <c r="D939" t="s">
        <v>8221</v>
      </c>
      <c r="E939">
        <v>4</v>
      </c>
    </row>
    <row r="940" spans="1:5" x14ac:dyDescent="0.3">
      <c r="A940" t="s">
        <v>8219</v>
      </c>
      <c r="B940">
        <v>479</v>
      </c>
      <c r="D940" t="s">
        <v>8221</v>
      </c>
      <c r="E940">
        <v>12</v>
      </c>
    </row>
    <row r="941" spans="1:5" x14ac:dyDescent="0.3">
      <c r="A941" t="s">
        <v>8219</v>
      </c>
      <c r="B941">
        <v>426</v>
      </c>
      <c r="D941" t="s">
        <v>8221</v>
      </c>
      <c r="E941">
        <v>0</v>
      </c>
    </row>
    <row r="942" spans="1:5" x14ac:dyDescent="0.3">
      <c r="A942" t="s">
        <v>8219</v>
      </c>
      <c r="B942">
        <v>450</v>
      </c>
      <c r="D942" t="s">
        <v>8221</v>
      </c>
      <c r="E942">
        <v>33</v>
      </c>
    </row>
    <row r="943" spans="1:5" x14ac:dyDescent="0.3">
      <c r="A943" t="s">
        <v>8219</v>
      </c>
      <c r="B943">
        <v>1780</v>
      </c>
      <c r="D943" t="s">
        <v>8221</v>
      </c>
      <c r="E943">
        <v>0</v>
      </c>
    </row>
    <row r="944" spans="1:5" x14ac:dyDescent="0.3">
      <c r="A944" t="s">
        <v>8219</v>
      </c>
      <c r="B944">
        <v>122</v>
      </c>
      <c r="D944" t="s">
        <v>8221</v>
      </c>
      <c r="E944">
        <v>4</v>
      </c>
    </row>
    <row r="945" spans="1:5" x14ac:dyDescent="0.3">
      <c r="A945" t="s">
        <v>8219</v>
      </c>
      <c r="B945">
        <v>95</v>
      </c>
      <c r="D945" t="s">
        <v>8221</v>
      </c>
      <c r="E945">
        <v>0</v>
      </c>
    </row>
    <row r="946" spans="1:5" x14ac:dyDescent="0.3">
      <c r="A946" t="s">
        <v>8219</v>
      </c>
      <c r="B946">
        <v>325</v>
      </c>
      <c r="D946" t="s">
        <v>8221</v>
      </c>
      <c r="E946">
        <v>11</v>
      </c>
    </row>
    <row r="947" spans="1:5" x14ac:dyDescent="0.3">
      <c r="A947" t="s">
        <v>8219</v>
      </c>
      <c r="B947">
        <v>353</v>
      </c>
      <c r="D947" t="s">
        <v>8221</v>
      </c>
      <c r="E947">
        <v>1</v>
      </c>
    </row>
    <row r="948" spans="1:5" x14ac:dyDescent="0.3">
      <c r="A948" t="s">
        <v>8219</v>
      </c>
      <c r="B948">
        <v>105</v>
      </c>
      <c r="D948" t="s">
        <v>8221</v>
      </c>
      <c r="E948">
        <v>5</v>
      </c>
    </row>
    <row r="949" spans="1:5" x14ac:dyDescent="0.3">
      <c r="A949" t="s">
        <v>8219</v>
      </c>
      <c r="B949">
        <v>729</v>
      </c>
      <c r="D949" t="s">
        <v>8221</v>
      </c>
      <c r="E949">
        <v>0</v>
      </c>
    </row>
    <row r="950" spans="1:5" x14ac:dyDescent="0.3">
      <c r="A950" t="s">
        <v>8219</v>
      </c>
      <c r="B950">
        <v>454</v>
      </c>
      <c r="D950" t="s">
        <v>8221</v>
      </c>
      <c r="E950">
        <v>1</v>
      </c>
    </row>
    <row r="951" spans="1:5" x14ac:dyDescent="0.3">
      <c r="A951" t="s">
        <v>8219</v>
      </c>
      <c r="B951">
        <v>539</v>
      </c>
      <c r="D951" t="s">
        <v>8221</v>
      </c>
      <c r="E951">
        <v>1</v>
      </c>
    </row>
    <row r="952" spans="1:5" x14ac:dyDescent="0.3">
      <c r="A952" t="s">
        <v>8219</v>
      </c>
      <c r="B952">
        <v>79</v>
      </c>
      <c r="D952" t="s">
        <v>8221</v>
      </c>
      <c r="E952">
        <v>6</v>
      </c>
    </row>
    <row r="953" spans="1:5" x14ac:dyDescent="0.3">
      <c r="A953" t="s">
        <v>8219</v>
      </c>
      <c r="B953">
        <v>94</v>
      </c>
      <c r="D953" t="s">
        <v>8221</v>
      </c>
      <c r="E953">
        <v>8</v>
      </c>
    </row>
    <row r="954" spans="1:5" x14ac:dyDescent="0.3">
      <c r="A954" t="s">
        <v>8219</v>
      </c>
      <c r="B954">
        <v>625</v>
      </c>
      <c r="D954" t="s">
        <v>8221</v>
      </c>
      <c r="E954">
        <v>1</v>
      </c>
    </row>
    <row r="955" spans="1:5" x14ac:dyDescent="0.3">
      <c r="A955" t="s">
        <v>8219</v>
      </c>
      <c r="B955">
        <v>508</v>
      </c>
      <c r="D955" t="s">
        <v>8221</v>
      </c>
      <c r="E955">
        <v>0</v>
      </c>
    </row>
    <row r="956" spans="1:5" x14ac:dyDescent="0.3">
      <c r="A956" t="s">
        <v>8219</v>
      </c>
      <c r="B956">
        <v>531</v>
      </c>
      <c r="D956" t="s">
        <v>8221</v>
      </c>
      <c r="E956">
        <v>2</v>
      </c>
    </row>
    <row r="957" spans="1:5" x14ac:dyDescent="0.3">
      <c r="A957" t="s">
        <v>8219</v>
      </c>
      <c r="B957">
        <v>158</v>
      </c>
      <c r="D957" t="s">
        <v>8221</v>
      </c>
      <c r="E957">
        <v>1</v>
      </c>
    </row>
    <row r="958" spans="1:5" x14ac:dyDescent="0.3">
      <c r="A958" t="s">
        <v>8219</v>
      </c>
      <c r="B958">
        <v>508</v>
      </c>
      <c r="D958" t="s">
        <v>8221</v>
      </c>
      <c r="E958">
        <v>0</v>
      </c>
    </row>
    <row r="959" spans="1:5" x14ac:dyDescent="0.3">
      <c r="A959" t="s">
        <v>8219</v>
      </c>
      <c r="B959">
        <v>644</v>
      </c>
      <c r="D959" t="s">
        <v>8221</v>
      </c>
      <c r="E959">
        <v>1</v>
      </c>
    </row>
    <row r="960" spans="1:5" x14ac:dyDescent="0.3">
      <c r="A960" t="s">
        <v>8219</v>
      </c>
      <c r="B960">
        <v>848</v>
      </c>
      <c r="D960" t="s">
        <v>8221</v>
      </c>
      <c r="E960">
        <v>19</v>
      </c>
    </row>
    <row r="961" spans="1:5" x14ac:dyDescent="0.3">
      <c r="A961" t="s">
        <v>8219</v>
      </c>
      <c r="B961">
        <v>429</v>
      </c>
      <c r="D961" t="s">
        <v>8221</v>
      </c>
      <c r="E961">
        <v>27</v>
      </c>
    </row>
    <row r="962" spans="1:5" x14ac:dyDescent="0.3">
      <c r="A962" t="s">
        <v>8219</v>
      </c>
      <c r="B962">
        <v>204</v>
      </c>
      <c r="D962" t="s">
        <v>8221</v>
      </c>
      <c r="E962">
        <v>7</v>
      </c>
    </row>
    <row r="963" spans="1:5" x14ac:dyDescent="0.3">
      <c r="A963" t="s">
        <v>8219</v>
      </c>
      <c r="B963">
        <v>379</v>
      </c>
      <c r="D963" t="s">
        <v>8221</v>
      </c>
      <c r="E963">
        <v>14</v>
      </c>
    </row>
    <row r="964" spans="1:5" x14ac:dyDescent="0.3">
      <c r="A964" t="s">
        <v>8219</v>
      </c>
      <c r="B964">
        <v>271</v>
      </c>
      <c r="D964" t="s">
        <v>8221</v>
      </c>
      <c r="E964">
        <v>5</v>
      </c>
    </row>
    <row r="965" spans="1:5" x14ac:dyDescent="0.3">
      <c r="A965" t="s">
        <v>8219</v>
      </c>
      <c r="B965">
        <v>120</v>
      </c>
      <c r="D965" t="s">
        <v>8221</v>
      </c>
      <c r="E965">
        <v>30</v>
      </c>
    </row>
    <row r="966" spans="1:5" x14ac:dyDescent="0.3">
      <c r="A966" t="s">
        <v>8219</v>
      </c>
      <c r="B966">
        <v>140</v>
      </c>
      <c r="D966" t="s">
        <v>8221</v>
      </c>
      <c r="E966">
        <v>1</v>
      </c>
    </row>
    <row r="967" spans="1:5" x14ac:dyDescent="0.3">
      <c r="A967" t="s">
        <v>8219</v>
      </c>
      <c r="B967">
        <v>193</v>
      </c>
      <c r="D967" t="s">
        <v>8221</v>
      </c>
      <c r="E967">
        <v>0</v>
      </c>
    </row>
    <row r="968" spans="1:5" x14ac:dyDescent="0.3">
      <c r="A968" t="s">
        <v>8219</v>
      </c>
      <c r="B968">
        <v>180</v>
      </c>
      <c r="D968" t="s">
        <v>8221</v>
      </c>
      <c r="E968">
        <v>60</v>
      </c>
    </row>
    <row r="969" spans="1:5" x14ac:dyDescent="0.3">
      <c r="A969" t="s">
        <v>8219</v>
      </c>
      <c r="B969">
        <v>263</v>
      </c>
      <c r="D969" t="s">
        <v>8221</v>
      </c>
      <c r="E969">
        <v>84</v>
      </c>
    </row>
    <row r="970" spans="1:5" x14ac:dyDescent="0.3">
      <c r="A970" t="s">
        <v>8219</v>
      </c>
      <c r="B970">
        <v>217</v>
      </c>
      <c r="D970" t="s">
        <v>8221</v>
      </c>
      <c r="E970">
        <v>47</v>
      </c>
    </row>
    <row r="971" spans="1:5" x14ac:dyDescent="0.3">
      <c r="A971" t="s">
        <v>8219</v>
      </c>
      <c r="B971">
        <v>443</v>
      </c>
      <c r="D971" t="s">
        <v>8221</v>
      </c>
      <c r="E971">
        <v>66</v>
      </c>
    </row>
    <row r="972" spans="1:5" x14ac:dyDescent="0.3">
      <c r="A972" t="s">
        <v>8219</v>
      </c>
      <c r="B972">
        <v>1373</v>
      </c>
      <c r="D972" t="s">
        <v>8221</v>
      </c>
      <c r="E972">
        <v>171</v>
      </c>
    </row>
    <row r="973" spans="1:5" x14ac:dyDescent="0.3">
      <c r="A973" t="s">
        <v>8219</v>
      </c>
      <c r="B973">
        <v>742</v>
      </c>
      <c r="D973" t="s">
        <v>8221</v>
      </c>
      <c r="E973">
        <v>29</v>
      </c>
    </row>
    <row r="974" spans="1:5" x14ac:dyDescent="0.3">
      <c r="A974" t="s">
        <v>8219</v>
      </c>
      <c r="B974">
        <v>170</v>
      </c>
      <c r="D974" t="s">
        <v>8221</v>
      </c>
      <c r="E974">
        <v>9</v>
      </c>
    </row>
    <row r="975" spans="1:5" x14ac:dyDescent="0.3">
      <c r="A975" t="s">
        <v>8219</v>
      </c>
      <c r="B975">
        <v>242</v>
      </c>
      <c r="D975" t="s">
        <v>8221</v>
      </c>
      <c r="E975">
        <v>27</v>
      </c>
    </row>
    <row r="976" spans="1:5" x14ac:dyDescent="0.3">
      <c r="A976" t="s">
        <v>8219</v>
      </c>
      <c r="B976">
        <v>541</v>
      </c>
      <c r="D976" t="s">
        <v>8221</v>
      </c>
      <c r="E976">
        <v>2</v>
      </c>
    </row>
    <row r="977" spans="1:5" x14ac:dyDescent="0.3">
      <c r="A977" t="s">
        <v>8219</v>
      </c>
      <c r="B977">
        <v>121</v>
      </c>
      <c r="D977" t="s">
        <v>8221</v>
      </c>
      <c r="E977">
        <v>3</v>
      </c>
    </row>
    <row r="978" spans="1:5" x14ac:dyDescent="0.3">
      <c r="A978" t="s">
        <v>8219</v>
      </c>
      <c r="B978">
        <v>621</v>
      </c>
      <c r="D978" t="s">
        <v>8221</v>
      </c>
      <c r="E978">
        <v>4</v>
      </c>
    </row>
    <row r="979" spans="1:5" x14ac:dyDescent="0.3">
      <c r="A979" t="s">
        <v>8219</v>
      </c>
      <c r="B979">
        <v>101</v>
      </c>
      <c r="D979" t="s">
        <v>8221</v>
      </c>
      <c r="E979">
        <v>2</v>
      </c>
    </row>
    <row r="980" spans="1:5" x14ac:dyDescent="0.3">
      <c r="A980" t="s">
        <v>8219</v>
      </c>
      <c r="B980">
        <v>554</v>
      </c>
      <c r="D980" t="s">
        <v>8221</v>
      </c>
      <c r="E980">
        <v>20</v>
      </c>
    </row>
    <row r="981" spans="1:5" x14ac:dyDescent="0.3">
      <c r="A981" t="s">
        <v>8219</v>
      </c>
      <c r="B981">
        <v>666</v>
      </c>
      <c r="D981" t="s">
        <v>8221</v>
      </c>
      <c r="E981">
        <v>3</v>
      </c>
    </row>
    <row r="982" spans="1:5" x14ac:dyDescent="0.3">
      <c r="A982" t="s">
        <v>8219</v>
      </c>
      <c r="B982">
        <v>410</v>
      </c>
      <c r="D982" t="s">
        <v>8221</v>
      </c>
      <c r="E982">
        <v>4</v>
      </c>
    </row>
    <row r="983" spans="1:5" x14ac:dyDescent="0.3">
      <c r="A983" t="s">
        <v>8219</v>
      </c>
      <c r="B983">
        <v>375</v>
      </c>
      <c r="D983" t="s">
        <v>8221</v>
      </c>
      <c r="E983">
        <v>1</v>
      </c>
    </row>
    <row r="984" spans="1:5" x14ac:dyDescent="0.3">
      <c r="A984" t="s">
        <v>8219</v>
      </c>
      <c r="B984">
        <v>1364</v>
      </c>
      <c r="D984" t="s">
        <v>8221</v>
      </c>
      <c r="E984">
        <v>0</v>
      </c>
    </row>
    <row r="985" spans="1:5" x14ac:dyDescent="0.3">
      <c r="A985" t="s">
        <v>8219</v>
      </c>
      <c r="B985">
        <v>35</v>
      </c>
      <c r="D985" t="s">
        <v>8221</v>
      </c>
      <c r="E985">
        <v>0</v>
      </c>
    </row>
    <row r="986" spans="1:5" x14ac:dyDescent="0.3">
      <c r="A986" t="s">
        <v>8219</v>
      </c>
      <c r="B986">
        <v>203</v>
      </c>
      <c r="D986" t="s">
        <v>8221</v>
      </c>
      <c r="E986">
        <v>14</v>
      </c>
    </row>
    <row r="987" spans="1:5" x14ac:dyDescent="0.3">
      <c r="A987" t="s">
        <v>8219</v>
      </c>
      <c r="B987">
        <v>49</v>
      </c>
      <c r="D987" t="s">
        <v>8221</v>
      </c>
      <c r="E987">
        <v>1</v>
      </c>
    </row>
    <row r="988" spans="1:5" x14ac:dyDescent="0.3">
      <c r="A988" t="s">
        <v>8219</v>
      </c>
      <c r="B988">
        <v>5812</v>
      </c>
      <c r="D988" t="s">
        <v>8221</v>
      </c>
      <c r="E988">
        <v>118</v>
      </c>
    </row>
    <row r="989" spans="1:5" x14ac:dyDescent="0.3">
      <c r="A989" t="s">
        <v>8219</v>
      </c>
      <c r="B989">
        <v>1556</v>
      </c>
      <c r="D989" t="s">
        <v>8221</v>
      </c>
      <c r="E989">
        <v>2</v>
      </c>
    </row>
    <row r="990" spans="1:5" x14ac:dyDescent="0.3">
      <c r="A990" t="s">
        <v>8219</v>
      </c>
      <c r="B990">
        <v>65</v>
      </c>
      <c r="D990" t="s">
        <v>8221</v>
      </c>
      <c r="E990">
        <v>1</v>
      </c>
    </row>
    <row r="991" spans="1:5" x14ac:dyDescent="0.3">
      <c r="A991" t="s">
        <v>8219</v>
      </c>
      <c r="B991">
        <v>10</v>
      </c>
      <c r="D991" t="s">
        <v>8221</v>
      </c>
      <c r="E991">
        <v>3</v>
      </c>
    </row>
    <row r="992" spans="1:5" x14ac:dyDescent="0.3">
      <c r="A992" t="s">
        <v>8219</v>
      </c>
      <c r="B992">
        <v>76</v>
      </c>
      <c r="D992" t="s">
        <v>8221</v>
      </c>
      <c r="E992">
        <v>1</v>
      </c>
    </row>
    <row r="993" spans="1:5" x14ac:dyDescent="0.3">
      <c r="A993" t="s">
        <v>8219</v>
      </c>
      <c r="B993">
        <v>263</v>
      </c>
      <c r="D993" t="s">
        <v>8221</v>
      </c>
      <c r="E993">
        <v>3</v>
      </c>
    </row>
    <row r="994" spans="1:5" x14ac:dyDescent="0.3">
      <c r="A994" t="s">
        <v>8219</v>
      </c>
      <c r="B994">
        <v>1530</v>
      </c>
      <c r="D994" t="s">
        <v>8221</v>
      </c>
      <c r="E994">
        <v>38</v>
      </c>
    </row>
    <row r="995" spans="1:5" x14ac:dyDescent="0.3">
      <c r="A995" t="s">
        <v>8219</v>
      </c>
      <c r="B995">
        <v>278</v>
      </c>
      <c r="D995" t="s">
        <v>8221</v>
      </c>
      <c r="E995">
        <v>52</v>
      </c>
    </row>
    <row r="996" spans="1:5" x14ac:dyDescent="0.3">
      <c r="A996" t="s">
        <v>8219</v>
      </c>
      <c r="B996">
        <v>350</v>
      </c>
      <c r="D996" t="s">
        <v>8221</v>
      </c>
      <c r="E996">
        <v>2</v>
      </c>
    </row>
    <row r="997" spans="1:5" x14ac:dyDescent="0.3">
      <c r="A997" t="s">
        <v>8219</v>
      </c>
      <c r="B997">
        <v>470</v>
      </c>
      <c r="D997" t="s">
        <v>8221</v>
      </c>
      <c r="E997">
        <v>0</v>
      </c>
    </row>
    <row r="998" spans="1:5" x14ac:dyDescent="0.3">
      <c r="A998" t="s">
        <v>8219</v>
      </c>
      <c r="B998">
        <v>3</v>
      </c>
      <c r="D998" t="s">
        <v>8221</v>
      </c>
      <c r="E998">
        <v>4</v>
      </c>
    </row>
    <row r="999" spans="1:5" x14ac:dyDescent="0.3">
      <c r="A999" t="s">
        <v>8219</v>
      </c>
      <c r="B999">
        <v>8200</v>
      </c>
      <c r="D999" t="s">
        <v>8221</v>
      </c>
      <c r="E999">
        <v>4</v>
      </c>
    </row>
    <row r="1000" spans="1:5" x14ac:dyDescent="0.3">
      <c r="A1000" t="s">
        <v>8219</v>
      </c>
      <c r="B1000">
        <v>8359</v>
      </c>
      <c r="D1000" t="s">
        <v>8221</v>
      </c>
      <c r="E1000">
        <v>18</v>
      </c>
    </row>
    <row r="1001" spans="1:5" x14ac:dyDescent="0.3">
      <c r="A1001" t="s">
        <v>8219</v>
      </c>
      <c r="B1001">
        <v>188</v>
      </c>
      <c r="D1001" t="s">
        <v>8221</v>
      </c>
      <c r="E1001">
        <v>0</v>
      </c>
    </row>
    <row r="1002" spans="1:5" x14ac:dyDescent="0.3">
      <c r="A1002" t="s">
        <v>8219</v>
      </c>
      <c r="B1002">
        <v>48</v>
      </c>
      <c r="D1002" t="s">
        <v>8221</v>
      </c>
      <c r="E1002">
        <v>22</v>
      </c>
    </row>
    <row r="1003" spans="1:5" x14ac:dyDescent="0.3">
      <c r="A1003" t="s">
        <v>8219</v>
      </c>
      <c r="B1003">
        <v>607</v>
      </c>
      <c r="D1003" t="s">
        <v>8221</v>
      </c>
      <c r="E1003">
        <v>49</v>
      </c>
    </row>
    <row r="1004" spans="1:5" x14ac:dyDescent="0.3">
      <c r="A1004" t="s">
        <v>8219</v>
      </c>
      <c r="B1004">
        <v>50</v>
      </c>
      <c r="D1004" t="s">
        <v>8221</v>
      </c>
      <c r="E1004">
        <v>19</v>
      </c>
    </row>
    <row r="1005" spans="1:5" x14ac:dyDescent="0.3">
      <c r="A1005" t="s">
        <v>8219</v>
      </c>
      <c r="B1005">
        <v>55</v>
      </c>
      <c r="D1005" t="s">
        <v>8221</v>
      </c>
      <c r="E1005">
        <v>4</v>
      </c>
    </row>
    <row r="1006" spans="1:5" x14ac:dyDescent="0.3">
      <c r="A1006" t="s">
        <v>8219</v>
      </c>
      <c r="B1006">
        <v>38</v>
      </c>
      <c r="D1006" t="s">
        <v>8221</v>
      </c>
      <c r="E1006">
        <v>4</v>
      </c>
    </row>
    <row r="1007" spans="1:5" x14ac:dyDescent="0.3">
      <c r="A1007" t="s">
        <v>8219</v>
      </c>
      <c r="B1007">
        <v>25</v>
      </c>
      <c r="D1007" t="s">
        <v>8221</v>
      </c>
      <c r="E1007">
        <v>2</v>
      </c>
    </row>
    <row r="1008" spans="1:5" x14ac:dyDescent="0.3">
      <c r="A1008" t="s">
        <v>8219</v>
      </c>
      <c r="B1008">
        <v>46</v>
      </c>
      <c r="D1008" t="s">
        <v>8221</v>
      </c>
      <c r="E1008">
        <v>0</v>
      </c>
    </row>
    <row r="1009" spans="1:5" x14ac:dyDescent="0.3">
      <c r="A1009" t="s">
        <v>8219</v>
      </c>
      <c r="B1009">
        <v>83</v>
      </c>
      <c r="D1009" t="s">
        <v>8221</v>
      </c>
      <c r="E1009">
        <v>0</v>
      </c>
    </row>
    <row r="1010" spans="1:5" x14ac:dyDescent="0.3">
      <c r="A1010" t="s">
        <v>8219</v>
      </c>
      <c r="B1010">
        <v>35</v>
      </c>
      <c r="D1010" t="s">
        <v>8221</v>
      </c>
      <c r="E1010">
        <v>14</v>
      </c>
    </row>
    <row r="1011" spans="1:5" x14ac:dyDescent="0.3">
      <c r="A1011" t="s">
        <v>8219</v>
      </c>
      <c r="B1011">
        <v>25</v>
      </c>
      <c r="D1011" t="s">
        <v>8221</v>
      </c>
      <c r="E1011">
        <v>8</v>
      </c>
    </row>
    <row r="1012" spans="1:5" x14ac:dyDescent="0.3">
      <c r="A1012" t="s">
        <v>8219</v>
      </c>
      <c r="B1012">
        <v>75</v>
      </c>
      <c r="D1012" t="s">
        <v>8221</v>
      </c>
      <c r="E1012">
        <v>0</v>
      </c>
    </row>
    <row r="1013" spans="1:5" x14ac:dyDescent="0.3">
      <c r="A1013" t="s">
        <v>8219</v>
      </c>
      <c r="B1013">
        <v>62</v>
      </c>
      <c r="D1013" t="s">
        <v>8221</v>
      </c>
      <c r="E1013">
        <v>15</v>
      </c>
    </row>
    <row r="1014" spans="1:5" x14ac:dyDescent="0.3">
      <c r="A1014" t="s">
        <v>8219</v>
      </c>
      <c r="B1014">
        <v>160</v>
      </c>
      <c r="D1014" t="s">
        <v>8221</v>
      </c>
      <c r="E1014">
        <v>33</v>
      </c>
    </row>
    <row r="1015" spans="1:5" x14ac:dyDescent="0.3">
      <c r="A1015" t="s">
        <v>8219</v>
      </c>
      <c r="B1015">
        <v>246</v>
      </c>
      <c r="D1015" t="s">
        <v>8221</v>
      </c>
      <c r="E1015">
        <v>2</v>
      </c>
    </row>
    <row r="1016" spans="1:5" x14ac:dyDescent="0.3">
      <c r="A1016" t="s">
        <v>8219</v>
      </c>
      <c r="B1016">
        <v>55</v>
      </c>
      <c r="D1016" t="s">
        <v>8221</v>
      </c>
      <c r="E1016">
        <v>6</v>
      </c>
    </row>
    <row r="1017" spans="1:5" x14ac:dyDescent="0.3">
      <c r="A1017" t="s">
        <v>8219</v>
      </c>
      <c r="B1017">
        <v>23</v>
      </c>
      <c r="D1017" t="s">
        <v>8221</v>
      </c>
      <c r="E1017">
        <v>2</v>
      </c>
    </row>
    <row r="1018" spans="1:5" x14ac:dyDescent="0.3">
      <c r="A1018" t="s">
        <v>8219</v>
      </c>
      <c r="B1018">
        <v>72</v>
      </c>
      <c r="D1018" t="s">
        <v>8221</v>
      </c>
      <c r="E1018">
        <v>0</v>
      </c>
    </row>
    <row r="1019" spans="1:5" x14ac:dyDescent="0.3">
      <c r="A1019" t="s">
        <v>8219</v>
      </c>
      <c r="B1019">
        <v>22</v>
      </c>
      <c r="D1019" t="s">
        <v>8221</v>
      </c>
      <c r="E1019">
        <v>4</v>
      </c>
    </row>
    <row r="1020" spans="1:5" x14ac:dyDescent="0.3">
      <c r="A1020" t="s">
        <v>8219</v>
      </c>
      <c r="B1020">
        <v>14</v>
      </c>
      <c r="D1020" t="s">
        <v>8221</v>
      </c>
      <c r="E1020">
        <v>1</v>
      </c>
    </row>
    <row r="1021" spans="1:5" x14ac:dyDescent="0.3">
      <c r="A1021" t="s">
        <v>8219</v>
      </c>
      <c r="B1021">
        <v>38</v>
      </c>
      <c r="D1021" t="s">
        <v>8221</v>
      </c>
      <c r="E1021">
        <v>3</v>
      </c>
    </row>
    <row r="1022" spans="1:5" x14ac:dyDescent="0.3">
      <c r="A1022" t="s">
        <v>8219</v>
      </c>
      <c r="B1022">
        <v>32</v>
      </c>
      <c r="D1022" t="s">
        <v>8221</v>
      </c>
      <c r="E1022">
        <v>4</v>
      </c>
    </row>
    <row r="1023" spans="1:5" x14ac:dyDescent="0.3">
      <c r="A1023" t="s">
        <v>8219</v>
      </c>
      <c r="B1023">
        <v>63</v>
      </c>
      <c r="D1023" t="s">
        <v>8221</v>
      </c>
      <c r="E1023">
        <v>0</v>
      </c>
    </row>
    <row r="1024" spans="1:5" x14ac:dyDescent="0.3">
      <c r="A1024" t="s">
        <v>8219</v>
      </c>
      <c r="B1024">
        <v>27</v>
      </c>
      <c r="D1024" t="s">
        <v>8221</v>
      </c>
      <c r="E1024">
        <v>4</v>
      </c>
    </row>
    <row r="1025" spans="1:5" x14ac:dyDescent="0.3">
      <c r="A1025" t="s">
        <v>8219</v>
      </c>
      <c r="B1025">
        <v>44</v>
      </c>
      <c r="D1025" t="s">
        <v>8221</v>
      </c>
      <c r="E1025">
        <v>3</v>
      </c>
    </row>
    <row r="1026" spans="1:5" x14ac:dyDescent="0.3">
      <c r="A1026" t="s">
        <v>8219</v>
      </c>
      <c r="B1026">
        <v>38</v>
      </c>
      <c r="D1026" t="s">
        <v>8221</v>
      </c>
      <c r="E1026">
        <v>34</v>
      </c>
    </row>
    <row r="1027" spans="1:5" x14ac:dyDescent="0.3">
      <c r="A1027" t="s">
        <v>8219</v>
      </c>
      <c r="B1027">
        <v>115</v>
      </c>
      <c r="D1027" t="s">
        <v>8221</v>
      </c>
      <c r="E1027">
        <v>2</v>
      </c>
    </row>
    <row r="1028" spans="1:5" x14ac:dyDescent="0.3">
      <c r="A1028" t="s">
        <v>8219</v>
      </c>
      <c r="B1028">
        <v>37</v>
      </c>
      <c r="D1028" t="s">
        <v>8221</v>
      </c>
      <c r="E1028">
        <v>33</v>
      </c>
    </row>
    <row r="1029" spans="1:5" x14ac:dyDescent="0.3">
      <c r="A1029" t="s">
        <v>8219</v>
      </c>
      <c r="B1029">
        <v>99</v>
      </c>
      <c r="D1029" t="s">
        <v>8221</v>
      </c>
      <c r="E1029">
        <v>0</v>
      </c>
    </row>
    <row r="1030" spans="1:5" x14ac:dyDescent="0.3">
      <c r="A1030" t="s">
        <v>8219</v>
      </c>
      <c r="B1030">
        <v>44</v>
      </c>
      <c r="D1030" t="s">
        <v>8221</v>
      </c>
      <c r="E1030">
        <v>0</v>
      </c>
    </row>
    <row r="1031" spans="1:5" x14ac:dyDescent="0.3">
      <c r="A1031" t="s">
        <v>8219</v>
      </c>
      <c r="B1031">
        <v>58</v>
      </c>
      <c r="D1031" t="s">
        <v>8221</v>
      </c>
      <c r="E1031">
        <v>1</v>
      </c>
    </row>
    <row r="1032" spans="1:5" x14ac:dyDescent="0.3">
      <c r="A1032" t="s">
        <v>8219</v>
      </c>
      <c r="B1032">
        <v>191</v>
      </c>
      <c r="D1032" t="s">
        <v>8221</v>
      </c>
      <c r="E1032">
        <v>13</v>
      </c>
    </row>
    <row r="1033" spans="1:5" x14ac:dyDescent="0.3">
      <c r="A1033" t="s">
        <v>8219</v>
      </c>
      <c r="B1033">
        <v>40</v>
      </c>
      <c r="D1033" t="s">
        <v>8221</v>
      </c>
      <c r="E1033">
        <v>2</v>
      </c>
    </row>
    <row r="1034" spans="1:5" x14ac:dyDescent="0.3">
      <c r="A1034" t="s">
        <v>8219</v>
      </c>
      <c r="B1034">
        <v>38</v>
      </c>
      <c r="D1034" t="s">
        <v>8221</v>
      </c>
      <c r="E1034">
        <v>36</v>
      </c>
    </row>
    <row r="1035" spans="1:5" x14ac:dyDescent="0.3">
      <c r="A1035" t="s">
        <v>8219</v>
      </c>
      <c r="B1035">
        <v>39</v>
      </c>
      <c r="D1035" t="s">
        <v>8221</v>
      </c>
      <c r="E1035">
        <v>1</v>
      </c>
    </row>
    <row r="1036" spans="1:5" x14ac:dyDescent="0.3">
      <c r="A1036" t="s">
        <v>8219</v>
      </c>
      <c r="B1036">
        <v>11</v>
      </c>
      <c r="D1036" t="s">
        <v>8221</v>
      </c>
      <c r="E1036">
        <v>15</v>
      </c>
    </row>
    <row r="1037" spans="1:5" x14ac:dyDescent="0.3">
      <c r="A1037" t="s">
        <v>8219</v>
      </c>
      <c r="B1037">
        <v>107</v>
      </c>
      <c r="D1037" t="s">
        <v>8221</v>
      </c>
      <c r="E1037">
        <v>1</v>
      </c>
    </row>
    <row r="1038" spans="1:5" x14ac:dyDescent="0.3">
      <c r="A1038" t="s">
        <v>8219</v>
      </c>
      <c r="B1038">
        <v>147</v>
      </c>
      <c r="D1038" t="s">
        <v>8221</v>
      </c>
      <c r="E1038">
        <v>0</v>
      </c>
    </row>
    <row r="1039" spans="1:5" x14ac:dyDescent="0.3">
      <c r="A1039" t="s">
        <v>8219</v>
      </c>
      <c r="B1039">
        <v>36</v>
      </c>
      <c r="D1039" t="s">
        <v>8221</v>
      </c>
      <c r="E1039">
        <v>1</v>
      </c>
    </row>
    <row r="1040" spans="1:5" x14ac:dyDescent="0.3">
      <c r="A1040" t="s">
        <v>8219</v>
      </c>
      <c r="B1040">
        <v>92</v>
      </c>
      <c r="D1040" t="s">
        <v>8221</v>
      </c>
      <c r="E1040">
        <v>0</v>
      </c>
    </row>
    <row r="1041" spans="1:5" x14ac:dyDescent="0.3">
      <c r="A1041" t="s">
        <v>8219</v>
      </c>
      <c r="B1041">
        <v>35</v>
      </c>
      <c r="D1041" t="s">
        <v>8221</v>
      </c>
      <c r="E1041">
        <v>0</v>
      </c>
    </row>
    <row r="1042" spans="1:5" x14ac:dyDescent="0.3">
      <c r="A1042" t="s">
        <v>8219</v>
      </c>
      <c r="B1042">
        <v>17</v>
      </c>
      <c r="D1042" t="s">
        <v>8221</v>
      </c>
      <c r="E1042">
        <v>1</v>
      </c>
    </row>
    <row r="1043" spans="1:5" x14ac:dyDescent="0.3">
      <c r="A1043" t="s">
        <v>8219</v>
      </c>
      <c r="B1043">
        <v>22</v>
      </c>
      <c r="D1043" t="s">
        <v>8221</v>
      </c>
      <c r="E1043">
        <v>39</v>
      </c>
    </row>
    <row r="1044" spans="1:5" x14ac:dyDescent="0.3">
      <c r="A1044" t="s">
        <v>8219</v>
      </c>
      <c r="B1044">
        <v>69</v>
      </c>
      <c r="D1044" t="s">
        <v>8221</v>
      </c>
      <c r="E1044">
        <v>0</v>
      </c>
    </row>
    <row r="1045" spans="1:5" x14ac:dyDescent="0.3">
      <c r="A1045" t="s">
        <v>8219</v>
      </c>
      <c r="B1045">
        <v>13</v>
      </c>
      <c r="D1045" t="s">
        <v>8221</v>
      </c>
      <c r="E1045">
        <v>0</v>
      </c>
    </row>
    <row r="1046" spans="1:5" x14ac:dyDescent="0.3">
      <c r="A1046" t="s">
        <v>8219</v>
      </c>
      <c r="B1046">
        <v>58</v>
      </c>
      <c r="D1046" t="s">
        <v>8221</v>
      </c>
      <c r="E1046">
        <v>3</v>
      </c>
    </row>
    <row r="1047" spans="1:5" x14ac:dyDescent="0.3">
      <c r="A1047" t="s">
        <v>8219</v>
      </c>
      <c r="B1047">
        <v>44</v>
      </c>
      <c r="D1047" t="s">
        <v>8221</v>
      </c>
      <c r="E1047">
        <v>1</v>
      </c>
    </row>
    <row r="1048" spans="1:5" x14ac:dyDescent="0.3">
      <c r="A1048" t="s">
        <v>8219</v>
      </c>
      <c r="B1048">
        <v>83</v>
      </c>
      <c r="D1048" t="s">
        <v>8221</v>
      </c>
      <c r="E1048">
        <v>13</v>
      </c>
    </row>
    <row r="1049" spans="1:5" x14ac:dyDescent="0.3">
      <c r="A1049" t="s">
        <v>8219</v>
      </c>
      <c r="B1049">
        <v>117</v>
      </c>
      <c r="D1049" t="s">
        <v>8221</v>
      </c>
      <c r="E1049">
        <v>0</v>
      </c>
    </row>
    <row r="1050" spans="1:5" x14ac:dyDescent="0.3">
      <c r="A1050" t="s">
        <v>8219</v>
      </c>
      <c r="B1050">
        <v>32</v>
      </c>
      <c r="D1050" t="s">
        <v>8221</v>
      </c>
      <c r="E1050">
        <v>6</v>
      </c>
    </row>
    <row r="1051" spans="1:5" x14ac:dyDescent="0.3">
      <c r="A1051" t="s">
        <v>8219</v>
      </c>
      <c r="B1051">
        <v>8</v>
      </c>
      <c r="D1051" t="s">
        <v>8221</v>
      </c>
      <c r="E1051">
        <v>0</v>
      </c>
    </row>
    <row r="1052" spans="1:5" x14ac:dyDescent="0.3">
      <c r="A1052" t="s">
        <v>8219</v>
      </c>
      <c r="B1052">
        <v>340</v>
      </c>
      <c r="D1052" t="s">
        <v>8221</v>
      </c>
      <c r="E1052">
        <v>14</v>
      </c>
    </row>
    <row r="1053" spans="1:5" x14ac:dyDescent="0.3">
      <c r="A1053" t="s">
        <v>8219</v>
      </c>
      <c r="B1053">
        <v>7</v>
      </c>
      <c r="D1053" t="s">
        <v>8221</v>
      </c>
      <c r="E1053">
        <v>5</v>
      </c>
    </row>
    <row r="1054" spans="1:5" x14ac:dyDescent="0.3">
      <c r="A1054" t="s">
        <v>8219</v>
      </c>
      <c r="B1054">
        <v>19</v>
      </c>
      <c r="D1054" t="s">
        <v>8221</v>
      </c>
      <c r="E1054">
        <v>6</v>
      </c>
    </row>
    <row r="1055" spans="1:5" x14ac:dyDescent="0.3">
      <c r="A1055" t="s">
        <v>8219</v>
      </c>
      <c r="B1055">
        <v>47</v>
      </c>
      <c r="D1055" t="s">
        <v>8221</v>
      </c>
      <c r="E1055">
        <v>15</v>
      </c>
    </row>
    <row r="1056" spans="1:5" x14ac:dyDescent="0.3">
      <c r="A1056" t="s">
        <v>8219</v>
      </c>
      <c r="B1056">
        <v>13</v>
      </c>
      <c r="D1056" t="s">
        <v>8221</v>
      </c>
      <c r="E1056">
        <v>0</v>
      </c>
    </row>
    <row r="1057" spans="1:5" x14ac:dyDescent="0.3">
      <c r="A1057" t="s">
        <v>8219</v>
      </c>
      <c r="B1057">
        <v>90</v>
      </c>
      <c r="D1057" t="s">
        <v>8221</v>
      </c>
      <c r="E1057">
        <v>1</v>
      </c>
    </row>
    <row r="1058" spans="1:5" x14ac:dyDescent="0.3">
      <c r="A1058" t="s">
        <v>8219</v>
      </c>
      <c r="B1058">
        <v>63</v>
      </c>
      <c r="D1058" t="s">
        <v>8221</v>
      </c>
      <c r="E1058">
        <v>9</v>
      </c>
    </row>
    <row r="1059" spans="1:5" x14ac:dyDescent="0.3">
      <c r="A1059" t="s">
        <v>8219</v>
      </c>
      <c r="B1059">
        <v>26</v>
      </c>
      <c r="D1059" t="s">
        <v>8221</v>
      </c>
      <c r="E1059">
        <v>3</v>
      </c>
    </row>
    <row r="1060" spans="1:5" x14ac:dyDescent="0.3">
      <c r="A1060" t="s">
        <v>8219</v>
      </c>
      <c r="B1060">
        <v>71</v>
      </c>
      <c r="D1060" t="s">
        <v>8221</v>
      </c>
      <c r="E1060">
        <v>3</v>
      </c>
    </row>
    <row r="1061" spans="1:5" x14ac:dyDescent="0.3">
      <c r="A1061" t="s">
        <v>8219</v>
      </c>
      <c r="B1061">
        <v>38</v>
      </c>
      <c r="D1061" t="s">
        <v>8221</v>
      </c>
      <c r="E1061">
        <v>1</v>
      </c>
    </row>
    <row r="1062" spans="1:5" x14ac:dyDescent="0.3">
      <c r="A1062" t="s">
        <v>8219</v>
      </c>
      <c r="B1062">
        <v>859</v>
      </c>
      <c r="D1062" t="s">
        <v>8221</v>
      </c>
      <c r="E1062">
        <v>3</v>
      </c>
    </row>
    <row r="1063" spans="1:5" x14ac:dyDescent="0.3">
      <c r="A1063" t="s">
        <v>8219</v>
      </c>
      <c r="B1063">
        <v>21</v>
      </c>
      <c r="D1063" t="s">
        <v>8221</v>
      </c>
      <c r="E1063">
        <v>0</v>
      </c>
    </row>
    <row r="1064" spans="1:5" x14ac:dyDescent="0.3">
      <c r="A1064" t="s">
        <v>8219</v>
      </c>
      <c r="B1064">
        <v>78</v>
      </c>
      <c r="D1064" t="s">
        <v>8221</v>
      </c>
      <c r="E1064">
        <v>2</v>
      </c>
    </row>
    <row r="1065" spans="1:5" x14ac:dyDescent="0.3">
      <c r="A1065" t="s">
        <v>8219</v>
      </c>
      <c r="B1065">
        <v>53</v>
      </c>
      <c r="D1065" t="s">
        <v>8221</v>
      </c>
      <c r="E1065">
        <v>10</v>
      </c>
    </row>
    <row r="1066" spans="1:5" x14ac:dyDescent="0.3">
      <c r="A1066" t="s">
        <v>8219</v>
      </c>
      <c r="B1066">
        <v>356</v>
      </c>
      <c r="D1066" t="s">
        <v>8221</v>
      </c>
      <c r="E1066">
        <v>60</v>
      </c>
    </row>
    <row r="1067" spans="1:5" x14ac:dyDescent="0.3">
      <c r="A1067" t="s">
        <v>8219</v>
      </c>
      <c r="B1067">
        <v>279</v>
      </c>
      <c r="D1067" t="s">
        <v>8221</v>
      </c>
      <c r="E1067">
        <v>5</v>
      </c>
    </row>
    <row r="1068" spans="1:5" x14ac:dyDescent="0.3">
      <c r="A1068" t="s">
        <v>8219</v>
      </c>
      <c r="B1068">
        <v>266</v>
      </c>
      <c r="D1068" t="s">
        <v>8221</v>
      </c>
      <c r="E1068">
        <v>9</v>
      </c>
    </row>
    <row r="1069" spans="1:5" x14ac:dyDescent="0.3">
      <c r="A1069" t="s">
        <v>8219</v>
      </c>
      <c r="B1069">
        <v>623</v>
      </c>
      <c r="D1069" t="s">
        <v>8221</v>
      </c>
      <c r="E1069">
        <v>13</v>
      </c>
    </row>
    <row r="1070" spans="1:5" x14ac:dyDescent="0.3">
      <c r="A1070" t="s">
        <v>8219</v>
      </c>
      <c r="B1070">
        <v>392</v>
      </c>
      <c r="D1070" t="s">
        <v>8221</v>
      </c>
      <c r="E1070">
        <v>0</v>
      </c>
    </row>
    <row r="1071" spans="1:5" x14ac:dyDescent="0.3">
      <c r="A1071" t="s">
        <v>8219</v>
      </c>
      <c r="B1071">
        <v>3562</v>
      </c>
      <c r="D1071" t="s">
        <v>8221</v>
      </c>
      <c r="E1071">
        <v>8</v>
      </c>
    </row>
    <row r="1072" spans="1:5" x14ac:dyDescent="0.3">
      <c r="A1072" t="s">
        <v>8219</v>
      </c>
      <c r="B1072">
        <v>514</v>
      </c>
      <c r="D1072" t="s">
        <v>8221</v>
      </c>
      <c r="E1072">
        <v>3</v>
      </c>
    </row>
    <row r="1073" spans="1:5" x14ac:dyDescent="0.3">
      <c r="A1073" t="s">
        <v>8219</v>
      </c>
      <c r="B1073">
        <v>88</v>
      </c>
      <c r="D1073" t="s">
        <v>8221</v>
      </c>
      <c r="E1073">
        <v>3</v>
      </c>
    </row>
    <row r="1074" spans="1:5" x14ac:dyDescent="0.3">
      <c r="A1074" t="s">
        <v>8219</v>
      </c>
      <c r="B1074">
        <v>537</v>
      </c>
      <c r="D1074" t="s">
        <v>8221</v>
      </c>
      <c r="E1074">
        <v>0</v>
      </c>
    </row>
    <row r="1075" spans="1:5" x14ac:dyDescent="0.3">
      <c r="A1075" t="s">
        <v>8219</v>
      </c>
      <c r="B1075">
        <v>25</v>
      </c>
      <c r="D1075" t="s">
        <v>8221</v>
      </c>
      <c r="E1075">
        <v>6</v>
      </c>
    </row>
    <row r="1076" spans="1:5" x14ac:dyDescent="0.3">
      <c r="A1076" t="s">
        <v>8219</v>
      </c>
      <c r="B1076">
        <v>3238</v>
      </c>
      <c r="D1076" t="s">
        <v>8221</v>
      </c>
      <c r="E1076">
        <v>4</v>
      </c>
    </row>
    <row r="1077" spans="1:5" x14ac:dyDescent="0.3">
      <c r="A1077" t="s">
        <v>8219</v>
      </c>
      <c r="B1077">
        <v>897</v>
      </c>
      <c r="D1077" t="s">
        <v>8221</v>
      </c>
      <c r="E1077">
        <v>1</v>
      </c>
    </row>
    <row r="1078" spans="1:5" x14ac:dyDescent="0.3">
      <c r="A1078" t="s">
        <v>8219</v>
      </c>
      <c r="B1078">
        <v>878</v>
      </c>
      <c r="D1078" t="s">
        <v>8221</v>
      </c>
      <c r="E1078">
        <v>29</v>
      </c>
    </row>
    <row r="1079" spans="1:5" x14ac:dyDescent="0.3">
      <c r="A1079" t="s">
        <v>8219</v>
      </c>
      <c r="B1079">
        <v>115</v>
      </c>
      <c r="D1079" t="s">
        <v>8221</v>
      </c>
      <c r="E1079">
        <v>0</v>
      </c>
    </row>
    <row r="1080" spans="1:5" x14ac:dyDescent="0.3">
      <c r="A1080" t="s">
        <v>8219</v>
      </c>
      <c r="B1080">
        <v>234</v>
      </c>
      <c r="D1080" t="s">
        <v>8221</v>
      </c>
      <c r="E1080">
        <v>4</v>
      </c>
    </row>
    <row r="1081" spans="1:5" x14ac:dyDescent="0.3">
      <c r="A1081" t="s">
        <v>8219</v>
      </c>
      <c r="B1081">
        <v>4330</v>
      </c>
      <c r="D1081" t="s">
        <v>8221</v>
      </c>
      <c r="E1081">
        <v>5</v>
      </c>
    </row>
    <row r="1082" spans="1:5" x14ac:dyDescent="0.3">
      <c r="A1082" t="s">
        <v>8219</v>
      </c>
      <c r="B1082">
        <v>651</v>
      </c>
      <c r="D1082" t="s">
        <v>8221</v>
      </c>
      <c r="E1082">
        <v>4</v>
      </c>
    </row>
    <row r="1083" spans="1:5" x14ac:dyDescent="0.3">
      <c r="A1083" t="s">
        <v>8219</v>
      </c>
      <c r="B1083">
        <v>251</v>
      </c>
      <c r="D1083" t="s">
        <v>8221</v>
      </c>
      <c r="E1083">
        <v>5</v>
      </c>
    </row>
    <row r="1084" spans="1:5" x14ac:dyDescent="0.3">
      <c r="A1084" t="s">
        <v>8219</v>
      </c>
      <c r="B1084">
        <v>263</v>
      </c>
      <c r="D1084" t="s">
        <v>8221</v>
      </c>
      <c r="E1084">
        <v>1</v>
      </c>
    </row>
    <row r="1085" spans="1:5" x14ac:dyDescent="0.3">
      <c r="A1085" t="s">
        <v>8219</v>
      </c>
      <c r="B1085">
        <v>28</v>
      </c>
      <c r="D1085" t="s">
        <v>8221</v>
      </c>
      <c r="E1085">
        <v>1</v>
      </c>
    </row>
    <row r="1086" spans="1:5" x14ac:dyDescent="0.3">
      <c r="A1086" t="s">
        <v>8219</v>
      </c>
      <c r="B1086">
        <v>721</v>
      </c>
      <c r="D1086" t="s">
        <v>8221</v>
      </c>
      <c r="E1086">
        <v>0</v>
      </c>
    </row>
    <row r="1087" spans="1:5" x14ac:dyDescent="0.3">
      <c r="A1087" t="s">
        <v>8219</v>
      </c>
      <c r="B1087">
        <v>50</v>
      </c>
      <c r="D1087" t="s">
        <v>8221</v>
      </c>
      <c r="E1087">
        <v>14</v>
      </c>
    </row>
    <row r="1088" spans="1:5" x14ac:dyDescent="0.3">
      <c r="A1088" t="s">
        <v>8219</v>
      </c>
      <c r="B1088">
        <v>73</v>
      </c>
      <c r="D1088" t="s">
        <v>8221</v>
      </c>
      <c r="E1088">
        <v>3</v>
      </c>
    </row>
    <row r="1089" spans="1:5" x14ac:dyDescent="0.3">
      <c r="A1089" t="s">
        <v>8219</v>
      </c>
      <c r="B1089">
        <v>27</v>
      </c>
      <c r="D1089" t="s">
        <v>8221</v>
      </c>
      <c r="E1089">
        <v>10</v>
      </c>
    </row>
    <row r="1090" spans="1:5" x14ac:dyDescent="0.3">
      <c r="A1090" t="s">
        <v>8219</v>
      </c>
      <c r="B1090">
        <v>34</v>
      </c>
      <c r="D1090" t="s">
        <v>8221</v>
      </c>
      <c r="E1090">
        <v>17</v>
      </c>
    </row>
    <row r="1091" spans="1:5" x14ac:dyDescent="0.3">
      <c r="A1091" t="s">
        <v>8219</v>
      </c>
      <c r="B1091">
        <v>7</v>
      </c>
      <c r="D1091" t="s">
        <v>8221</v>
      </c>
      <c r="E1091">
        <v>2</v>
      </c>
    </row>
    <row r="1092" spans="1:5" x14ac:dyDescent="0.3">
      <c r="A1092" t="s">
        <v>8219</v>
      </c>
      <c r="B1092">
        <v>24</v>
      </c>
      <c r="D1092" t="s">
        <v>8221</v>
      </c>
      <c r="E1092">
        <v>0</v>
      </c>
    </row>
    <row r="1093" spans="1:5" x14ac:dyDescent="0.3">
      <c r="A1093" t="s">
        <v>8219</v>
      </c>
      <c r="B1093">
        <v>15</v>
      </c>
      <c r="D1093" t="s">
        <v>8221</v>
      </c>
      <c r="E1093">
        <v>4</v>
      </c>
    </row>
    <row r="1094" spans="1:5" x14ac:dyDescent="0.3">
      <c r="A1094" t="s">
        <v>8219</v>
      </c>
      <c r="B1094">
        <v>72</v>
      </c>
      <c r="D1094" t="s">
        <v>8221</v>
      </c>
      <c r="E1094">
        <v>12</v>
      </c>
    </row>
    <row r="1095" spans="1:5" x14ac:dyDescent="0.3">
      <c r="A1095" t="s">
        <v>8219</v>
      </c>
      <c r="B1095">
        <v>120</v>
      </c>
      <c r="D1095" t="s">
        <v>8221</v>
      </c>
      <c r="E1095">
        <v>3</v>
      </c>
    </row>
    <row r="1096" spans="1:5" x14ac:dyDescent="0.3">
      <c r="A1096" t="s">
        <v>8219</v>
      </c>
      <c r="B1096">
        <v>123</v>
      </c>
      <c r="D1096" t="s">
        <v>8221</v>
      </c>
      <c r="E1096">
        <v>12</v>
      </c>
    </row>
    <row r="1097" spans="1:5" x14ac:dyDescent="0.3">
      <c r="A1097" t="s">
        <v>8219</v>
      </c>
      <c r="B1097">
        <v>1</v>
      </c>
      <c r="D1097" t="s">
        <v>8221</v>
      </c>
      <c r="E1097">
        <v>0</v>
      </c>
    </row>
    <row r="1098" spans="1:5" x14ac:dyDescent="0.3">
      <c r="A1098" t="s">
        <v>8219</v>
      </c>
      <c r="B1098">
        <v>24</v>
      </c>
      <c r="D1098" t="s">
        <v>8221</v>
      </c>
      <c r="E1098">
        <v>7</v>
      </c>
    </row>
    <row r="1099" spans="1:5" x14ac:dyDescent="0.3">
      <c r="A1099" t="s">
        <v>8219</v>
      </c>
      <c r="B1099">
        <v>33</v>
      </c>
      <c r="D1099" t="s">
        <v>8221</v>
      </c>
      <c r="E1099">
        <v>2</v>
      </c>
    </row>
    <row r="1100" spans="1:5" x14ac:dyDescent="0.3">
      <c r="A1100" t="s">
        <v>8219</v>
      </c>
      <c r="B1100">
        <v>14</v>
      </c>
      <c r="D1100" t="s">
        <v>8221</v>
      </c>
      <c r="E1100">
        <v>1</v>
      </c>
    </row>
    <row r="1101" spans="1:5" x14ac:dyDescent="0.3">
      <c r="A1101" t="s">
        <v>8219</v>
      </c>
      <c r="B1101">
        <v>9</v>
      </c>
      <c r="D1101" t="s">
        <v>8221</v>
      </c>
      <c r="E1101">
        <v>4</v>
      </c>
    </row>
    <row r="1102" spans="1:5" x14ac:dyDescent="0.3">
      <c r="A1102" t="s">
        <v>8219</v>
      </c>
      <c r="B1102">
        <v>76</v>
      </c>
      <c r="D1102" t="s">
        <v>8221</v>
      </c>
      <c r="E1102">
        <v>4</v>
      </c>
    </row>
    <row r="1103" spans="1:5" x14ac:dyDescent="0.3">
      <c r="A1103" t="s">
        <v>8219</v>
      </c>
      <c r="B1103">
        <v>19</v>
      </c>
      <c r="D1103" t="s">
        <v>8221</v>
      </c>
      <c r="E1103">
        <v>17</v>
      </c>
    </row>
    <row r="1104" spans="1:5" x14ac:dyDescent="0.3">
      <c r="A1104" t="s">
        <v>8219</v>
      </c>
      <c r="B1104">
        <v>69</v>
      </c>
      <c r="D1104" t="s">
        <v>8221</v>
      </c>
      <c r="E1104">
        <v>7</v>
      </c>
    </row>
    <row r="1105" spans="1:5" x14ac:dyDescent="0.3">
      <c r="A1105" t="s">
        <v>8219</v>
      </c>
      <c r="B1105">
        <v>218</v>
      </c>
      <c r="D1105" t="s">
        <v>8221</v>
      </c>
      <c r="E1105">
        <v>2</v>
      </c>
    </row>
    <row r="1106" spans="1:5" x14ac:dyDescent="0.3">
      <c r="A1106" t="s">
        <v>8219</v>
      </c>
      <c r="B1106">
        <v>30</v>
      </c>
      <c r="D1106" t="s">
        <v>8221</v>
      </c>
      <c r="E1106">
        <v>5</v>
      </c>
    </row>
    <row r="1107" spans="1:5" x14ac:dyDescent="0.3">
      <c r="A1107" t="s">
        <v>8219</v>
      </c>
      <c r="B1107">
        <v>100</v>
      </c>
      <c r="D1107" t="s">
        <v>8221</v>
      </c>
      <c r="E1107">
        <v>1</v>
      </c>
    </row>
    <row r="1108" spans="1:5" x14ac:dyDescent="0.3">
      <c r="A1108" t="s">
        <v>8219</v>
      </c>
      <c r="B1108">
        <v>296</v>
      </c>
      <c r="D1108" t="s">
        <v>8221</v>
      </c>
      <c r="E1108">
        <v>1</v>
      </c>
    </row>
    <row r="1109" spans="1:5" x14ac:dyDescent="0.3">
      <c r="A1109" t="s">
        <v>8219</v>
      </c>
      <c r="B1109">
        <v>1204</v>
      </c>
      <c r="D1109" t="s">
        <v>8221</v>
      </c>
      <c r="E1109">
        <v>14</v>
      </c>
    </row>
    <row r="1110" spans="1:5" x14ac:dyDescent="0.3">
      <c r="A1110" t="s">
        <v>8219</v>
      </c>
      <c r="B1110">
        <v>321</v>
      </c>
      <c r="D1110" t="s">
        <v>8221</v>
      </c>
      <c r="E1110">
        <v>26</v>
      </c>
    </row>
    <row r="1111" spans="1:5" x14ac:dyDescent="0.3">
      <c r="A1111" t="s">
        <v>8219</v>
      </c>
      <c r="B1111">
        <v>301</v>
      </c>
      <c r="D1111" t="s">
        <v>8221</v>
      </c>
      <c r="E1111">
        <v>2</v>
      </c>
    </row>
    <row r="1112" spans="1:5" x14ac:dyDescent="0.3">
      <c r="A1112" t="s">
        <v>8219</v>
      </c>
      <c r="B1112">
        <v>144</v>
      </c>
      <c r="D1112" t="s">
        <v>8221</v>
      </c>
      <c r="E1112">
        <v>1</v>
      </c>
    </row>
    <row r="1113" spans="1:5" x14ac:dyDescent="0.3">
      <c r="A1113" t="s">
        <v>8219</v>
      </c>
      <c r="B1113">
        <v>539</v>
      </c>
      <c r="D1113" t="s">
        <v>8221</v>
      </c>
      <c r="E1113">
        <v>3</v>
      </c>
    </row>
    <row r="1114" spans="1:5" x14ac:dyDescent="0.3">
      <c r="A1114" t="s">
        <v>8219</v>
      </c>
      <c r="B1114">
        <v>498</v>
      </c>
      <c r="D1114" t="s">
        <v>8221</v>
      </c>
      <c r="E1114">
        <v>7</v>
      </c>
    </row>
    <row r="1115" spans="1:5" x14ac:dyDescent="0.3">
      <c r="A1115" t="s">
        <v>8219</v>
      </c>
      <c r="B1115">
        <v>1113</v>
      </c>
      <c r="D1115" t="s">
        <v>8221</v>
      </c>
      <c r="E1115">
        <v>9</v>
      </c>
    </row>
    <row r="1116" spans="1:5" x14ac:dyDescent="0.3">
      <c r="A1116" t="s">
        <v>8219</v>
      </c>
      <c r="B1116">
        <v>988</v>
      </c>
      <c r="D1116" t="s">
        <v>8221</v>
      </c>
      <c r="E1116">
        <v>20</v>
      </c>
    </row>
    <row r="1117" spans="1:5" x14ac:dyDescent="0.3">
      <c r="A1117" t="s">
        <v>8219</v>
      </c>
      <c r="B1117">
        <v>391</v>
      </c>
      <c r="D1117" t="s">
        <v>8221</v>
      </c>
      <c r="E1117">
        <v>6</v>
      </c>
    </row>
    <row r="1118" spans="1:5" x14ac:dyDescent="0.3">
      <c r="A1118" t="s">
        <v>8219</v>
      </c>
      <c r="B1118">
        <v>28</v>
      </c>
      <c r="D1118" t="s">
        <v>8221</v>
      </c>
      <c r="E1118">
        <v>13</v>
      </c>
    </row>
    <row r="1119" spans="1:5" x14ac:dyDescent="0.3">
      <c r="A1119" t="s">
        <v>8219</v>
      </c>
      <c r="B1119">
        <v>147</v>
      </c>
      <c r="D1119" t="s">
        <v>8221</v>
      </c>
      <c r="E1119">
        <v>1</v>
      </c>
    </row>
    <row r="1120" spans="1:5" x14ac:dyDescent="0.3">
      <c r="A1120" t="s">
        <v>8219</v>
      </c>
      <c r="B1120">
        <v>680</v>
      </c>
      <c r="D1120" t="s">
        <v>8221</v>
      </c>
      <c r="E1120">
        <v>202</v>
      </c>
    </row>
    <row r="1121" spans="1:5" x14ac:dyDescent="0.3">
      <c r="A1121" t="s">
        <v>8219</v>
      </c>
      <c r="B1121">
        <v>983</v>
      </c>
      <c r="D1121" t="s">
        <v>8221</v>
      </c>
      <c r="E1121">
        <v>0</v>
      </c>
    </row>
    <row r="1122" spans="1:5" x14ac:dyDescent="0.3">
      <c r="A1122" t="s">
        <v>8219</v>
      </c>
      <c r="B1122">
        <v>79</v>
      </c>
      <c r="D1122" t="s">
        <v>8221</v>
      </c>
      <c r="E1122">
        <v>1</v>
      </c>
    </row>
    <row r="1123" spans="1:5" x14ac:dyDescent="0.3">
      <c r="A1123" t="s">
        <v>8219</v>
      </c>
      <c r="B1123">
        <v>426</v>
      </c>
      <c r="D1123" t="s">
        <v>8221</v>
      </c>
      <c r="E1123">
        <v>0</v>
      </c>
    </row>
    <row r="1124" spans="1:5" x14ac:dyDescent="0.3">
      <c r="A1124" t="s">
        <v>8219</v>
      </c>
      <c r="B1124">
        <v>96</v>
      </c>
      <c r="D1124" t="s">
        <v>8221</v>
      </c>
      <c r="E1124">
        <v>2</v>
      </c>
    </row>
    <row r="1125" spans="1:5" x14ac:dyDescent="0.3">
      <c r="A1125" t="s">
        <v>8219</v>
      </c>
      <c r="B1125">
        <v>163</v>
      </c>
      <c r="D1125" t="s">
        <v>8221</v>
      </c>
      <c r="E1125">
        <v>13</v>
      </c>
    </row>
    <row r="1126" spans="1:5" x14ac:dyDescent="0.3">
      <c r="A1126" t="s">
        <v>8219</v>
      </c>
      <c r="B1126">
        <v>2525</v>
      </c>
      <c r="D1126" t="s">
        <v>8221</v>
      </c>
      <c r="E1126">
        <v>9</v>
      </c>
    </row>
    <row r="1127" spans="1:5" x14ac:dyDescent="0.3">
      <c r="A1127" t="s">
        <v>8219</v>
      </c>
      <c r="B1127">
        <v>2035</v>
      </c>
      <c r="D1127" t="s">
        <v>8221</v>
      </c>
      <c r="E1127">
        <v>2</v>
      </c>
    </row>
    <row r="1128" spans="1:5" x14ac:dyDescent="0.3">
      <c r="A1128" t="s">
        <v>8219</v>
      </c>
      <c r="B1128">
        <v>290</v>
      </c>
      <c r="D1128" t="s">
        <v>8221</v>
      </c>
      <c r="E1128">
        <v>0</v>
      </c>
    </row>
    <row r="1129" spans="1:5" x14ac:dyDescent="0.3">
      <c r="A1129" t="s">
        <v>8219</v>
      </c>
      <c r="B1129">
        <v>1980</v>
      </c>
      <c r="D1129" t="s">
        <v>8221</v>
      </c>
      <c r="E1129">
        <v>35</v>
      </c>
    </row>
    <row r="1130" spans="1:5" x14ac:dyDescent="0.3">
      <c r="A1130" t="s">
        <v>8219</v>
      </c>
      <c r="B1130">
        <v>57</v>
      </c>
      <c r="D1130" t="s">
        <v>8221</v>
      </c>
      <c r="E1130">
        <v>2</v>
      </c>
    </row>
    <row r="1131" spans="1:5" x14ac:dyDescent="0.3">
      <c r="A1131" t="s">
        <v>8219</v>
      </c>
      <c r="B1131">
        <v>380</v>
      </c>
      <c r="D1131" t="s">
        <v>8221</v>
      </c>
      <c r="E1131">
        <v>3</v>
      </c>
    </row>
    <row r="1132" spans="1:5" x14ac:dyDescent="0.3">
      <c r="A1132" t="s">
        <v>8219</v>
      </c>
      <c r="B1132">
        <v>128</v>
      </c>
      <c r="D1132" t="s">
        <v>8221</v>
      </c>
      <c r="E1132">
        <v>0</v>
      </c>
    </row>
    <row r="1133" spans="1:5" x14ac:dyDescent="0.3">
      <c r="A1133" t="s">
        <v>8219</v>
      </c>
      <c r="B1133">
        <v>180</v>
      </c>
      <c r="D1133" t="s">
        <v>8221</v>
      </c>
      <c r="E1133">
        <v>1</v>
      </c>
    </row>
    <row r="1134" spans="1:5" x14ac:dyDescent="0.3">
      <c r="A1134" t="s">
        <v>8219</v>
      </c>
      <c r="B1134">
        <v>571</v>
      </c>
      <c r="D1134" t="s">
        <v>8221</v>
      </c>
      <c r="E1134">
        <v>0</v>
      </c>
    </row>
    <row r="1135" spans="1:5" x14ac:dyDescent="0.3">
      <c r="A1135" t="s">
        <v>8219</v>
      </c>
      <c r="B1135">
        <v>480</v>
      </c>
      <c r="D1135" t="s">
        <v>8221</v>
      </c>
      <c r="E1135">
        <v>0</v>
      </c>
    </row>
    <row r="1136" spans="1:5" x14ac:dyDescent="0.3">
      <c r="A1136" t="s">
        <v>8219</v>
      </c>
      <c r="B1136">
        <v>249</v>
      </c>
      <c r="D1136" t="s">
        <v>8221</v>
      </c>
      <c r="E1136">
        <v>3</v>
      </c>
    </row>
    <row r="1137" spans="1:5" x14ac:dyDescent="0.3">
      <c r="A1137" t="s">
        <v>8219</v>
      </c>
      <c r="B1137">
        <v>84</v>
      </c>
      <c r="D1137" t="s">
        <v>8221</v>
      </c>
      <c r="E1137">
        <v>11</v>
      </c>
    </row>
    <row r="1138" spans="1:5" x14ac:dyDescent="0.3">
      <c r="A1138" t="s">
        <v>8219</v>
      </c>
      <c r="B1138">
        <v>197</v>
      </c>
      <c r="D1138" t="s">
        <v>8221</v>
      </c>
      <c r="E1138">
        <v>6</v>
      </c>
    </row>
    <row r="1139" spans="1:5" x14ac:dyDescent="0.3">
      <c r="A1139" t="s">
        <v>8219</v>
      </c>
      <c r="B1139">
        <v>271</v>
      </c>
      <c r="D1139" t="s">
        <v>8221</v>
      </c>
      <c r="E1139">
        <v>0</v>
      </c>
    </row>
    <row r="1140" spans="1:5" x14ac:dyDescent="0.3">
      <c r="A1140" t="s">
        <v>8219</v>
      </c>
      <c r="B1140">
        <v>50</v>
      </c>
      <c r="D1140" t="s">
        <v>8221</v>
      </c>
      <c r="E1140">
        <v>67</v>
      </c>
    </row>
    <row r="1141" spans="1:5" x14ac:dyDescent="0.3">
      <c r="A1141" t="s">
        <v>8219</v>
      </c>
      <c r="B1141">
        <v>169</v>
      </c>
      <c r="D1141" t="s">
        <v>8221</v>
      </c>
      <c r="E1141">
        <v>23</v>
      </c>
    </row>
    <row r="1142" spans="1:5" x14ac:dyDescent="0.3">
      <c r="A1142" t="s">
        <v>8219</v>
      </c>
      <c r="B1142">
        <v>205</v>
      </c>
      <c r="D1142" t="s">
        <v>8221</v>
      </c>
      <c r="E1142">
        <v>72</v>
      </c>
    </row>
    <row r="1143" spans="1:5" x14ac:dyDescent="0.3">
      <c r="A1143" t="s">
        <v>8219</v>
      </c>
      <c r="B1143">
        <v>206</v>
      </c>
      <c r="D1143" t="s">
        <v>8221</v>
      </c>
      <c r="E1143">
        <v>2</v>
      </c>
    </row>
    <row r="1144" spans="1:5" x14ac:dyDescent="0.3">
      <c r="A1144" t="s">
        <v>8219</v>
      </c>
      <c r="B1144">
        <v>84</v>
      </c>
      <c r="D1144" t="s">
        <v>8221</v>
      </c>
      <c r="E1144">
        <v>15</v>
      </c>
    </row>
    <row r="1145" spans="1:5" x14ac:dyDescent="0.3">
      <c r="A1145" t="s">
        <v>8219</v>
      </c>
      <c r="B1145">
        <v>210</v>
      </c>
      <c r="D1145" t="s">
        <v>8221</v>
      </c>
      <c r="E1145">
        <v>1</v>
      </c>
    </row>
    <row r="1146" spans="1:5" x14ac:dyDescent="0.3">
      <c r="A1146" t="s">
        <v>8219</v>
      </c>
      <c r="B1146">
        <v>181</v>
      </c>
      <c r="D1146" t="s">
        <v>8221</v>
      </c>
      <c r="E1146">
        <v>2</v>
      </c>
    </row>
    <row r="1147" spans="1:5" x14ac:dyDescent="0.3">
      <c r="A1147" t="s">
        <v>8219</v>
      </c>
      <c r="B1147">
        <v>60</v>
      </c>
      <c r="D1147" t="s">
        <v>8221</v>
      </c>
      <c r="E1147">
        <v>7</v>
      </c>
    </row>
    <row r="1148" spans="1:5" x14ac:dyDescent="0.3">
      <c r="A1148" t="s">
        <v>8219</v>
      </c>
      <c r="B1148">
        <v>445</v>
      </c>
      <c r="D1148" t="s">
        <v>8221</v>
      </c>
      <c r="E1148">
        <v>16</v>
      </c>
    </row>
    <row r="1149" spans="1:5" x14ac:dyDescent="0.3">
      <c r="A1149" t="s">
        <v>8219</v>
      </c>
      <c r="B1149">
        <v>17</v>
      </c>
      <c r="D1149" t="s">
        <v>8221</v>
      </c>
      <c r="E1149">
        <v>117</v>
      </c>
    </row>
    <row r="1150" spans="1:5" x14ac:dyDescent="0.3">
      <c r="A1150" t="s">
        <v>8219</v>
      </c>
      <c r="B1150">
        <v>194</v>
      </c>
      <c r="D1150" t="s">
        <v>8221</v>
      </c>
      <c r="E1150">
        <v>2</v>
      </c>
    </row>
    <row r="1151" spans="1:5" x14ac:dyDescent="0.3">
      <c r="A1151" t="s">
        <v>8219</v>
      </c>
      <c r="B1151">
        <v>404</v>
      </c>
      <c r="D1151" t="s">
        <v>8221</v>
      </c>
      <c r="E1151">
        <v>7</v>
      </c>
    </row>
    <row r="1152" spans="1:5" x14ac:dyDescent="0.3">
      <c r="A1152" t="s">
        <v>8219</v>
      </c>
      <c r="B1152">
        <v>194</v>
      </c>
      <c r="D1152" t="s">
        <v>8221</v>
      </c>
      <c r="E1152">
        <v>3</v>
      </c>
    </row>
    <row r="1153" spans="1:5" x14ac:dyDescent="0.3">
      <c r="A1153" t="s">
        <v>8219</v>
      </c>
      <c r="B1153">
        <v>902</v>
      </c>
      <c r="D1153" t="s">
        <v>8221</v>
      </c>
      <c r="E1153">
        <v>20</v>
      </c>
    </row>
    <row r="1154" spans="1:5" x14ac:dyDescent="0.3">
      <c r="A1154" t="s">
        <v>8219</v>
      </c>
      <c r="B1154">
        <v>1670</v>
      </c>
      <c r="D1154" t="s">
        <v>8221</v>
      </c>
      <c r="E1154">
        <v>50</v>
      </c>
    </row>
    <row r="1155" spans="1:5" x14ac:dyDescent="0.3">
      <c r="A1155" t="s">
        <v>8219</v>
      </c>
      <c r="B1155">
        <v>1328</v>
      </c>
      <c r="D1155" t="s">
        <v>8221</v>
      </c>
      <c r="E1155">
        <v>2</v>
      </c>
    </row>
    <row r="1156" spans="1:5" x14ac:dyDescent="0.3">
      <c r="A1156" t="s">
        <v>8219</v>
      </c>
      <c r="B1156">
        <v>944</v>
      </c>
      <c r="D1156" t="s">
        <v>8221</v>
      </c>
      <c r="E1156">
        <v>3</v>
      </c>
    </row>
    <row r="1157" spans="1:5" x14ac:dyDescent="0.3">
      <c r="A1157" t="s">
        <v>8219</v>
      </c>
      <c r="B1157">
        <v>147</v>
      </c>
      <c r="D1157" t="s">
        <v>8221</v>
      </c>
      <c r="E1157">
        <v>27</v>
      </c>
    </row>
    <row r="1158" spans="1:5" x14ac:dyDescent="0.3">
      <c r="A1158" t="s">
        <v>8219</v>
      </c>
      <c r="B1158">
        <v>99</v>
      </c>
      <c r="D1158" t="s">
        <v>8221</v>
      </c>
      <c r="E1158">
        <v>7</v>
      </c>
    </row>
    <row r="1159" spans="1:5" x14ac:dyDescent="0.3">
      <c r="A1159" t="s">
        <v>8219</v>
      </c>
      <c r="B1159">
        <v>79</v>
      </c>
      <c r="D1159" t="s">
        <v>8221</v>
      </c>
      <c r="E1159">
        <v>5</v>
      </c>
    </row>
    <row r="1160" spans="1:5" x14ac:dyDescent="0.3">
      <c r="A1160" t="s">
        <v>8219</v>
      </c>
      <c r="B1160">
        <v>75</v>
      </c>
      <c r="D1160" t="s">
        <v>8221</v>
      </c>
      <c r="E1160">
        <v>0</v>
      </c>
    </row>
    <row r="1161" spans="1:5" x14ac:dyDescent="0.3">
      <c r="A1161" t="s">
        <v>8219</v>
      </c>
      <c r="B1161">
        <v>207</v>
      </c>
      <c r="D1161" t="s">
        <v>8221</v>
      </c>
      <c r="E1161">
        <v>3</v>
      </c>
    </row>
    <row r="1162" spans="1:5" x14ac:dyDescent="0.3">
      <c r="A1162" t="s">
        <v>8219</v>
      </c>
      <c r="B1162">
        <v>102</v>
      </c>
      <c r="D1162" t="s">
        <v>8221</v>
      </c>
      <c r="E1162">
        <v>6</v>
      </c>
    </row>
    <row r="1163" spans="1:5" x14ac:dyDescent="0.3">
      <c r="A1163" t="s">
        <v>8219</v>
      </c>
      <c r="B1163">
        <v>32</v>
      </c>
      <c r="D1163" t="s">
        <v>8221</v>
      </c>
      <c r="E1163">
        <v>9</v>
      </c>
    </row>
    <row r="1164" spans="1:5" x14ac:dyDescent="0.3">
      <c r="A1164" t="s">
        <v>8219</v>
      </c>
      <c r="B1164">
        <v>480</v>
      </c>
      <c r="D1164" t="s">
        <v>8221</v>
      </c>
      <c r="E1164">
        <v>3</v>
      </c>
    </row>
    <row r="1165" spans="1:5" x14ac:dyDescent="0.3">
      <c r="A1165" t="s">
        <v>8219</v>
      </c>
      <c r="B1165">
        <v>11</v>
      </c>
      <c r="D1165" t="s">
        <v>8221</v>
      </c>
      <c r="E1165">
        <v>2</v>
      </c>
    </row>
    <row r="1166" spans="1:5" x14ac:dyDescent="0.3">
      <c r="A1166" t="s">
        <v>8219</v>
      </c>
      <c r="B1166">
        <v>12</v>
      </c>
      <c r="D1166" t="s">
        <v>8221</v>
      </c>
      <c r="E1166">
        <v>3</v>
      </c>
    </row>
    <row r="1167" spans="1:5" x14ac:dyDescent="0.3">
      <c r="A1167" t="s">
        <v>8219</v>
      </c>
      <c r="B1167">
        <v>48</v>
      </c>
      <c r="D1167" t="s">
        <v>8221</v>
      </c>
      <c r="E1167">
        <v>45</v>
      </c>
    </row>
    <row r="1168" spans="1:5" x14ac:dyDescent="0.3">
      <c r="A1168" t="s">
        <v>8219</v>
      </c>
      <c r="B1168">
        <v>59</v>
      </c>
      <c r="D1168" t="s">
        <v>8221</v>
      </c>
      <c r="E1168">
        <v>9</v>
      </c>
    </row>
    <row r="1169" spans="1:5" x14ac:dyDescent="0.3">
      <c r="A1169" t="s">
        <v>8219</v>
      </c>
      <c r="B1169">
        <v>79</v>
      </c>
      <c r="D1169" t="s">
        <v>8221</v>
      </c>
      <c r="E1169">
        <v>9</v>
      </c>
    </row>
    <row r="1170" spans="1:5" x14ac:dyDescent="0.3">
      <c r="A1170" t="s">
        <v>8219</v>
      </c>
      <c r="B1170">
        <v>14</v>
      </c>
      <c r="D1170" t="s">
        <v>8221</v>
      </c>
      <c r="E1170">
        <v>21</v>
      </c>
    </row>
    <row r="1171" spans="1:5" x14ac:dyDescent="0.3">
      <c r="A1171" t="s">
        <v>8219</v>
      </c>
      <c r="B1171">
        <v>106</v>
      </c>
      <c r="D1171" t="s">
        <v>8221</v>
      </c>
      <c r="E1171">
        <v>17</v>
      </c>
    </row>
    <row r="1172" spans="1:5" x14ac:dyDescent="0.3">
      <c r="A1172" t="s">
        <v>8219</v>
      </c>
      <c r="B1172">
        <v>25</v>
      </c>
      <c r="D1172" t="s">
        <v>8221</v>
      </c>
      <c r="E1172">
        <v>1</v>
      </c>
    </row>
    <row r="1173" spans="1:5" x14ac:dyDescent="0.3">
      <c r="A1173" t="s">
        <v>8219</v>
      </c>
      <c r="B1173">
        <v>25</v>
      </c>
      <c r="D1173" t="s">
        <v>8221</v>
      </c>
      <c r="E1173">
        <v>1</v>
      </c>
    </row>
    <row r="1174" spans="1:5" x14ac:dyDescent="0.3">
      <c r="A1174" t="s">
        <v>8219</v>
      </c>
      <c r="B1174">
        <v>29</v>
      </c>
      <c r="D1174" t="s">
        <v>8221</v>
      </c>
      <c r="E1174">
        <v>14</v>
      </c>
    </row>
    <row r="1175" spans="1:5" x14ac:dyDescent="0.3">
      <c r="A1175" t="s">
        <v>8219</v>
      </c>
      <c r="B1175">
        <v>43</v>
      </c>
      <c r="D1175" t="s">
        <v>8221</v>
      </c>
      <c r="E1175">
        <v>42</v>
      </c>
    </row>
    <row r="1176" spans="1:5" x14ac:dyDescent="0.3">
      <c r="A1176" t="s">
        <v>8219</v>
      </c>
      <c r="B1176">
        <v>46</v>
      </c>
      <c r="D1176" t="s">
        <v>8221</v>
      </c>
      <c r="E1176">
        <v>27</v>
      </c>
    </row>
    <row r="1177" spans="1:5" x14ac:dyDescent="0.3">
      <c r="A1177" t="s">
        <v>8219</v>
      </c>
      <c r="B1177">
        <v>27</v>
      </c>
      <c r="D1177" t="s">
        <v>8221</v>
      </c>
      <c r="E1177">
        <v>5</v>
      </c>
    </row>
    <row r="1178" spans="1:5" x14ac:dyDescent="0.3">
      <c r="A1178" t="s">
        <v>8219</v>
      </c>
      <c r="B1178">
        <v>112</v>
      </c>
      <c r="D1178" t="s">
        <v>8221</v>
      </c>
      <c r="E1178">
        <v>13</v>
      </c>
    </row>
    <row r="1179" spans="1:5" x14ac:dyDescent="0.3">
      <c r="A1179" t="s">
        <v>8219</v>
      </c>
      <c r="B1179">
        <v>34</v>
      </c>
      <c r="D1179" t="s">
        <v>8221</v>
      </c>
      <c r="E1179">
        <v>12</v>
      </c>
    </row>
    <row r="1180" spans="1:5" x14ac:dyDescent="0.3">
      <c r="A1180" t="s">
        <v>8219</v>
      </c>
      <c r="B1180">
        <v>145</v>
      </c>
      <c r="D1180" t="s">
        <v>8221</v>
      </c>
      <c r="E1180">
        <v>90</v>
      </c>
    </row>
    <row r="1181" spans="1:5" x14ac:dyDescent="0.3">
      <c r="A1181" t="s">
        <v>8219</v>
      </c>
      <c r="B1181">
        <v>19</v>
      </c>
      <c r="D1181" t="s">
        <v>8221</v>
      </c>
      <c r="E1181">
        <v>2</v>
      </c>
    </row>
    <row r="1182" spans="1:5" x14ac:dyDescent="0.3">
      <c r="A1182" t="s">
        <v>8219</v>
      </c>
      <c r="B1182">
        <v>288</v>
      </c>
      <c r="D1182" t="s">
        <v>8221</v>
      </c>
      <c r="E1182">
        <v>5</v>
      </c>
    </row>
    <row r="1183" spans="1:5" x14ac:dyDescent="0.3">
      <c r="A1183" t="s">
        <v>8219</v>
      </c>
      <c r="B1183">
        <v>14</v>
      </c>
      <c r="D1183" t="s">
        <v>8221</v>
      </c>
      <c r="E1183">
        <v>31</v>
      </c>
    </row>
    <row r="1184" spans="1:5" x14ac:dyDescent="0.3">
      <c r="A1184" t="s">
        <v>8219</v>
      </c>
      <c r="B1184">
        <v>7</v>
      </c>
      <c r="D1184" t="s">
        <v>8221</v>
      </c>
      <c r="E1184">
        <v>4</v>
      </c>
    </row>
    <row r="1185" spans="1:5" x14ac:dyDescent="0.3">
      <c r="A1185" t="s">
        <v>8219</v>
      </c>
      <c r="B1185">
        <v>211</v>
      </c>
      <c r="D1185" t="s">
        <v>8221</v>
      </c>
      <c r="E1185">
        <v>29</v>
      </c>
    </row>
    <row r="1186" spans="1:5" x14ac:dyDescent="0.3">
      <c r="A1186" t="s">
        <v>8219</v>
      </c>
      <c r="B1186">
        <v>85</v>
      </c>
      <c r="D1186" t="s">
        <v>8221</v>
      </c>
      <c r="E1186">
        <v>2</v>
      </c>
    </row>
    <row r="1187" spans="1:5" x14ac:dyDescent="0.3">
      <c r="A1187" t="s">
        <v>8219</v>
      </c>
      <c r="B1187">
        <v>103</v>
      </c>
      <c r="D1187" t="s">
        <v>8221</v>
      </c>
      <c r="E1187">
        <v>114</v>
      </c>
    </row>
    <row r="1188" spans="1:5" x14ac:dyDescent="0.3">
      <c r="A1188" t="s">
        <v>8219</v>
      </c>
      <c r="B1188">
        <v>113</v>
      </c>
      <c r="D1188" t="s">
        <v>8221</v>
      </c>
      <c r="E1188">
        <v>1</v>
      </c>
    </row>
    <row r="1189" spans="1:5" x14ac:dyDescent="0.3">
      <c r="A1189" t="s">
        <v>8219</v>
      </c>
      <c r="B1189">
        <v>167</v>
      </c>
      <c r="D1189" t="s">
        <v>8221</v>
      </c>
      <c r="E1189">
        <v>76</v>
      </c>
    </row>
    <row r="1190" spans="1:5" x14ac:dyDescent="0.3">
      <c r="A1190" t="s">
        <v>8219</v>
      </c>
      <c r="B1190">
        <v>73</v>
      </c>
      <c r="D1190" t="s">
        <v>8221</v>
      </c>
      <c r="E1190">
        <v>9</v>
      </c>
    </row>
    <row r="1191" spans="1:5" x14ac:dyDescent="0.3">
      <c r="A1191" t="s">
        <v>8219</v>
      </c>
      <c r="B1191">
        <v>75</v>
      </c>
      <c r="D1191" t="s">
        <v>8221</v>
      </c>
      <c r="E1191">
        <v>37</v>
      </c>
    </row>
    <row r="1192" spans="1:5" x14ac:dyDescent="0.3">
      <c r="A1192" t="s">
        <v>8219</v>
      </c>
      <c r="B1192">
        <v>614</v>
      </c>
      <c r="D1192" t="s">
        <v>8221</v>
      </c>
      <c r="E1192">
        <v>0</v>
      </c>
    </row>
    <row r="1193" spans="1:5" x14ac:dyDescent="0.3">
      <c r="A1193" t="s">
        <v>8219</v>
      </c>
      <c r="B1193">
        <v>107</v>
      </c>
      <c r="D1193" t="s">
        <v>8221</v>
      </c>
      <c r="E1193">
        <v>1</v>
      </c>
    </row>
    <row r="1194" spans="1:5" x14ac:dyDescent="0.3">
      <c r="A1194" t="s">
        <v>8219</v>
      </c>
      <c r="B1194">
        <v>1224</v>
      </c>
      <c r="D1194" t="s">
        <v>8221</v>
      </c>
      <c r="E1194">
        <v>10</v>
      </c>
    </row>
    <row r="1195" spans="1:5" x14ac:dyDescent="0.3">
      <c r="A1195" t="s">
        <v>8219</v>
      </c>
      <c r="B1195">
        <v>104</v>
      </c>
      <c r="D1195" t="s">
        <v>8221</v>
      </c>
      <c r="E1195">
        <v>1</v>
      </c>
    </row>
    <row r="1196" spans="1:5" x14ac:dyDescent="0.3">
      <c r="A1196" t="s">
        <v>8219</v>
      </c>
      <c r="B1196">
        <v>79</v>
      </c>
      <c r="D1196" t="s">
        <v>8221</v>
      </c>
      <c r="E1196">
        <v>2</v>
      </c>
    </row>
    <row r="1197" spans="1:5" x14ac:dyDescent="0.3">
      <c r="A1197" t="s">
        <v>8219</v>
      </c>
      <c r="B1197">
        <v>157</v>
      </c>
      <c r="D1197" t="s">
        <v>8221</v>
      </c>
      <c r="E1197">
        <v>1</v>
      </c>
    </row>
    <row r="1198" spans="1:5" x14ac:dyDescent="0.3">
      <c r="A1198" t="s">
        <v>8219</v>
      </c>
      <c r="B1198">
        <v>50</v>
      </c>
      <c r="D1198" t="s">
        <v>8221</v>
      </c>
      <c r="E1198">
        <v>10</v>
      </c>
    </row>
    <row r="1199" spans="1:5" x14ac:dyDescent="0.3">
      <c r="A1199" t="s">
        <v>8219</v>
      </c>
      <c r="B1199">
        <v>64</v>
      </c>
      <c r="D1199" t="s">
        <v>8221</v>
      </c>
      <c r="E1199">
        <v>9</v>
      </c>
    </row>
    <row r="1200" spans="1:5" x14ac:dyDescent="0.3">
      <c r="A1200" t="s">
        <v>8219</v>
      </c>
      <c r="B1200">
        <v>200</v>
      </c>
      <c r="D1200" t="s">
        <v>8221</v>
      </c>
      <c r="E1200">
        <v>19</v>
      </c>
    </row>
    <row r="1201" spans="1:5" x14ac:dyDescent="0.3">
      <c r="A1201" t="s">
        <v>8219</v>
      </c>
      <c r="B1201">
        <v>22</v>
      </c>
      <c r="D1201" t="s">
        <v>8221</v>
      </c>
      <c r="E1201">
        <v>0</v>
      </c>
    </row>
    <row r="1202" spans="1:5" x14ac:dyDescent="0.3">
      <c r="A1202" t="s">
        <v>8219</v>
      </c>
      <c r="B1202">
        <v>163</v>
      </c>
      <c r="D1202" t="s">
        <v>8221</v>
      </c>
      <c r="E1202">
        <v>4</v>
      </c>
    </row>
    <row r="1203" spans="1:5" x14ac:dyDescent="0.3">
      <c r="A1203" t="s">
        <v>8219</v>
      </c>
      <c r="B1203">
        <v>77</v>
      </c>
      <c r="D1203" t="s">
        <v>8221</v>
      </c>
      <c r="E1203">
        <v>8</v>
      </c>
    </row>
    <row r="1204" spans="1:5" x14ac:dyDescent="0.3">
      <c r="A1204" t="s">
        <v>8219</v>
      </c>
      <c r="B1204">
        <v>89</v>
      </c>
      <c r="D1204" t="s">
        <v>8221</v>
      </c>
      <c r="E1204">
        <v>24</v>
      </c>
    </row>
    <row r="1205" spans="1:5" x14ac:dyDescent="0.3">
      <c r="A1205" t="s">
        <v>8219</v>
      </c>
      <c r="B1205">
        <v>3355</v>
      </c>
      <c r="D1205" t="s">
        <v>8221</v>
      </c>
      <c r="E1205">
        <v>0</v>
      </c>
    </row>
    <row r="1206" spans="1:5" x14ac:dyDescent="0.3">
      <c r="A1206" t="s">
        <v>8219</v>
      </c>
      <c r="B1206">
        <v>537</v>
      </c>
      <c r="D1206" t="s">
        <v>8221</v>
      </c>
      <c r="E1206">
        <v>39</v>
      </c>
    </row>
    <row r="1207" spans="1:5" x14ac:dyDescent="0.3">
      <c r="A1207" t="s">
        <v>8219</v>
      </c>
      <c r="B1207">
        <v>125</v>
      </c>
      <c r="D1207" t="s">
        <v>8221</v>
      </c>
      <c r="E1207">
        <v>6</v>
      </c>
    </row>
    <row r="1208" spans="1:5" x14ac:dyDescent="0.3">
      <c r="A1208" t="s">
        <v>8219</v>
      </c>
      <c r="B1208">
        <v>163</v>
      </c>
      <c r="D1208" t="s">
        <v>8221</v>
      </c>
      <c r="E1208">
        <v>4</v>
      </c>
    </row>
    <row r="1209" spans="1:5" x14ac:dyDescent="0.3">
      <c r="A1209" t="s">
        <v>8219</v>
      </c>
      <c r="B1209">
        <v>283</v>
      </c>
      <c r="D1209" t="s">
        <v>8221</v>
      </c>
      <c r="E1209">
        <v>3</v>
      </c>
    </row>
    <row r="1210" spans="1:5" x14ac:dyDescent="0.3">
      <c r="A1210" t="s">
        <v>8219</v>
      </c>
      <c r="B1210">
        <v>352</v>
      </c>
      <c r="D1210" t="s">
        <v>8221</v>
      </c>
      <c r="E1210">
        <v>53</v>
      </c>
    </row>
    <row r="1211" spans="1:5" x14ac:dyDescent="0.3">
      <c r="A1211" t="s">
        <v>8219</v>
      </c>
      <c r="B1211">
        <v>94</v>
      </c>
      <c r="D1211" t="s">
        <v>8221</v>
      </c>
      <c r="E1211">
        <v>1</v>
      </c>
    </row>
    <row r="1212" spans="1:5" x14ac:dyDescent="0.3">
      <c r="A1212" t="s">
        <v>8219</v>
      </c>
      <c r="B1212">
        <v>67</v>
      </c>
      <c r="D1212" t="s">
        <v>8221</v>
      </c>
      <c r="E1212">
        <v>2</v>
      </c>
    </row>
    <row r="1213" spans="1:5" x14ac:dyDescent="0.3">
      <c r="A1213" t="s">
        <v>8219</v>
      </c>
      <c r="B1213">
        <v>221</v>
      </c>
      <c r="D1213" t="s">
        <v>8221</v>
      </c>
      <c r="E1213">
        <v>25</v>
      </c>
    </row>
    <row r="1214" spans="1:5" x14ac:dyDescent="0.3">
      <c r="A1214" t="s">
        <v>8219</v>
      </c>
      <c r="B1214">
        <v>2165</v>
      </c>
      <c r="D1214" t="s">
        <v>8221</v>
      </c>
      <c r="E1214">
        <v>6</v>
      </c>
    </row>
    <row r="1215" spans="1:5" x14ac:dyDescent="0.3">
      <c r="A1215" t="s">
        <v>8219</v>
      </c>
      <c r="B1215">
        <v>179</v>
      </c>
      <c r="D1215" t="s">
        <v>8221</v>
      </c>
      <c r="E1215">
        <v>0</v>
      </c>
    </row>
    <row r="1216" spans="1:5" x14ac:dyDescent="0.3">
      <c r="A1216" t="s">
        <v>8219</v>
      </c>
      <c r="B1216">
        <v>123</v>
      </c>
      <c r="D1216" t="s">
        <v>8221</v>
      </c>
      <c r="E1216">
        <v>12</v>
      </c>
    </row>
    <row r="1217" spans="1:5" x14ac:dyDescent="0.3">
      <c r="A1217" t="s">
        <v>8219</v>
      </c>
      <c r="B1217">
        <v>1104</v>
      </c>
      <c r="D1217" t="s">
        <v>8221</v>
      </c>
      <c r="E1217">
        <v>0</v>
      </c>
    </row>
    <row r="1218" spans="1:5" x14ac:dyDescent="0.3">
      <c r="A1218" t="s">
        <v>8219</v>
      </c>
      <c r="B1218">
        <v>403</v>
      </c>
      <c r="D1218" t="s">
        <v>8221</v>
      </c>
      <c r="E1218">
        <v>36</v>
      </c>
    </row>
    <row r="1219" spans="1:5" x14ac:dyDescent="0.3">
      <c r="A1219" t="s">
        <v>8219</v>
      </c>
      <c r="B1219">
        <v>109</v>
      </c>
      <c r="D1219" t="s">
        <v>8221</v>
      </c>
      <c r="E1219">
        <v>0</v>
      </c>
    </row>
    <row r="1220" spans="1:5" x14ac:dyDescent="0.3">
      <c r="A1220" t="s">
        <v>8219</v>
      </c>
      <c r="B1220">
        <v>372</v>
      </c>
      <c r="D1220" t="s">
        <v>8221</v>
      </c>
      <c r="E1220">
        <v>2</v>
      </c>
    </row>
    <row r="1221" spans="1:5" x14ac:dyDescent="0.3">
      <c r="A1221" t="s">
        <v>8219</v>
      </c>
      <c r="B1221">
        <v>311</v>
      </c>
      <c r="D1221" t="s">
        <v>8221</v>
      </c>
      <c r="E1221">
        <v>1</v>
      </c>
    </row>
    <row r="1222" spans="1:5" x14ac:dyDescent="0.3">
      <c r="A1222" t="s">
        <v>8219</v>
      </c>
      <c r="B1222">
        <v>61</v>
      </c>
      <c r="D1222" t="s">
        <v>8221</v>
      </c>
      <c r="E1222">
        <v>59</v>
      </c>
    </row>
    <row r="1223" spans="1:5" x14ac:dyDescent="0.3">
      <c r="A1223" t="s">
        <v>8219</v>
      </c>
      <c r="B1223">
        <v>115</v>
      </c>
      <c r="D1223" t="s">
        <v>8221</v>
      </c>
      <c r="E1223">
        <v>1</v>
      </c>
    </row>
    <row r="1224" spans="1:5" x14ac:dyDescent="0.3">
      <c r="A1224" t="s">
        <v>8219</v>
      </c>
      <c r="B1224">
        <v>111</v>
      </c>
      <c r="D1224" t="s">
        <v>8221</v>
      </c>
      <c r="E1224">
        <v>31</v>
      </c>
    </row>
    <row r="1225" spans="1:5" x14ac:dyDescent="0.3">
      <c r="A1225" t="s">
        <v>8219</v>
      </c>
      <c r="B1225">
        <v>337</v>
      </c>
      <c r="D1225" t="s">
        <v>8221</v>
      </c>
      <c r="E1225">
        <v>18</v>
      </c>
    </row>
    <row r="1226" spans="1:5" x14ac:dyDescent="0.3">
      <c r="A1226" t="s">
        <v>8219</v>
      </c>
      <c r="B1226">
        <v>9</v>
      </c>
      <c r="D1226" t="s">
        <v>8221</v>
      </c>
      <c r="E1226">
        <v>10</v>
      </c>
    </row>
    <row r="1227" spans="1:5" x14ac:dyDescent="0.3">
      <c r="A1227" t="s">
        <v>8219</v>
      </c>
      <c r="B1227">
        <v>120</v>
      </c>
      <c r="D1227" t="s">
        <v>8221</v>
      </c>
      <c r="E1227">
        <v>0</v>
      </c>
    </row>
    <row r="1228" spans="1:5" x14ac:dyDescent="0.3">
      <c r="A1228" t="s">
        <v>8219</v>
      </c>
      <c r="B1228">
        <v>102</v>
      </c>
      <c r="D1228" t="s">
        <v>8221</v>
      </c>
      <c r="E1228">
        <v>14</v>
      </c>
    </row>
    <row r="1229" spans="1:5" x14ac:dyDescent="0.3">
      <c r="A1229" t="s">
        <v>8219</v>
      </c>
      <c r="B1229">
        <v>186</v>
      </c>
      <c r="D1229" t="s">
        <v>8221</v>
      </c>
      <c r="E1229">
        <v>2</v>
      </c>
    </row>
    <row r="1230" spans="1:5" x14ac:dyDescent="0.3">
      <c r="A1230" t="s">
        <v>8219</v>
      </c>
      <c r="B1230">
        <v>15</v>
      </c>
      <c r="D1230" t="s">
        <v>8221</v>
      </c>
      <c r="E1230">
        <v>1</v>
      </c>
    </row>
    <row r="1231" spans="1:5" x14ac:dyDescent="0.3">
      <c r="A1231" t="s">
        <v>8219</v>
      </c>
      <c r="B1231">
        <v>67</v>
      </c>
      <c r="D1231" t="s">
        <v>8221</v>
      </c>
      <c r="E1231">
        <v>3</v>
      </c>
    </row>
    <row r="1232" spans="1:5" x14ac:dyDescent="0.3">
      <c r="A1232" t="s">
        <v>8219</v>
      </c>
      <c r="B1232">
        <v>130</v>
      </c>
      <c r="D1232" t="s">
        <v>8221</v>
      </c>
      <c r="E1232">
        <v>0</v>
      </c>
    </row>
    <row r="1233" spans="1:5" x14ac:dyDescent="0.3">
      <c r="A1233" t="s">
        <v>8219</v>
      </c>
      <c r="B1233">
        <v>16</v>
      </c>
      <c r="D1233" t="s">
        <v>8221</v>
      </c>
      <c r="E1233">
        <v>2</v>
      </c>
    </row>
    <row r="1234" spans="1:5" x14ac:dyDescent="0.3">
      <c r="A1234" t="s">
        <v>8219</v>
      </c>
      <c r="B1234">
        <v>67</v>
      </c>
      <c r="D1234" t="s">
        <v>8221</v>
      </c>
      <c r="E1234">
        <v>0</v>
      </c>
    </row>
    <row r="1235" spans="1:5" x14ac:dyDescent="0.3">
      <c r="A1235" t="s">
        <v>8219</v>
      </c>
      <c r="B1235">
        <v>124</v>
      </c>
      <c r="D1235" t="s">
        <v>8221</v>
      </c>
      <c r="E1235">
        <v>12</v>
      </c>
    </row>
    <row r="1236" spans="1:5" x14ac:dyDescent="0.3">
      <c r="A1236" t="s">
        <v>8219</v>
      </c>
      <c r="B1236">
        <v>80</v>
      </c>
      <c r="D1236" t="s">
        <v>8221</v>
      </c>
      <c r="E1236">
        <v>1</v>
      </c>
    </row>
    <row r="1237" spans="1:5" x14ac:dyDescent="0.3">
      <c r="A1237" t="s">
        <v>8219</v>
      </c>
      <c r="B1237">
        <v>282</v>
      </c>
      <c r="D1237" t="s">
        <v>8221</v>
      </c>
      <c r="E1237">
        <v>8</v>
      </c>
    </row>
    <row r="1238" spans="1:5" x14ac:dyDescent="0.3">
      <c r="A1238" t="s">
        <v>8219</v>
      </c>
      <c r="B1238">
        <v>68</v>
      </c>
      <c r="D1238" t="s">
        <v>8221</v>
      </c>
      <c r="E1238">
        <v>2</v>
      </c>
    </row>
    <row r="1239" spans="1:5" x14ac:dyDescent="0.3">
      <c r="A1239" t="s">
        <v>8219</v>
      </c>
      <c r="B1239">
        <v>86</v>
      </c>
      <c r="D1239" t="s">
        <v>8221</v>
      </c>
      <c r="E1239">
        <v>31</v>
      </c>
    </row>
    <row r="1240" spans="1:5" x14ac:dyDescent="0.3">
      <c r="A1240" t="s">
        <v>8219</v>
      </c>
      <c r="B1240">
        <v>115</v>
      </c>
      <c r="D1240" t="s">
        <v>8221</v>
      </c>
      <c r="E1240">
        <v>5</v>
      </c>
    </row>
    <row r="1241" spans="1:5" x14ac:dyDescent="0.3">
      <c r="A1241" t="s">
        <v>8219</v>
      </c>
      <c r="B1241">
        <v>75</v>
      </c>
      <c r="D1241" t="s">
        <v>8221</v>
      </c>
      <c r="E1241">
        <v>1</v>
      </c>
    </row>
    <row r="1242" spans="1:5" x14ac:dyDescent="0.3">
      <c r="A1242" t="s">
        <v>8219</v>
      </c>
      <c r="B1242">
        <v>43</v>
      </c>
      <c r="D1242" t="s">
        <v>8221</v>
      </c>
      <c r="E1242">
        <v>12</v>
      </c>
    </row>
    <row r="1243" spans="1:5" x14ac:dyDescent="0.3">
      <c r="A1243" t="s">
        <v>8219</v>
      </c>
      <c r="B1243">
        <v>48</v>
      </c>
      <c r="D1243" t="s">
        <v>8221</v>
      </c>
      <c r="E1243">
        <v>4</v>
      </c>
    </row>
    <row r="1244" spans="1:5" x14ac:dyDescent="0.3">
      <c r="A1244" t="s">
        <v>8219</v>
      </c>
      <c r="B1244">
        <v>52</v>
      </c>
      <c r="D1244" t="s">
        <v>8221</v>
      </c>
      <c r="E1244">
        <v>0</v>
      </c>
    </row>
    <row r="1245" spans="1:5" x14ac:dyDescent="0.3">
      <c r="A1245" t="s">
        <v>8219</v>
      </c>
      <c r="B1245">
        <v>43</v>
      </c>
      <c r="D1245" t="s">
        <v>8221</v>
      </c>
      <c r="E1245">
        <v>7</v>
      </c>
    </row>
    <row r="1246" spans="1:5" x14ac:dyDescent="0.3">
      <c r="A1246" t="s">
        <v>8219</v>
      </c>
      <c r="B1246">
        <v>58</v>
      </c>
      <c r="D1246" t="s">
        <v>8221</v>
      </c>
      <c r="E1246">
        <v>2</v>
      </c>
    </row>
    <row r="1247" spans="1:5" x14ac:dyDescent="0.3">
      <c r="A1247" t="s">
        <v>8219</v>
      </c>
      <c r="B1247">
        <v>47</v>
      </c>
      <c r="D1247" t="s">
        <v>8221</v>
      </c>
      <c r="E1247">
        <v>1</v>
      </c>
    </row>
    <row r="1248" spans="1:5" x14ac:dyDescent="0.3">
      <c r="A1248" t="s">
        <v>8219</v>
      </c>
      <c r="B1248">
        <v>36</v>
      </c>
      <c r="D1248" t="s">
        <v>8221</v>
      </c>
      <c r="E1248">
        <v>4</v>
      </c>
    </row>
    <row r="1249" spans="1:5" x14ac:dyDescent="0.3">
      <c r="A1249" t="s">
        <v>8219</v>
      </c>
      <c r="B1249">
        <v>17</v>
      </c>
      <c r="D1249" t="s">
        <v>8221</v>
      </c>
      <c r="E1249">
        <v>6</v>
      </c>
    </row>
    <row r="1250" spans="1:5" x14ac:dyDescent="0.3">
      <c r="A1250" t="s">
        <v>8219</v>
      </c>
      <c r="B1250">
        <v>104</v>
      </c>
      <c r="D1250" t="s">
        <v>8221</v>
      </c>
      <c r="E1250">
        <v>8</v>
      </c>
    </row>
    <row r="1251" spans="1:5" x14ac:dyDescent="0.3">
      <c r="A1251" t="s">
        <v>8219</v>
      </c>
      <c r="B1251">
        <v>47</v>
      </c>
      <c r="D1251" t="s">
        <v>8221</v>
      </c>
      <c r="E1251">
        <v>14</v>
      </c>
    </row>
    <row r="1252" spans="1:5" x14ac:dyDescent="0.3">
      <c r="A1252" t="s">
        <v>8219</v>
      </c>
      <c r="B1252">
        <v>38</v>
      </c>
      <c r="D1252" t="s">
        <v>8221</v>
      </c>
      <c r="E1252">
        <v>0</v>
      </c>
    </row>
    <row r="1253" spans="1:5" x14ac:dyDescent="0.3">
      <c r="A1253" t="s">
        <v>8219</v>
      </c>
      <c r="B1253">
        <v>81</v>
      </c>
      <c r="D1253" t="s">
        <v>8221</v>
      </c>
      <c r="E1253">
        <v>4</v>
      </c>
    </row>
    <row r="1254" spans="1:5" x14ac:dyDescent="0.3">
      <c r="A1254" t="s">
        <v>8219</v>
      </c>
      <c r="B1254">
        <v>55</v>
      </c>
      <c r="D1254" t="s">
        <v>8221</v>
      </c>
      <c r="E1254">
        <v>0</v>
      </c>
    </row>
    <row r="1255" spans="1:5" x14ac:dyDescent="0.3">
      <c r="A1255" t="s">
        <v>8219</v>
      </c>
      <c r="B1255">
        <v>41</v>
      </c>
      <c r="D1255" t="s">
        <v>8221</v>
      </c>
      <c r="E1255">
        <v>0</v>
      </c>
    </row>
    <row r="1256" spans="1:5" x14ac:dyDescent="0.3">
      <c r="A1256" t="s">
        <v>8219</v>
      </c>
      <c r="B1256">
        <v>79</v>
      </c>
      <c r="D1256" t="s">
        <v>8221</v>
      </c>
      <c r="E1256">
        <v>1</v>
      </c>
    </row>
    <row r="1257" spans="1:5" x14ac:dyDescent="0.3">
      <c r="A1257" t="s">
        <v>8219</v>
      </c>
      <c r="B1257">
        <v>16</v>
      </c>
      <c r="D1257" t="s">
        <v>8221</v>
      </c>
      <c r="E1257">
        <v>1</v>
      </c>
    </row>
    <row r="1258" spans="1:5" x14ac:dyDescent="0.3">
      <c r="A1258" t="s">
        <v>8219</v>
      </c>
      <c r="B1258">
        <v>8</v>
      </c>
      <c r="D1258" t="s">
        <v>8221</v>
      </c>
      <c r="E1258">
        <v>1</v>
      </c>
    </row>
    <row r="1259" spans="1:5" x14ac:dyDescent="0.3">
      <c r="A1259" t="s">
        <v>8219</v>
      </c>
      <c r="B1259">
        <v>95</v>
      </c>
      <c r="D1259" t="s">
        <v>8221</v>
      </c>
      <c r="E1259">
        <v>1</v>
      </c>
    </row>
    <row r="1260" spans="1:5" x14ac:dyDescent="0.3">
      <c r="A1260" t="s">
        <v>8219</v>
      </c>
      <c r="B1260">
        <v>25</v>
      </c>
      <c r="D1260" t="s">
        <v>8221</v>
      </c>
      <c r="E1260">
        <v>4</v>
      </c>
    </row>
    <row r="1261" spans="1:5" x14ac:dyDescent="0.3">
      <c r="A1261" t="s">
        <v>8219</v>
      </c>
      <c r="B1261">
        <v>19</v>
      </c>
      <c r="D1261" t="s">
        <v>8221</v>
      </c>
      <c r="E1261">
        <v>0</v>
      </c>
    </row>
    <row r="1262" spans="1:5" x14ac:dyDescent="0.3">
      <c r="A1262" t="s">
        <v>8219</v>
      </c>
      <c r="B1262">
        <v>90</v>
      </c>
      <c r="D1262" t="s">
        <v>8221</v>
      </c>
      <c r="E1262">
        <v>0</v>
      </c>
    </row>
    <row r="1263" spans="1:5" x14ac:dyDescent="0.3">
      <c r="A1263" t="s">
        <v>8219</v>
      </c>
      <c r="B1263">
        <v>41</v>
      </c>
      <c r="D1263" t="s">
        <v>8221</v>
      </c>
      <c r="E1263">
        <v>2</v>
      </c>
    </row>
    <row r="1264" spans="1:5" x14ac:dyDescent="0.3">
      <c r="A1264" t="s">
        <v>8219</v>
      </c>
      <c r="B1264">
        <v>30</v>
      </c>
      <c r="D1264" t="s">
        <v>8221</v>
      </c>
      <c r="E1264">
        <v>24</v>
      </c>
    </row>
    <row r="1265" spans="1:5" x14ac:dyDescent="0.3">
      <c r="A1265" t="s">
        <v>8219</v>
      </c>
      <c r="B1265">
        <v>38</v>
      </c>
      <c r="D1265" t="s">
        <v>8221</v>
      </c>
      <c r="E1265">
        <v>1</v>
      </c>
    </row>
    <row r="1266" spans="1:5" x14ac:dyDescent="0.3">
      <c r="A1266" t="s">
        <v>8219</v>
      </c>
      <c r="B1266">
        <v>65</v>
      </c>
      <c r="D1266" t="s">
        <v>8221</v>
      </c>
      <c r="E1266">
        <v>2</v>
      </c>
    </row>
    <row r="1267" spans="1:5" x14ac:dyDescent="0.3">
      <c r="A1267" t="s">
        <v>8219</v>
      </c>
      <c r="B1267">
        <v>75</v>
      </c>
      <c r="D1267" t="s">
        <v>8221</v>
      </c>
      <c r="E1267">
        <v>1</v>
      </c>
    </row>
    <row r="1268" spans="1:5" x14ac:dyDescent="0.3">
      <c r="A1268" t="s">
        <v>8219</v>
      </c>
      <c r="B1268">
        <v>16</v>
      </c>
      <c r="D1268" t="s">
        <v>8221</v>
      </c>
      <c r="E1268">
        <v>37</v>
      </c>
    </row>
    <row r="1269" spans="1:5" x14ac:dyDescent="0.3">
      <c r="A1269" t="s">
        <v>8219</v>
      </c>
      <c r="B1269">
        <v>10</v>
      </c>
      <c r="D1269" t="s">
        <v>8221</v>
      </c>
      <c r="E1269">
        <v>5</v>
      </c>
    </row>
    <row r="1270" spans="1:5" x14ac:dyDescent="0.3">
      <c r="A1270" t="s">
        <v>8219</v>
      </c>
      <c r="B1270">
        <v>27</v>
      </c>
      <c r="D1270" t="s">
        <v>8221</v>
      </c>
      <c r="E1270">
        <v>4</v>
      </c>
    </row>
    <row r="1271" spans="1:5" x14ac:dyDescent="0.3">
      <c r="A1271" t="s">
        <v>8219</v>
      </c>
      <c r="B1271">
        <v>259</v>
      </c>
      <c r="D1271" t="s">
        <v>8221</v>
      </c>
      <c r="E1271">
        <v>16</v>
      </c>
    </row>
    <row r="1272" spans="1:5" x14ac:dyDescent="0.3">
      <c r="A1272" t="s">
        <v>8219</v>
      </c>
      <c r="B1272">
        <v>39</v>
      </c>
      <c r="D1272" t="s">
        <v>8221</v>
      </c>
      <c r="E1272">
        <v>9</v>
      </c>
    </row>
    <row r="1273" spans="1:5" x14ac:dyDescent="0.3">
      <c r="A1273" t="s">
        <v>8219</v>
      </c>
      <c r="B1273">
        <v>42</v>
      </c>
      <c r="D1273" t="s">
        <v>8221</v>
      </c>
      <c r="E1273">
        <v>0</v>
      </c>
    </row>
    <row r="1274" spans="1:5" x14ac:dyDescent="0.3">
      <c r="A1274" t="s">
        <v>8219</v>
      </c>
      <c r="B1274">
        <v>10</v>
      </c>
      <c r="D1274" t="s">
        <v>8221</v>
      </c>
      <c r="E1274">
        <v>40</v>
      </c>
    </row>
    <row r="1275" spans="1:5" x14ac:dyDescent="0.3">
      <c r="A1275" t="s">
        <v>8219</v>
      </c>
      <c r="B1275">
        <v>56</v>
      </c>
      <c r="D1275" t="s">
        <v>8221</v>
      </c>
      <c r="E1275">
        <v>0</v>
      </c>
    </row>
    <row r="1276" spans="1:5" x14ac:dyDescent="0.3">
      <c r="A1276" t="s">
        <v>8219</v>
      </c>
      <c r="B1276">
        <v>20</v>
      </c>
      <c r="D1276" t="s">
        <v>8221</v>
      </c>
      <c r="E1276">
        <v>2</v>
      </c>
    </row>
    <row r="1277" spans="1:5" x14ac:dyDescent="0.3">
      <c r="A1277" t="s">
        <v>8219</v>
      </c>
      <c r="B1277">
        <v>170</v>
      </c>
      <c r="D1277" t="s">
        <v>8221</v>
      </c>
      <c r="E1277">
        <v>1</v>
      </c>
    </row>
    <row r="1278" spans="1:5" x14ac:dyDescent="0.3">
      <c r="A1278" t="s">
        <v>8219</v>
      </c>
      <c r="B1278">
        <v>29</v>
      </c>
      <c r="D1278" t="s">
        <v>8221</v>
      </c>
      <c r="E1278">
        <v>9</v>
      </c>
    </row>
    <row r="1279" spans="1:5" x14ac:dyDescent="0.3">
      <c r="A1279" t="s">
        <v>8219</v>
      </c>
      <c r="B1279">
        <v>132</v>
      </c>
      <c r="D1279" t="s">
        <v>8221</v>
      </c>
      <c r="E1279">
        <v>34</v>
      </c>
    </row>
    <row r="1280" spans="1:5" x14ac:dyDescent="0.3">
      <c r="A1280" t="s">
        <v>8219</v>
      </c>
      <c r="B1280">
        <v>27</v>
      </c>
      <c r="D1280" t="s">
        <v>8221</v>
      </c>
      <c r="E1280">
        <v>23</v>
      </c>
    </row>
    <row r="1281" spans="1:5" x14ac:dyDescent="0.3">
      <c r="A1281" t="s">
        <v>8219</v>
      </c>
      <c r="B1281">
        <v>26</v>
      </c>
      <c r="D1281" t="s">
        <v>8221</v>
      </c>
      <c r="E1281">
        <v>19</v>
      </c>
    </row>
    <row r="1282" spans="1:5" x14ac:dyDescent="0.3">
      <c r="A1282" t="s">
        <v>8219</v>
      </c>
      <c r="B1282">
        <v>43</v>
      </c>
      <c r="D1282" t="s">
        <v>8221</v>
      </c>
      <c r="E1282">
        <v>50</v>
      </c>
    </row>
    <row r="1283" spans="1:5" x14ac:dyDescent="0.3">
      <c r="A1283" t="s">
        <v>8219</v>
      </c>
      <c r="B1283">
        <v>80</v>
      </c>
      <c r="D1283" t="s">
        <v>8221</v>
      </c>
      <c r="E1283">
        <v>12</v>
      </c>
    </row>
    <row r="1284" spans="1:5" x14ac:dyDescent="0.3">
      <c r="A1284" t="s">
        <v>8219</v>
      </c>
      <c r="B1284">
        <v>33</v>
      </c>
      <c r="D1284" t="s">
        <v>8221</v>
      </c>
      <c r="E1284">
        <v>8</v>
      </c>
    </row>
    <row r="1285" spans="1:5" x14ac:dyDescent="0.3">
      <c r="A1285" t="s">
        <v>8219</v>
      </c>
      <c r="B1285">
        <v>71</v>
      </c>
      <c r="D1285" t="s">
        <v>8221</v>
      </c>
      <c r="E1285">
        <v>9</v>
      </c>
    </row>
    <row r="1286" spans="1:5" x14ac:dyDescent="0.3">
      <c r="A1286" t="s">
        <v>8219</v>
      </c>
      <c r="B1286">
        <v>81</v>
      </c>
      <c r="D1286" t="s">
        <v>8221</v>
      </c>
      <c r="E1286">
        <v>43</v>
      </c>
    </row>
    <row r="1287" spans="1:5" x14ac:dyDescent="0.3">
      <c r="A1287" t="s">
        <v>8219</v>
      </c>
      <c r="B1287">
        <v>76</v>
      </c>
      <c r="D1287" t="s">
        <v>8221</v>
      </c>
      <c r="E1287">
        <v>28</v>
      </c>
    </row>
    <row r="1288" spans="1:5" x14ac:dyDescent="0.3">
      <c r="A1288" t="s">
        <v>8219</v>
      </c>
      <c r="B1288">
        <v>48</v>
      </c>
      <c r="D1288" t="s">
        <v>8221</v>
      </c>
      <c r="E1288">
        <v>4</v>
      </c>
    </row>
    <row r="1289" spans="1:5" x14ac:dyDescent="0.3">
      <c r="A1289" t="s">
        <v>8219</v>
      </c>
      <c r="B1289">
        <v>61</v>
      </c>
      <c r="D1289" t="s">
        <v>8221</v>
      </c>
      <c r="E1289">
        <v>24</v>
      </c>
    </row>
    <row r="1290" spans="1:5" x14ac:dyDescent="0.3">
      <c r="A1290" t="s">
        <v>8219</v>
      </c>
      <c r="B1290">
        <v>60</v>
      </c>
      <c r="D1290" t="s">
        <v>8221</v>
      </c>
      <c r="E1290">
        <v>2</v>
      </c>
    </row>
    <row r="1291" spans="1:5" x14ac:dyDescent="0.3">
      <c r="A1291" t="s">
        <v>8219</v>
      </c>
      <c r="B1291">
        <v>136</v>
      </c>
      <c r="D1291" t="s">
        <v>8221</v>
      </c>
      <c r="E1291">
        <v>2</v>
      </c>
    </row>
    <row r="1292" spans="1:5" x14ac:dyDescent="0.3">
      <c r="A1292" t="s">
        <v>8219</v>
      </c>
      <c r="B1292">
        <v>14</v>
      </c>
      <c r="D1292" t="s">
        <v>8221</v>
      </c>
      <c r="E1292">
        <v>20</v>
      </c>
    </row>
    <row r="1293" spans="1:5" x14ac:dyDescent="0.3">
      <c r="A1293" t="s">
        <v>8219</v>
      </c>
      <c r="B1293">
        <v>78</v>
      </c>
      <c r="D1293" t="s">
        <v>8221</v>
      </c>
      <c r="E1293">
        <v>1</v>
      </c>
    </row>
    <row r="1294" spans="1:5" x14ac:dyDescent="0.3">
      <c r="A1294" t="s">
        <v>8219</v>
      </c>
      <c r="B1294">
        <v>4</v>
      </c>
      <c r="D1294" t="s">
        <v>8221</v>
      </c>
      <c r="E1294">
        <v>1</v>
      </c>
    </row>
    <row r="1295" spans="1:5" x14ac:dyDescent="0.3">
      <c r="A1295" t="s">
        <v>8219</v>
      </c>
      <c r="B1295">
        <v>11</v>
      </c>
      <c r="D1295" t="s">
        <v>8221</v>
      </c>
      <c r="E1295">
        <v>4</v>
      </c>
    </row>
    <row r="1296" spans="1:5" x14ac:dyDescent="0.3">
      <c r="A1296" t="s">
        <v>8219</v>
      </c>
      <c r="B1296">
        <v>185</v>
      </c>
      <c r="D1296" t="s">
        <v>8221</v>
      </c>
      <c r="E1296">
        <v>1</v>
      </c>
    </row>
    <row r="1297" spans="1:5" x14ac:dyDescent="0.3">
      <c r="A1297" t="s">
        <v>8219</v>
      </c>
      <c r="B1297">
        <v>59</v>
      </c>
      <c r="D1297" t="s">
        <v>8221</v>
      </c>
      <c r="E1297">
        <v>1</v>
      </c>
    </row>
    <row r="1298" spans="1:5" x14ac:dyDescent="0.3">
      <c r="A1298" t="s">
        <v>8219</v>
      </c>
      <c r="B1298">
        <v>27</v>
      </c>
      <c r="D1298" t="s">
        <v>8221</v>
      </c>
      <c r="E1298">
        <v>13</v>
      </c>
    </row>
    <row r="1299" spans="1:5" x14ac:dyDescent="0.3">
      <c r="A1299" t="s">
        <v>8219</v>
      </c>
      <c r="B1299">
        <v>63</v>
      </c>
      <c r="D1299" t="s">
        <v>8221</v>
      </c>
      <c r="E1299">
        <v>1</v>
      </c>
    </row>
    <row r="1300" spans="1:5" x14ac:dyDescent="0.3">
      <c r="A1300" t="s">
        <v>8219</v>
      </c>
      <c r="B1300">
        <v>13</v>
      </c>
      <c r="D1300" t="s">
        <v>8221</v>
      </c>
      <c r="E1300">
        <v>1</v>
      </c>
    </row>
    <row r="1301" spans="1:5" x14ac:dyDescent="0.3">
      <c r="A1301" t="s">
        <v>8219</v>
      </c>
      <c r="B1301">
        <v>13</v>
      </c>
      <c r="D1301" t="s">
        <v>8221</v>
      </c>
      <c r="E1301">
        <v>0</v>
      </c>
    </row>
    <row r="1302" spans="1:5" x14ac:dyDescent="0.3">
      <c r="A1302" t="s">
        <v>8219</v>
      </c>
      <c r="B1302">
        <v>57</v>
      </c>
      <c r="D1302" t="s">
        <v>8221</v>
      </c>
      <c r="E1302">
        <v>3</v>
      </c>
    </row>
    <row r="1303" spans="1:5" x14ac:dyDescent="0.3">
      <c r="A1303" t="s">
        <v>8219</v>
      </c>
      <c r="B1303">
        <v>61</v>
      </c>
      <c r="D1303" t="s">
        <v>8221</v>
      </c>
      <c r="E1303">
        <v>14</v>
      </c>
    </row>
    <row r="1304" spans="1:5" x14ac:dyDescent="0.3">
      <c r="A1304" t="s">
        <v>8219</v>
      </c>
      <c r="B1304">
        <v>65</v>
      </c>
      <c r="D1304" t="s">
        <v>8221</v>
      </c>
      <c r="E1304">
        <v>2</v>
      </c>
    </row>
    <row r="1305" spans="1:5" x14ac:dyDescent="0.3">
      <c r="A1305" t="s">
        <v>8219</v>
      </c>
      <c r="B1305">
        <v>134</v>
      </c>
      <c r="D1305" t="s">
        <v>8221</v>
      </c>
      <c r="E1305">
        <v>5</v>
      </c>
    </row>
    <row r="1306" spans="1:5" x14ac:dyDescent="0.3">
      <c r="A1306" t="s">
        <v>8219</v>
      </c>
      <c r="B1306">
        <v>37</v>
      </c>
      <c r="D1306" t="s">
        <v>8221</v>
      </c>
      <c r="E1306">
        <v>14</v>
      </c>
    </row>
    <row r="1307" spans="1:5" x14ac:dyDescent="0.3">
      <c r="A1307" t="s">
        <v>8219</v>
      </c>
      <c r="B1307">
        <v>37</v>
      </c>
      <c r="D1307" t="s">
        <v>8221</v>
      </c>
      <c r="E1307">
        <v>9</v>
      </c>
    </row>
    <row r="1308" spans="1:5" x14ac:dyDescent="0.3">
      <c r="A1308" t="s">
        <v>8219</v>
      </c>
      <c r="B1308">
        <v>150</v>
      </c>
      <c r="D1308" t="s">
        <v>8221</v>
      </c>
      <c r="E1308">
        <v>8</v>
      </c>
    </row>
    <row r="1309" spans="1:5" x14ac:dyDescent="0.3">
      <c r="A1309" t="s">
        <v>8219</v>
      </c>
      <c r="B1309">
        <v>56</v>
      </c>
      <c r="D1309" t="s">
        <v>8221</v>
      </c>
      <c r="E1309">
        <v>7</v>
      </c>
    </row>
    <row r="1310" spans="1:5" x14ac:dyDescent="0.3">
      <c r="A1310" t="s">
        <v>8219</v>
      </c>
      <c r="B1310">
        <v>18</v>
      </c>
      <c r="D1310" t="s">
        <v>8221</v>
      </c>
      <c r="E1310">
        <v>0</v>
      </c>
    </row>
    <row r="1311" spans="1:5" x14ac:dyDescent="0.3">
      <c r="A1311" t="s">
        <v>8219</v>
      </c>
      <c r="B1311">
        <v>60</v>
      </c>
      <c r="D1311" t="s">
        <v>8221</v>
      </c>
      <c r="E1311">
        <v>84</v>
      </c>
    </row>
    <row r="1312" spans="1:5" x14ac:dyDescent="0.3">
      <c r="A1312" t="s">
        <v>8219</v>
      </c>
      <c r="B1312">
        <v>67</v>
      </c>
      <c r="D1312" t="s">
        <v>8221</v>
      </c>
      <c r="E1312">
        <v>11</v>
      </c>
    </row>
    <row r="1313" spans="1:5" x14ac:dyDescent="0.3">
      <c r="A1313" t="s">
        <v>8219</v>
      </c>
      <c r="B1313">
        <v>35</v>
      </c>
      <c r="D1313" t="s">
        <v>8221</v>
      </c>
      <c r="E1313">
        <v>1</v>
      </c>
    </row>
    <row r="1314" spans="1:5" x14ac:dyDescent="0.3">
      <c r="A1314" t="s">
        <v>8219</v>
      </c>
      <c r="B1314">
        <v>34</v>
      </c>
      <c r="D1314" t="s">
        <v>8221</v>
      </c>
      <c r="E1314">
        <v>4</v>
      </c>
    </row>
    <row r="1315" spans="1:5" x14ac:dyDescent="0.3">
      <c r="A1315" t="s">
        <v>8219</v>
      </c>
      <c r="B1315">
        <v>36</v>
      </c>
      <c r="D1315" t="s">
        <v>8221</v>
      </c>
      <c r="E1315">
        <v>10</v>
      </c>
    </row>
    <row r="1316" spans="1:5" x14ac:dyDescent="0.3">
      <c r="A1316" t="s">
        <v>8219</v>
      </c>
      <c r="B1316">
        <v>18</v>
      </c>
      <c r="D1316" t="s">
        <v>8221</v>
      </c>
      <c r="E1316">
        <v>16</v>
      </c>
    </row>
    <row r="1317" spans="1:5" x14ac:dyDescent="0.3">
      <c r="A1317" t="s">
        <v>8219</v>
      </c>
      <c r="B1317">
        <v>25</v>
      </c>
      <c r="D1317" t="s">
        <v>8221</v>
      </c>
      <c r="E1317">
        <v>2</v>
      </c>
    </row>
    <row r="1318" spans="1:5" x14ac:dyDescent="0.3">
      <c r="A1318" t="s">
        <v>8219</v>
      </c>
      <c r="B1318">
        <v>21</v>
      </c>
      <c r="D1318" t="s">
        <v>8221</v>
      </c>
      <c r="E1318">
        <v>5</v>
      </c>
    </row>
    <row r="1319" spans="1:5" x14ac:dyDescent="0.3">
      <c r="A1319" t="s">
        <v>8219</v>
      </c>
      <c r="B1319">
        <v>151</v>
      </c>
      <c r="D1319" t="s">
        <v>8221</v>
      </c>
      <c r="E1319">
        <v>1</v>
      </c>
    </row>
    <row r="1320" spans="1:5" x14ac:dyDescent="0.3">
      <c r="A1320" t="s">
        <v>8219</v>
      </c>
      <c r="B1320">
        <v>489</v>
      </c>
      <c r="D1320" t="s">
        <v>8221</v>
      </c>
      <c r="E1320">
        <v>31</v>
      </c>
    </row>
    <row r="1321" spans="1:5" x14ac:dyDescent="0.3">
      <c r="A1321" t="s">
        <v>8219</v>
      </c>
      <c r="B1321">
        <v>50</v>
      </c>
      <c r="D1321" t="s">
        <v>8221</v>
      </c>
      <c r="E1321">
        <v>0</v>
      </c>
    </row>
    <row r="1322" spans="1:5" x14ac:dyDescent="0.3">
      <c r="A1322" t="s">
        <v>8219</v>
      </c>
      <c r="B1322">
        <v>321</v>
      </c>
      <c r="D1322" t="s">
        <v>8221</v>
      </c>
      <c r="E1322">
        <v>2</v>
      </c>
    </row>
    <row r="1323" spans="1:5" x14ac:dyDescent="0.3">
      <c r="A1323" t="s">
        <v>8219</v>
      </c>
      <c r="B1323">
        <v>1762</v>
      </c>
      <c r="D1323" t="s">
        <v>8221</v>
      </c>
      <c r="E1323">
        <v>7</v>
      </c>
    </row>
    <row r="1324" spans="1:5" x14ac:dyDescent="0.3">
      <c r="A1324" t="s">
        <v>8219</v>
      </c>
      <c r="B1324">
        <v>385</v>
      </c>
      <c r="D1324" t="s">
        <v>8221</v>
      </c>
      <c r="E1324">
        <v>16</v>
      </c>
    </row>
    <row r="1325" spans="1:5" x14ac:dyDescent="0.3">
      <c r="A1325" t="s">
        <v>8219</v>
      </c>
      <c r="B1325">
        <v>398</v>
      </c>
      <c r="D1325" t="s">
        <v>8221</v>
      </c>
      <c r="E1325">
        <v>4</v>
      </c>
    </row>
    <row r="1326" spans="1:5" x14ac:dyDescent="0.3">
      <c r="A1326" t="s">
        <v>8219</v>
      </c>
      <c r="B1326">
        <v>304</v>
      </c>
      <c r="D1326" t="s">
        <v>8221</v>
      </c>
      <c r="E1326">
        <v>4</v>
      </c>
    </row>
    <row r="1327" spans="1:5" x14ac:dyDescent="0.3">
      <c r="A1327" t="s">
        <v>8219</v>
      </c>
      <c r="B1327">
        <v>676</v>
      </c>
      <c r="D1327" t="s">
        <v>8221</v>
      </c>
      <c r="E1327">
        <v>4</v>
      </c>
    </row>
    <row r="1328" spans="1:5" x14ac:dyDescent="0.3">
      <c r="A1328" t="s">
        <v>8219</v>
      </c>
      <c r="B1328">
        <v>577</v>
      </c>
      <c r="D1328" t="s">
        <v>8221</v>
      </c>
      <c r="E1328">
        <v>3</v>
      </c>
    </row>
    <row r="1329" spans="1:5" x14ac:dyDescent="0.3">
      <c r="A1329" t="s">
        <v>8219</v>
      </c>
      <c r="B1329">
        <v>3663</v>
      </c>
      <c r="D1329" t="s">
        <v>8221</v>
      </c>
      <c r="E1329">
        <v>36</v>
      </c>
    </row>
    <row r="1330" spans="1:5" x14ac:dyDescent="0.3">
      <c r="A1330" t="s">
        <v>8219</v>
      </c>
      <c r="B1330">
        <v>294</v>
      </c>
      <c r="D1330" t="s">
        <v>8221</v>
      </c>
      <c r="E1330">
        <v>1</v>
      </c>
    </row>
    <row r="1331" spans="1:5" x14ac:dyDescent="0.3">
      <c r="A1331" t="s">
        <v>8219</v>
      </c>
      <c r="B1331">
        <v>28</v>
      </c>
      <c r="D1331" t="s">
        <v>8221</v>
      </c>
      <c r="E1331">
        <v>7</v>
      </c>
    </row>
    <row r="1332" spans="1:5" x14ac:dyDescent="0.3">
      <c r="A1332" t="s">
        <v>8219</v>
      </c>
      <c r="B1332">
        <v>100</v>
      </c>
      <c r="D1332" t="s">
        <v>8221</v>
      </c>
      <c r="E1332">
        <v>27</v>
      </c>
    </row>
    <row r="1333" spans="1:5" x14ac:dyDescent="0.3">
      <c r="A1333" t="s">
        <v>8219</v>
      </c>
      <c r="B1333">
        <v>72</v>
      </c>
      <c r="D1333" t="s">
        <v>8221</v>
      </c>
      <c r="E1333">
        <v>1</v>
      </c>
    </row>
    <row r="1334" spans="1:5" x14ac:dyDescent="0.3">
      <c r="A1334" t="s">
        <v>8219</v>
      </c>
      <c r="B1334">
        <v>238</v>
      </c>
      <c r="D1334" t="s">
        <v>8221</v>
      </c>
      <c r="E1334">
        <v>0</v>
      </c>
    </row>
    <row r="1335" spans="1:5" x14ac:dyDescent="0.3">
      <c r="A1335" t="s">
        <v>8219</v>
      </c>
      <c r="B1335">
        <v>159</v>
      </c>
      <c r="D1335" t="s">
        <v>8221</v>
      </c>
      <c r="E1335">
        <v>1</v>
      </c>
    </row>
    <row r="1336" spans="1:5" x14ac:dyDescent="0.3">
      <c r="A1336" t="s">
        <v>8219</v>
      </c>
      <c r="B1336">
        <v>77</v>
      </c>
      <c r="D1336" t="s">
        <v>8221</v>
      </c>
      <c r="E1336">
        <v>3</v>
      </c>
    </row>
    <row r="1337" spans="1:5" x14ac:dyDescent="0.3">
      <c r="A1337" t="s">
        <v>8219</v>
      </c>
      <c r="B1337">
        <v>53</v>
      </c>
      <c r="D1337" t="s">
        <v>8221</v>
      </c>
      <c r="E1337">
        <v>3</v>
      </c>
    </row>
    <row r="1338" spans="1:5" x14ac:dyDescent="0.3">
      <c r="A1338" t="s">
        <v>8219</v>
      </c>
      <c r="B1338">
        <v>1251</v>
      </c>
      <c r="D1338" t="s">
        <v>8221</v>
      </c>
      <c r="E1338">
        <v>3</v>
      </c>
    </row>
    <row r="1339" spans="1:5" x14ac:dyDescent="0.3">
      <c r="A1339" t="s">
        <v>8219</v>
      </c>
      <c r="B1339">
        <v>465</v>
      </c>
      <c r="D1339" t="s">
        <v>8221</v>
      </c>
      <c r="E1339">
        <v>0</v>
      </c>
    </row>
    <row r="1340" spans="1:5" x14ac:dyDescent="0.3">
      <c r="A1340" t="s">
        <v>8219</v>
      </c>
      <c r="B1340">
        <v>74</v>
      </c>
      <c r="D1340" t="s">
        <v>8221</v>
      </c>
      <c r="E1340">
        <v>6</v>
      </c>
    </row>
    <row r="1341" spans="1:5" x14ac:dyDescent="0.3">
      <c r="A1341" t="s">
        <v>8219</v>
      </c>
      <c r="B1341">
        <v>62</v>
      </c>
      <c r="D1341" t="s">
        <v>8221</v>
      </c>
      <c r="E1341">
        <v>17</v>
      </c>
    </row>
    <row r="1342" spans="1:5" x14ac:dyDescent="0.3">
      <c r="A1342" t="s">
        <v>8219</v>
      </c>
      <c r="B1342">
        <v>3468</v>
      </c>
      <c r="D1342" t="s">
        <v>8221</v>
      </c>
      <c r="E1342">
        <v>40</v>
      </c>
    </row>
    <row r="1343" spans="1:5" x14ac:dyDescent="0.3">
      <c r="A1343" t="s">
        <v>8219</v>
      </c>
      <c r="B1343">
        <v>52</v>
      </c>
      <c r="D1343" t="s">
        <v>8221</v>
      </c>
      <c r="E1343">
        <v>3</v>
      </c>
    </row>
    <row r="1344" spans="1:5" x14ac:dyDescent="0.3">
      <c r="A1344" t="s">
        <v>8219</v>
      </c>
      <c r="B1344">
        <v>50</v>
      </c>
      <c r="D1344" t="s">
        <v>8221</v>
      </c>
      <c r="E1344">
        <v>1</v>
      </c>
    </row>
    <row r="1345" spans="1:5" x14ac:dyDescent="0.3">
      <c r="A1345" t="s">
        <v>8219</v>
      </c>
      <c r="B1345">
        <v>45</v>
      </c>
      <c r="D1345" t="s">
        <v>8221</v>
      </c>
      <c r="E1345">
        <v>2</v>
      </c>
    </row>
    <row r="1346" spans="1:5" x14ac:dyDescent="0.3">
      <c r="A1346" t="s">
        <v>8219</v>
      </c>
      <c r="B1346">
        <v>21</v>
      </c>
      <c r="D1346" t="s">
        <v>8221</v>
      </c>
      <c r="E1346">
        <v>7</v>
      </c>
    </row>
    <row r="1347" spans="1:5" x14ac:dyDescent="0.3">
      <c r="A1347" t="s">
        <v>8219</v>
      </c>
      <c r="B1347">
        <v>100</v>
      </c>
      <c r="D1347" t="s">
        <v>8221</v>
      </c>
      <c r="E1347">
        <v>14</v>
      </c>
    </row>
    <row r="1348" spans="1:5" x14ac:dyDescent="0.3">
      <c r="A1348" t="s">
        <v>8219</v>
      </c>
      <c r="B1348">
        <v>81</v>
      </c>
      <c r="D1348" t="s">
        <v>8221</v>
      </c>
      <c r="E1348">
        <v>0</v>
      </c>
    </row>
    <row r="1349" spans="1:5" x14ac:dyDescent="0.3">
      <c r="A1349" t="s">
        <v>8219</v>
      </c>
      <c r="B1349">
        <v>286</v>
      </c>
      <c r="D1349" t="s">
        <v>8221</v>
      </c>
      <c r="E1349">
        <v>0</v>
      </c>
    </row>
    <row r="1350" spans="1:5" x14ac:dyDescent="0.3">
      <c r="A1350" t="s">
        <v>8219</v>
      </c>
      <c r="B1350">
        <v>42</v>
      </c>
      <c r="D1350" t="s">
        <v>8221</v>
      </c>
      <c r="E1350">
        <v>1</v>
      </c>
    </row>
    <row r="1351" spans="1:5" x14ac:dyDescent="0.3">
      <c r="A1351" t="s">
        <v>8219</v>
      </c>
      <c r="B1351">
        <v>199</v>
      </c>
      <c r="D1351" t="s">
        <v>8221</v>
      </c>
      <c r="E1351">
        <v>12</v>
      </c>
    </row>
    <row r="1352" spans="1:5" x14ac:dyDescent="0.3">
      <c r="A1352" t="s">
        <v>8219</v>
      </c>
      <c r="B1352">
        <v>25</v>
      </c>
      <c r="D1352" t="s">
        <v>8221</v>
      </c>
      <c r="E1352">
        <v>12</v>
      </c>
    </row>
    <row r="1353" spans="1:5" x14ac:dyDescent="0.3">
      <c r="A1353" t="s">
        <v>8219</v>
      </c>
      <c r="B1353">
        <v>84</v>
      </c>
      <c r="D1353" t="s">
        <v>8221</v>
      </c>
      <c r="E1353">
        <v>23</v>
      </c>
    </row>
    <row r="1354" spans="1:5" x14ac:dyDescent="0.3">
      <c r="A1354" t="s">
        <v>8219</v>
      </c>
      <c r="B1354">
        <v>50</v>
      </c>
      <c r="D1354" t="s">
        <v>8221</v>
      </c>
      <c r="E1354">
        <v>0</v>
      </c>
    </row>
    <row r="1355" spans="1:5" x14ac:dyDescent="0.3">
      <c r="A1355" t="s">
        <v>8219</v>
      </c>
      <c r="B1355">
        <v>26</v>
      </c>
      <c r="D1355" t="s">
        <v>8221</v>
      </c>
      <c r="E1355">
        <v>10</v>
      </c>
    </row>
    <row r="1356" spans="1:5" x14ac:dyDescent="0.3">
      <c r="A1356" t="s">
        <v>8219</v>
      </c>
      <c r="B1356">
        <v>14</v>
      </c>
      <c r="D1356" t="s">
        <v>8221</v>
      </c>
      <c r="E1356">
        <v>5</v>
      </c>
    </row>
    <row r="1357" spans="1:5" x14ac:dyDescent="0.3">
      <c r="A1357" t="s">
        <v>8219</v>
      </c>
      <c r="B1357">
        <v>49</v>
      </c>
      <c r="D1357" t="s">
        <v>8221</v>
      </c>
      <c r="E1357">
        <v>1</v>
      </c>
    </row>
    <row r="1358" spans="1:5" x14ac:dyDescent="0.3">
      <c r="A1358" t="s">
        <v>8219</v>
      </c>
      <c r="B1358">
        <v>69</v>
      </c>
      <c r="D1358" t="s">
        <v>8221</v>
      </c>
      <c r="E1358">
        <v>2</v>
      </c>
    </row>
    <row r="1359" spans="1:5" x14ac:dyDescent="0.3">
      <c r="A1359" t="s">
        <v>8219</v>
      </c>
      <c r="B1359">
        <v>60</v>
      </c>
      <c r="D1359" t="s">
        <v>8221</v>
      </c>
      <c r="E1359">
        <v>2</v>
      </c>
    </row>
    <row r="1360" spans="1:5" x14ac:dyDescent="0.3">
      <c r="A1360" t="s">
        <v>8219</v>
      </c>
      <c r="B1360">
        <v>80</v>
      </c>
      <c r="D1360" t="s">
        <v>8221</v>
      </c>
      <c r="E1360">
        <v>0</v>
      </c>
    </row>
    <row r="1361" spans="1:5" x14ac:dyDescent="0.3">
      <c r="A1361" t="s">
        <v>8219</v>
      </c>
      <c r="B1361">
        <v>56</v>
      </c>
      <c r="D1361" t="s">
        <v>8221</v>
      </c>
      <c r="E1361">
        <v>13</v>
      </c>
    </row>
    <row r="1362" spans="1:5" x14ac:dyDescent="0.3">
      <c r="A1362" t="s">
        <v>8219</v>
      </c>
      <c r="B1362">
        <v>104</v>
      </c>
      <c r="D1362" t="s">
        <v>8221</v>
      </c>
      <c r="E1362">
        <v>0</v>
      </c>
    </row>
    <row r="1363" spans="1:5" x14ac:dyDescent="0.3">
      <c r="A1363" t="s">
        <v>8219</v>
      </c>
      <c r="B1363">
        <v>46</v>
      </c>
      <c r="D1363" t="s">
        <v>8221</v>
      </c>
      <c r="E1363">
        <v>1</v>
      </c>
    </row>
    <row r="1364" spans="1:5" x14ac:dyDescent="0.3">
      <c r="A1364" t="s">
        <v>8219</v>
      </c>
      <c r="B1364">
        <v>206</v>
      </c>
      <c r="D1364" t="s">
        <v>8221</v>
      </c>
      <c r="E1364">
        <v>5</v>
      </c>
    </row>
    <row r="1365" spans="1:5" x14ac:dyDescent="0.3">
      <c r="A1365" t="s">
        <v>8219</v>
      </c>
      <c r="B1365">
        <v>18</v>
      </c>
      <c r="D1365" t="s">
        <v>8221</v>
      </c>
      <c r="E1365">
        <v>2</v>
      </c>
    </row>
    <row r="1366" spans="1:5" x14ac:dyDescent="0.3">
      <c r="A1366" t="s">
        <v>8219</v>
      </c>
      <c r="B1366">
        <v>28</v>
      </c>
      <c r="D1366" t="s">
        <v>8221</v>
      </c>
      <c r="E1366">
        <v>0</v>
      </c>
    </row>
    <row r="1367" spans="1:5" x14ac:dyDescent="0.3">
      <c r="A1367" t="s">
        <v>8219</v>
      </c>
      <c r="B1367">
        <v>11</v>
      </c>
      <c r="D1367" t="s">
        <v>8221</v>
      </c>
      <c r="E1367">
        <v>32</v>
      </c>
    </row>
    <row r="1368" spans="1:5" x14ac:dyDescent="0.3">
      <c r="A1368" t="s">
        <v>8219</v>
      </c>
      <c r="B1368">
        <v>263</v>
      </c>
      <c r="D1368" t="s">
        <v>8221</v>
      </c>
      <c r="E1368">
        <v>1</v>
      </c>
    </row>
    <row r="1369" spans="1:5" x14ac:dyDescent="0.3">
      <c r="A1369" t="s">
        <v>8219</v>
      </c>
      <c r="B1369">
        <v>394</v>
      </c>
      <c r="D1369" t="s">
        <v>8221</v>
      </c>
      <c r="E1369">
        <v>1</v>
      </c>
    </row>
    <row r="1370" spans="1:5" x14ac:dyDescent="0.3">
      <c r="A1370" t="s">
        <v>8219</v>
      </c>
      <c r="B1370">
        <v>1049</v>
      </c>
      <c r="D1370" t="s">
        <v>8221</v>
      </c>
      <c r="E1370">
        <v>1</v>
      </c>
    </row>
    <row r="1371" spans="1:5" x14ac:dyDescent="0.3">
      <c r="A1371" t="s">
        <v>8219</v>
      </c>
      <c r="B1371">
        <v>308</v>
      </c>
      <c r="D1371" t="s">
        <v>8221</v>
      </c>
      <c r="E1371">
        <v>0</v>
      </c>
    </row>
    <row r="1372" spans="1:5" x14ac:dyDescent="0.3">
      <c r="A1372" t="s">
        <v>8219</v>
      </c>
      <c r="B1372">
        <v>1088</v>
      </c>
      <c r="D1372" t="s">
        <v>8221</v>
      </c>
      <c r="E1372">
        <v>0</v>
      </c>
    </row>
    <row r="1373" spans="1:5" x14ac:dyDescent="0.3">
      <c r="A1373" t="s">
        <v>8219</v>
      </c>
      <c r="B1373">
        <v>73</v>
      </c>
      <c r="D1373" t="s">
        <v>8221</v>
      </c>
      <c r="E1373">
        <v>8</v>
      </c>
    </row>
    <row r="1374" spans="1:5" x14ac:dyDescent="0.3">
      <c r="A1374" t="s">
        <v>8219</v>
      </c>
      <c r="B1374">
        <v>143</v>
      </c>
      <c r="D1374" t="s">
        <v>8221</v>
      </c>
      <c r="E1374">
        <v>0</v>
      </c>
    </row>
    <row r="1375" spans="1:5" x14ac:dyDescent="0.3">
      <c r="A1375" t="s">
        <v>8219</v>
      </c>
      <c r="B1375">
        <v>1420</v>
      </c>
      <c r="D1375" t="s">
        <v>8221</v>
      </c>
      <c r="E1375">
        <v>1</v>
      </c>
    </row>
    <row r="1376" spans="1:5" x14ac:dyDescent="0.3">
      <c r="A1376" t="s">
        <v>8219</v>
      </c>
      <c r="B1376">
        <v>305</v>
      </c>
      <c r="D1376" t="s">
        <v>8221</v>
      </c>
      <c r="E1376">
        <v>16</v>
      </c>
    </row>
    <row r="1377" spans="1:5" x14ac:dyDescent="0.3">
      <c r="A1377" t="s">
        <v>8219</v>
      </c>
      <c r="B1377">
        <v>551</v>
      </c>
      <c r="D1377" t="s">
        <v>8221</v>
      </c>
      <c r="E1377">
        <v>12</v>
      </c>
    </row>
    <row r="1378" spans="1:5" x14ac:dyDescent="0.3">
      <c r="A1378" t="s">
        <v>8219</v>
      </c>
      <c r="B1378">
        <v>187</v>
      </c>
      <c r="D1378" t="s">
        <v>8221</v>
      </c>
      <c r="E1378">
        <v>4</v>
      </c>
    </row>
    <row r="1379" spans="1:5" x14ac:dyDescent="0.3">
      <c r="A1379" t="s">
        <v>8219</v>
      </c>
      <c r="B1379">
        <v>325</v>
      </c>
      <c r="D1379" t="s">
        <v>8221</v>
      </c>
      <c r="E1379">
        <v>2</v>
      </c>
    </row>
    <row r="1380" spans="1:5" x14ac:dyDescent="0.3">
      <c r="A1380" t="s">
        <v>8219</v>
      </c>
      <c r="B1380">
        <v>148</v>
      </c>
      <c r="D1380" t="s">
        <v>8221</v>
      </c>
      <c r="E1380">
        <v>3</v>
      </c>
    </row>
    <row r="1381" spans="1:5" x14ac:dyDescent="0.3">
      <c r="A1381" t="s">
        <v>8219</v>
      </c>
      <c r="B1381">
        <v>69</v>
      </c>
      <c r="D1381" t="s">
        <v>8221</v>
      </c>
      <c r="E1381">
        <v>0</v>
      </c>
    </row>
    <row r="1382" spans="1:5" x14ac:dyDescent="0.3">
      <c r="A1382" t="s">
        <v>8219</v>
      </c>
      <c r="B1382">
        <v>173</v>
      </c>
      <c r="D1382" t="s">
        <v>8221</v>
      </c>
      <c r="E1382">
        <v>3</v>
      </c>
    </row>
    <row r="1383" spans="1:5" x14ac:dyDescent="0.3">
      <c r="A1383" t="s">
        <v>8219</v>
      </c>
      <c r="B1383">
        <v>269</v>
      </c>
      <c r="D1383" t="s">
        <v>8221</v>
      </c>
      <c r="E1383">
        <v>4</v>
      </c>
    </row>
    <row r="1384" spans="1:5" x14ac:dyDescent="0.3">
      <c r="A1384" t="s">
        <v>8219</v>
      </c>
      <c r="B1384">
        <v>185</v>
      </c>
      <c r="D1384" t="s">
        <v>8221</v>
      </c>
      <c r="E1384">
        <v>2</v>
      </c>
    </row>
    <row r="1385" spans="1:5" x14ac:dyDescent="0.3">
      <c r="A1385" t="s">
        <v>8219</v>
      </c>
      <c r="B1385">
        <v>176</v>
      </c>
      <c r="D1385" t="s">
        <v>8221</v>
      </c>
      <c r="E1385">
        <v>10</v>
      </c>
    </row>
    <row r="1386" spans="1:5" x14ac:dyDescent="0.3">
      <c r="A1386" t="s">
        <v>8219</v>
      </c>
      <c r="B1386">
        <v>1019</v>
      </c>
      <c r="D1386" t="s">
        <v>8221</v>
      </c>
      <c r="E1386">
        <v>11</v>
      </c>
    </row>
    <row r="1387" spans="1:5" x14ac:dyDescent="0.3">
      <c r="A1387" t="s">
        <v>8219</v>
      </c>
      <c r="B1387">
        <v>113</v>
      </c>
      <c r="D1387" t="s">
        <v>8221</v>
      </c>
      <c r="E1387">
        <v>6</v>
      </c>
    </row>
    <row r="1388" spans="1:5" x14ac:dyDescent="0.3">
      <c r="A1388" t="s">
        <v>8219</v>
      </c>
      <c r="B1388">
        <v>404</v>
      </c>
      <c r="D1388" t="s">
        <v>8221</v>
      </c>
      <c r="E1388">
        <v>2</v>
      </c>
    </row>
    <row r="1389" spans="1:5" x14ac:dyDescent="0.3">
      <c r="A1389" t="s">
        <v>8219</v>
      </c>
      <c r="B1389">
        <v>707</v>
      </c>
      <c r="D1389" t="s">
        <v>8221</v>
      </c>
      <c r="E1389">
        <v>6</v>
      </c>
    </row>
    <row r="1390" spans="1:5" x14ac:dyDescent="0.3">
      <c r="A1390" t="s">
        <v>8219</v>
      </c>
      <c r="B1390">
        <v>392</v>
      </c>
      <c r="D1390" t="s">
        <v>8221</v>
      </c>
      <c r="E1390">
        <v>8</v>
      </c>
    </row>
    <row r="1391" spans="1:5" x14ac:dyDescent="0.3">
      <c r="A1391" t="s">
        <v>8219</v>
      </c>
      <c r="B1391">
        <v>23</v>
      </c>
      <c r="D1391" t="s">
        <v>8221</v>
      </c>
      <c r="E1391">
        <v>37</v>
      </c>
    </row>
    <row r="1392" spans="1:5" x14ac:dyDescent="0.3">
      <c r="A1392" t="s">
        <v>8219</v>
      </c>
      <c r="B1392">
        <v>682</v>
      </c>
      <c r="D1392" t="s">
        <v>8221</v>
      </c>
      <c r="E1392">
        <v>11</v>
      </c>
    </row>
    <row r="1393" spans="1:5" x14ac:dyDescent="0.3">
      <c r="A1393" t="s">
        <v>8219</v>
      </c>
      <c r="B1393">
        <v>37</v>
      </c>
      <c r="D1393" t="s">
        <v>8221</v>
      </c>
      <c r="E1393">
        <v>0</v>
      </c>
    </row>
    <row r="1394" spans="1:5" x14ac:dyDescent="0.3">
      <c r="A1394" t="s">
        <v>8219</v>
      </c>
      <c r="B1394">
        <v>146</v>
      </c>
      <c r="D1394" t="s">
        <v>8221</v>
      </c>
      <c r="E1394">
        <v>10</v>
      </c>
    </row>
    <row r="1395" spans="1:5" x14ac:dyDescent="0.3">
      <c r="A1395" t="s">
        <v>8219</v>
      </c>
      <c r="B1395">
        <v>119</v>
      </c>
      <c r="D1395" t="s">
        <v>8221</v>
      </c>
      <c r="E1395">
        <v>6</v>
      </c>
    </row>
    <row r="1396" spans="1:5" x14ac:dyDescent="0.3">
      <c r="A1396" t="s">
        <v>8219</v>
      </c>
      <c r="B1396">
        <v>163</v>
      </c>
      <c r="D1396" t="s">
        <v>8221</v>
      </c>
      <c r="E1396">
        <v>8</v>
      </c>
    </row>
    <row r="1397" spans="1:5" x14ac:dyDescent="0.3">
      <c r="A1397" t="s">
        <v>8219</v>
      </c>
      <c r="B1397">
        <v>339</v>
      </c>
      <c r="D1397" t="s">
        <v>8221</v>
      </c>
      <c r="E1397">
        <v>6</v>
      </c>
    </row>
    <row r="1398" spans="1:5" x14ac:dyDescent="0.3">
      <c r="A1398" t="s">
        <v>8219</v>
      </c>
      <c r="B1398">
        <v>58</v>
      </c>
      <c r="D1398" t="s">
        <v>8221</v>
      </c>
      <c r="E1398">
        <v>7</v>
      </c>
    </row>
    <row r="1399" spans="1:5" x14ac:dyDescent="0.3">
      <c r="A1399" t="s">
        <v>8219</v>
      </c>
      <c r="B1399">
        <v>456</v>
      </c>
      <c r="D1399" t="s">
        <v>8221</v>
      </c>
      <c r="E1399">
        <v>7</v>
      </c>
    </row>
    <row r="1400" spans="1:5" x14ac:dyDescent="0.3">
      <c r="A1400" t="s">
        <v>8219</v>
      </c>
      <c r="B1400">
        <v>15</v>
      </c>
      <c r="D1400" t="s">
        <v>8221</v>
      </c>
      <c r="E1400">
        <v>5</v>
      </c>
    </row>
    <row r="1401" spans="1:5" x14ac:dyDescent="0.3">
      <c r="A1401" t="s">
        <v>8219</v>
      </c>
      <c r="B1401">
        <v>191</v>
      </c>
      <c r="D1401" t="s">
        <v>8221</v>
      </c>
      <c r="E1401">
        <v>46</v>
      </c>
    </row>
    <row r="1402" spans="1:5" x14ac:dyDescent="0.3">
      <c r="A1402" t="s">
        <v>8219</v>
      </c>
      <c r="B1402">
        <v>17</v>
      </c>
      <c r="D1402" t="s">
        <v>8221</v>
      </c>
      <c r="E1402">
        <v>10</v>
      </c>
    </row>
    <row r="1403" spans="1:5" x14ac:dyDescent="0.3">
      <c r="A1403" t="s">
        <v>8219</v>
      </c>
      <c r="B1403">
        <v>28</v>
      </c>
      <c r="D1403" t="s">
        <v>8221</v>
      </c>
      <c r="E1403">
        <v>19</v>
      </c>
    </row>
    <row r="1404" spans="1:5" x14ac:dyDescent="0.3">
      <c r="A1404" t="s">
        <v>8219</v>
      </c>
      <c r="B1404">
        <v>18</v>
      </c>
      <c r="D1404" t="s">
        <v>8221</v>
      </c>
      <c r="E1404">
        <v>13</v>
      </c>
    </row>
    <row r="1405" spans="1:5" x14ac:dyDescent="0.3">
      <c r="A1405" t="s">
        <v>8219</v>
      </c>
      <c r="B1405">
        <v>61</v>
      </c>
      <c r="D1405" t="s">
        <v>8221</v>
      </c>
      <c r="E1405">
        <v>13</v>
      </c>
    </row>
    <row r="1406" spans="1:5" x14ac:dyDescent="0.3">
      <c r="A1406" t="s">
        <v>8219</v>
      </c>
      <c r="B1406">
        <v>108</v>
      </c>
      <c r="D1406" t="s">
        <v>8221</v>
      </c>
      <c r="E1406">
        <v>4</v>
      </c>
    </row>
    <row r="1407" spans="1:5" x14ac:dyDescent="0.3">
      <c r="A1407" t="s">
        <v>8219</v>
      </c>
      <c r="B1407">
        <v>142</v>
      </c>
      <c r="D1407" t="s">
        <v>8221</v>
      </c>
      <c r="E1407">
        <v>0</v>
      </c>
    </row>
    <row r="1408" spans="1:5" x14ac:dyDescent="0.3">
      <c r="A1408" t="s">
        <v>8219</v>
      </c>
      <c r="B1408">
        <v>74</v>
      </c>
      <c r="D1408" t="s">
        <v>8221</v>
      </c>
      <c r="E1408">
        <v>3</v>
      </c>
    </row>
    <row r="1409" spans="1:5" x14ac:dyDescent="0.3">
      <c r="A1409" t="s">
        <v>8219</v>
      </c>
      <c r="B1409">
        <v>38</v>
      </c>
      <c r="D1409" t="s">
        <v>8221</v>
      </c>
      <c r="E1409">
        <v>1</v>
      </c>
    </row>
    <row r="1410" spans="1:5" x14ac:dyDescent="0.3">
      <c r="A1410" t="s">
        <v>8219</v>
      </c>
      <c r="B1410">
        <v>20</v>
      </c>
      <c r="D1410" t="s">
        <v>8221</v>
      </c>
      <c r="E1410">
        <v>9</v>
      </c>
    </row>
    <row r="1411" spans="1:5" x14ac:dyDescent="0.3">
      <c r="A1411" t="s">
        <v>8219</v>
      </c>
      <c r="B1411">
        <v>24</v>
      </c>
      <c r="D1411" t="s">
        <v>8221</v>
      </c>
      <c r="E1411">
        <v>1</v>
      </c>
    </row>
    <row r="1412" spans="1:5" x14ac:dyDescent="0.3">
      <c r="A1412" t="s">
        <v>8219</v>
      </c>
      <c r="B1412">
        <v>66</v>
      </c>
      <c r="D1412" t="s">
        <v>8221</v>
      </c>
      <c r="E1412">
        <v>1</v>
      </c>
    </row>
    <row r="1413" spans="1:5" x14ac:dyDescent="0.3">
      <c r="A1413" t="s">
        <v>8219</v>
      </c>
      <c r="B1413">
        <v>28</v>
      </c>
      <c r="D1413" t="s">
        <v>8221</v>
      </c>
      <c r="E1413">
        <v>4</v>
      </c>
    </row>
    <row r="1414" spans="1:5" x14ac:dyDescent="0.3">
      <c r="A1414" t="s">
        <v>8219</v>
      </c>
      <c r="B1414">
        <v>24</v>
      </c>
      <c r="D1414" t="s">
        <v>8221</v>
      </c>
      <c r="E1414">
        <v>17</v>
      </c>
    </row>
    <row r="1415" spans="1:5" x14ac:dyDescent="0.3">
      <c r="A1415" t="s">
        <v>8219</v>
      </c>
      <c r="B1415">
        <v>73</v>
      </c>
      <c r="D1415" t="s">
        <v>8221</v>
      </c>
      <c r="E1415">
        <v>0</v>
      </c>
    </row>
    <row r="1416" spans="1:5" x14ac:dyDescent="0.3">
      <c r="A1416" t="s">
        <v>8219</v>
      </c>
      <c r="B1416">
        <v>3</v>
      </c>
      <c r="D1416" t="s">
        <v>8221</v>
      </c>
      <c r="E1416">
        <v>12</v>
      </c>
    </row>
    <row r="1417" spans="1:5" x14ac:dyDescent="0.3">
      <c r="A1417" t="s">
        <v>8219</v>
      </c>
      <c r="B1417">
        <v>20</v>
      </c>
      <c r="D1417" t="s">
        <v>8221</v>
      </c>
      <c r="E1417">
        <v>14</v>
      </c>
    </row>
    <row r="1418" spans="1:5" x14ac:dyDescent="0.3">
      <c r="A1418" t="s">
        <v>8219</v>
      </c>
      <c r="B1418">
        <v>21</v>
      </c>
      <c r="D1418" t="s">
        <v>8221</v>
      </c>
      <c r="E1418">
        <v>1</v>
      </c>
    </row>
    <row r="1419" spans="1:5" x14ac:dyDescent="0.3">
      <c r="A1419" t="s">
        <v>8219</v>
      </c>
      <c r="B1419">
        <v>94</v>
      </c>
      <c r="D1419" t="s">
        <v>8221</v>
      </c>
      <c r="E1419">
        <v>14</v>
      </c>
    </row>
    <row r="1420" spans="1:5" x14ac:dyDescent="0.3">
      <c r="A1420" t="s">
        <v>8219</v>
      </c>
      <c r="B1420">
        <v>139</v>
      </c>
      <c r="D1420" t="s">
        <v>8221</v>
      </c>
      <c r="E1420">
        <v>4</v>
      </c>
    </row>
    <row r="1421" spans="1:5" x14ac:dyDescent="0.3">
      <c r="A1421" t="s">
        <v>8219</v>
      </c>
      <c r="B1421">
        <v>130</v>
      </c>
      <c r="D1421" t="s">
        <v>8221</v>
      </c>
      <c r="E1421">
        <v>2</v>
      </c>
    </row>
    <row r="1422" spans="1:5" x14ac:dyDescent="0.3">
      <c r="A1422" t="s">
        <v>8219</v>
      </c>
      <c r="B1422">
        <v>31</v>
      </c>
      <c r="D1422" t="s">
        <v>8221</v>
      </c>
      <c r="E1422">
        <v>1</v>
      </c>
    </row>
    <row r="1423" spans="1:5" x14ac:dyDescent="0.3">
      <c r="A1423" t="s">
        <v>8219</v>
      </c>
      <c r="B1423">
        <v>13</v>
      </c>
      <c r="D1423" t="s">
        <v>8221</v>
      </c>
      <c r="E1423">
        <v>2</v>
      </c>
    </row>
    <row r="1424" spans="1:5" x14ac:dyDescent="0.3">
      <c r="A1424" t="s">
        <v>8219</v>
      </c>
      <c r="B1424">
        <v>90</v>
      </c>
      <c r="D1424" t="s">
        <v>8221</v>
      </c>
      <c r="E1424">
        <v>1</v>
      </c>
    </row>
    <row r="1425" spans="1:5" x14ac:dyDescent="0.3">
      <c r="A1425" t="s">
        <v>8219</v>
      </c>
      <c r="B1425">
        <v>141</v>
      </c>
      <c r="D1425" t="s">
        <v>8221</v>
      </c>
      <c r="E1425">
        <v>1</v>
      </c>
    </row>
    <row r="1426" spans="1:5" x14ac:dyDescent="0.3">
      <c r="A1426" t="s">
        <v>8219</v>
      </c>
      <c r="B1426">
        <v>23</v>
      </c>
      <c r="D1426" t="s">
        <v>8221</v>
      </c>
      <c r="E1426">
        <v>4</v>
      </c>
    </row>
    <row r="1427" spans="1:5" x14ac:dyDescent="0.3">
      <c r="A1427" t="s">
        <v>8219</v>
      </c>
      <c r="B1427">
        <v>18</v>
      </c>
      <c r="D1427" t="s">
        <v>8221</v>
      </c>
      <c r="E1427">
        <v>3</v>
      </c>
    </row>
    <row r="1428" spans="1:5" x14ac:dyDescent="0.3">
      <c r="A1428" t="s">
        <v>8219</v>
      </c>
      <c r="B1428">
        <v>76</v>
      </c>
      <c r="D1428" t="s">
        <v>8221</v>
      </c>
      <c r="E1428">
        <v>38</v>
      </c>
    </row>
    <row r="1429" spans="1:5" x14ac:dyDescent="0.3">
      <c r="A1429" t="s">
        <v>8219</v>
      </c>
      <c r="B1429">
        <v>93</v>
      </c>
      <c r="D1429" t="s">
        <v>8221</v>
      </c>
      <c r="E1429">
        <v>4</v>
      </c>
    </row>
    <row r="1430" spans="1:5" x14ac:dyDescent="0.3">
      <c r="A1430" t="s">
        <v>8219</v>
      </c>
      <c r="B1430">
        <v>69</v>
      </c>
      <c r="D1430" t="s">
        <v>8221</v>
      </c>
      <c r="E1430">
        <v>0</v>
      </c>
    </row>
    <row r="1431" spans="1:5" x14ac:dyDescent="0.3">
      <c r="A1431" t="s">
        <v>8219</v>
      </c>
      <c r="B1431">
        <v>21</v>
      </c>
      <c r="D1431" t="s">
        <v>8221</v>
      </c>
      <c r="E1431">
        <v>2</v>
      </c>
    </row>
    <row r="1432" spans="1:5" x14ac:dyDescent="0.3">
      <c r="A1432" t="s">
        <v>8219</v>
      </c>
      <c r="B1432">
        <v>57</v>
      </c>
      <c r="D1432" t="s">
        <v>8221</v>
      </c>
      <c r="E1432">
        <v>0</v>
      </c>
    </row>
    <row r="1433" spans="1:5" x14ac:dyDescent="0.3">
      <c r="A1433" t="s">
        <v>8219</v>
      </c>
      <c r="B1433">
        <v>108</v>
      </c>
      <c r="D1433" t="s">
        <v>8221</v>
      </c>
      <c r="E1433">
        <v>1</v>
      </c>
    </row>
    <row r="1434" spans="1:5" x14ac:dyDescent="0.3">
      <c r="A1434" t="s">
        <v>8219</v>
      </c>
      <c r="B1434">
        <v>83</v>
      </c>
      <c r="D1434" t="s">
        <v>8221</v>
      </c>
      <c r="E1434">
        <v>7</v>
      </c>
    </row>
    <row r="1435" spans="1:5" x14ac:dyDescent="0.3">
      <c r="A1435" t="s">
        <v>8219</v>
      </c>
      <c r="B1435">
        <v>96</v>
      </c>
      <c r="D1435" t="s">
        <v>8221</v>
      </c>
      <c r="E1435">
        <v>2</v>
      </c>
    </row>
    <row r="1436" spans="1:5" x14ac:dyDescent="0.3">
      <c r="A1436" t="s">
        <v>8219</v>
      </c>
      <c r="B1436">
        <v>64</v>
      </c>
      <c r="D1436" t="s">
        <v>8221</v>
      </c>
      <c r="E1436">
        <v>4</v>
      </c>
    </row>
    <row r="1437" spans="1:5" x14ac:dyDescent="0.3">
      <c r="A1437" t="s">
        <v>8219</v>
      </c>
      <c r="B1437">
        <v>14</v>
      </c>
      <c r="D1437" t="s">
        <v>8221</v>
      </c>
      <c r="E1437">
        <v>4</v>
      </c>
    </row>
    <row r="1438" spans="1:5" x14ac:dyDescent="0.3">
      <c r="A1438" t="s">
        <v>8219</v>
      </c>
      <c r="B1438">
        <v>169</v>
      </c>
      <c r="D1438" t="s">
        <v>8221</v>
      </c>
      <c r="E1438">
        <v>3</v>
      </c>
    </row>
    <row r="1439" spans="1:5" x14ac:dyDescent="0.3">
      <c r="A1439" t="s">
        <v>8219</v>
      </c>
      <c r="B1439">
        <v>33</v>
      </c>
      <c r="D1439" t="s">
        <v>8221</v>
      </c>
      <c r="E1439">
        <v>2</v>
      </c>
    </row>
    <row r="1440" spans="1:5" x14ac:dyDescent="0.3">
      <c r="A1440" t="s">
        <v>8219</v>
      </c>
      <c r="B1440">
        <v>102</v>
      </c>
      <c r="D1440" t="s">
        <v>8221</v>
      </c>
      <c r="E1440">
        <v>197</v>
      </c>
    </row>
    <row r="1441" spans="1:5" x14ac:dyDescent="0.3">
      <c r="A1441" t="s">
        <v>8219</v>
      </c>
      <c r="B1441">
        <v>104</v>
      </c>
      <c r="D1441" t="s">
        <v>8221</v>
      </c>
      <c r="E1441">
        <v>0</v>
      </c>
    </row>
    <row r="1442" spans="1:5" x14ac:dyDescent="0.3">
      <c r="A1442" t="s">
        <v>8219</v>
      </c>
      <c r="B1442">
        <v>20</v>
      </c>
      <c r="D1442" t="s">
        <v>8221</v>
      </c>
      <c r="E1442">
        <v>1</v>
      </c>
    </row>
    <row r="1443" spans="1:5" x14ac:dyDescent="0.3">
      <c r="A1443" t="s">
        <v>8219</v>
      </c>
      <c r="B1443">
        <v>35</v>
      </c>
      <c r="D1443" t="s">
        <v>8221</v>
      </c>
      <c r="E1443">
        <v>4</v>
      </c>
    </row>
    <row r="1444" spans="1:5" x14ac:dyDescent="0.3">
      <c r="A1444" t="s">
        <v>8219</v>
      </c>
      <c r="B1444">
        <v>94</v>
      </c>
      <c r="D1444" t="s">
        <v>8221</v>
      </c>
      <c r="E1444">
        <v>0</v>
      </c>
    </row>
    <row r="1445" spans="1:5" x14ac:dyDescent="0.3">
      <c r="A1445" t="s">
        <v>8219</v>
      </c>
      <c r="B1445">
        <v>14</v>
      </c>
      <c r="D1445" t="s">
        <v>8221</v>
      </c>
      <c r="E1445">
        <v>7</v>
      </c>
    </row>
    <row r="1446" spans="1:5" x14ac:dyDescent="0.3">
      <c r="A1446" t="s">
        <v>8219</v>
      </c>
      <c r="B1446">
        <v>15</v>
      </c>
      <c r="D1446" t="s">
        <v>8221</v>
      </c>
      <c r="E1446">
        <v>11</v>
      </c>
    </row>
    <row r="1447" spans="1:5" x14ac:dyDescent="0.3">
      <c r="A1447" t="s">
        <v>8219</v>
      </c>
      <c r="B1447">
        <v>51</v>
      </c>
      <c r="D1447" t="s">
        <v>8221</v>
      </c>
      <c r="E1447">
        <v>0</v>
      </c>
    </row>
    <row r="1448" spans="1:5" x14ac:dyDescent="0.3">
      <c r="A1448" t="s">
        <v>8219</v>
      </c>
      <c r="B1448">
        <v>19</v>
      </c>
      <c r="D1448" t="s">
        <v>8221</v>
      </c>
      <c r="E1448">
        <v>6</v>
      </c>
    </row>
    <row r="1449" spans="1:5" x14ac:dyDescent="0.3">
      <c r="A1449" t="s">
        <v>8219</v>
      </c>
      <c r="B1449">
        <v>23</v>
      </c>
      <c r="D1449" t="s">
        <v>8221</v>
      </c>
      <c r="E1449">
        <v>0</v>
      </c>
    </row>
    <row r="1450" spans="1:5" x14ac:dyDescent="0.3">
      <c r="A1450" t="s">
        <v>8219</v>
      </c>
      <c r="B1450">
        <v>97</v>
      </c>
      <c r="D1450" t="s">
        <v>8221</v>
      </c>
      <c r="E1450">
        <v>7</v>
      </c>
    </row>
    <row r="1451" spans="1:5" x14ac:dyDescent="0.3">
      <c r="A1451" t="s">
        <v>8219</v>
      </c>
      <c r="B1451">
        <v>76</v>
      </c>
      <c r="D1451" t="s">
        <v>8221</v>
      </c>
      <c r="E1451">
        <v>94</v>
      </c>
    </row>
    <row r="1452" spans="1:5" x14ac:dyDescent="0.3">
      <c r="A1452" t="s">
        <v>8219</v>
      </c>
      <c r="B1452">
        <v>11</v>
      </c>
      <c r="D1452" t="s">
        <v>8221</v>
      </c>
      <c r="E1452">
        <v>2</v>
      </c>
    </row>
    <row r="1453" spans="1:5" x14ac:dyDescent="0.3">
      <c r="A1453" t="s">
        <v>8219</v>
      </c>
      <c r="B1453">
        <v>52</v>
      </c>
      <c r="D1453" t="s">
        <v>8221</v>
      </c>
      <c r="E1453">
        <v>25</v>
      </c>
    </row>
    <row r="1454" spans="1:5" x14ac:dyDescent="0.3">
      <c r="A1454" t="s">
        <v>8219</v>
      </c>
      <c r="B1454">
        <v>95</v>
      </c>
      <c r="D1454" t="s">
        <v>8221</v>
      </c>
      <c r="E1454">
        <v>17</v>
      </c>
    </row>
    <row r="1455" spans="1:5" x14ac:dyDescent="0.3">
      <c r="A1455" t="s">
        <v>8219</v>
      </c>
      <c r="B1455">
        <v>35</v>
      </c>
      <c r="D1455" t="s">
        <v>8221</v>
      </c>
      <c r="E1455">
        <v>2</v>
      </c>
    </row>
    <row r="1456" spans="1:5" x14ac:dyDescent="0.3">
      <c r="A1456" t="s">
        <v>8219</v>
      </c>
      <c r="B1456">
        <v>21</v>
      </c>
      <c r="D1456" t="s">
        <v>8221</v>
      </c>
      <c r="E1456">
        <v>4</v>
      </c>
    </row>
    <row r="1457" spans="1:5" x14ac:dyDescent="0.3">
      <c r="A1457" t="s">
        <v>8219</v>
      </c>
      <c r="B1457">
        <v>93</v>
      </c>
      <c r="D1457" t="s">
        <v>8221</v>
      </c>
      <c r="E1457">
        <v>5</v>
      </c>
    </row>
    <row r="1458" spans="1:5" x14ac:dyDescent="0.3">
      <c r="A1458" t="s">
        <v>8219</v>
      </c>
      <c r="B1458">
        <v>11</v>
      </c>
      <c r="D1458" t="s">
        <v>8221</v>
      </c>
      <c r="E1458">
        <v>2</v>
      </c>
    </row>
    <row r="1459" spans="1:5" x14ac:dyDescent="0.3">
      <c r="A1459" t="s">
        <v>8219</v>
      </c>
      <c r="B1459">
        <v>21</v>
      </c>
      <c r="D1459" t="s">
        <v>8221</v>
      </c>
      <c r="E1459">
        <v>2</v>
      </c>
    </row>
    <row r="1460" spans="1:5" x14ac:dyDescent="0.3">
      <c r="A1460" t="s">
        <v>8219</v>
      </c>
      <c r="B1460">
        <v>54</v>
      </c>
      <c r="D1460" t="s">
        <v>8221</v>
      </c>
      <c r="E1460">
        <v>3</v>
      </c>
    </row>
    <row r="1461" spans="1:5" x14ac:dyDescent="0.3">
      <c r="A1461" t="s">
        <v>8219</v>
      </c>
      <c r="B1461">
        <v>31</v>
      </c>
      <c r="D1461" t="s">
        <v>8221</v>
      </c>
      <c r="E1461">
        <v>0</v>
      </c>
    </row>
    <row r="1462" spans="1:5" x14ac:dyDescent="0.3">
      <c r="A1462" t="s">
        <v>8219</v>
      </c>
      <c r="B1462">
        <v>132</v>
      </c>
      <c r="D1462" t="s">
        <v>8221</v>
      </c>
      <c r="E1462">
        <v>4</v>
      </c>
    </row>
    <row r="1463" spans="1:5" x14ac:dyDescent="0.3">
      <c r="A1463" t="s">
        <v>8219</v>
      </c>
      <c r="B1463">
        <v>3</v>
      </c>
      <c r="D1463" t="s">
        <v>8221</v>
      </c>
      <c r="E1463">
        <v>1</v>
      </c>
    </row>
    <row r="1464" spans="1:5" x14ac:dyDescent="0.3">
      <c r="A1464" t="s">
        <v>8219</v>
      </c>
      <c r="B1464">
        <v>6</v>
      </c>
      <c r="D1464" t="s">
        <v>8221</v>
      </c>
      <c r="E1464">
        <v>12</v>
      </c>
    </row>
    <row r="1465" spans="1:5" x14ac:dyDescent="0.3">
      <c r="A1465" t="s">
        <v>8219</v>
      </c>
      <c r="B1465">
        <v>10</v>
      </c>
      <c r="D1465" t="s">
        <v>8221</v>
      </c>
      <c r="E1465">
        <v>4</v>
      </c>
    </row>
    <row r="1466" spans="1:5" x14ac:dyDescent="0.3">
      <c r="A1466" t="s">
        <v>8219</v>
      </c>
      <c r="B1466">
        <v>147</v>
      </c>
      <c r="D1466" t="s">
        <v>8221</v>
      </c>
      <c r="E1466">
        <v>91</v>
      </c>
    </row>
    <row r="1467" spans="1:5" x14ac:dyDescent="0.3">
      <c r="A1467" t="s">
        <v>8219</v>
      </c>
      <c r="B1467">
        <v>199</v>
      </c>
      <c r="D1467" t="s">
        <v>8221</v>
      </c>
      <c r="E1467">
        <v>1</v>
      </c>
    </row>
    <row r="1468" spans="1:5" x14ac:dyDescent="0.3">
      <c r="A1468" t="s">
        <v>8219</v>
      </c>
      <c r="B1468">
        <v>50</v>
      </c>
      <c r="D1468" t="s">
        <v>8221</v>
      </c>
      <c r="E1468">
        <v>1</v>
      </c>
    </row>
    <row r="1469" spans="1:5" x14ac:dyDescent="0.3">
      <c r="A1469" t="s">
        <v>8219</v>
      </c>
      <c r="B1469">
        <v>21</v>
      </c>
      <c r="D1469" t="s">
        <v>8221</v>
      </c>
      <c r="E1469">
        <v>0</v>
      </c>
    </row>
    <row r="1470" spans="1:5" x14ac:dyDescent="0.3">
      <c r="A1470" t="s">
        <v>8219</v>
      </c>
      <c r="B1470">
        <v>24</v>
      </c>
      <c r="D1470" t="s">
        <v>8221</v>
      </c>
      <c r="E1470">
        <v>13</v>
      </c>
    </row>
    <row r="1471" spans="1:5" x14ac:dyDescent="0.3">
      <c r="A1471" t="s">
        <v>8219</v>
      </c>
      <c r="B1471">
        <v>32</v>
      </c>
      <c r="D1471" t="s">
        <v>8221</v>
      </c>
      <c r="E1471">
        <v>2</v>
      </c>
    </row>
    <row r="1472" spans="1:5" x14ac:dyDescent="0.3">
      <c r="A1472" t="s">
        <v>8219</v>
      </c>
      <c r="B1472">
        <v>62</v>
      </c>
      <c r="D1472" t="s">
        <v>8221</v>
      </c>
      <c r="E1472">
        <v>0</v>
      </c>
    </row>
    <row r="1473" spans="1:5" x14ac:dyDescent="0.3">
      <c r="A1473" t="s">
        <v>8219</v>
      </c>
      <c r="B1473">
        <v>9</v>
      </c>
      <c r="D1473" t="s">
        <v>8221</v>
      </c>
      <c r="E1473">
        <v>21</v>
      </c>
    </row>
    <row r="1474" spans="1:5" x14ac:dyDescent="0.3">
      <c r="A1474" t="s">
        <v>8219</v>
      </c>
      <c r="B1474">
        <v>38</v>
      </c>
      <c r="D1474" t="s">
        <v>8221</v>
      </c>
      <c r="E1474">
        <v>9</v>
      </c>
    </row>
    <row r="1475" spans="1:5" x14ac:dyDescent="0.3">
      <c r="A1475" t="s">
        <v>8219</v>
      </c>
      <c r="B1475">
        <v>54</v>
      </c>
      <c r="D1475" t="s">
        <v>8221</v>
      </c>
      <c r="E1475">
        <v>6</v>
      </c>
    </row>
    <row r="1476" spans="1:5" x14ac:dyDescent="0.3">
      <c r="A1476" t="s">
        <v>8219</v>
      </c>
      <c r="B1476">
        <v>37</v>
      </c>
      <c r="D1476" t="s">
        <v>8221</v>
      </c>
      <c r="E1476">
        <v>4</v>
      </c>
    </row>
    <row r="1477" spans="1:5" x14ac:dyDescent="0.3">
      <c r="A1477" t="s">
        <v>8219</v>
      </c>
      <c r="B1477">
        <v>39</v>
      </c>
      <c r="D1477" t="s">
        <v>8221</v>
      </c>
      <c r="E1477">
        <v>7</v>
      </c>
    </row>
    <row r="1478" spans="1:5" x14ac:dyDescent="0.3">
      <c r="A1478" t="s">
        <v>8219</v>
      </c>
      <c r="B1478">
        <v>34</v>
      </c>
      <c r="D1478" t="s">
        <v>8221</v>
      </c>
      <c r="E1478">
        <v>5</v>
      </c>
    </row>
    <row r="1479" spans="1:5" x14ac:dyDescent="0.3">
      <c r="A1479" t="s">
        <v>8219</v>
      </c>
      <c r="B1479">
        <v>55</v>
      </c>
      <c r="D1479" t="s">
        <v>8221</v>
      </c>
      <c r="E1479">
        <v>0</v>
      </c>
    </row>
    <row r="1480" spans="1:5" x14ac:dyDescent="0.3">
      <c r="A1480" t="s">
        <v>8219</v>
      </c>
      <c r="B1480">
        <v>32</v>
      </c>
      <c r="D1480" t="s">
        <v>8221</v>
      </c>
      <c r="E1480">
        <v>3</v>
      </c>
    </row>
    <row r="1481" spans="1:5" x14ac:dyDescent="0.3">
      <c r="A1481" t="s">
        <v>8219</v>
      </c>
      <c r="B1481">
        <v>25</v>
      </c>
      <c r="D1481" t="s">
        <v>8221</v>
      </c>
      <c r="E1481">
        <v>9</v>
      </c>
    </row>
    <row r="1482" spans="1:5" x14ac:dyDescent="0.3">
      <c r="A1482" t="s">
        <v>8219</v>
      </c>
      <c r="B1482">
        <v>33</v>
      </c>
      <c r="D1482" t="s">
        <v>8221</v>
      </c>
      <c r="E1482">
        <v>6</v>
      </c>
    </row>
    <row r="1483" spans="1:5" x14ac:dyDescent="0.3">
      <c r="A1483" t="s">
        <v>8219</v>
      </c>
      <c r="B1483">
        <v>108</v>
      </c>
      <c r="D1483" t="s">
        <v>8221</v>
      </c>
      <c r="E1483">
        <v>4</v>
      </c>
    </row>
    <row r="1484" spans="1:5" x14ac:dyDescent="0.3">
      <c r="A1484" t="s">
        <v>8219</v>
      </c>
      <c r="B1484">
        <v>20</v>
      </c>
      <c r="D1484" t="s">
        <v>8221</v>
      </c>
      <c r="E1484">
        <v>1</v>
      </c>
    </row>
    <row r="1485" spans="1:5" x14ac:dyDescent="0.3">
      <c r="A1485" t="s">
        <v>8219</v>
      </c>
      <c r="B1485">
        <v>98</v>
      </c>
      <c r="D1485" t="s">
        <v>8221</v>
      </c>
      <c r="E1485">
        <v>17</v>
      </c>
    </row>
    <row r="1486" spans="1:5" x14ac:dyDescent="0.3">
      <c r="A1486" t="s">
        <v>8219</v>
      </c>
      <c r="B1486">
        <v>196</v>
      </c>
      <c r="D1486" t="s">
        <v>8221</v>
      </c>
      <c r="E1486">
        <v>1</v>
      </c>
    </row>
    <row r="1487" spans="1:5" x14ac:dyDescent="0.3">
      <c r="A1487" t="s">
        <v>8219</v>
      </c>
      <c r="B1487">
        <v>39</v>
      </c>
      <c r="D1487" t="s">
        <v>8221</v>
      </c>
      <c r="E1487">
        <v>13</v>
      </c>
    </row>
    <row r="1488" spans="1:5" x14ac:dyDescent="0.3">
      <c r="A1488" t="s">
        <v>8219</v>
      </c>
      <c r="B1488">
        <v>128</v>
      </c>
      <c r="D1488" t="s">
        <v>8221</v>
      </c>
      <c r="E1488">
        <v>6</v>
      </c>
    </row>
    <row r="1489" spans="1:5" x14ac:dyDescent="0.3">
      <c r="A1489" t="s">
        <v>8219</v>
      </c>
      <c r="B1489">
        <v>71</v>
      </c>
      <c r="D1489" t="s">
        <v>8221</v>
      </c>
      <c r="E1489">
        <v>0</v>
      </c>
    </row>
    <row r="1490" spans="1:5" x14ac:dyDescent="0.3">
      <c r="A1490" t="s">
        <v>8219</v>
      </c>
      <c r="B1490">
        <v>47</v>
      </c>
      <c r="D1490" t="s">
        <v>8221</v>
      </c>
      <c r="E1490">
        <v>2</v>
      </c>
    </row>
    <row r="1491" spans="1:5" x14ac:dyDescent="0.3">
      <c r="A1491" t="s">
        <v>8219</v>
      </c>
      <c r="B1491">
        <v>17</v>
      </c>
      <c r="D1491" t="s">
        <v>8221</v>
      </c>
      <c r="E1491">
        <v>2</v>
      </c>
    </row>
    <row r="1492" spans="1:5" x14ac:dyDescent="0.3">
      <c r="A1492" t="s">
        <v>8219</v>
      </c>
      <c r="B1492">
        <v>91</v>
      </c>
      <c r="D1492" t="s">
        <v>8221</v>
      </c>
      <c r="E1492">
        <v>21</v>
      </c>
    </row>
    <row r="1493" spans="1:5" x14ac:dyDescent="0.3">
      <c r="A1493" t="s">
        <v>8219</v>
      </c>
      <c r="B1493">
        <v>43</v>
      </c>
      <c r="D1493" t="s">
        <v>8221</v>
      </c>
      <c r="E1493">
        <v>13</v>
      </c>
    </row>
    <row r="1494" spans="1:5" x14ac:dyDescent="0.3">
      <c r="A1494" t="s">
        <v>8219</v>
      </c>
      <c r="B1494">
        <v>17</v>
      </c>
      <c r="D1494" t="s">
        <v>8221</v>
      </c>
      <c r="E1494">
        <v>0</v>
      </c>
    </row>
    <row r="1495" spans="1:5" x14ac:dyDescent="0.3">
      <c r="A1495" t="s">
        <v>8219</v>
      </c>
      <c r="B1495">
        <v>33</v>
      </c>
      <c r="D1495" t="s">
        <v>8221</v>
      </c>
      <c r="E1495">
        <v>6</v>
      </c>
    </row>
    <row r="1496" spans="1:5" x14ac:dyDescent="0.3">
      <c r="A1496" t="s">
        <v>8219</v>
      </c>
      <c r="B1496">
        <v>87</v>
      </c>
      <c r="D1496" t="s">
        <v>8221</v>
      </c>
      <c r="E1496">
        <v>0</v>
      </c>
    </row>
    <row r="1497" spans="1:5" x14ac:dyDescent="0.3">
      <c r="A1497" t="s">
        <v>8219</v>
      </c>
      <c r="B1497">
        <v>113</v>
      </c>
      <c r="D1497" t="s">
        <v>8221</v>
      </c>
      <c r="E1497">
        <v>1</v>
      </c>
    </row>
    <row r="1498" spans="1:5" x14ac:dyDescent="0.3">
      <c r="A1498" t="s">
        <v>8219</v>
      </c>
      <c r="B1498">
        <v>14</v>
      </c>
      <c r="D1498" t="s">
        <v>8221</v>
      </c>
      <c r="E1498">
        <v>0</v>
      </c>
    </row>
    <row r="1499" spans="1:5" x14ac:dyDescent="0.3">
      <c r="A1499" t="s">
        <v>8219</v>
      </c>
      <c r="B1499">
        <v>30</v>
      </c>
      <c r="D1499" t="s">
        <v>8221</v>
      </c>
      <c r="E1499">
        <v>12</v>
      </c>
    </row>
    <row r="1500" spans="1:5" x14ac:dyDescent="0.3">
      <c r="A1500" t="s">
        <v>8219</v>
      </c>
      <c r="B1500">
        <v>16</v>
      </c>
      <c r="D1500" t="s">
        <v>8221</v>
      </c>
      <c r="E1500">
        <v>2</v>
      </c>
    </row>
    <row r="1501" spans="1:5" x14ac:dyDescent="0.3">
      <c r="A1501" t="s">
        <v>8219</v>
      </c>
      <c r="B1501">
        <v>46</v>
      </c>
      <c r="D1501" t="s">
        <v>8221</v>
      </c>
      <c r="E1501">
        <v>6</v>
      </c>
    </row>
    <row r="1502" spans="1:5" x14ac:dyDescent="0.3">
      <c r="A1502" t="s">
        <v>8219</v>
      </c>
      <c r="B1502">
        <v>24</v>
      </c>
      <c r="D1502" t="s">
        <v>8221</v>
      </c>
      <c r="E1502">
        <v>1</v>
      </c>
    </row>
    <row r="1503" spans="1:5" x14ac:dyDescent="0.3">
      <c r="A1503" t="s">
        <v>8219</v>
      </c>
      <c r="B1503">
        <v>97</v>
      </c>
      <c r="D1503" t="s">
        <v>8221</v>
      </c>
      <c r="E1503">
        <v>1</v>
      </c>
    </row>
    <row r="1504" spans="1:5" x14ac:dyDescent="0.3">
      <c r="A1504" t="s">
        <v>8219</v>
      </c>
      <c r="B1504">
        <v>59</v>
      </c>
      <c r="D1504" t="s">
        <v>8221</v>
      </c>
      <c r="E1504">
        <v>5</v>
      </c>
    </row>
    <row r="1505" spans="1:5" x14ac:dyDescent="0.3">
      <c r="A1505" t="s">
        <v>8219</v>
      </c>
      <c r="B1505">
        <v>1095</v>
      </c>
      <c r="D1505" t="s">
        <v>8221</v>
      </c>
      <c r="E1505">
        <v>0</v>
      </c>
    </row>
    <row r="1506" spans="1:5" x14ac:dyDescent="0.3">
      <c r="A1506" t="s">
        <v>8219</v>
      </c>
      <c r="B1506">
        <v>218</v>
      </c>
      <c r="D1506" t="s">
        <v>8221</v>
      </c>
      <c r="E1506">
        <v>3</v>
      </c>
    </row>
    <row r="1507" spans="1:5" x14ac:dyDescent="0.3">
      <c r="A1507" t="s">
        <v>8219</v>
      </c>
      <c r="B1507">
        <v>111</v>
      </c>
      <c r="D1507" t="s">
        <v>8221</v>
      </c>
      <c r="E1507">
        <v>8</v>
      </c>
    </row>
    <row r="1508" spans="1:5" x14ac:dyDescent="0.3">
      <c r="A1508" t="s">
        <v>8219</v>
      </c>
      <c r="B1508">
        <v>56</v>
      </c>
      <c r="D1508" t="s">
        <v>8221</v>
      </c>
      <c r="E1508">
        <v>3</v>
      </c>
    </row>
    <row r="1509" spans="1:5" x14ac:dyDescent="0.3">
      <c r="A1509" t="s">
        <v>8219</v>
      </c>
      <c r="B1509">
        <v>265</v>
      </c>
      <c r="D1509" t="s">
        <v>8221</v>
      </c>
      <c r="E1509">
        <v>8</v>
      </c>
    </row>
    <row r="1510" spans="1:5" x14ac:dyDescent="0.3">
      <c r="A1510" t="s">
        <v>8219</v>
      </c>
      <c r="B1510">
        <v>28</v>
      </c>
      <c r="D1510" t="s">
        <v>8221</v>
      </c>
      <c r="E1510">
        <v>1</v>
      </c>
    </row>
    <row r="1511" spans="1:5" x14ac:dyDescent="0.3">
      <c r="A1511" t="s">
        <v>8219</v>
      </c>
      <c r="B1511">
        <v>364</v>
      </c>
      <c r="D1511" t="s">
        <v>8221</v>
      </c>
      <c r="E1511">
        <v>4</v>
      </c>
    </row>
    <row r="1512" spans="1:5" x14ac:dyDescent="0.3">
      <c r="A1512" t="s">
        <v>8219</v>
      </c>
      <c r="B1512">
        <v>27</v>
      </c>
      <c r="D1512" t="s">
        <v>8221</v>
      </c>
      <c r="E1512">
        <v>8</v>
      </c>
    </row>
    <row r="1513" spans="1:5" x14ac:dyDescent="0.3">
      <c r="A1513" t="s">
        <v>8219</v>
      </c>
      <c r="B1513">
        <v>93</v>
      </c>
      <c r="D1513" t="s">
        <v>8221</v>
      </c>
      <c r="E1513">
        <v>1</v>
      </c>
    </row>
    <row r="1514" spans="1:5" x14ac:dyDescent="0.3">
      <c r="A1514" t="s">
        <v>8219</v>
      </c>
      <c r="B1514">
        <v>64</v>
      </c>
      <c r="D1514" t="s">
        <v>8221</v>
      </c>
      <c r="E1514">
        <v>5</v>
      </c>
    </row>
    <row r="1515" spans="1:5" x14ac:dyDescent="0.3">
      <c r="A1515" t="s">
        <v>8219</v>
      </c>
      <c r="B1515">
        <v>22</v>
      </c>
      <c r="D1515" t="s">
        <v>8221</v>
      </c>
      <c r="E1515">
        <v>0</v>
      </c>
    </row>
    <row r="1516" spans="1:5" x14ac:dyDescent="0.3">
      <c r="A1516" t="s">
        <v>8219</v>
      </c>
      <c r="B1516">
        <v>59</v>
      </c>
      <c r="D1516" t="s">
        <v>8221</v>
      </c>
      <c r="E1516">
        <v>0</v>
      </c>
    </row>
    <row r="1517" spans="1:5" x14ac:dyDescent="0.3">
      <c r="A1517" t="s">
        <v>8219</v>
      </c>
      <c r="B1517">
        <v>249</v>
      </c>
      <c r="D1517" t="s">
        <v>8221</v>
      </c>
      <c r="E1517">
        <v>1</v>
      </c>
    </row>
    <row r="1518" spans="1:5" x14ac:dyDescent="0.3">
      <c r="A1518" t="s">
        <v>8219</v>
      </c>
      <c r="B1518">
        <v>392</v>
      </c>
      <c r="D1518" t="s">
        <v>8221</v>
      </c>
      <c r="E1518">
        <v>0</v>
      </c>
    </row>
    <row r="1519" spans="1:5" x14ac:dyDescent="0.3">
      <c r="A1519" t="s">
        <v>8219</v>
      </c>
      <c r="B1519">
        <v>115</v>
      </c>
      <c r="D1519" t="s">
        <v>8221</v>
      </c>
      <c r="E1519">
        <v>0</v>
      </c>
    </row>
    <row r="1520" spans="1:5" x14ac:dyDescent="0.3">
      <c r="A1520" t="s">
        <v>8219</v>
      </c>
      <c r="B1520">
        <v>433</v>
      </c>
      <c r="D1520" t="s">
        <v>8221</v>
      </c>
      <c r="E1520">
        <v>6</v>
      </c>
    </row>
    <row r="1521" spans="1:5" x14ac:dyDescent="0.3">
      <c r="A1521" t="s">
        <v>8219</v>
      </c>
      <c r="B1521">
        <v>20</v>
      </c>
      <c r="D1521" t="s">
        <v>8221</v>
      </c>
      <c r="E1521">
        <v>6</v>
      </c>
    </row>
    <row r="1522" spans="1:5" x14ac:dyDescent="0.3">
      <c r="A1522" t="s">
        <v>8219</v>
      </c>
      <c r="B1522">
        <v>8</v>
      </c>
      <c r="D1522" t="s">
        <v>8221</v>
      </c>
      <c r="E1522">
        <v>14</v>
      </c>
    </row>
    <row r="1523" spans="1:5" x14ac:dyDescent="0.3">
      <c r="A1523" t="s">
        <v>8219</v>
      </c>
      <c r="B1523">
        <v>175</v>
      </c>
      <c r="D1523" t="s">
        <v>8221</v>
      </c>
      <c r="E1523">
        <v>6</v>
      </c>
    </row>
    <row r="1524" spans="1:5" x14ac:dyDescent="0.3">
      <c r="A1524" t="s">
        <v>8219</v>
      </c>
      <c r="B1524">
        <v>104</v>
      </c>
      <c r="D1524" t="s">
        <v>8221</v>
      </c>
      <c r="E1524">
        <v>33</v>
      </c>
    </row>
    <row r="1525" spans="1:5" x14ac:dyDescent="0.3">
      <c r="A1525" t="s">
        <v>8219</v>
      </c>
      <c r="B1525">
        <v>17</v>
      </c>
      <c r="D1525" t="s">
        <v>8221</v>
      </c>
      <c r="E1525">
        <v>4</v>
      </c>
    </row>
    <row r="1526" spans="1:5" x14ac:dyDescent="0.3">
      <c r="A1526" t="s">
        <v>8219</v>
      </c>
      <c r="B1526">
        <v>277</v>
      </c>
      <c r="D1526" t="s">
        <v>8221</v>
      </c>
      <c r="E1526">
        <v>1</v>
      </c>
    </row>
    <row r="1527" spans="1:5" x14ac:dyDescent="0.3">
      <c r="A1527" t="s">
        <v>8219</v>
      </c>
      <c r="B1527">
        <v>118</v>
      </c>
      <c r="D1527" t="s">
        <v>8221</v>
      </c>
      <c r="E1527">
        <v>0</v>
      </c>
    </row>
    <row r="1528" spans="1:5" x14ac:dyDescent="0.3">
      <c r="A1528" t="s">
        <v>8219</v>
      </c>
      <c r="B1528">
        <v>97</v>
      </c>
      <c r="D1528" t="s">
        <v>8221</v>
      </c>
      <c r="E1528">
        <v>6</v>
      </c>
    </row>
    <row r="1529" spans="1:5" x14ac:dyDescent="0.3">
      <c r="A1529" t="s">
        <v>8219</v>
      </c>
      <c r="B1529">
        <v>20</v>
      </c>
      <c r="D1529" t="s">
        <v>8221</v>
      </c>
      <c r="E1529">
        <v>6</v>
      </c>
    </row>
    <row r="1530" spans="1:5" x14ac:dyDescent="0.3">
      <c r="A1530" t="s">
        <v>8219</v>
      </c>
      <c r="B1530">
        <v>26</v>
      </c>
      <c r="D1530" t="s">
        <v>8221</v>
      </c>
      <c r="E1530">
        <v>1</v>
      </c>
    </row>
    <row r="1531" spans="1:5" x14ac:dyDescent="0.3">
      <c r="A1531" t="s">
        <v>8219</v>
      </c>
      <c r="B1531">
        <v>128</v>
      </c>
      <c r="D1531" t="s">
        <v>8221</v>
      </c>
      <c r="E1531">
        <v>3</v>
      </c>
    </row>
    <row r="1532" spans="1:5" x14ac:dyDescent="0.3">
      <c r="A1532" t="s">
        <v>8219</v>
      </c>
      <c r="B1532">
        <v>15</v>
      </c>
    </row>
    <row r="1533" spans="1:5" x14ac:dyDescent="0.3">
      <c r="A1533" t="s">
        <v>8219</v>
      </c>
      <c r="B1533">
        <v>25</v>
      </c>
    </row>
    <row r="1534" spans="1:5" x14ac:dyDescent="0.3">
      <c r="A1534" t="s">
        <v>8219</v>
      </c>
      <c r="B1534">
        <v>55</v>
      </c>
    </row>
    <row r="1535" spans="1:5" x14ac:dyDescent="0.3">
      <c r="A1535" t="s">
        <v>8219</v>
      </c>
      <c r="B1535">
        <v>107</v>
      </c>
    </row>
    <row r="1536" spans="1:5" x14ac:dyDescent="0.3">
      <c r="A1536" t="s">
        <v>8219</v>
      </c>
      <c r="B1536">
        <v>557</v>
      </c>
    </row>
    <row r="1537" spans="1:2" x14ac:dyDescent="0.3">
      <c r="A1537" t="s">
        <v>8219</v>
      </c>
      <c r="B1537">
        <v>40</v>
      </c>
    </row>
    <row r="1538" spans="1:2" x14ac:dyDescent="0.3">
      <c r="A1538" t="s">
        <v>8219</v>
      </c>
      <c r="B1538">
        <v>36</v>
      </c>
    </row>
    <row r="1539" spans="1:2" x14ac:dyDescent="0.3">
      <c r="A1539" t="s">
        <v>8219</v>
      </c>
      <c r="B1539">
        <v>159</v>
      </c>
    </row>
    <row r="1540" spans="1:2" x14ac:dyDescent="0.3">
      <c r="A1540" t="s">
        <v>8219</v>
      </c>
      <c r="B1540">
        <v>41</v>
      </c>
    </row>
    <row r="1541" spans="1:2" x14ac:dyDescent="0.3">
      <c r="A1541" t="s">
        <v>8219</v>
      </c>
      <c r="B1541">
        <v>226</v>
      </c>
    </row>
    <row r="1542" spans="1:2" x14ac:dyDescent="0.3">
      <c r="A1542" t="s">
        <v>8219</v>
      </c>
      <c r="B1542">
        <v>30</v>
      </c>
    </row>
    <row r="1543" spans="1:2" x14ac:dyDescent="0.3">
      <c r="A1543" t="s">
        <v>8219</v>
      </c>
      <c r="B1543">
        <v>103</v>
      </c>
    </row>
    <row r="1544" spans="1:2" x14ac:dyDescent="0.3">
      <c r="A1544" t="s">
        <v>8219</v>
      </c>
      <c r="B1544">
        <v>62</v>
      </c>
    </row>
    <row r="1545" spans="1:2" x14ac:dyDescent="0.3">
      <c r="A1545" t="s">
        <v>8219</v>
      </c>
      <c r="B1545">
        <v>6</v>
      </c>
    </row>
    <row r="1546" spans="1:2" x14ac:dyDescent="0.3">
      <c r="A1546" t="s">
        <v>8219</v>
      </c>
      <c r="B1546">
        <v>182</v>
      </c>
    </row>
    <row r="1547" spans="1:2" x14ac:dyDescent="0.3">
      <c r="A1547" t="s">
        <v>8219</v>
      </c>
      <c r="B1547">
        <v>145</v>
      </c>
    </row>
    <row r="1548" spans="1:2" x14ac:dyDescent="0.3">
      <c r="A1548" t="s">
        <v>8219</v>
      </c>
      <c r="B1548">
        <v>25</v>
      </c>
    </row>
    <row r="1549" spans="1:2" x14ac:dyDescent="0.3">
      <c r="A1549" t="s">
        <v>8219</v>
      </c>
      <c r="B1549">
        <v>320</v>
      </c>
    </row>
    <row r="1550" spans="1:2" x14ac:dyDescent="0.3">
      <c r="A1550" t="s">
        <v>8219</v>
      </c>
      <c r="B1550">
        <v>99</v>
      </c>
    </row>
    <row r="1551" spans="1:2" x14ac:dyDescent="0.3">
      <c r="A1551" t="s">
        <v>8219</v>
      </c>
      <c r="B1551">
        <v>348</v>
      </c>
    </row>
    <row r="1552" spans="1:2" x14ac:dyDescent="0.3">
      <c r="A1552" t="s">
        <v>8219</v>
      </c>
      <c r="B1552">
        <v>41</v>
      </c>
    </row>
    <row r="1553" spans="1:2" x14ac:dyDescent="0.3">
      <c r="A1553" t="s">
        <v>8219</v>
      </c>
      <c r="B1553">
        <v>29</v>
      </c>
    </row>
    <row r="1554" spans="1:2" x14ac:dyDescent="0.3">
      <c r="A1554" t="s">
        <v>8219</v>
      </c>
      <c r="B1554">
        <v>25</v>
      </c>
    </row>
    <row r="1555" spans="1:2" x14ac:dyDescent="0.3">
      <c r="A1555" t="s">
        <v>8219</v>
      </c>
      <c r="B1555">
        <v>23</v>
      </c>
    </row>
    <row r="1556" spans="1:2" x14ac:dyDescent="0.3">
      <c r="A1556" t="s">
        <v>8219</v>
      </c>
      <c r="B1556">
        <v>1260</v>
      </c>
    </row>
    <row r="1557" spans="1:2" x14ac:dyDescent="0.3">
      <c r="A1557" t="s">
        <v>8219</v>
      </c>
      <c r="B1557">
        <v>307</v>
      </c>
    </row>
    <row r="1558" spans="1:2" x14ac:dyDescent="0.3">
      <c r="A1558" t="s">
        <v>8219</v>
      </c>
      <c r="B1558">
        <v>329</v>
      </c>
    </row>
    <row r="1559" spans="1:2" x14ac:dyDescent="0.3">
      <c r="A1559" t="s">
        <v>8219</v>
      </c>
      <c r="B1559">
        <v>32</v>
      </c>
    </row>
    <row r="1560" spans="1:2" x14ac:dyDescent="0.3">
      <c r="A1560" t="s">
        <v>8219</v>
      </c>
      <c r="B1560">
        <v>27</v>
      </c>
    </row>
    <row r="1561" spans="1:2" x14ac:dyDescent="0.3">
      <c r="A1561" t="s">
        <v>8219</v>
      </c>
      <c r="B1561">
        <v>236</v>
      </c>
    </row>
    <row r="1562" spans="1:2" x14ac:dyDescent="0.3">
      <c r="A1562" t="s">
        <v>8219</v>
      </c>
      <c r="B1562">
        <v>42</v>
      </c>
    </row>
    <row r="1563" spans="1:2" x14ac:dyDescent="0.3">
      <c r="A1563" t="s">
        <v>8219</v>
      </c>
      <c r="B1563">
        <v>95</v>
      </c>
    </row>
    <row r="1564" spans="1:2" x14ac:dyDescent="0.3">
      <c r="A1564" t="s">
        <v>8219</v>
      </c>
      <c r="B1564">
        <v>37</v>
      </c>
    </row>
    <row r="1565" spans="1:2" x14ac:dyDescent="0.3">
      <c r="A1565" t="s">
        <v>8219</v>
      </c>
      <c r="B1565">
        <v>128</v>
      </c>
    </row>
    <row r="1566" spans="1:2" x14ac:dyDescent="0.3">
      <c r="A1566" t="s">
        <v>8219</v>
      </c>
      <c r="B1566">
        <v>156</v>
      </c>
    </row>
    <row r="1567" spans="1:2" x14ac:dyDescent="0.3">
      <c r="A1567" t="s">
        <v>8219</v>
      </c>
      <c r="B1567">
        <v>64</v>
      </c>
    </row>
    <row r="1568" spans="1:2" x14ac:dyDescent="0.3">
      <c r="A1568" t="s">
        <v>8219</v>
      </c>
      <c r="B1568">
        <v>58</v>
      </c>
    </row>
    <row r="1569" spans="1:2" x14ac:dyDescent="0.3">
      <c r="A1569" t="s">
        <v>8219</v>
      </c>
      <c r="B1569">
        <v>20</v>
      </c>
    </row>
    <row r="1570" spans="1:2" x14ac:dyDescent="0.3">
      <c r="A1570" t="s">
        <v>8219</v>
      </c>
      <c r="B1570">
        <v>47</v>
      </c>
    </row>
    <row r="1571" spans="1:2" x14ac:dyDescent="0.3">
      <c r="A1571" t="s">
        <v>8219</v>
      </c>
      <c r="B1571">
        <v>54</v>
      </c>
    </row>
    <row r="1572" spans="1:2" x14ac:dyDescent="0.3">
      <c r="A1572" t="s">
        <v>8219</v>
      </c>
      <c r="B1572">
        <v>9</v>
      </c>
    </row>
    <row r="1573" spans="1:2" x14ac:dyDescent="0.3">
      <c r="A1573" t="s">
        <v>8219</v>
      </c>
      <c r="B1573">
        <v>213</v>
      </c>
    </row>
    <row r="1574" spans="1:2" x14ac:dyDescent="0.3">
      <c r="A1574" t="s">
        <v>8219</v>
      </c>
      <c r="B1574">
        <v>57</v>
      </c>
    </row>
    <row r="1575" spans="1:2" x14ac:dyDescent="0.3">
      <c r="A1575" t="s">
        <v>8219</v>
      </c>
      <c r="B1575">
        <v>25</v>
      </c>
    </row>
    <row r="1576" spans="1:2" x14ac:dyDescent="0.3">
      <c r="A1576" t="s">
        <v>8219</v>
      </c>
      <c r="B1576">
        <v>104</v>
      </c>
    </row>
    <row r="1577" spans="1:2" x14ac:dyDescent="0.3">
      <c r="A1577" t="s">
        <v>8219</v>
      </c>
      <c r="B1577">
        <v>34</v>
      </c>
    </row>
    <row r="1578" spans="1:2" x14ac:dyDescent="0.3">
      <c r="A1578" t="s">
        <v>8219</v>
      </c>
      <c r="B1578">
        <v>67</v>
      </c>
    </row>
    <row r="1579" spans="1:2" x14ac:dyDescent="0.3">
      <c r="A1579" t="s">
        <v>8219</v>
      </c>
      <c r="B1579">
        <v>241</v>
      </c>
    </row>
    <row r="1580" spans="1:2" x14ac:dyDescent="0.3">
      <c r="A1580" t="s">
        <v>8219</v>
      </c>
      <c r="B1580">
        <v>123</v>
      </c>
    </row>
    <row r="1581" spans="1:2" x14ac:dyDescent="0.3">
      <c r="A1581" t="s">
        <v>8219</v>
      </c>
      <c r="B1581">
        <v>302</v>
      </c>
    </row>
    <row r="1582" spans="1:2" x14ac:dyDescent="0.3">
      <c r="A1582" t="s">
        <v>8219</v>
      </c>
      <c r="B1582">
        <v>89</v>
      </c>
    </row>
    <row r="1583" spans="1:2" x14ac:dyDescent="0.3">
      <c r="A1583" t="s">
        <v>8219</v>
      </c>
      <c r="B1583">
        <v>41</v>
      </c>
    </row>
    <row r="1584" spans="1:2" x14ac:dyDescent="0.3">
      <c r="A1584" t="s">
        <v>8219</v>
      </c>
      <c r="B1584">
        <v>69</v>
      </c>
    </row>
    <row r="1585" spans="1:2" x14ac:dyDescent="0.3">
      <c r="A1585" t="s">
        <v>8219</v>
      </c>
      <c r="B1585">
        <v>52</v>
      </c>
    </row>
    <row r="1586" spans="1:2" x14ac:dyDescent="0.3">
      <c r="A1586" t="s">
        <v>8219</v>
      </c>
      <c r="B1586">
        <v>57</v>
      </c>
    </row>
    <row r="1587" spans="1:2" x14ac:dyDescent="0.3">
      <c r="A1587" t="s">
        <v>8219</v>
      </c>
      <c r="B1587">
        <v>74</v>
      </c>
    </row>
    <row r="1588" spans="1:2" x14ac:dyDescent="0.3">
      <c r="A1588" t="s">
        <v>8219</v>
      </c>
      <c r="B1588">
        <v>63</v>
      </c>
    </row>
    <row r="1589" spans="1:2" x14ac:dyDescent="0.3">
      <c r="A1589" t="s">
        <v>8219</v>
      </c>
      <c r="B1589">
        <v>72</v>
      </c>
    </row>
    <row r="1590" spans="1:2" x14ac:dyDescent="0.3">
      <c r="A1590" t="s">
        <v>8219</v>
      </c>
      <c r="B1590">
        <v>71</v>
      </c>
    </row>
    <row r="1591" spans="1:2" x14ac:dyDescent="0.3">
      <c r="A1591" t="s">
        <v>8219</v>
      </c>
      <c r="B1591">
        <v>21</v>
      </c>
    </row>
    <row r="1592" spans="1:2" x14ac:dyDescent="0.3">
      <c r="A1592" t="s">
        <v>8219</v>
      </c>
      <c r="B1592">
        <v>930</v>
      </c>
    </row>
    <row r="1593" spans="1:2" x14ac:dyDescent="0.3">
      <c r="A1593" t="s">
        <v>8219</v>
      </c>
      <c r="B1593">
        <v>55</v>
      </c>
    </row>
    <row r="1594" spans="1:2" x14ac:dyDescent="0.3">
      <c r="A1594" t="s">
        <v>8219</v>
      </c>
      <c r="B1594">
        <v>61</v>
      </c>
    </row>
    <row r="1595" spans="1:2" x14ac:dyDescent="0.3">
      <c r="A1595" t="s">
        <v>8219</v>
      </c>
      <c r="B1595">
        <v>82</v>
      </c>
    </row>
    <row r="1596" spans="1:2" x14ac:dyDescent="0.3">
      <c r="A1596" t="s">
        <v>8219</v>
      </c>
      <c r="B1596">
        <v>71</v>
      </c>
    </row>
    <row r="1597" spans="1:2" x14ac:dyDescent="0.3">
      <c r="A1597" t="s">
        <v>8219</v>
      </c>
      <c r="B1597">
        <v>117</v>
      </c>
    </row>
    <row r="1598" spans="1:2" x14ac:dyDescent="0.3">
      <c r="A1598" t="s">
        <v>8219</v>
      </c>
      <c r="B1598">
        <v>29</v>
      </c>
    </row>
    <row r="1599" spans="1:2" x14ac:dyDescent="0.3">
      <c r="A1599" t="s">
        <v>8219</v>
      </c>
      <c r="B1599">
        <v>74</v>
      </c>
    </row>
    <row r="1600" spans="1:2" x14ac:dyDescent="0.3">
      <c r="A1600" t="s">
        <v>8219</v>
      </c>
      <c r="B1600">
        <v>23</v>
      </c>
    </row>
    <row r="1601" spans="1:2" x14ac:dyDescent="0.3">
      <c r="A1601" t="s">
        <v>8219</v>
      </c>
      <c r="B1601">
        <v>60</v>
      </c>
    </row>
    <row r="1602" spans="1:2" x14ac:dyDescent="0.3">
      <c r="A1602" t="s">
        <v>8219</v>
      </c>
      <c r="B1602">
        <v>55</v>
      </c>
    </row>
    <row r="1603" spans="1:2" x14ac:dyDescent="0.3">
      <c r="A1603" t="s">
        <v>8219</v>
      </c>
      <c r="B1603">
        <v>51</v>
      </c>
    </row>
    <row r="1604" spans="1:2" x14ac:dyDescent="0.3">
      <c r="A1604" t="s">
        <v>8219</v>
      </c>
      <c r="B1604">
        <v>78</v>
      </c>
    </row>
    <row r="1605" spans="1:2" x14ac:dyDescent="0.3">
      <c r="A1605" t="s">
        <v>8219</v>
      </c>
      <c r="B1605">
        <v>62</v>
      </c>
    </row>
    <row r="1606" spans="1:2" x14ac:dyDescent="0.3">
      <c r="A1606" t="s">
        <v>8219</v>
      </c>
      <c r="B1606">
        <v>45</v>
      </c>
    </row>
    <row r="1607" spans="1:2" x14ac:dyDescent="0.3">
      <c r="A1607" t="s">
        <v>8219</v>
      </c>
      <c r="B1607">
        <v>15</v>
      </c>
    </row>
    <row r="1608" spans="1:2" x14ac:dyDescent="0.3">
      <c r="A1608" t="s">
        <v>8219</v>
      </c>
      <c r="B1608">
        <v>151</v>
      </c>
    </row>
    <row r="1609" spans="1:2" x14ac:dyDescent="0.3">
      <c r="A1609" t="s">
        <v>8219</v>
      </c>
      <c r="B1609">
        <v>68</v>
      </c>
    </row>
    <row r="1610" spans="1:2" x14ac:dyDescent="0.3">
      <c r="A1610" t="s">
        <v>8219</v>
      </c>
      <c r="B1610">
        <v>46</v>
      </c>
    </row>
    <row r="1611" spans="1:2" x14ac:dyDescent="0.3">
      <c r="A1611" t="s">
        <v>8219</v>
      </c>
      <c r="B1611">
        <v>24</v>
      </c>
    </row>
    <row r="1612" spans="1:2" x14ac:dyDescent="0.3">
      <c r="A1612" t="s">
        <v>8219</v>
      </c>
      <c r="B1612">
        <v>70</v>
      </c>
    </row>
    <row r="1613" spans="1:2" x14ac:dyDescent="0.3">
      <c r="A1613" t="s">
        <v>8219</v>
      </c>
      <c r="B1613">
        <v>244</v>
      </c>
    </row>
    <row r="1614" spans="1:2" x14ac:dyDescent="0.3">
      <c r="A1614" t="s">
        <v>8219</v>
      </c>
      <c r="B1614">
        <v>82</v>
      </c>
    </row>
    <row r="1615" spans="1:2" x14ac:dyDescent="0.3">
      <c r="A1615" t="s">
        <v>8219</v>
      </c>
      <c r="B1615">
        <v>226</v>
      </c>
    </row>
    <row r="1616" spans="1:2" x14ac:dyDescent="0.3">
      <c r="A1616" t="s">
        <v>8219</v>
      </c>
      <c r="B1616">
        <v>60</v>
      </c>
    </row>
    <row r="1617" spans="1:2" x14ac:dyDescent="0.3">
      <c r="A1617" t="s">
        <v>8219</v>
      </c>
      <c r="B1617">
        <v>322</v>
      </c>
    </row>
    <row r="1618" spans="1:2" x14ac:dyDescent="0.3">
      <c r="A1618" t="s">
        <v>8219</v>
      </c>
      <c r="B1618">
        <v>94</v>
      </c>
    </row>
    <row r="1619" spans="1:2" x14ac:dyDescent="0.3">
      <c r="A1619" t="s">
        <v>8219</v>
      </c>
      <c r="B1619">
        <v>47</v>
      </c>
    </row>
    <row r="1620" spans="1:2" x14ac:dyDescent="0.3">
      <c r="A1620" t="s">
        <v>8219</v>
      </c>
      <c r="B1620">
        <v>115</v>
      </c>
    </row>
    <row r="1621" spans="1:2" x14ac:dyDescent="0.3">
      <c r="A1621" t="s">
        <v>8219</v>
      </c>
      <c r="B1621">
        <v>134</v>
      </c>
    </row>
    <row r="1622" spans="1:2" x14ac:dyDescent="0.3">
      <c r="A1622" t="s">
        <v>8219</v>
      </c>
      <c r="B1622">
        <v>35</v>
      </c>
    </row>
    <row r="1623" spans="1:2" x14ac:dyDescent="0.3">
      <c r="A1623" t="s">
        <v>8219</v>
      </c>
      <c r="B1623">
        <v>104</v>
      </c>
    </row>
    <row r="1624" spans="1:2" x14ac:dyDescent="0.3">
      <c r="A1624" t="s">
        <v>8219</v>
      </c>
      <c r="B1624">
        <v>184</v>
      </c>
    </row>
    <row r="1625" spans="1:2" x14ac:dyDescent="0.3">
      <c r="A1625" t="s">
        <v>8219</v>
      </c>
      <c r="B1625">
        <v>119</v>
      </c>
    </row>
    <row r="1626" spans="1:2" x14ac:dyDescent="0.3">
      <c r="A1626" t="s">
        <v>8219</v>
      </c>
      <c r="B1626">
        <v>59</v>
      </c>
    </row>
    <row r="1627" spans="1:2" x14ac:dyDescent="0.3">
      <c r="A1627" t="s">
        <v>8219</v>
      </c>
      <c r="B1627">
        <v>113</v>
      </c>
    </row>
    <row r="1628" spans="1:2" x14ac:dyDescent="0.3">
      <c r="A1628" t="s">
        <v>8219</v>
      </c>
      <c r="B1628">
        <v>84</v>
      </c>
    </row>
    <row r="1629" spans="1:2" x14ac:dyDescent="0.3">
      <c r="A1629" t="s">
        <v>8219</v>
      </c>
      <c r="B1629">
        <v>74</v>
      </c>
    </row>
    <row r="1630" spans="1:2" x14ac:dyDescent="0.3">
      <c r="A1630" t="s">
        <v>8219</v>
      </c>
      <c r="B1630">
        <v>216</v>
      </c>
    </row>
    <row r="1631" spans="1:2" x14ac:dyDescent="0.3">
      <c r="A1631" t="s">
        <v>8219</v>
      </c>
      <c r="B1631">
        <v>39</v>
      </c>
    </row>
    <row r="1632" spans="1:2" x14ac:dyDescent="0.3">
      <c r="A1632" t="s">
        <v>8219</v>
      </c>
      <c r="B1632">
        <v>21</v>
      </c>
    </row>
    <row r="1633" spans="1:2" x14ac:dyDescent="0.3">
      <c r="A1633" t="s">
        <v>8219</v>
      </c>
      <c r="B1633">
        <v>30</v>
      </c>
    </row>
    <row r="1634" spans="1:2" x14ac:dyDescent="0.3">
      <c r="A1634" t="s">
        <v>8219</v>
      </c>
      <c r="B1634">
        <v>37</v>
      </c>
    </row>
    <row r="1635" spans="1:2" x14ac:dyDescent="0.3">
      <c r="A1635" t="s">
        <v>8219</v>
      </c>
      <c r="B1635">
        <v>202</v>
      </c>
    </row>
    <row r="1636" spans="1:2" x14ac:dyDescent="0.3">
      <c r="A1636" t="s">
        <v>8219</v>
      </c>
      <c r="B1636">
        <v>37</v>
      </c>
    </row>
    <row r="1637" spans="1:2" x14ac:dyDescent="0.3">
      <c r="A1637" t="s">
        <v>8219</v>
      </c>
      <c r="B1637">
        <v>28</v>
      </c>
    </row>
    <row r="1638" spans="1:2" x14ac:dyDescent="0.3">
      <c r="A1638" t="s">
        <v>8219</v>
      </c>
      <c r="B1638">
        <v>26</v>
      </c>
    </row>
    <row r="1639" spans="1:2" x14ac:dyDescent="0.3">
      <c r="A1639" t="s">
        <v>8219</v>
      </c>
      <c r="B1639">
        <v>61</v>
      </c>
    </row>
    <row r="1640" spans="1:2" x14ac:dyDescent="0.3">
      <c r="A1640" t="s">
        <v>8219</v>
      </c>
      <c r="B1640">
        <v>115</v>
      </c>
    </row>
    <row r="1641" spans="1:2" x14ac:dyDescent="0.3">
      <c r="A1641" t="s">
        <v>8219</v>
      </c>
      <c r="B1641">
        <v>181</v>
      </c>
    </row>
    <row r="1642" spans="1:2" x14ac:dyDescent="0.3">
      <c r="A1642" t="s">
        <v>8219</v>
      </c>
      <c r="B1642">
        <v>110</v>
      </c>
    </row>
    <row r="1643" spans="1:2" x14ac:dyDescent="0.3">
      <c r="A1643" t="s">
        <v>8219</v>
      </c>
      <c r="B1643">
        <v>269</v>
      </c>
    </row>
    <row r="1644" spans="1:2" x14ac:dyDescent="0.3">
      <c r="A1644" t="s">
        <v>8219</v>
      </c>
      <c r="B1644">
        <v>79</v>
      </c>
    </row>
    <row r="1645" spans="1:2" x14ac:dyDescent="0.3">
      <c r="A1645" t="s">
        <v>8219</v>
      </c>
      <c r="B1645">
        <v>104</v>
      </c>
    </row>
    <row r="1646" spans="1:2" x14ac:dyDescent="0.3">
      <c r="A1646" t="s">
        <v>8219</v>
      </c>
      <c r="B1646">
        <v>34</v>
      </c>
    </row>
    <row r="1647" spans="1:2" x14ac:dyDescent="0.3">
      <c r="A1647" t="s">
        <v>8219</v>
      </c>
      <c r="B1647">
        <v>167</v>
      </c>
    </row>
    <row r="1648" spans="1:2" x14ac:dyDescent="0.3">
      <c r="A1648" t="s">
        <v>8219</v>
      </c>
      <c r="B1648">
        <v>183</v>
      </c>
    </row>
    <row r="1649" spans="1:2" x14ac:dyDescent="0.3">
      <c r="A1649" t="s">
        <v>8219</v>
      </c>
      <c r="B1649">
        <v>71</v>
      </c>
    </row>
    <row r="1650" spans="1:2" x14ac:dyDescent="0.3">
      <c r="A1650" t="s">
        <v>8219</v>
      </c>
      <c r="B1650">
        <v>69</v>
      </c>
    </row>
    <row r="1651" spans="1:2" x14ac:dyDescent="0.3">
      <c r="A1651" t="s">
        <v>8219</v>
      </c>
      <c r="B1651">
        <v>270</v>
      </c>
    </row>
    <row r="1652" spans="1:2" x14ac:dyDescent="0.3">
      <c r="A1652" t="s">
        <v>8219</v>
      </c>
      <c r="B1652">
        <v>193</v>
      </c>
    </row>
    <row r="1653" spans="1:2" x14ac:dyDescent="0.3">
      <c r="A1653" t="s">
        <v>8219</v>
      </c>
      <c r="B1653">
        <v>57</v>
      </c>
    </row>
    <row r="1654" spans="1:2" x14ac:dyDescent="0.3">
      <c r="A1654" t="s">
        <v>8219</v>
      </c>
      <c r="B1654">
        <v>200</v>
      </c>
    </row>
    <row r="1655" spans="1:2" x14ac:dyDescent="0.3">
      <c r="A1655" t="s">
        <v>8219</v>
      </c>
      <c r="B1655">
        <v>88</v>
      </c>
    </row>
    <row r="1656" spans="1:2" x14ac:dyDescent="0.3">
      <c r="A1656" t="s">
        <v>8219</v>
      </c>
      <c r="B1656">
        <v>213</v>
      </c>
    </row>
    <row r="1657" spans="1:2" x14ac:dyDescent="0.3">
      <c r="A1657" t="s">
        <v>8219</v>
      </c>
      <c r="B1657">
        <v>20</v>
      </c>
    </row>
    <row r="1658" spans="1:2" x14ac:dyDescent="0.3">
      <c r="A1658" t="s">
        <v>8219</v>
      </c>
      <c r="B1658">
        <v>50</v>
      </c>
    </row>
    <row r="1659" spans="1:2" x14ac:dyDescent="0.3">
      <c r="A1659" t="s">
        <v>8219</v>
      </c>
      <c r="B1659">
        <v>115</v>
      </c>
    </row>
    <row r="1660" spans="1:2" x14ac:dyDescent="0.3">
      <c r="A1660" t="s">
        <v>8219</v>
      </c>
      <c r="B1660">
        <v>186</v>
      </c>
    </row>
    <row r="1661" spans="1:2" x14ac:dyDescent="0.3">
      <c r="A1661" t="s">
        <v>8219</v>
      </c>
      <c r="B1661">
        <v>18</v>
      </c>
    </row>
    <row r="1662" spans="1:2" x14ac:dyDescent="0.3">
      <c r="A1662" t="s">
        <v>8219</v>
      </c>
      <c r="B1662">
        <v>176</v>
      </c>
    </row>
    <row r="1663" spans="1:2" x14ac:dyDescent="0.3">
      <c r="A1663" t="s">
        <v>8219</v>
      </c>
      <c r="B1663">
        <v>41</v>
      </c>
    </row>
    <row r="1664" spans="1:2" x14ac:dyDescent="0.3">
      <c r="A1664" t="s">
        <v>8219</v>
      </c>
      <c r="B1664">
        <v>75</v>
      </c>
    </row>
    <row r="1665" spans="1:2" x14ac:dyDescent="0.3">
      <c r="A1665" t="s">
        <v>8219</v>
      </c>
      <c r="B1665">
        <v>97</v>
      </c>
    </row>
    <row r="1666" spans="1:2" x14ac:dyDescent="0.3">
      <c r="A1666" t="s">
        <v>8219</v>
      </c>
      <c r="B1666">
        <v>73</v>
      </c>
    </row>
    <row r="1667" spans="1:2" x14ac:dyDescent="0.3">
      <c r="A1667" t="s">
        <v>8219</v>
      </c>
      <c r="B1667">
        <v>49</v>
      </c>
    </row>
    <row r="1668" spans="1:2" x14ac:dyDescent="0.3">
      <c r="A1668" t="s">
        <v>8219</v>
      </c>
      <c r="B1668">
        <v>134</v>
      </c>
    </row>
    <row r="1669" spans="1:2" x14ac:dyDescent="0.3">
      <c r="A1669" t="s">
        <v>8219</v>
      </c>
      <c r="B1669">
        <v>68</v>
      </c>
    </row>
    <row r="1670" spans="1:2" x14ac:dyDescent="0.3">
      <c r="A1670" t="s">
        <v>8219</v>
      </c>
      <c r="B1670">
        <v>49</v>
      </c>
    </row>
    <row r="1671" spans="1:2" x14ac:dyDescent="0.3">
      <c r="A1671" t="s">
        <v>8219</v>
      </c>
      <c r="B1671">
        <v>63</v>
      </c>
    </row>
    <row r="1672" spans="1:2" x14ac:dyDescent="0.3">
      <c r="A1672" t="s">
        <v>8219</v>
      </c>
      <c r="B1672">
        <v>163</v>
      </c>
    </row>
    <row r="1673" spans="1:2" x14ac:dyDescent="0.3">
      <c r="A1673" t="s">
        <v>8219</v>
      </c>
      <c r="B1673">
        <v>288</v>
      </c>
    </row>
    <row r="1674" spans="1:2" x14ac:dyDescent="0.3">
      <c r="A1674" t="s">
        <v>8219</v>
      </c>
      <c r="B1674">
        <v>42</v>
      </c>
    </row>
    <row r="1675" spans="1:2" x14ac:dyDescent="0.3">
      <c r="A1675" t="s">
        <v>8219</v>
      </c>
      <c r="B1675">
        <v>70</v>
      </c>
    </row>
    <row r="1676" spans="1:2" x14ac:dyDescent="0.3">
      <c r="A1676" t="s">
        <v>8219</v>
      </c>
      <c r="B1676">
        <v>30</v>
      </c>
    </row>
    <row r="1677" spans="1:2" x14ac:dyDescent="0.3">
      <c r="A1677" t="s">
        <v>8219</v>
      </c>
      <c r="B1677">
        <v>51</v>
      </c>
    </row>
    <row r="1678" spans="1:2" x14ac:dyDescent="0.3">
      <c r="A1678" t="s">
        <v>8219</v>
      </c>
      <c r="B1678">
        <v>145</v>
      </c>
    </row>
    <row r="1679" spans="1:2" x14ac:dyDescent="0.3">
      <c r="A1679" t="s">
        <v>8219</v>
      </c>
      <c r="B1679">
        <v>21</v>
      </c>
    </row>
    <row r="1680" spans="1:2" x14ac:dyDescent="0.3">
      <c r="A1680" t="s">
        <v>8219</v>
      </c>
      <c r="B1680">
        <v>286</v>
      </c>
    </row>
    <row r="1681" spans="1:2" x14ac:dyDescent="0.3">
      <c r="A1681" t="s">
        <v>8219</v>
      </c>
      <c r="B1681">
        <v>12</v>
      </c>
    </row>
    <row r="1682" spans="1:2" x14ac:dyDescent="0.3">
      <c r="A1682" t="s">
        <v>8219</v>
      </c>
      <c r="B1682">
        <v>100</v>
      </c>
    </row>
    <row r="1683" spans="1:2" x14ac:dyDescent="0.3">
      <c r="A1683" t="s">
        <v>8219</v>
      </c>
      <c r="B1683">
        <v>100</v>
      </c>
    </row>
    <row r="1684" spans="1:2" x14ac:dyDescent="0.3">
      <c r="A1684" t="s">
        <v>8219</v>
      </c>
      <c r="B1684">
        <v>34</v>
      </c>
    </row>
    <row r="1685" spans="1:2" x14ac:dyDescent="0.3">
      <c r="A1685" t="s">
        <v>8219</v>
      </c>
      <c r="B1685">
        <v>63</v>
      </c>
    </row>
    <row r="1686" spans="1:2" x14ac:dyDescent="0.3">
      <c r="A1686" t="s">
        <v>8219</v>
      </c>
      <c r="B1686">
        <v>30</v>
      </c>
    </row>
    <row r="1687" spans="1:2" x14ac:dyDescent="0.3">
      <c r="A1687" t="s">
        <v>8219</v>
      </c>
      <c r="B1687">
        <v>47</v>
      </c>
    </row>
    <row r="1688" spans="1:2" x14ac:dyDescent="0.3">
      <c r="A1688" t="s">
        <v>8219</v>
      </c>
      <c r="B1688">
        <v>237</v>
      </c>
    </row>
    <row r="1689" spans="1:2" x14ac:dyDescent="0.3">
      <c r="A1689" t="s">
        <v>8219</v>
      </c>
      <c r="B1689">
        <v>47</v>
      </c>
    </row>
    <row r="1690" spans="1:2" x14ac:dyDescent="0.3">
      <c r="A1690" t="s">
        <v>8219</v>
      </c>
      <c r="B1690">
        <v>15</v>
      </c>
    </row>
    <row r="1691" spans="1:2" x14ac:dyDescent="0.3">
      <c r="A1691" t="s">
        <v>8219</v>
      </c>
      <c r="B1691">
        <v>81</v>
      </c>
    </row>
    <row r="1692" spans="1:2" x14ac:dyDescent="0.3">
      <c r="A1692" t="s">
        <v>8219</v>
      </c>
      <c r="B1692">
        <v>122</v>
      </c>
    </row>
    <row r="1693" spans="1:2" x14ac:dyDescent="0.3">
      <c r="A1693" t="s">
        <v>8219</v>
      </c>
      <c r="B1693">
        <v>34</v>
      </c>
    </row>
    <row r="1694" spans="1:2" x14ac:dyDescent="0.3">
      <c r="A1694" t="s">
        <v>8219</v>
      </c>
      <c r="B1694">
        <v>207</v>
      </c>
    </row>
    <row r="1695" spans="1:2" x14ac:dyDescent="0.3">
      <c r="A1695" t="s">
        <v>8219</v>
      </c>
      <c r="B1695">
        <v>25</v>
      </c>
    </row>
    <row r="1696" spans="1:2" x14ac:dyDescent="0.3">
      <c r="A1696" t="s">
        <v>8219</v>
      </c>
      <c r="B1696">
        <v>72</v>
      </c>
    </row>
    <row r="1697" spans="1:2" x14ac:dyDescent="0.3">
      <c r="A1697" t="s">
        <v>8219</v>
      </c>
      <c r="B1697">
        <v>14</v>
      </c>
    </row>
    <row r="1698" spans="1:2" x14ac:dyDescent="0.3">
      <c r="A1698" t="s">
        <v>8219</v>
      </c>
      <c r="B1698">
        <v>15</v>
      </c>
    </row>
    <row r="1699" spans="1:2" x14ac:dyDescent="0.3">
      <c r="A1699" t="s">
        <v>8219</v>
      </c>
      <c r="B1699">
        <v>91</v>
      </c>
    </row>
    <row r="1700" spans="1:2" x14ac:dyDescent="0.3">
      <c r="A1700" t="s">
        <v>8219</v>
      </c>
      <c r="B1700">
        <v>24</v>
      </c>
    </row>
    <row r="1701" spans="1:2" x14ac:dyDescent="0.3">
      <c r="A1701" t="s">
        <v>8219</v>
      </c>
      <c r="B1701">
        <v>27</v>
      </c>
    </row>
    <row r="1702" spans="1:2" x14ac:dyDescent="0.3">
      <c r="A1702" t="s">
        <v>8219</v>
      </c>
      <c r="B1702">
        <v>47</v>
      </c>
    </row>
    <row r="1703" spans="1:2" x14ac:dyDescent="0.3">
      <c r="A1703" t="s">
        <v>8219</v>
      </c>
      <c r="B1703">
        <v>44</v>
      </c>
    </row>
    <row r="1704" spans="1:2" x14ac:dyDescent="0.3">
      <c r="A1704" t="s">
        <v>8219</v>
      </c>
      <c r="B1704">
        <v>72</v>
      </c>
    </row>
    <row r="1705" spans="1:2" x14ac:dyDescent="0.3">
      <c r="A1705" t="s">
        <v>8219</v>
      </c>
      <c r="B1705">
        <v>63</v>
      </c>
    </row>
    <row r="1706" spans="1:2" x14ac:dyDescent="0.3">
      <c r="A1706" t="s">
        <v>8219</v>
      </c>
      <c r="B1706">
        <v>88</v>
      </c>
    </row>
    <row r="1707" spans="1:2" x14ac:dyDescent="0.3">
      <c r="A1707" t="s">
        <v>8219</v>
      </c>
      <c r="B1707">
        <v>70</v>
      </c>
    </row>
    <row r="1708" spans="1:2" x14ac:dyDescent="0.3">
      <c r="A1708" t="s">
        <v>8219</v>
      </c>
      <c r="B1708">
        <v>50</v>
      </c>
    </row>
    <row r="1709" spans="1:2" x14ac:dyDescent="0.3">
      <c r="A1709" t="s">
        <v>8219</v>
      </c>
      <c r="B1709">
        <v>35</v>
      </c>
    </row>
    <row r="1710" spans="1:2" x14ac:dyDescent="0.3">
      <c r="A1710" t="s">
        <v>8219</v>
      </c>
      <c r="B1710">
        <v>175</v>
      </c>
    </row>
    <row r="1711" spans="1:2" x14ac:dyDescent="0.3">
      <c r="A1711" t="s">
        <v>8219</v>
      </c>
      <c r="B1711">
        <v>20</v>
      </c>
    </row>
    <row r="1712" spans="1:2" x14ac:dyDescent="0.3">
      <c r="A1712" t="s">
        <v>8219</v>
      </c>
      <c r="B1712">
        <v>54</v>
      </c>
    </row>
    <row r="1713" spans="1:2" x14ac:dyDescent="0.3">
      <c r="A1713" t="s">
        <v>8219</v>
      </c>
      <c r="B1713">
        <v>20</v>
      </c>
    </row>
    <row r="1714" spans="1:2" x14ac:dyDescent="0.3">
      <c r="A1714" t="s">
        <v>8219</v>
      </c>
      <c r="B1714">
        <v>57</v>
      </c>
    </row>
    <row r="1715" spans="1:2" x14ac:dyDescent="0.3">
      <c r="A1715" t="s">
        <v>8219</v>
      </c>
      <c r="B1715">
        <v>31</v>
      </c>
    </row>
    <row r="1716" spans="1:2" x14ac:dyDescent="0.3">
      <c r="A1716" t="s">
        <v>8219</v>
      </c>
      <c r="B1716">
        <v>31</v>
      </c>
    </row>
    <row r="1717" spans="1:2" x14ac:dyDescent="0.3">
      <c r="A1717" t="s">
        <v>8219</v>
      </c>
      <c r="B1717">
        <v>45</v>
      </c>
    </row>
    <row r="1718" spans="1:2" x14ac:dyDescent="0.3">
      <c r="A1718" t="s">
        <v>8219</v>
      </c>
      <c r="B1718">
        <v>41</v>
      </c>
    </row>
    <row r="1719" spans="1:2" x14ac:dyDescent="0.3">
      <c r="A1719" t="s">
        <v>8219</v>
      </c>
      <c r="B1719">
        <v>29</v>
      </c>
    </row>
    <row r="1720" spans="1:2" x14ac:dyDescent="0.3">
      <c r="A1720" t="s">
        <v>8219</v>
      </c>
      <c r="B1720">
        <v>58</v>
      </c>
    </row>
    <row r="1721" spans="1:2" x14ac:dyDescent="0.3">
      <c r="A1721" t="s">
        <v>8219</v>
      </c>
      <c r="B1721">
        <v>89</v>
      </c>
    </row>
    <row r="1722" spans="1:2" x14ac:dyDescent="0.3">
      <c r="A1722" t="s">
        <v>8219</v>
      </c>
      <c r="B1722">
        <v>125</v>
      </c>
    </row>
    <row r="1723" spans="1:2" x14ac:dyDescent="0.3">
      <c r="A1723" t="s">
        <v>8219</v>
      </c>
      <c r="B1723">
        <v>18</v>
      </c>
    </row>
    <row r="1724" spans="1:2" x14ac:dyDescent="0.3">
      <c r="A1724" t="s">
        <v>8219</v>
      </c>
      <c r="B1724">
        <v>32</v>
      </c>
    </row>
    <row r="1725" spans="1:2" x14ac:dyDescent="0.3">
      <c r="A1725" t="s">
        <v>8219</v>
      </c>
      <c r="B1725">
        <v>16</v>
      </c>
    </row>
    <row r="1726" spans="1:2" x14ac:dyDescent="0.3">
      <c r="A1726" t="s">
        <v>8219</v>
      </c>
      <c r="B1726">
        <v>38</v>
      </c>
    </row>
    <row r="1727" spans="1:2" x14ac:dyDescent="0.3">
      <c r="A1727" t="s">
        <v>8219</v>
      </c>
      <c r="B1727">
        <v>15</v>
      </c>
    </row>
    <row r="1728" spans="1:2" x14ac:dyDescent="0.3">
      <c r="A1728" t="s">
        <v>8219</v>
      </c>
      <c r="B1728">
        <v>23</v>
      </c>
    </row>
    <row r="1729" spans="1:2" x14ac:dyDescent="0.3">
      <c r="A1729" t="s">
        <v>8219</v>
      </c>
      <c r="B1729">
        <v>49</v>
      </c>
    </row>
    <row r="1730" spans="1:2" x14ac:dyDescent="0.3">
      <c r="A1730" t="s">
        <v>8219</v>
      </c>
      <c r="B1730">
        <v>10</v>
      </c>
    </row>
    <row r="1731" spans="1:2" x14ac:dyDescent="0.3">
      <c r="A1731" t="s">
        <v>8219</v>
      </c>
      <c r="B1731">
        <v>15</v>
      </c>
    </row>
    <row r="1732" spans="1:2" x14ac:dyDescent="0.3">
      <c r="A1732" t="s">
        <v>8219</v>
      </c>
      <c r="B1732">
        <v>57</v>
      </c>
    </row>
    <row r="1733" spans="1:2" x14ac:dyDescent="0.3">
      <c r="A1733" t="s">
        <v>8219</v>
      </c>
      <c r="B1733">
        <v>33</v>
      </c>
    </row>
    <row r="1734" spans="1:2" x14ac:dyDescent="0.3">
      <c r="A1734" t="s">
        <v>8219</v>
      </c>
      <c r="B1734">
        <v>9</v>
      </c>
    </row>
    <row r="1735" spans="1:2" x14ac:dyDescent="0.3">
      <c r="A1735" t="s">
        <v>8219</v>
      </c>
      <c r="B1735">
        <v>26</v>
      </c>
    </row>
    <row r="1736" spans="1:2" x14ac:dyDescent="0.3">
      <c r="A1736" t="s">
        <v>8219</v>
      </c>
      <c r="B1736">
        <v>69</v>
      </c>
    </row>
    <row r="1737" spans="1:2" x14ac:dyDescent="0.3">
      <c r="A1737" t="s">
        <v>8219</v>
      </c>
      <c r="B1737">
        <v>65</v>
      </c>
    </row>
    <row r="1738" spans="1:2" x14ac:dyDescent="0.3">
      <c r="A1738" t="s">
        <v>8219</v>
      </c>
      <c r="B1738">
        <v>83</v>
      </c>
    </row>
    <row r="1739" spans="1:2" x14ac:dyDescent="0.3">
      <c r="A1739" t="s">
        <v>8219</v>
      </c>
      <c r="B1739">
        <v>111</v>
      </c>
    </row>
    <row r="1740" spans="1:2" x14ac:dyDescent="0.3">
      <c r="A1740" t="s">
        <v>8219</v>
      </c>
      <c r="B1740">
        <v>46</v>
      </c>
    </row>
    <row r="1741" spans="1:2" x14ac:dyDescent="0.3">
      <c r="A1741" t="s">
        <v>8219</v>
      </c>
      <c r="B1741">
        <v>63</v>
      </c>
    </row>
    <row r="1742" spans="1:2" x14ac:dyDescent="0.3">
      <c r="A1742" t="s">
        <v>8219</v>
      </c>
      <c r="B1742">
        <v>9</v>
      </c>
    </row>
    <row r="1743" spans="1:2" x14ac:dyDescent="0.3">
      <c r="A1743" t="s">
        <v>8219</v>
      </c>
      <c r="B1743">
        <v>34</v>
      </c>
    </row>
    <row r="1744" spans="1:2" x14ac:dyDescent="0.3">
      <c r="A1744" t="s">
        <v>8219</v>
      </c>
      <c r="B1744">
        <v>112</v>
      </c>
    </row>
    <row r="1745" spans="1:2" x14ac:dyDescent="0.3">
      <c r="A1745" t="s">
        <v>8219</v>
      </c>
      <c r="B1745">
        <v>47</v>
      </c>
    </row>
    <row r="1746" spans="1:2" x14ac:dyDescent="0.3">
      <c r="A1746" t="s">
        <v>8219</v>
      </c>
      <c r="B1746">
        <v>38</v>
      </c>
    </row>
    <row r="1747" spans="1:2" x14ac:dyDescent="0.3">
      <c r="A1747" t="s">
        <v>8219</v>
      </c>
      <c r="B1747">
        <v>28</v>
      </c>
    </row>
    <row r="1748" spans="1:2" x14ac:dyDescent="0.3">
      <c r="A1748" t="s">
        <v>8219</v>
      </c>
      <c r="B1748">
        <v>78</v>
      </c>
    </row>
    <row r="1749" spans="1:2" x14ac:dyDescent="0.3">
      <c r="A1749" t="s">
        <v>8219</v>
      </c>
      <c r="B1749">
        <v>23</v>
      </c>
    </row>
    <row r="1750" spans="1:2" x14ac:dyDescent="0.3">
      <c r="A1750" t="s">
        <v>8219</v>
      </c>
      <c r="B1750">
        <v>40</v>
      </c>
    </row>
    <row r="1751" spans="1:2" x14ac:dyDescent="0.3">
      <c r="A1751" t="s">
        <v>8219</v>
      </c>
      <c r="B1751">
        <v>13</v>
      </c>
    </row>
    <row r="1752" spans="1:2" x14ac:dyDescent="0.3">
      <c r="A1752" t="s">
        <v>8219</v>
      </c>
      <c r="B1752">
        <v>18</v>
      </c>
    </row>
    <row r="1753" spans="1:2" x14ac:dyDescent="0.3">
      <c r="A1753" t="s">
        <v>8219</v>
      </c>
      <c r="B1753">
        <v>22</v>
      </c>
    </row>
    <row r="1754" spans="1:2" x14ac:dyDescent="0.3">
      <c r="A1754" t="s">
        <v>8219</v>
      </c>
      <c r="B1754">
        <v>79</v>
      </c>
    </row>
    <row r="1755" spans="1:2" x14ac:dyDescent="0.3">
      <c r="A1755" t="s">
        <v>8219</v>
      </c>
      <c r="B1755">
        <v>14</v>
      </c>
    </row>
    <row r="1756" spans="1:2" x14ac:dyDescent="0.3">
      <c r="A1756" t="s">
        <v>8219</v>
      </c>
      <c r="B1756">
        <v>51</v>
      </c>
    </row>
    <row r="1757" spans="1:2" x14ac:dyDescent="0.3">
      <c r="A1757" t="s">
        <v>8219</v>
      </c>
      <c r="B1757">
        <v>54</v>
      </c>
    </row>
    <row r="1758" spans="1:2" x14ac:dyDescent="0.3">
      <c r="A1758" t="s">
        <v>8219</v>
      </c>
      <c r="B1758">
        <v>70</v>
      </c>
    </row>
    <row r="1759" spans="1:2" x14ac:dyDescent="0.3">
      <c r="A1759" t="s">
        <v>8219</v>
      </c>
      <c r="B1759">
        <v>44</v>
      </c>
    </row>
    <row r="1760" spans="1:2" x14ac:dyDescent="0.3">
      <c r="A1760" t="s">
        <v>8219</v>
      </c>
      <c r="B1760">
        <v>55</v>
      </c>
    </row>
    <row r="1761" spans="1:2" x14ac:dyDescent="0.3">
      <c r="A1761" t="s">
        <v>8219</v>
      </c>
      <c r="B1761">
        <v>15</v>
      </c>
    </row>
    <row r="1762" spans="1:2" x14ac:dyDescent="0.3">
      <c r="A1762" t="s">
        <v>8219</v>
      </c>
      <c r="B1762">
        <v>27</v>
      </c>
    </row>
    <row r="1763" spans="1:2" x14ac:dyDescent="0.3">
      <c r="A1763" t="s">
        <v>8219</v>
      </c>
      <c r="B1763">
        <v>21</v>
      </c>
    </row>
    <row r="1764" spans="1:2" x14ac:dyDescent="0.3">
      <c r="A1764" t="s">
        <v>8219</v>
      </c>
      <c r="B1764">
        <v>162</v>
      </c>
    </row>
    <row r="1765" spans="1:2" x14ac:dyDescent="0.3">
      <c r="A1765" t="s">
        <v>8219</v>
      </c>
      <c r="B1765">
        <v>23</v>
      </c>
    </row>
    <row r="1766" spans="1:2" x14ac:dyDescent="0.3">
      <c r="A1766" t="s">
        <v>8219</v>
      </c>
      <c r="B1766">
        <v>72</v>
      </c>
    </row>
    <row r="1767" spans="1:2" x14ac:dyDescent="0.3">
      <c r="A1767" t="s">
        <v>8219</v>
      </c>
      <c r="B1767">
        <v>68</v>
      </c>
    </row>
    <row r="1768" spans="1:2" x14ac:dyDescent="0.3">
      <c r="A1768" t="s">
        <v>8219</v>
      </c>
      <c r="B1768">
        <v>20</v>
      </c>
    </row>
    <row r="1769" spans="1:2" x14ac:dyDescent="0.3">
      <c r="A1769" t="s">
        <v>8219</v>
      </c>
      <c r="B1769">
        <v>26</v>
      </c>
    </row>
    <row r="1770" spans="1:2" x14ac:dyDescent="0.3">
      <c r="A1770" t="s">
        <v>8219</v>
      </c>
      <c r="B1770">
        <v>72</v>
      </c>
    </row>
    <row r="1771" spans="1:2" x14ac:dyDescent="0.3">
      <c r="A1771" t="s">
        <v>8219</v>
      </c>
      <c r="B1771">
        <v>3</v>
      </c>
    </row>
    <row r="1772" spans="1:2" x14ac:dyDescent="0.3">
      <c r="A1772" t="s">
        <v>8219</v>
      </c>
      <c r="B1772">
        <v>18</v>
      </c>
    </row>
    <row r="1773" spans="1:2" x14ac:dyDescent="0.3">
      <c r="A1773" t="s">
        <v>8219</v>
      </c>
      <c r="B1773">
        <v>30</v>
      </c>
    </row>
    <row r="1774" spans="1:2" x14ac:dyDescent="0.3">
      <c r="A1774" t="s">
        <v>8219</v>
      </c>
      <c r="B1774">
        <v>23</v>
      </c>
    </row>
    <row r="1775" spans="1:2" x14ac:dyDescent="0.3">
      <c r="A1775" t="s">
        <v>8219</v>
      </c>
      <c r="B1775">
        <v>54</v>
      </c>
    </row>
    <row r="1776" spans="1:2" x14ac:dyDescent="0.3">
      <c r="A1776" t="s">
        <v>8219</v>
      </c>
      <c r="B1776">
        <v>26</v>
      </c>
    </row>
    <row r="1777" spans="1:2" x14ac:dyDescent="0.3">
      <c r="A1777" t="s">
        <v>8219</v>
      </c>
      <c r="B1777">
        <v>9</v>
      </c>
    </row>
    <row r="1778" spans="1:2" x14ac:dyDescent="0.3">
      <c r="A1778" t="s">
        <v>8219</v>
      </c>
      <c r="B1778">
        <v>27</v>
      </c>
    </row>
    <row r="1779" spans="1:2" x14ac:dyDescent="0.3">
      <c r="A1779" t="s">
        <v>8219</v>
      </c>
      <c r="B1779">
        <v>30</v>
      </c>
    </row>
    <row r="1780" spans="1:2" x14ac:dyDescent="0.3">
      <c r="A1780" t="s">
        <v>8219</v>
      </c>
      <c r="B1780">
        <v>52</v>
      </c>
    </row>
    <row r="1781" spans="1:2" x14ac:dyDescent="0.3">
      <c r="A1781" t="s">
        <v>8219</v>
      </c>
      <c r="B1781">
        <v>17</v>
      </c>
    </row>
    <row r="1782" spans="1:2" x14ac:dyDescent="0.3">
      <c r="A1782" t="s">
        <v>8219</v>
      </c>
      <c r="B1782">
        <v>19</v>
      </c>
    </row>
    <row r="1783" spans="1:2" x14ac:dyDescent="0.3">
      <c r="A1783" t="s">
        <v>8219</v>
      </c>
      <c r="B1783">
        <v>77</v>
      </c>
    </row>
    <row r="1784" spans="1:2" x14ac:dyDescent="0.3">
      <c r="A1784" t="s">
        <v>8219</v>
      </c>
      <c r="B1784">
        <v>21</v>
      </c>
    </row>
    <row r="1785" spans="1:2" x14ac:dyDescent="0.3">
      <c r="A1785" t="s">
        <v>8219</v>
      </c>
      <c r="B1785">
        <v>38</v>
      </c>
    </row>
    <row r="1786" spans="1:2" x14ac:dyDescent="0.3">
      <c r="A1786" t="s">
        <v>8219</v>
      </c>
      <c r="B1786">
        <v>28</v>
      </c>
    </row>
    <row r="1787" spans="1:2" x14ac:dyDescent="0.3">
      <c r="A1787" t="s">
        <v>8219</v>
      </c>
      <c r="B1787">
        <v>48</v>
      </c>
    </row>
    <row r="1788" spans="1:2" x14ac:dyDescent="0.3">
      <c r="A1788" t="s">
        <v>8219</v>
      </c>
      <c r="B1788">
        <v>46</v>
      </c>
    </row>
    <row r="1789" spans="1:2" x14ac:dyDescent="0.3">
      <c r="A1789" t="s">
        <v>8219</v>
      </c>
      <c r="B1789">
        <v>30</v>
      </c>
    </row>
    <row r="1790" spans="1:2" x14ac:dyDescent="0.3">
      <c r="A1790" t="s">
        <v>8219</v>
      </c>
      <c r="B1790">
        <v>64</v>
      </c>
    </row>
    <row r="1791" spans="1:2" x14ac:dyDescent="0.3">
      <c r="A1791" t="s">
        <v>8219</v>
      </c>
      <c r="B1791">
        <v>15</v>
      </c>
    </row>
    <row r="1792" spans="1:2" x14ac:dyDescent="0.3">
      <c r="A1792" t="s">
        <v>8219</v>
      </c>
      <c r="B1792">
        <v>41</v>
      </c>
    </row>
    <row r="1793" spans="1:2" x14ac:dyDescent="0.3">
      <c r="A1793" t="s">
        <v>8219</v>
      </c>
      <c r="B1793">
        <v>35</v>
      </c>
    </row>
    <row r="1794" spans="1:2" x14ac:dyDescent="0.3">
      <c r="A1794" t="s">
        <v>8219</v>
      </c>
      <c r="B1794">
        <v>45</v>
      </c>
    </row>
    <row r="1795" spans="1:2" x14ac:dyDescent="0.3">
      <c r="A1795" t="s">
        <v>8219</v>
      </c>
      <c r="B1795">
        <v>62</v>
      </c>
    </row>
    <row r="1796" spans="1:2" x14ac:dyDescent="0.3">
      <c r="A1796" t="s">
        <v>8219</v>
      </c>
      <c r="B1796">
        <v>22</v>
      </c>
    </row>
    <row r="1797" spans="1:2" x14ac:dyDescent="0.3">
      <c r="A1797" t="s">
        <v>8219</v>
      </c>
      <c r="B1797">
        <v>18</v>
      </c>
    </row>
    <row r="1798" spans="1:2" x14ac:dyDescent="0.3">
      <c r="A1798" t="s">
        <v>8219</v>
      </c>
      <c r="B1798">
        <v>12</v>
      </c>
    </row>
    <row r="1799" spans="1:2" x14ac:dyDescent="0.3">
      <c r="A1799" t="s">
        <v>8219</v>
      </c>
      <c r="B1799">
        <v>44</v>
      </c>
    </row>
    <row r="1800" spans="1:2" x14ac:dyDescent="0.3">
      <c r="A1800" t="s">
        <v>8219</v>
      </c>
      <c r="B1800">
        <v>27</v>
      </c>
    </row>
    <row r="1801" spans="1:2" x14ac:dyDescent="0.3">
      <c r="A1801" t="s">
        <v>8219</v>
      </c>
      <c r="B1801">
        <v>38</v>
      </c>
    </row>
    <row r="1802" spans="1:2" x14ac:dyDescent="0.3">
      <c r="A1802" t="s">
        <v>8219</v>
      </c>
      <c r="B1802">
        <v>28</v>
      </c>
    </row>
    <row r="1803" spans="1:2" x14ac:dyDescent="0.3">
      <c r="A1803" t="s">
        <v>8219</v>
      </c>
      <c r="B1803">
        <v>24</v>
      </c>
    </row>
    <row r="1804" spans="1:2" x14ac:dyDescent="0.3">
      <c r="A1804" t="s">
        <v>8219</v>
      </c>
      <c r="B1804">
        <v>65</v>
      </c>
    </row>
    <row r="1805" spans="1:2" x14ac:dyDescent="0.3">
      <c r="A1805" t="s">
        <v>8219</v>
      </c>
      <c r="B1805">
        <v>46</v>
      </c>
    </row>
    <row r="1806" spans="1:2" x14ac:dyDescent="0.3">
      <c r="A1806" t="s">
        <v>8219</v>
      </c>
      <c r="B1806">
        <v>85</v>
      </c>
    </row>
    <row r="1807" spans="1:2" x14ac:dyDescent="0.3">
      <c r="A1807" t="s">
        <v>8219</v>
      </c>
      <c r="B1807">
        <v>66</v>
      </c>
    </row>
    <row r="1808" spans="1:2" x14ac:dyDescent="0.3">
      <c r="A1808" t="s">
        <v>8219</v>
      </c>
      <c r="B1808">
        <v>165</v>
      </c>
    </row>
    <row r="1809" spans="1:2" x14ac:dyDescent="0.3">
      <c r="A1809" t="s">
        <v>8219</v>
      </c>
      <c r="B1809">
        <v>17</v>
      </c>
    </row>
    <row r="1810" spans="1:2" x14ac:dyDescent="0.3">
      <c r="A1810" t="s">
        <v>8219</v>
      </c>
      <c r="B1810">
        <v>3</v>
      </c>
    </row>
    <row r="1811" spans="1:2" x14ac:dyDescent="0.3">
      <c r="A1811" t="s">
        <v>8219</v>
      </c>
      <c r="B1811">
        <v>17</v>
      </c>
    </row>
    <row r="1812" spans="1:2" x14ac:dyDescent="0.3">
      <c r="A1812" t="s">
        <v>8219</v>
      </c>
      <c r="B1812">
        <v>91</v>
      </c>
    </row>
    <row r="1813" spans="1:2" x14ac:dyDescent="0.3">
      <c r="A1813" t="s">
        <v>8219</v>
      </c>
      <c r="B1813">
        <v>67</v>
      </c>
    </row>
    <row r="1814" spans="1:2" x14ac:dyDescent="0.3">
      <c r="A1814" t="s">
        <v>8219</v>
      </c>
      <c r="B1814">
        <v>18</v>
      </c>
    </row>
    <row r="1815" spans="1:2" x14ac:dyDescent="0.3">
      <c r="A1815" t="s">
        <v>8219</v>
      </c>
      <c r="B1815">
        <v>21</v>
      </c>
    </row>
    <row r="1816" spans="1:2" x14ac:dyDescent="0.3">
      <c r="A1816" t="s">
        <v>8219</v>
      </c>
      <c r="B1816">
        <v>40</v>
      </c>
    </row>
    <row r="1817" spans="1:2" x14ac:dyDescent="0.3">
      <c r="A1817" t="s">
        <v>8219</v>
      </c>
      <c r="B1817">
        <v>78</v>
      </c>
    </row>
    <row r="1818" spans="1:2" x14ac:dyDescent="0.3">
      <c r="A1818" t="s">
        <v>8219</v>
      </c>
      <c r="B1818">
        <v>26</v>
      </c>
    </row>
    <row r="1819" spans="1:2" x14ac:dyDescent="0.3">
      <c r="A1819" t="s">
        <v>8219</v>
      </c>
      <c r="B1819">
        <v>14</v>
      </c>
    </row>
    <row r="1820" spans="1:2" x14ac:dyDescent="0.3">
      <c r="A1820" t="s">
        <v>8219</v>
      </c>
      <c r="B1820">
        <v>44</v>
      </c>
    </row>
    <row r="1821" spans="1:2" x14ac:dyDescent="0.3">
      <c r="A1821" t="s">
        <v>8219</v>
      </c>
      <c r="B1821">
        <v>9</v>
      </c>
    </row>
    <row r="1822" spans="1:2" x14ac:dyDescent="0.3">
      <c r="A1822" t="s">
        <v>8219</v>
      </c>
      <c r="B1822">
        <v>30</v>
      </c>
    </row>
    <row r="1823" spans="1:2" x14ac:dyDescent="0.3">
      <c r="A1823" t="s">
        <v>8219</v>
      </c>
      <c r="B1823">
        <v>45</v>
      </c>
    </row>
    <row r="1824" spans="1:2" x14ac:dyDescent="0.3">
      <c r="A1824" t="s">
        <v>8219</v>
      </c>
      <c r="B1824">
        <v>56</v>
      </c>
    </row>
    <row r="1825" spans="1:2" x14ac:dyDescent="0.3">
      <c r="A1825" t="s">
        <v>8219</v>
      </c>
      <c r="B1825">
        <v>46</v>
      </c>
    </row>
    <row r="1826" spans="1:2" x14ac:dyDescent="0.3">
      <c r="A1826" t="s">
        <v>8219</v>
      </c>
      <c r="B1826">
        <v>34</v>
      </c>
    </row>
    <row r="1827" spans="1:2" x14ac:dyDescent="0.3">
      <c r="A1827" t="s">
        <v>8219</v>
      </c>
      <c r="B1827">
        <v>98</v>
      </c>
    </row>
    <row r="1828" spans="1:2" x14ac:dyDescent="0.3">
      <c r="A1828" t="s">
        <v>8219</v>
      </c>
      <c r="B1828">
        <v>46</v>
      </c>
    </row>
    <row r="1829" spans="1:2" x14ac:dyDescent="0.3">
      <c r="A1829" t="s">
        <v>8219</v>
      </c>
      <c r="B1829">
        <v>10</v>
      </c>
    </row>
    <row r="1830" spans="1:2" x14ac:dyDescent="0.3">
      <c r="A1830" t="s">
        <v>8219</v>
      </c>
      <c r="B1830">
        <v>76</v>
      </c>
    </row>
    <row r="1831" spans="1:2" x14ac:dyDescent="0.3">
      <c r="A1831" t="s">
        <v>8219</v>
      </c>
      <c r="B1831">
        <v>104</v>
      </c>
    </row>
    <row r="1832" spans="1:2" x14ac:dyDescent="0.3">
      <c r="A1832" t="s">
        <v>8219</v>
      </c>
      <c r="B1832">
        <v>87</v>
      </c>
    </row>
    <row r="1833" spans="1:2" x14ac:dyDescent="0.3">
      <c r="A1833" t="s">
        <v>8219</v>
      </c>
      <c r="B1833">
        <v>29</v>
      </c>
    </row>
    <row r="1834" spans="1:2" x14ac:dyDescent="0.3">
      <c r="A1834" t="s">
        <v>8219</v>
      </c>
      <c r="B1834">
        <v>51</v>
      </c>
    </row>
    <row r="1835" spans="1:2" x14ac:dyDescent="0.3">
      <c r="A1835" t="s">
        <v>8219</v>
      </c>
      <c r="B1835">
        <v>12</v>
      </c>
    </row>
    <row r="1836" spans="1:2" x14ac:dyDescent="0.3">
      <c r="A1836" t="s">
        <v>8219</v>
      </c>
      <c r="B1836">
        <v>72</v>
      </c>
    </row>
    <row r="1837" spans="1:2" x14ac:dyDescent="0.3">
      <c r="A1837" t="s">
        <v>8219</v>
      </c>
      <c r="B1837">
        <v>21</v>
      </c>
    </row>
    <row r="1838" spans="1:2" x14ac:dyDescent="0.3">
      <c r="A1838" t="s">
        <v>8219</v>
      </c>
      <c r="B1838">
        <v>42</v>
      </c>
    </row>
    <row r="1839" spans="1:2" x14ac:dyDescent="0.3">
      <c r="A1839" t="s">
        <v>8219</v>
      </c>
      <c r="B1839">
        <v>71</v>
      </c>
    </row>
    <row r="1840" spans="1:2" x14ac:dyDescent="0.3">
      <c r="A1840" t="s">
        <v>8219</v>
      </c>
      <c r="B1840">
        <v>168</v>
      </c>
    </row>
    <row r="1841" spans="1:2" x14ac:dyDescent="0.3">
      <c r="A1841" t="s">
        <v>8219</v>
      </c>
      <c r="B1841">
        <v>19</v>
      </c>
    </row>
    <row r="1842" spans="1:2" x14ac:dyDescent="0.3">
      <c r="A1842" t="s">
        <v>8219</v>
      </c>
      <c r="B1842">
        <v>37</v>
      </c>
    </row>
    <row r="1843" spans="1:2" x14ac:dyDescent="0.3">
      <c r="A1843" t="s">
        <v>8219</v>
      </c>
      <c r="B1843">
        <v>36</v>
      </c>
    </row>
    <row r="1844" spans="1:2" x14ac:dyDescent="0.3">
      <c r="A1844" t="s">
        <v>8219</v>
      </c>
      <c r="B1844">
        <v>14</v>
      </c>
    </row>
    <row r="1845" spans="1:2" x14ac:dyDescent="0.3">
      <c r="A1845" t="s">
        <v>8219</v>
      </c>
      <c r="B1845">
        <v>18</v>
      </c>
    </row>
    <row r="1846" spans="1:2" x14ac:dyDescent="0.3">
      <c r="A1846" t="s">
        <v>8219</v>
      </c>
      <c r="B1846">
        <v>82</v>
      </c>
    </row>
    <row r="1847" spans="1:2" x14ac:dyDescent="0.3">
      <c r="A1847" t="s">
        <v>8219</v>
      </c>
      <c r="B1847">
        <v>43</v>
      </c>
    </row>
    <row r="1848" spans="1:2" x14ac:dyDescent="0.3">
      <c r="A1848" t="s">
        <v>8219</v>
      </c>
      <c r="B1848">
        <v>8</v>
      </c>
    </row>
    <row r="1849" spans="1:2" x14ac:dyDescent="0.3">
      <c r="A1849" t="s">
        <v>8219</v>
      </c>
      <c r="B1849">
        <v>45</v>
      </c>
    </row>
    <row r="1850" spans="1:2" x14ac:dyDescent="0.3">
      <c r="A1850" t="s">
        <v>8219</v>
      </c>
      <c r="B1850">
        <v>20</v>
      </c>
    </row>
    <row r="1851" spans="1:2" x14ac:dyDescent="0.3">
      <c r="A1851" t="s">
        <v>8219</v>
      </c>
      <c r="B1851">
        <v>31</v>
      </c>
    </row>
    <row r="1852" spans="1:2" x14ac:dyDescent="0.3">
      <c r="A1852" t="s">
        <v>8219</v>
      </c>
      <c r="B1852">
        <v>25</v>
      </c>
    </row>
    <row r="1853" spans="1:2" x14ac:dyDescent="0.3">
      <c r="A1853" t="s">
        <v>8219</v>
      </c>
      <c r="B1853">
        <v>14</v>
      </c>
    </row>
    <row r="1854" spans="1:2" x14ac:dyDescent="0.3">
      <c r="A1854" t="s">
        <v>8219</v>
      </c>
      <c r="B1854">
        <v>45</v>
      </c>
    </row>
    <row r="1855" spans="1:2" x14ac:dyDescent="0.3">
      <c r="A1855" t="s">
        <v>8219</v>
      </c>
      <c r="B1855">
        <v>20</v>
      </c>
    </row>
    <row r="1856" spans="1:2" x14ac:dyDescent="0.3">
      <c r="A1856" t="s">
        <v>8219</v>
      </c>
      <c r="B1856">
        <v>39</v>
      </c>
    </row>
    <row r="1857" spans="1:2" x14ac:dyDescent="0.3">
      <c r="A1857" t="s">
        <v>8219</v>
      </c>
      <c r="B1857">
        <v>16</v>
      </c>
    </row>
    <row r="1858" spans="1:2" x14ac:dyDescent="0.3">
      <c r="A1858" t="s">
        <v>8219</v>
      </c>
      <c r="B1858">
        <v>37</v>
      </c>
    </row>
    <row r="1859" spans="1:2" x14ac:dyDescent="0.3">
      <c r="A1859" t="s">
        <v>8219</v>
      </c>
      <c r="B1859">
        <v>14</v>
      </c>
    </row>
    <row r="1860" spans="1:2" x14ac:dyDescent="0.3">
      <c r="A1860" t="s">
        <v>8219</v>
      </c>
      <c r="B1860">
        <v>21</v>
      </c>
    </row>
    <row r="1861" spans="1:2" x14ac:dyDescent="0.3">
      <c r="A1861" t="s">
        <v>8219</v>
      </c>
      <c r="B1861">
        <v>69</v>
      </c>
    </row>
    <row r="1862" spans="1:2" x14ac:dyDescent="0.3">
      <c r="A1862" t="s">
        <v>8219</v>
      </c>
      <c r="B1862">
        <v>16</v>
      </c>
    </row>
    <row r="1863" spans="1:2" x14ac:dyDescent="0.3">
      <c r="A1863" t="s">
        <v>8219</v>
      </c>
      <c r="B1863">
        <v>55</v>
      </c>
    </row>
    <row r="1864" spans="1:2" x14ac:dyDescent="0.3">
      <c r="A1864" t="s">
        <v>8219</v>
      </c>
      <c r="B1864">
        <v>27</v>
      </c>
    </row>
    <row r="1865" spans="1:2" x14ac:dyDescent="0.3">
      <c r="A1865" t="s">
        <v>8219</v>
      </c>
      <c r="B1865">
        <v>36</v>
      </c>
    </row>
    <row r="1866" spans="1:2" x14ac:dyDescent="0.3">
      <c r="A1866" t="s">
        <v>8219</v>
      </c>
      <c r="B1866">
        <v>19</v>
      </c>
    </row>
    <row r="1867" spans="1:2" x14ac:dyDescent="0.3">
      <c r="A1867" t="s">
        <v>8219</v>
      </c>
      <c r="B1867">
        <v>12</v>
      </c>
    </row>
    <row r="1868" spans="1:2" x14ac:dyDescent="0.3">
      <c r="A1868" t="s">
        <v>8219</v>
      </c>
      <c r="B1868">
        <v>17</v>
      </c>
    </row>
    <row r="1869" spans="1:2" x14ac:dyDescent="0.3">
      <c r="A1869" t="s">
        <v>8219</v>
      </c>
      <c r="B1869">
        <v>114</v>
      </c>
    </row>
    <row r="1870" spans="1:2" x14ac:dyDescent="0.3">
      <c r="A1870" t="s">
        <v>8219</v>
      </c>
      <c r="B1870">
        <v>93</v>
      </c>
    </row>
    <row r="1871" spans="1:2" x14ac:dyDescent="0.3">
      <c r="A1871" t="s">
        <v>8219</v>
      </c>
      <c r="B1871">
        <v>36</v>
      </c>
    </row>
    <row r="1872" spans="1:2" x14ac:dyDescent="0.3">
      <c r="A1872" t="s">
        <v>8219</v>
      </c>
      <c r="B1872">
        <v>61</v>
      </c>
    </row>
    <row r="1873" spans="1:2" x14ac:dyDescent="0.3">
      <c r="A1873" t="s">
        <v>8219</v>
      </c>
      <c r="B1873">
        <v>47</v>
      </c>
    </row>
    <row r="1874" spans="1:2" x14ac:dyDescent="0.3">
      <c r="A1874" t="s">
        <v>8219</v>
      </c>
      <c r="B1874">
        <v>17</v>
      </c>
    </row>
    <row r="1875" spans="1:2" x14ac:dyDescent="0.3">
      <c r="A1875" t="s">
        <v>8219</v>
      </c>
      <c r="B1875">
        <v>63</v>
      </c>
    </row>
    <row r="1876" spans="1:2" x14ac:dyDescent="0.3">
      <c r="A1876" t="s">
        <v>8219</v>
      </c>
      <c r="B1876">
        <v>9</v>
      </c>
    </row>
    <row r="1877" spans="1:2" x14ac:dyDescent="0.3">
      <c r="A1877" t="s">
        <v>8219</v>
      </c>
      <c r="B1877">
        <v>30</v>
      </c>
    </row>
    <row r="1878" spans="1:2" x14ac:dyDescent="0.3">
      <c r="A1878" t="s">
        <v>8219</v>
      </c>
      <c r="B1878">
        <v>23</v>
      </c>
    </row>
    <row r="1879" spans="1:2" x14ac:dyDescent="0.3">
      <c r="A1879" t="s">
        <v>8219</v>
      </c>
      <c r="B1879">
        <v>33</v>
      </c>
    </row>
    <row r="1880" spans="1:2" x14ac:dyDescent="0.3">
      <c r="A1880" t="s">
        <v>8219</v>
      </c>
      <c r="B1880">
        <v>39</v>
      </c>
    </row>
    <row r="1881" spans="1:2" x14ac:dyDescent="0.3">
      <c r="A1881" t="s">
        <v>8219</v>
      </c>
      <c r="B1881">
        <v>17</v>
      </c>
    </row>
    <row r="1882" spans="1:2" x14ac:dyDescent="0.3">
      <c r="A1882" t="s">
        <v>8219</v>
      </c>
      <c r="B1882">
        <v>6</v>
      </c>
    </row>
    <row r="1883" spans="1:2" x14ac:dyDescent="0.3">
      <c r="A1883" t="s">
        <v>8219</v>
      </c>
      <c r="B1883">
        <v>39</v>
      </c>
    </row>
    <row r="1884" spans="1:2" x14ac:dyDescent="0.3">
      <c r="A1884" t="s">
        <v>8219</v>
      </c>
      <c r="B1884">
        <v>57</v>
      </c>
    </row>
    <row r="1885" spans="1:2" x14ac:dyDescent="0.3">
      <c r="A1885" t="s">
        <v>8219</v>
      </c>
      <c r="B1885">
        <v>56</v>
      </c>
    </row>
    <row r="1886" spans="1:2" x14ac:dyDescent="0.3">
      <c r="A1886" t="s">
        <v>8219</v>
      </c>
      <c r="B1886">
        <v>13</v>
      </c>
    </row>
    <row r="1887" spans="1:2" x14ac:dyDescent="0.3">
      <c r="A1887" t="s">
        <v>8219</v>
      </c>
      <c r="B1887">
        <v>95</v>
      </c>
    </row>
    <row r="1888" spans="1:2" x14ac:dyDescent="0.3">
      <c r="A1888" t="s">
        <v>8219</v>
      </c>
      <c r="B1888">
        <v>80</v>
      </c>
    </row>
    <row r="1889" spans="1:2" x14ac:dyDescent="0.3">
      <c r="A1889" t="s">
        <v>8219</v>
      </c>
      <c r="B1889">
        <v>133</v>
      </c>
    </row>
    <row r="1890" spans="1:2" x14ac:dyDescent="0.3">
      <c r="A1890" t="s">
        <v>8219</v>
      </c>
      <c r="B1890">
        <v>44</v>
      </c>
    </row>
    <row r="1891" spans="1:2" x14ac:dyDescent="0.3">
      <c r="A1891" t="s">
        <v>8219</v>
      </c>
      <c r="B1891">
        <v>30</v>
      </c>
    </row>
    <row r="1892" spans="1:2" x14ac:dyDescent="0.3">
      <c r="A1892" t="s">
        <v>8219</v>
      </c>
      <c r="B1892">
        <v>56</v>
      </c>
    </row>
    <row r="1893" spans="1:2" x14ac:dyDescent="0.3">
      <c r="A1893" t="s">
        <v>8219</v>
      </c>
      <c r="B1893">
        <v>66</v>
      </c>
    </row>
    <row r="1894" spans="1:2" x14ac:dyDescent="0.3">
      <c r="A1894" t="s">
        <v>8219</v>
      </c>
      <c r="B1894">
        <v>29</v>
      </c>
    </row>
    <row r="1895" spans="1:2" x14ac:dyDescent="0.3">
      <c r="A1895" t="s">
        <v>8219</v>
      </c>
      <c r="B1895">
        <v>72</v>
      </c>
    </row>
    <row r="1896" spans="1:2" x14ac:dyDescent="0.3">
      <c r="A1896" t="s">
        <v>8219</v>
      </c>
      <c r="B1896">
        <v>27</v>
      </c>
    </row>
    <row r="1897" spans="1:2" x14ac:dyDescent="0.3">
      <c r="A1897" t="s">
        <v>8219</v>
      </c>
      <c r="B1897">
        <v>10</v>
      </c>
    </row>
    <row r="1898" spans="1:2" x14ac:dyDescent="0.3">
      <c r="A1898" t="s">
        <v>8219</v>
      </c>
      <c r="B1898">
        <v>35</v>
      </c>
    </row>
    <row r="1899" spans="1:2" x14ac:dyDescent="0.3">
      <c r="A1899" t="s">
        <v>8219</v>
      </c>
      <c r="B1899">
        <v>29</v>
      </c>
    </row>
    <row r="1900" spans="1:2" x14ac:dyDescent="0.3">
      <c r="A1900" t="s">
        <v>8219</v>
      </c>
      <c r="B1900">
        <v>13</v>
      </c>
    </row>
    <row r="1901" spans="1:2" x14ac:dyDescent="0.3">
      <c r="A1901" t="s">
        <v>8219</v>
      </c>
      <c r="B1901">
        <v>72</v>
      </c>
    </row>
    <row r="1902" spans="1:2" x14ac:dyDescent="0.3">
      <c r="A1902" t="s">
        <v>8219</v>
      </c>
      <c r="B1902">
        <v>78</v>
      </c>
    </row>
    <row r="1903" spans="1:2" x14ac:dyDescent="0.3">
      <c r="A1903" t="s">
        <v>8219</v>
      </c>
      <c r="B1903">
        <v>49</v>
      </c>
    </row>
    <row r="1904" spans="1:2" x14ac:dyDescent="0.3">
      <c r="A1904" t="s">
        <v>8219</v>
      </c>
      <c r="B1904">
        <v>42</v>
      </c>
    </row>
    <row r="1905" spans="1:2" x14ac:dyDescent="0.3">
      <c r="A1905" t="s">
        <v>8219</v>
      </c>
      <c r="B1905">
        <v>35</v>
      </c>
    </row>
    <row r="1906" spans="1:2" x14ac:dyDescent="0.3">
      <c r="A1906" t="s">
        <v>8219</v>
      </c>
      <c r="B1906">
        <v>42</v>
      </c>
    </row>
    <row r="1907" spans="1:2" x14ac:dyDescent="0.3">
      <c r="A1907" t="s">
        <v>8219</v>
      </c>
      <c r="B1907">
        <v>42</v>
      </c>
    </row>
    <row r="1908" spans="1:2" x14ac:dyDescent="0.3">
      <c r="A1908" t="s">
        <v>8219</v>
      </c>
      <c r="B1908">
        <v>31</v>
      </c>
    </row>
    <row r="1909" spans="1:2" x14ac:dyDescent="0.3">
      <c r="A1909" t="s">
        <v>8219</v>
      </c>
      <c r="B1909">
        <v>38</v>
      </c>
    </row>
    <row r="1910" spans="1:2" x14ac:dyDescent="0.3">
      <c r="A1910" t="s">
        <v>8219</v>
      </c>
      <c r="B1910">
        <v>8</v>
      </c>
    </row>
    <row r="1911" spans="1:2" x14ac:dyDescent="0.3">
      <c r="A1911" t="s">
        <v>8219</v>
      </c>
      <c r="B1911">
        <v>39</v>
      </c>
    </row>
    <row r="1912" spans="1:2" x14ac:dyDescent="0.3">
      <c r="A1912" t="s">
        <v>8219</v>
      </c>
      <c r="B1912">
        <v>29</v>
      </c>
    </row>
    <row r="1913" spans="1:2" x14ac:dyDescent="0.3">
      <c r="A1913" t="s">
        <v>8219</v>
      </c>
      <c r="B1913">
        <v>72</v>
      </c>
    </row>
    <row r="1914" spans="1:2" x14ac:dyDescent="0.3">
      <c r="A1914" t="s">
        <v>8219</v>
      </c>
      <c r="B1914">
        <v>15</v>
      </c>
    </row>
    <row r="1915" spans="1:2" x14ac:dyDescent="0.3">
      <c r="A1915" t="s">
        <v>8219</v>
      </c>
      <c r="B1915">
        <v>33</v>
      </c>
    </row>
    <row r="1916" spans="1:2" x14ac:dyDescent="0.3">
      <c r="A1916" t="s">
        <v>8219</v>
      </c>
      <c r="B1916">
        <v>15</v>
      </c>
    </row>
    <row r="1917" spans="1:2" x14ac:dyDescent="0.3">
      <c r="A1917" t="s">
        <v>8219</v>
      </c>
      <c r="B1917">
        <v>19</v>
      </c>
    </row>
    <row r="1918" spans="1:2" x14ac:dyDescent="0.3">
      <c r="A1918" t="s">
        <v>8219</v>
      </c>
      <c r="B1918">
        <v>17</v>
      </c>
    </row>
    <row r="1919" spans="1:2" x14ac:dyDescent="0.3">
      <c r="A1919" t="s">
        <v>8219</v>
      </c>
      <c r="B1919">
        <v>44</v>
      </c>
    </row>
    <row r="1920" spans="1:2" x14ac:dyDescent="0.3">
      <c r="A1920" t="s">
        <v>8219</v>
      </c>
      <c r="B1920">
        <v>10</v>
      </c>
    </row>
    <row r="1921" spans="1:2" x14ac:dyDescent="0.3">
      <c r="A1921" t="s">
        <v>8219</v>
      </c>
      <c r="B1921">
        <v>46</v>
      </c>
    </row>
    <row r="1922" spans="1:2" x14ac:dyDescent="0.3">
      <c r="A1922" t="s">
        <v>8219</v>
      </c>
      <c r="B1922">
        <v>11</v>
      </c>
    </row>
    <row r="1923" spans="1:2" x14ac:dyDescent="0.3">
      <c r="A1923" t="s">
        <v>8219</v>
      </c>
      <c r="B1923">
        <v>13</v>
      </c>
    </row>
    <row r="1924" spans="1:2" x14ac:dyDescent="0.3">
      <c r="A1924" t="s">
        <v>8219</v>
      </c>
      <c r="B1924">
        <v>33</v>
      </c>
    </row>
    <row r="1925" spans="1:2" x14ac:dyDescent="0.3">
      <c r="A1925" t="s">
        <v>8219</v>
      </c>
      <c r="B1925">
        <v>28</v>
      </c>
    </row>
    <row r="1926" spans="1:2" x14ac:dyDescent="0.3">
      <c r="A1926" t="s">
        <v>8219</v>
      </c>
      <c r="B1926">
        <v>21</v>
      </c>
    </row>
    <row r="1927" spans="1:2" x14ac:dyDescent="0.3">
      <c r="A1927" t="s">
        <v>8219</v>
      </c>
      <c r="B1927">
        <v>13</v>
      </c>
    </row>
    <row r="1928" spans="1:2" x14ac:dyDescent="0.3">
      <c r="A1928" t="s">
        <v>8219</v>
      </c>
      <c r="B1928">
        <v>34</v>
      </c>
    </row>
    <row r="1929" spans="1:2" x14ac:dyDescent="0.3">
      <c r="A1929" t="s">
        <v>8219</v>
      </c>
      <c r="B1929">
        <v>80</v>
      </c>
    </row>
    <row r="1930" spans="1:2" x14ac:dyDescent="0.3">
      <c r="A1930" t="s">
        <v>8219</v>
      </c>
      <c r="B1930">
        <v>74</v>
      </c>
    </row>
    <row r="1931" spans="1:2" x14ac:dyDescent="0.3">
      <c r="A1931" t="s">
        <v>8219</v>
      </c>
      <c r="B1931">
        <v>7</v>
      </c>
    </row>
    <row r="1932" spans="1:2" x14ac:dyDescent="0.3">
      <c r="A1932" t="s">
        <v>8219</v>
      </c>
      <c r="B1932">
        <v>34</v>
      </c>
    </row>
    <row r="1933" spans="1:2" x14ac:dyDescent="0.3">
      <c r="A1933" t="s">
        <v>8219</v>
      </c>
      <c r="B1933">
        <v>86</v>
      </c>
    </row>
    <row r="1934" spans="1:2" x14ac:dyDescent="0.3">
      <c r="A1934" t="s">
        <v>8219</v>
      </c>
      <c r="B1934">
        <v>37</v>
      </c>
    </row>
    <row r="1935" spans="1:2" x14ac:dyDescent="0.3">
      <c r="A1935" t="s">
        <v>8219</v>
      </c>
      <c r="B1935">
        <v>18</v>
      </c>
    </row>
    <row r="1936" spans="1:2" x14ac:dyDescent="0.3">
      <c r="A1936" t="s">
        <v>8219</v>
      </c>
      <c r="B1936">
        <v>22</v>
      </c>
    </row>
    <row r="1937" spans="1:2" x14ac:dyDescent="0.3">
      <c r="A1937" t="s">
        <v>8219</v>
      </c>
      <c r="B1937">
        <v>26</v>
      </c>
    </row>
    <row r="1938" spans="1:2" x14ac:dyDescent="0.3">
      <c r="A1938" t="s">
        <v>8219</v>
      </c>
      <c r="B1938">
        <v>27</v>
      </c>
    </row>
    <row r="1939" spans="1:2" x14ac:dyDescent="0.3">
      <c r="A1939" t="s">
        <v>8219</v>
      </c>
      <c r="B1939">
        <v>8</v>
      </c>
    </row>
    <row r="1940" spans="1:2" x14ac:dyDescent="0.3">
      <c r="A1940" t="s">
        <v>8219</v>
      </c>
      <c r="B1940">
        <v>204</v>
      </c>
    </row>
    <row r="1941" spans="1:2" x14ac:dyDescent="0.3">
      <c r="A1941" t="s">
        <v>8219</v>
      </c>
      <c r="B1941">
        <v>46</v>
      </c>
    </row>
    <row r="1942" spans="1:2" x14ac:dyDescent="0.3">
      <c r="A1942" t="s">
        <v>8219</v>
      </c>
      <c r="B1942">
        <v>17</v>
      </c>
    </row>
    <row r="1943" spans="1:2" x14ac:dyDescent="0.3">
      <c r="A1943" t="s">
        <v>8219</v>
      </c>
      <c r="B1943">
        <v>28</v>
      </c>
    </row>
    <row r="1944" spans="1:2" x14ac:dyDescent="0.3">
      <c r="A1944" t="s">
        <v>8219</v>
      </c>
      <c r="B1944">
        <v>83</v>
      </c>
    </row>
    <row r="1945" spans="1:2" x14ac:dyDescent="0.3">
      <c r="A1945" t="s">
        <v>8219</v>
      </c>
      <c r="B1945">
        <v>13</v>
      </c>
    </row>
    <row r="1946" spans="1:2" x14ac:dyDescent="0.3">
      <c r="A1946" t="s">
        <v>8219</v>
      </c>
      <c r="B1946">
        <v>8</v>
      </c>
    </row>
    <row r="1947" spans="1:2" x14ac:dyDescent="0.3">
      <c r="A1947" t="s">
        <v>8219</v>
      </c>
      <c r="B1947">
        <v>32</v>
      </c>
    </row>
    <row r="1948" spans="1:2" x14ac:dyDescent="0.3">
      <c r="A1948" t="s">
        <v>8219</v>
      </c>
      <c r="B1948">
        <v>85</v>
      </c>
    </row>
    <row r="1949" spans="1:2" x14ac:dyDescent="0.3">
      <c r="A1949" t="s">
        <v>8219</v>
      </c>
      <c r="B1949">
        <v>29</v>
      </c>
    </row>
    <row r="1950" spans="1:2" x14ac:dyDescent="0.3">
      <c r="A1950" t="s">
        <v>8219</v>
      </c>
      <c r="B1950">
        <v>24</v>
      </c>
    </row>
    <row r="1951" spans="1:2" x14ac:dyDescent="0.3">
      <c r="A1951" t="s">
        <v>8219</v>
      </c>
      <c r="B1951">
        <v>8</v>
      </c>
    </row>
    <row r="1952" spans="1:2" x14ac:dyDescent="0.3">
      <c r="A1952" t="s">
        <v>8219</v>
      </c>
      <c r="B1952">
        <v>19</v>
      </c>
    </row>
    <row r="1953" spans="1:2" x14ac:dyDescent="0.3">
      <c r="A1953" t="s">
        <v>8219</v>
      </c>
      <c r="B1953">
        <v>336</v>
      </c>
    </row>
    <row r="1954" spans="1:2" x14ac:dyDescent="0.3">
      <c r="A1954" t="s">
        <v>8219</v>
      </c>
      <c r="B1954">
        <v>13</v>
      </c>
    </row>
    <row r="1955" spans="1:2" x14ac:dyDescent="0.3">
      <c r="A1955" t="s">
        <v>8219</v>
      </c>
      <c r="B1955">
        <v>42</v>
      </c>
    </row>
    <row r="1956" spans="1:2" x14ac:dyDescent="0.3">
      <c r="A1956" t="s">
        <v>8219</v>
      </c>
      <c r="B1956">
        <v>64</v>
      </c>
    </row>
    <row r="1957" spans="1:2" x14ac:dyDescent="0.3">
      <c r="A1957" t="s">
        <v>8219</v>
      </c>
      <c r="B1957">
        <v>25</v>
      </c>
    </row>
    <row r="1958" spans="1:2" x14ac:dyDescent="0.3">
      <c r="A1958" t="s">
        <v>8219</v>
      </c>
      <c r="B1958">
        <v>20</v>
      </c>
    </row>
    <row r="1959" spans="1:2" x14ac:dyDescent="0.3">
      <c r="A1959" t="s">
        <v>8219</v>
      </c>
      <c r="B1959">
        <v>104</v>
      </c>
    </row>
    <row r="1960" spans="1:2" x14ac:dyDescent="0.3">
      <c r="A1960" t="s">
        <v>8219</v>
      </c>
      <c r="B1960">
        <v>53</v>
      </c>
    </row>
    <row r="1961" spans="1:2" x14ac:dyDescent="0.3">
      <c r="A1961" t="s">
        <v>8219</v>
      </c>
      <c r="B1961">
        <v>14</v>
      </c>
    </row>
    <row r="1962" spans="1:2" x14ac:dyDescent="0.3">
      <c r="A1962" t="s">
        <v>8219</v>
      </c>
      <c r="B1962">
        <v>20</v>
      </c>
    </row>
    <row r="1963" spans="1:2" x14ac:dyDescent="0.3">
      <c r="A1963" t="s">
        <v>8219</v>
      </c>
      <c r="B1963">
        <v>558</v>
      </c>
    </row>
    <row r="1964" spans="1:2" x14ac:dyDescent="0.3">
      <c r="A1964" t="s">
        <v>8219</v>
      </c>
      <c r="B1964">
        <v>22</v>
      </c>
    </row>
    <row r="1965" spans="1:2" x14ac:dyDescent="0.3">
      <c r="A1965" t="s">
        <v>8219</v>
      </c>
      <c r="B1965">
        <v>24</v>
      </c>
    </row>
    <row r="1966" spans="1:2" x14ac:dyDescent="0.3">
      <c r="A1966" t="s">
        <v>8219</v>
      </c>
      <c r="B1966">
        <v>74</v>
      </c>
    </row>
    <row r="1967" spans="1:2" x14ac:dyDescent="0.3">
      <c r="A1967" t="s">
        <v>8219</v>
      </c>
      <c r="B1967">
        <v>54</v>
      </c>
    </row>
    <row r="1968" spans="1:2" x14ac:dyDescent="0.3">
      <c r="A1968" t="s">
        <v>8219</v>
      </c>
      <c r="B1968">
        <v>31</v>
      </c>
    </row>
    <row r="1969" spans="1:2" x14ac:dyDescent="0.3">
      <c r="A1969" t="s">
        <v>8219</v>
      </c>
      <c r="B1969">
        <v>25</v>
      </c>
    </row>
    <row r="1970" spans="1:2" x14ac:dyDescent="0.3">
      <c r="A1970" t="s">
        <v>8219</v>
      </c>
      <c r="B1970">
        <v>17</v>
      </c>
    </row>
    <row r="1971" spans="1:2" x14ac:dyDescent="0.3">
      <c r="A1971" t="s">
        <v>8219</v>
      </c>
      <c r="B1971">
        <v>12</v>
      </c>
    </row>
    <row r="1972" spans="1:2" x14ac:dyDescent="0.3">
      <c r="A1972" t="s">
        <v>8219</v>
      </c>
      <c r="B1972">
        <v>38</v>
      </c>
    </row>
    <row r="1973" spans="1:2" x14ac:dyDescent="0.3">
      <c r="A1973" t="s">
        <v>8219</v>
      </c>
      <c r="B1973">
        <v>41</v>
      </c>
    </row>
    <row r="1974" spans="1:2" x14ac:dyDescent="0.3">
      <c r="A1974" t="s">
        <v>8219</v>
      </c>
      <c r="B1974">
        <v>19</v>
      </c>
    </row>
    <row r="1975" spans="1:2" x14ac:dyDescent="0.3">
      <c r="A1975" t="s">
        <v>8219</v>
      </c>
      <c r="B1975">
        <v>41</v>
      </c>
    </row>
    <row r="1976" spans="1:2" x14ac:dyDescent="0.3">
      <c r="A1976" t="s">
        <v>8219</v>
      </c>
      <c r="B1976">
        <v>26</v>
      </c>
    </row>
    <row r="1977" spans="1:2" x14ac:dyDescent="0.3">
      <c r="A1977" t="s">
        <v>8219</v>
      </c>
      <c r="B1977">
        <v>25</v>
      </c>
    </row>
    <row r="1978" spans="1:2" x14ac:dyDescent="0.3">
      <c r="A1978" t="s">
        <v>8219</v>
      </c>
      <c r="B1978">
        <v>9</v>
      </c>
    </row>
    <row r="1979" spans="1:2" x14ac:dyDescent="0.3">
      <c r="A1979" t="s">
        <v>8219</v>
      </c>
      <c r="B1979">
        <v>78</v>
      </c>
    </row>
    <row r="1980" spans="1:2" x14ac:dyDescent="0.3">
      <c r="A1980" t="s">
        <v>8219</v>
      </c>
      <c r="B1980">
        <v>45</v>
      </c>
    </row>
    <row r="1981" spans="1:2" x14ac:dyDescent="0.3">
      <c r="A1981" t="s">
        <v>8219</v>
      </c>
      <c r="B1981">
        <v>102</v>
      </c>
    </row>
    <row r="1982" spans="1:2" x14ac:dyDescent="0.3">
      <c r="A1982" t="s">
        <v>8219</v>
      </c>
      <c r="B1982">
        <v>5</v>
      </c>
    </row>
    <row r="1983" spans="1:2" x14ac:dyDescent="0.3">
      <c r="A1983" t="s">
        <v>8219</v>
      </c>
      <c r="B1983">
        <v>27</v>
      </c>
    </row>
    <row r="1984" spans="1:2" x14ac:dyDescent="0.3">
      <c r="A1984" t="s">
        <v>8219</v>
      </c>
      <c r="B1984">
        <v>37</v>
      </c>
    </row>
    <row r="1985" spans="1:2" x14ac:dyDescent="0.3">
      <c r="A1985" t="s">
        <v>8219</v>
      </c>
      <c r="B1985">
        <v>14</v>
      </c>
    </row>
    <row r="1986" spans="1:2" x14ac:dyDescent="0.3">
      <c r="A1986" t="s">
        <v>8219</v>
      </c>
      <c r="B1986">
        <v>27</v>
      </c>
    </row>
    <row r="1987" spans="1:2" x14ac:dyDescent="0.3">
      <c r="A1987" t="s">
        <v>8219</v>
      </c>
      <c r="B1987">
        <v>45</v>
      </c>
    </row>
    <row r="1988" spans="1:2" x14ac:dyDescent="0.3">
      <c r="A1988" t="s">
        <v>8219</v>
      </c>
      <c r="B1988">
        <v>49</v>
      </c>
    </row>
    <row r="1989" spans="1:2" x14ac:dyDescent="0.3">
      <c r="A1989" t="s">
        <v>8219</v>
      </c>
      <c r="B1989">
        <v>24</v>
      </c>
    </row>
    <row r="1990" spans="1:2" x14ac:dyDescent="0.3">
      <c r="A1990" t="s">
        <v>8219</v>
      </c>
      <c r="B1990">
        <v>112</v>
      </c>
    </row>
    <row r="1991" spans="1:2" x14ac:dyDescent="0.3">
      <c r="A1991" t="s">
        <v>8219</v>
      </c>
      <c r="B1991">
        <v>23</v>
      </c>
    </row>
    <row r="1992" spans="1:2" x14ac:dyDescent="0.3">
      <c r="A1992" t="s">
        <v>8219</v>
      </c>
      <c r="B1992">
        <v>54</v>
      </c>
    </row>
    <row r="1993" spans="1:2" x14ac:dyDescent="0.3">
      <c r="A1993" t="s">
        <v>8219</v>
      </c>
      <c r="B1993">
        <v>28</v>
      </c>
    </row>
    <row r="1994" spans="1:2" x14ac:dyDescent="0.3">
      <c r="A1994" t="s">
        <v>8219</v>
      </c>
      <c r="B1994">
        <v>11</v>
      </c>
    </row>
    <row r="1995" spans="1:2" x14ac:dyDescent="0.3">
      <c r="A1995" t="s">
        <v>8219</v>
      </c>
      <c r="B1995">
        <v>62</v>
      </c>
    </row>
    <row r="1996" spans="1:2" x14ac:dyDescent="0.3">
      <c r="A1996" t="s">
        <v>8219</v>
      </c>
      <c r="B1996">
        <v>73</v>
      </c>
    </row>
    <row r="1997" spans="1:2" x14ac:dyDescent="0.3">
      <c r="A1997" t="s">
        <v>8219</v>
      </c>
      <c r="B1997">
        <v>18</v>
      </c>
    </row>
    <row r="1998" spans="1:2" x14ac:dyDescent="0.3">
      <c r="A1998" t="s">
        <v>8219</v>
      </c>
      <c r="B1998">
        <v>35</v>
      </c>
    </row>
    <row r="1999" spans="1:2" x14ac:dyDescent="0.3">
      <c r="A1999" t="s">
        <v>8219</v>
      </c>
      <c r="B1999">
        <v>43</v>
      </c>
    </row>
    <row r="2000" spans="1:2" x14ac:dyDescent="0.3">
      <c r="A2000" t="s">
        <v>8219</v>
      </c>
      <c r="B2000">
        <v>36</v>
      </c>
    </row>
    <row r="2001" spans="1:2" x14ac:dyDescent="0.3">
      <c r="A2001" t="s">
        <v>8219</v>
      </c>
      <c r="B2001">
        <v>62</v>
      </c>
    </row>
    <row r="2002" spans="1:2" x14ac:dyDescent="0.3">
      <c r="A2002" t="s">
        <v>8219</v>
      </c>
      <c r="B2002">
        <v>15</v>
      </c>
    </row>
    <row r="2003" spans="1:2" x14ac:dyDescent="0.3">
      <c r="A2003" t="s">
        <v>8219</v>
      </c>
      <c r="B2003">
        <v>33</v>
      </c>
    </row>
    <row r="2004" spans="1:2" x14ac:dyDescent="0.3">
      <c r="A2004" t="s">
        <v>8219</v>
      </c>
      <c r="B2004">
        <v>27</v>
      </c>
    </row>
    <row r="2005" spans="1:2" x14ac:dyDescent="0.3">
      <c r="A2005" t="s">
        <v>8219</v>
      </c>
      <c r="B2005">
        <v>17</v>
      </c>
    </row>
    <row r="2006" spans="1:2" x14ac:dyDescent="0.3">
      <c r="A2006" t="s">
        <v>8219</v>
      </c>
      <c r="B2006">
        <v>4</v>
      </c>
    </row>
    <row r="2007" spans="1:2" x14ac:dyDescent="0.3">
      <c r="A2007" t="s">
        <v>8219</v>
      </c>
      <c r="B2007">
        <v>53</v>
      </c>
    </row>
    <row r="2008" spans="1:2" x14ac:dyDescent="0.3">
      <c r="A2008" t="s">
        <v>8219</v>
      </c>
      <c r="B2008">
        <v>49</v>
      </c>
    </row>
    <row r="2009" spans="1:2" x14ac:dyDescent="0.3">
      <c r="A2009" t="s">
        <v>8219</v>
      </c>
      <c r="B2009">
        <v>57</v>
      </c>
    </row>
    <row r="2010" spans="1:2" x14ac:dyDescent="0.3">
      <c r="A2010" t="s">
        <v>8219</v>
      </c>
      <c r="B2010">
        <v>69</v>
      </c>
    </row>
    <row r="2011" spans="1:2" x14ac:dyDescent="0.3">
      <c r="A2011" t="s">
        <v>8219</v>
      </c>
      <c r="B2011">
        <v>15</v>
      </c>
    </row>
    <row r="2012" spans="1:2" x14ac:dyDescent="0.3">
      <c r="A2012" t="s">
        <v>8219</v>
      </c>
      <c r="B2012">
        <v>64</v>
      </c>
    </row>
    <row r="2013" spans="1:2" x14ac:dyDescent="0.3">
      <c r="A2013" t="s">
        <v>8219</v>
      </c>
      <c r="B2013">
        <v>20</v>
      </c>
    </row>
    <row r="2014" spans="1:2" x14ac:dyDescent="0.3">
      <c r="A2014" t="s">
        <v>8219</v>
      </c>
      <c r="B2014">
        <v>27</v>
      </c>
    </row>
    <row r="2015" spans="1:2" x14ac:dyDescent="0.3">
      <c r="A2015" t="s">
        <v>8219</v>
      </c>
      <c r="B2015">
        <v>21</v>
      </c>
    </row>
    <row r="2016" spans="1:2" x14ac:dyDescent="0.3">
      <c r="A2016" t="s">
        <v>8219</v>
      </c>
      <c r="B2016">
        <v>31</v>
      </c>
    </row>
    <row r="2017" spans="1:2" x14ac:dyDescent="0.3">
      <c r="A2017" t="s">
        <v>8219</v>
      </c>
      <c r="B2017">
        <v>51</v>
      </c>
    </row>
    <row r="2018" spans="1:2" x14ac:dyDescent="0.3">
      <c r="A2018" t="s">
        <v>8219</v>
      </c>
      <c r="B2018">
        <v>57</v>
      </c>
    </row>
    <row r="2019" spans="1:2" x14ac:dyDescent="0.3">
      <c r="A2019" t="s">
        <v>8219</v>
      </c>
      <c r="B2019">
        <v>20</v>
      </c>
    </row>
    <row r="2020" spans="1:2" x14ac:dyDescent="0.3">
      <c r="A2020" t="s">
        <v>8219</v>
      </c>
      <c r="B2020">
        <v>71</v>
      </c>
    </row>
    <row r="2021" spans="1:2" x14ac:dyDescent="0.3">
      <c r="A2021" t="s">
        <v>8219</v>
      </c>
      <c r="B2021">
        <v>72</v>
      </c>
    </row>
    <row r="2022" spans="1:2" x14ac:dyDescent="0.3">
      <c r="A2022" t="s">
        <v>8219</v>
      </c>
      <c r="B2022">
        <v>45</v>
      </c>
    </row>
    <row r="2023" spans="1:2" x14ac:dyDescent="0.3">
      <c r="A2023" t="s">
        <v>8219</v>
      </c>
      <c r="B2023">
        <v>51</v>
      </c>
    </row>
    <row r="2024" spans="1:2" x14ac:dyDescent="0.3">
      <c r="A2024" t="s">
        <v>8219</v>
      </c>
      <c r="B2024">
        <v>56</v>
      </c>
    </row>
    <row r="2025" spans="1:2" x14ac:dyDescent="0.3">
      <c r="A2025" t="s">
        <v>8219</v>
      </c>
      <c r="B2025">
        <v>17</v>
      </c>
    </row>
    <row r="2026" spans="1:2" x14ac:dyDescent="0.3">
      <c r="A2026" t="s">
        <v>8219</v>
      </c>
      <c r="B2026">
        <v>197</v>
      </c>
    </row>
    <row r="2027" spans="1:2" x14ac:dyDescent="0.3">
      <c r="A2027" t="s">
        <v>8219</v>
      </c>
      <c r="B2027">
        <v>70</v>
      </c>
    </row>
    <row r="2028" spans="1:2" x14ac:dyDescent="0.3">
      <c r="A2028" t="s">
        <v>8219</v>
      </c>
      <c r="B2028">
        <v>21</v>
      </c>
    </row>
    <row r="2029" spans="1:2" x14ac:dyDescent="0.3">
      <c r="A2029" t="s">
        <v>8219</v>
      </c>
      <c r="B2029">
        <v>34</v>
      </c>
    </row>
    <row r="2030" spans="1:2" x14ac:dyDescent="0.3">
      <c r="A2030" t="s">
        <v>8219</v>
      </c>
      <c r="B2030">
        <v>39</v>
      </c>
    </row>
    <row r="2031" spans="1:2" x14ac:dyDescent="0.3">
      <c r="A2031" t="s">
        <v>8219</v>
      </c>
      <c r="B2031">
        <v>78</v>
      </c>
    </row>
    <row r="2032" spans="1:2" x14ac:dyDescent="0.3">
      <c r="A2032" t="s">
        <v>8219</v>
      </c>
      <c r="B2032">
        <v>48</v>
      </c>
    </row>
    <row r="2033" spans="1:2" x14ac:dyDescent="0.3">
      <c r="A2033" t="s">
        <v>8219</v>
      </c>
      <c r="B2033">
        <v>29</v>
      </c>
    </row>
    <row r="2034" spans="1:2" x14ac:dyDescent="0.3">
      <c r="A2034" t="s">
        <v>8219</v>
      </c>
      <c r="B2034">
        <v>73</v>
      </c>
    </row>
    <row r="2035" spans="1:2" x14ac:dyDescent="0.3">
      <c r="A2035" t="s">
        <v>8219</v>
      </c>
      <c r="B2035">
        <v>8</v>
      </c>
    </row>
    <row r="2036" spans="1:2" x14ac:dyDescent="0.3">
      <c r="A2036" t="s">
        <v>8219</v>
      </c>
      <c r="B2036">
        <v>17</v>
      </c>
    </row>
    <row r="2037" spans="1:2" x14ac:dyDescent="0.3">
      <c r="A2037" t="s">
        <v>8219</v>
      </c>
      <c r="B2037">
        <v>9</v>
      </c>
    </row>
    <row r="2038" spans="1:2" x14ac:dyDescent="0.3">
      <c r="A2038" t="s">
        <v>8219</v>
      </c>
      <c r="B2038">
        <v>17</v>
      </c>
    </row>
    <row r="2039" spans="1:2" x14ac:dyDescent="0.3">
      <c r="A2039" t="s">
        <v>8219</v>
      </c>
      <c r="B2039">
        <v>33</v>
      </c>
    </row>
    <row r="2040" spans="1:2" x14ac:dyDescent="0.3">
      <c r="A2040" t="s">
        <v>8219</v>
      </c>
      <c r="B2040">
        <v>38</v>
      </c>
    </row>
    <row r="2041" spans="1:2" x14ac:dyDescent="0.3">
      <c r="A2041" t="s">
        <v>8219</v>
      </c>
      <c r="B2041">
        <v>79</v>
      </c>
    </row>
    <row r="2042" spans="1:2" x14ac:dyDescent="0.3">
      <c r="A2042" t="s">
        <v>8219</v>
      </c>
      <c r="B2042">
        <v>46</v>
      </c>
    </row>
    <row r="2043" spans="1:2" x14ac:dyDescent="0.3">
      <c r="A2043" t="s">
        <v>8219</v>
      </c>
      <c r="B2043">
        <v>20</v>
      </c>
    </row>
    <row r="2044" spans="1:2" x14ac:dyDescent="0.3">
      <c r="A2044" t="s">
        <v>8219</v>
      </c>
      <c r="B2044">
        <v>20</v>
      </c>
    </row>
    <row r="2045" spans="1:2" x14ac:dyDescent="0.3">
      <c r="A2045" t="s">
        <v>8219</v>
      </c>
      <c r="B2045">
        <v>13</v>
      </c>
    </row>
    <row r="2046" spans="1:2" x14ac:dyDescent="0.3">
      <c r="A2046" t="s">
        <v>8219</v>
      </c>
      <c r="B2046">
        <v>22</v>
      </c>
    </row>
    <row r="2047" spans="1:2" x14ac:dyDescent="0.3">
      <c r="A2047" t="s">
        <v>8219</v>
      </c>
      <c r="B2047">
        <v>36</v>
      </c>
    </row>
    <row r="2048" spans="1:2" x14ac:dyDescent="0.3">
      <c r="A2048" t="s">
        <v>8219</v>
      </c>
      <c r="B2048">
        <v>40</v>
      </c>
    </row>
    <row r="2049" spans="1:2" x14ac:dyDescent="0.3">
      <c r="A2049" t="s">
        <v>8219</v>
      </c>
      <c r="B2049">
        <v>9</v>
      </c>
    </row>
    <row r="2050" spans="1:2" x14ac:dyDescent="0.3">
      <c r="A2050" t="s">
        <v>8219</v>
      </c>
      <c r="B2050">
        <v>19</v>
      </c>
    </row>
    <row r="2051" spans="1:2" x14ac:dyDescent="0.3">
      <c r="A2051" t="s">
        <v>8219</v>
      </c>
      <c r="B2051">
        <v>14</v>
      </c>
    </row>
    <row r="2052" spans="1:2" x14ac:dyDescent="0.3">
      <c r="A2052" t="s">
        <v>8219</v>
      </c>
      <c r="B2052">
        <v>38</v>
      </c>
    </row>
    <row r="2053" spans="1:2" x14ac:dyDescent="0.3">
      <c r="A2053" t="s">
        <v>8219</v>
      </c>
      <c r="B2053">
        <v>58</v>
      </c>
    </row>
    <row r="2054" spans="1:2" x14ac:dyDescent="0.3">
      <c r="A2054" t="s">
        <v>8219</v>
      </c>
      <c r="B2054">
        <v>28</v>
      </c>
    </row>
    <row r="2055" spans="1:2" x14ac:dyDescent="0.3">
      <c r="A2055" t="s">
        <v>8219</v>
      </c>
      <c r="B2055">
        <v>17</v>
      </c>
    </row>
    <row r="2056" spans="1:2" x14ac:dyDescent="0.3">
      <c r="A2056" t="s">
        <v>8219</v>
      </c>
      <c r="B2056">
        <v>12</v>
      </c>
    </row>
    <row r="2057" spans="1:2" x14ac:dyDescent="0.3">
      <c r="A2057" t="s">
        <v>8219</v>
      </c>
      <c r="B2057">
        <v>40</v>
      </c>
    </row>
    <row r="2058" spans="1:2" x14ac:dyDescent="0.3">
      <c r="A2058" t="s">
        <v>8219</v>
      </c>
      <c r="B2058">
        <v>57</v>
      </c>
    </row>
    <row r="2059" spans="1:2" x14ac:dyDescent="0.3">
      <c r="A2059" t="s">
        <v>8219</v>
      </c>
      <c r="B2059">
        <v>114</v>
      </c>
    </row>
    <row r="2060" spans="1:2" x14ac:dyDescent="0.3">
      <c r="A2060" t="s">
        <v>8219</v>
      </c>
      <c r="B2060">
        <v>31</v>
      </c>
    </row>
    <row r="2061" spans="1:2" x14ac:dyDescent="0.3">
      <c r="A2061" t="s">
        <v>8219</v>
      </c>
      <c r="B2061">
        <v>3</v>
      </c>
    </row>
    <row r="2062" spans="1:2" x14ac:dyDescent="0.3">
      <c r="A2062" t="s">
        <v>8219</v>
      </c>
      <c r="B2062">
        <v>16</v>
      </c>
    </row>
    <row r="2063" spans="1:2" x14ac:dyDescent="0.3">
      <c r="A2063" t="s">
        <v>8219</v>
      </c>
      <c r="B2063">
        <v>199</v>
      </c>
    </row>
    <row r="2064" spans="1:2" x14ac:dyDescent="0.3">
      <c r="A2064" t="s">
        <v>8219</v>
      </c>
      <c r="B2064">
        <v>31</v>
      </c>
    </row>
    <row r="2065" spans="1:2" x14ac:dyDescent="0.3">
      <c r="A2065" t="s">
        <v>8219</v>
      </c>
      <c r="B2065">
        <v>30</v>
      </c>
    </row>
    <row r="2066" spans="1:2" x14ac:dyDescent="0.3">
      <c r="A2066" t="s">
        <v>8219</v>
      </c>
      <c r="B2066">
        <v>34</v>
      </c>
    </row>
    <row r="2067" spans="1:2" x14ac:dyDescent="0.3">
      <c r="A2067" t="s">
        <v>8219</v>
      </c>
      <c r="B2067">
        <v>18</v>
      </c>
    </row>
    <row r="2068" spans="1:2" x14ac:dyDescent="0.3">
      <c r="A2068" t="s">
        <v>8219</v>
      </c>
      <c r="B2068">
        <v>67</v>
      </c>
    </row>
    <row r="2069" spans="1:2" x14ac:dyDescent="0.3">
      <c r="A2069" t="s">
        <v>8219</v>
      </c>
      <c r="B2069">
        <v>66</v>
      </c>
    </row>
    <row r="2070" spans="1:2" x14ac:dyDescent="0.3">
      <c r="A2070" t="s">
        <v>8219</v>
      </c>
      <c r="B2070">
        <v>23</v>
      </c>
    </row>
    <row r="2071" spans="1:2" x14ac:dyDescent="0.3">
      <c r="A2071" t="s">
        <v>8219</v>
      </c>
      <c r="B2071">
        <v>126</v>
      </c>
    </row>
    <row r="2072" spans="1:2" x14ac:dyDescent="0.3">
      <c r="A2072" t="s">
        <v>8219</v>
      </c>
      <c r="B2072">
        <v>6</v>
      </c>
    </row>
    <row r="2073" spans="1:2" x14ac:dyDescent="0.3">
      <c r="A2073" t="s">
        <v>8219</v>
      </c>
      <c r="B2073">
        <v>25</v>
      </c>
    </row>
    <row r="2074" spans="1:2" x14ac:dyDescent="0.3">
      <c r="A2074" t="s">
        <v>8219</v>
      </c>
      <c r="B2074">
        <v>39</v>
      </c>
    </row>
    <row r="2075" spans="1:2" x14ac:dyDescent="0.3">
      <c r="A2075" t="s">
        <v>8219</v>
      </c>
      <c r="B2075">
        <v>62</v>
      </c>
    </row>
    <row r="2076" spans="1:2" x14ac:dyDescent="0.3">
      <c r="A2076" t="s">
        <v>8219</v>
      </c>
      <c r="B2076">
        <v>31</v>
      </c>
    </row>
    <row r="2077" spans="1:2" x14ac:dyDescent="0.3">
      <c r="A2077" t="s">
        <v>8219</v>
      </c>
      <c r="B2077">
        <v>274</v>
      </c>
    </row>
    <row r="2078" spans="1:2" x14ac:dyDescent="0.3">
      <c r="A2078" t="s">
        <v>8219</v>
      </c>
      <c r="B2078">
        <v>17</v>
      </c>
    </row>
    <row r="2079" spans="1:2" x14ac:dyDescent="0.3">
      <c r="A2079" t="s">
        <v>8219</v>
      </c>
      <c r="B2079">
        <v>14</v>
      </c>
    </row>
    <row r="2080" spans="1:2" x14ac:dyDescent="0.3">
      <c r="A2080" t="s">
        <v>8219</v>
      </c>
      <c r="B2080">
        <v>60</v>
      </c>
    </row>
    <row r="2081" spans="1:2" x14ac:dyDescent="0.3">
      <c r="A2081" t="s">
        <v>8219</v>
      </c>
      <c r="B2081">
        <v>33</v>
      </c>
    </row>
    <row r="2082" spans="1:2" x14ac:dyDescent="0.3">
      <c r="A2082" t="s">
        <v>8219</v>
      </c>
      <c r="B2082">
        <v>78</v>
      </c>
    </row>
    <row r="2083" spans="1:2" x14ac:dyDescent="0.3">
      <c r="A2083" t="s">
        <v>8219</v>
      </c>
      <c r="B2083">
        <v>30</v>
      </c>
    </row>
    <row r="2084" spans="1:2" x14ac:dyDescent="0.3">
      <c r="A2084" t="s">
        <v>8219</v>
      </c>
      <c r="B2084">
        <v>136</v>
      </c>
    </row>
    <row r="2085" spans="1:2" x14ac:dyDescent="0.3">
      <c r="A2085" t="s">
        <v>8219</v>
      </c>
      <c r="B2085">
        <v>40</v>
      </c>
    </row>
    <row r="2086" spans="1:2" x14ac:dyDescent="0.3">
      <c r="A2086" t="s">
        <v>8219</v>
      </c>
      <c r="B2086">
        <v>18</v>
      </c>
    </row>
    <row r="2087" spans="1:2" x14ac:dyDescent="0.3">
      <c r="A2087" t="s">
        <v>8219</v>
      </c>
      <c r="B2087">
        <v>39</v>
      </c>
    </row>
    <row r="2088" spans="1:2" x14ac:dyDescent="0.3">
      <c r="A2088" t="s">
        <v>8219</v>
      </c>
      <c r="B2088">
        <v>21</v>
      </c>
    </row>
    <row r="2089" spans="1:2" x14ac:dyDescent="0.3">
      <c r="A2089" t="s">
        <v>8219</v>
      </c>
      <c r="B2089">
        <v>30</v>
      </c>
    </row>
    <row r="2090" spans="1:2" x14ac:dyDescent="0.3">
      <c r="A2090" t="s">
        <v>8219</v>
      </c>
      <c r="B2090">
        <v>27</v>
      </c>
    </row>
    <row r="2091" spans="1:2" x14ac:dyDescent="0.3">
      <c r="A2091" t="s">
        <v>8219</v>
      </c>
      <c r="B2091">
        <v>35</v>
      </c>
    </row>
    <row r="2092" spans="1:2" x14ac:dyDescent="0.3">
      <c r="A2092" t="s">
        <v>8219</v>
      </c>
      <c r="B2092">
        <v>13</v>
      </c>
    </row>
    <row r="2093" spans="1:2" x14ac:dyDescent="0.3">
      <c r="A2093" t="s">
        <v>8219</v>
      </c>
      <c r="B2093">
        <v>23</v>
      </c>
    </row>
    <row r="2094" spans="1:2" x14ac:dyDescent="0.3">
      <c r="A2094" t="s">
        <v>8219</v>
      </c>
      <c r="B2094">
        <v>39</v>
      </c>
    </row>
    <row r="2095" spans="1:2" x14ac:dyDescent="0.3">
      <c r="A2095" t="s">
        <v>8219</v>
      </c>
      <c r="B2095">
        <v>35</v>
      </c>
    </row>
    <row r="2096" spans="1:2" x14ac:dyDescent="0.3">
      <c r="A2096" t="s">
        <v>8219</v>
      </c>
      <c r="B2096">
        <v>27</v>
      </c>
    </row>
    <row r="2097" spans="1:2" x14ac:dyDescent="0.3">
      <c r="A2097" t="s">
        <v>8219</v>
      </c>
      <c r="B2097">
        <v>21</v>
      </c>
    </row>
    <row r="2098" spans="1:2" x14ac:dyDescent="0.3">
      <c r="A2098" t="s">
        <v>8219</v>
      </c>
      <c r="B2098">
        <v>104</v>
      </c>
    </row>
    <row r="2099" spans="1:2" x14ac:dyDescent="0.3">
      <c r="A2099" t="s">
        <v>8219</v>
      </c>
      <c r="B2099">
        <v>19</v>
      </c>
    </row>
    <row r="2100" spans="1:2" x14ac:dyDescent="0.3">
      <c r="A2100" t="s">
        <v>8219</v>
      </c>
      <c r="B2100">
        <v>97</v>
      </c>
    </row>
    <row r="2101" spans="1:2" x14ac:dyDescent="0.3">
      <c r="A2101" t="s">
        <v>8219</v>
      </c>
      <c r="B2101">
        <v>27</v>
      </c>
    </row>
    <row r="2102" spans="1:2" x14ac:dyDescent="0.3">
      <c r="A2102" t="s">
        <v>8219</v>
      </c>
      <c r="B2102">
        <v>24</v>
      </c>
    </row>
    <row r="2103" spans="1:2" x14ac:dyDescent="0.3">
      <c r="A2103" t="s">
        <v>8219</v>
      </c>
      <c r="B2103">
        <v>13</v>
      </c>
    </row>
    <row r="2104" spans="1:2" x14ac:dyDescent="0.3">
      <c r="A2104" t="s">
        <v>8219</v>
      </c>
      <c r="B2104">
        <v>46</v>
      </c>
    </row>
    <row r="2105" spans="1:2" x14ac:dyDescent="0.3">
      <c r="A2105" t="s">
        <v>8219</v>
      </c>
      <c r="B2105">
        <v>4</v>
      </c>
    </row>
    <row r="2106" spans="1:2" x14ac:dyDescent="0.3">
      <c r="A2106" t="s">
        <v>8219</v>
      </c>
      <c r="B2106">
        <v>40</v>
      </c>
    </row>
    <row r="2107" spans="1:2" x14ac:dyDescent="0.3">
      <c r="A2107" t="s">
        <v>8219</v>
      </c>
      <c r="B2107">
        <v>44</v>
      </c>
    </row>
    <row r="2108" spans="1:2" x14ac:dyDescent="0.3">
      <c r="A2108" t="s">
        <v>8219</v>
      </c>
      <c r="B2108">
        <v>35</v>
      </c>
    </row>
    <row r="2109" spans="1:2" x14ac:dyDescent="0.3">
      <c r="A2109" t="s">
        <v>8219</v>
      </c>
      <c r="B2109">
        <v>63</v>
      </c>
    </row>
    <row r="2110" spans="1:2" x14ac:dyDescent="0.3">
      <c r="A2110" t="s">
        <v>8219</v>
      </c>
      <c r="B2110">
        <v>89</v>
      </c>
    </row>
    <row r="2111" spans="1:2" x14ac:dyDescent="0.3">
      <c r="A2111" t="s">
        <v>8219</v>
      </c>
      <c r="B2111">
        <v>15</v>
      </c>
    </row>
    <row r="2112" spans="1:2" x14ac:dyDescent="0.3">
      <c r="A2112" t="s">
        <v>8219</v>
      </c>
      <c r="B2112">
        <v>46</v>
      </c>
    </row>
    <row r="2113" spans="1:2" x14ac:dyDescent="0.3">
      <c r="A2113" t="s">
        <v>8219</v>
      </c>
      <c r="B2113">
        <v>33</v>
      </c>
    </row>
    <row r="2114" spans="1:2" x14ac:dyDescent="0.3">
      <c r="A2114" t="s">
        <v>8219</v>
      </c>
      <c r="B2114">
        <v>52</v>
      </c>
    </row>
    <row r="2115" spans="1:2" x14ac:dyDescent="0.3">
      <c r="A2115" t="s">
        <v>8219</v>
      </c>
      <c r="B2115">
        <v>7</v>
      </c>
    </row>
    <row r="2116" spans="1:2" x14ac:dyDescent="0.3">
      <c r="A2116" t="s">
        <v>8219</v>
      </c>
      <c r="B2116">
        <v>28</v>
      </c>
    </row>
    <row r="2117" spans="1:2" x14ac:dyDescent="0.3">
      <c r="A2117" t="s">
        <v>8219</v>
      </c>
      <c r="B2117">
        <v>11</v>
      </c>
    </row>
    <row r="2118" spans="1:2" x14ac:dyDescent="0.3">
      <c r="A2118" t="s">
        <v>8219</v>
      </c>
      <c r="B2118">
        <v>15</v>
      </c>
    </row>
    <row r="2119" spans="1:2" x14ac:dyDescent="0.3">
      <c r="A2119" t="s">
        <v>8219</v>
      </c>
      <c r="B2119">
        <v>30</v>
      </c>
    </row>
    <row r="2120" spans="1:2" x14ac:dyDescent="0.3">
      <c r="A2120" t="s">
        <v>8219</v>
      </c>
      <c r="B2120">
        <v>27</v>
      </c>
    </row>
    <row r="2121" spans="1:2" x14ac:dyDescent="0.3">
      <c r="A2121" t="s">
        <v>8219</v>
      </c>
      <c r="B2121">
        <v>28</v>
      </c>
    </row>
    <row r="2122" spans="1:2" x14ac:dyDescent="0.3">
      <c r="A2122" t="s">
        <v>8219</v>
      </c>
      <c r="B2122">
        <v>17</v>
      </c>
    </row>
    <row r="2123" spans="1:2" x14ac:dyDescent="0.3">
      <c r="A2123" t="s">
        <v>8219</v>
      </c>
      <c r="B2123">
        <v>50</v>
      </c>
    </row>
    <row r="2124" spans="1:2" x14ac:dyDescent="0.3">
      <c r="A2124" t="s">
        <v>8219</v>
      </c>
      <c r="B2124">
        <v>26</v>
      </c>
    </row>
    <row r="2125" spans="1:2" x14ac:dyDescent="0.3">
      <c r="A2125" t="s">
        <v>8219</v>
      </c>
      <c r="B2125">
        <v>88</v>
      </c>
    </row>
    <row r="2126" spans="1:2" x14ac:dyDescent="0.3">
      <c r="A2126" t="s">
        <v>8219</v>
      </c>
      <c r="B2126">
        <v>91</v>
      </c>
    </row>
    <row r="2127" spans="1:2" x14ac:dyDescent="0.3">
      <c r="A2127" t="s">
        <v>8219</v>
      </c>
      <c r="B2127">
        <v>3</v>
      </c>
    </row>
    <row r="2128" spans="1:2" x14ac:dyDescent="0.3">
      <c r="A2128" t="s">
        <v>8219</v>
      </c>
      <c r="B2128">
        <v>28</v>
      </c>
    </row>
    <row r="2129" spans="1:2" x14ac:dyDescent="0.3">
      <c r="A2129" t="s">
        <v>8219</v>
      </c>
      <c r="B2129">
        <v>77</v>
      </c>
    </row>
    <row r="2130" spans="1:2" x14ac:dyDescent="0.3">
      <c r="A2130" t="s">
        <v>8219</v>
      </c>
      <c r="B2130">
        <v>27</v>
      </c>
    </row>
    <row r="2131" spans="1:2" x14ac:dyDescent="0.3">
      <c r="A2131" t="s">
        <v>8219</v>
      </c>
      <c r="B2131">
        <v>107</v>
      </c>
    </row>
    <row r="2132" spans="1:2" x14ac:dyDescent="0.3">
      <c r="A2132" t="s">
        <v>8219</v>
      </c>
      <c r="B2132">
        <v>96</v>
      </c>
    </row>
    <row r="2133" spans="1:2" x14ac:dyDescent="0.3">
      <c r="A2133" t="s">
        <v>8219</v>
      </c>
      <c r="B2133">
        <v>56</v>
      </c>
    </row>
    <row r="2134" spans="1:2" x14ac:dyDescent="0.3">
      <c r="A2134" t="s">
        <v>8219</v>
      </c>
      <c r="B2134">
        <v>58</v>
      </c>
    </row>
    <row r="2135" spans="1:2" x14ac:dyDescent="0.3">
      <c r="A2135" t="s">
        <v>8219</v>
      </c>
      <c r="B2135">
        <v>15</v>
      </c>
    </row>
    <row r="2136" spans="1:2" x14ac:dyDescent="0.3">
      <c r="A2136" t="s">
        <v>8219</v>
      </c>
      <c r="B2136">
        <v>20</v>
      </c>
    </row>
    <row r="2137" spans="1:2" x14ac:dyDescent="0.3">
      <c r="A2137" t="s">
        <v>8219</v>
      </c>
      <c r="B2137">
        <v>38</v>
      </c>
    </row>
    <row r="2138" spans="1:2" x14ac:dyDescent="0.3">
      <c r="A2138" t="s">
        <v>8219</v>
      </c>
      <c r="B2138">
        <v>33</v>
      </c>
    </row>
    <row r="2139" spans="1:2" x14ac:dyDescent="0.3">
      <c r="A2139" t="s">
        <v>8219</v>
      </c>
      <c r="B2139">
        <v>57</v>
      </c>
    </row>
    <row r="2140" spans="1:2" x14ac:dyDescent="0.3">
      <c r="A2140" t="s">
        <v>8219</v>
      </c>
      <c r="B2140">
        <v>25</v>
      </c>
    </row>
    <row r="2141" spans="1:2" x14ac:dyDescent="0.3">
      <c r="A2141" t="s">
        <v>8219</v>
      </c>
      <c r="B2141">
        <v>14</v>
      </c>
    </row>
    <row r="2142" spans="1:2" x14ac:dyDescent="0.3">
      <c r="A2142" t="s">
        <v>8219</v>
      </c>
      <c r="B2142">
        <v>94</v>
      </c>
    </row>
    <row r="2143" spans="1:2" x14ac:dyDescent="0.3">
      <c r="A2143" t="s">
        <v>8219</v>
      </c>
      <c r="B2143">
        <v>59</v>
      </c>
    </row>
    <row r="2144" spans="1:2" x14ac:dyDescent="0.3">
      <c r="A2144" t="s">
        <v>8219</v>
      </c>
      <c r="B2144">
        <v>36</v>
      </c>
    </row>
    <row r="2145" spans="1:2" x14ac:dyDescent="0.3">
      <c r="A2145" t="s">
        <v>8219</v>
      </c>
      <c r="B2145">
        <v>115</v>
      </c>
    </row>
    <row r="2146" spans="1:2" x14ac:dyDescent="0.3">
      <c r="A2146" t="s">
        <v>8219</v>
      </c>
      <c r="B2146">
        <v>30</v>
      </c>
    </row>
    <row r="2147" spans="1:2" x14ac:dyDescent="0.3">
      <c r="A2147" t="s">
        <v>8219</v>
      </c>
      <c r="B2147">
        <v>52</v>
      </c>
    </row>
    <row r="2148" spans="1:2" x14ac:dyDescent="0.3">
      <c r="A2148" t="s">
        <v>8219</v>
      </c>
      <c r="B2148">
        <v>27</v>
      </c>
    </row>
    <row r="2149" spans="1:2" x14ac:dyDescent="0.3">
      <c r="A2149" t="s">
        <v>8219</v>
      </c>
      <c r="B2149">
        <v>24</v>
      </c>
    </row>
    <row r="2150" spans="1:2" x14ac:dyDescent="0.3">
      <c r="A2150" t="s">
        <v>8219</v>
      </c>
      <c r="B2150">
        <v>10</v>
      </c>
    </row>
    <row r="2151" spans="1:2" x14ac:dyDescent="0.3">
      <c r="A2151" t="s">
        <v>8219</v>
      </c>
      <c r="B2151">
        <v>30</v>
      </c>
    </row>
    <row r="2152" spans="1:2" x14ac:dyDescent="0.3">
      <c r="A2152" t="s">
        <v>8219</v>
      </c>
      <c r="B2152">
        <v>71</v>
      </c>
    </row>
    <row r="2153" spans="1:2" x14ac:dyDescent="0.3">
      <c r="A2153" t="s">
        <v>8219</v>
      </c>
      <c r="B2153">
        <v>10</v>
      </c>
    </row>
    <row r="2154" spans="1:2" x14ac:dyDescent="0.3">
      <c r="A2154" t="s">
        <v>8219</v>
      </c>
      <c r="B2154">
        <v>24</v>
      </c>
    </row>
    <row r="2155" spans="1:2" x14ac:dyDescent="0.3">
      <c r="A2155" t="s">
        <v>8219</v>
      </c>
      <c r="B2155">
        <v>38</v>
      </c>
    </row>
    <row r="2156" spans="1:2" x14ac:dyDescent="0.3">
      <c r="A2156" t="s">
        <v>8219</v>
      </c>
      <c r="B2156">
        <v>26</v>
      </c>
    </row>
    <row r="2157" spans="1:2" x14ac:dyDescent="0.3">
      <c r="A2157" t="s">
        <v>8219</v>
      </c>
      <c r="B2157">
        <v>19</v>
      </c>
    </row>
    <row r="2158" spans="1:2" x14ac:dyDescent="0.3">
      <c r="A2158" t="s">
        <v>8219</v>
      </c>
      <c r="B2158">
        <v>11</v>
      </c>
    </row>
    <row r="2159" spans="1:2" x14ac:dyDescent="0.3">
      <c r="A2159" t="s">
        <v>8219</v>
      </c>
      <c r="B2159">
        <v>27</v>
      </c>
    </row>
    <row r="2160" spans="1:2" x14ac:dyDescent="0.3">
      <c r="A2160" t="s">
        <v>8219</v>
      </c>
      <c r="B2160">
        <v>34</v>
      </c>
    </row>
    <row r="2161" spans="1:2" x14ac:dyDescent="0.3">
      <c r="A2161" t="s">
        <v>8219</v>
      </c>
      <c r="B2161">
        <v>20</v>
      </c>
    </row>
    <row r="2162" spans="1:2" x14ac:dyDescent="0.3">
      <c r="A2162" t="s">
        <v>8219</v>
      </c>
      <c r="B2162">
        <v>37</v>
      </c>
    </row>
    <row r="2163" spans="1:2" x14ac:dyDescent="0.3">
      <c r="A2163" t="s">
        <v>8219</v>
      </c>
      <c r="B2163">
        <v>20</v>
      </c>
    </row>
    <row r="2164" spans="1:2" x14ac:dyDescent="0.3">
      <c r="A2164" t="s">
        <v>8219</v>
      </c>
      <c r="B2164">
        <v>10</v>
      </c>
    </row>
    <row r="2165" spans="1:2" x14ac:dyDescent="0.3">
      <c r="A2165" t="s">
        <v>8219</v>
      </c>
      <c r="B2165">
        <v>26</v>
      </c>
    </row>
    <row r="2166" spans="1:2" x14ac:dyDescent="0.3">
      <c r="A2166" t="s">
        <v>8219</v>
      </c>
      <c r="B2166">
        <v>20</v>
      </c>
    </row>
    <row r="2167" spans="1:2" x14ac:dyDescent="0.3">
      <c r="A2167" t="s">
        <v>8219</v>
      </c>
      <c r="B2167">
        <v>46</v>
      </c>
    </row>
    <row r="2168" spans="1:2" x14ac:dyDescent="0.3">
      <c r="A2168" t="s">
        <v>8219</v>
      </c>
      <c r="B2168">
        <v>76</v>
      </c>
    </row>
    <row r="2169" spans="1:2" x14ac:dyDescent="0.3">
      <c r="A2169" t="s">
        <v>8219</v>
      </c>
      <c r="B2169">
        <v>41</v>
      </c>
    </row>
    <row r="2170" spans="1:2" x14ac:dyDescent="0.3">
      <c r="A2170" t="s">
        <v>8219</v>
      </c>
      <c r="B2170">
        <v>7</v>
      </c>
    </row>
    <row r="2171" spans="1:2" x14ac:dyDescent="0.3">
      <c r="A2171" t="s">
        <v>8219</v>
      </c>
      <c r="B2171">
        <v>49</v>
      </c>
    </row>
    <row r="2172" spans="1:2" x14ac:dyDescent="0.3">
      <c r="A2172" t="s">
        <v>8219</v>
      </c>
      <c r="B2172">
        <v>26</v>
      </c>
    </row>
    <row r="2173" spans="1:2" x14ac:dyDescent="0.3">
      <c r="A2173" t="s">
        <v>8219</v>
      </c>
      <c r="B2173">
        <v>65</v>
      </c>
    </row>
    <row r="2174" spans="1:2" x14ac:dyDescent="0.3">
      <c r="A2174" t="s">
        <v>8219</v>
      </c>
      <c r="B2174">
        <v>28</v>
      </c>
    </row>
    <row r="2175" spans="1:2" x14ac:dyDescent="0.3">
      <c r="A2175" t="s">
        <v>8219</v>
      </c>
      <c r="B2175">
        <v>8</v>
      </c>
    </row>
    <row r="2176" spans="1:2" x14ac:dyDescent="0.3">
      <c r="A2176" t="s">
        <v>8219</v>
      </c>
      <c r="B2176">
        <v>3</v>
      </c>
    </row>
    <row r="2177" spans="1:2" x14ac:dyDescent="0.3">
      <c r="A2177" t="s">
        <v>8219</v>
      </c>
      <c r="B2177">
        <v>9</v>
      </c>
    </row>
    <row r="2178" spans="1:2" x14ac:dyDescent="0.3">
      <c r="A2178" t="s">
        <v>8219</v>
      </c>
      <c r="B2178">
        <v>9</v>
      </c>
    </row>
    <row r="2179" spans="1:2" x14ac:dyDescent="0.3">
      <c r="A2179" t="s">
        <v>8219</v>
      </c>
      <c r="B2179">
        <v>20</v>
      </c>
    </row>
    <row r="2180" spans="1:2" x14ac:dyDescent="0.3">
      <c r="A2180" t="s">
        <v>8219</v>
      </c>
      <c r="B2180">
        <v>57</v>
      </c>
    </row>
    <row r="2181" spans="1:2" x14ac:dyDescent="0.3">
      <c r="A2181" t="s">
        <v>8219</v>
      </c>
      <c r="B2181">
        <v>8</v>
      </c>
    </row>
    <row r="2182" spans="1:2" x14ac:dyDescent="0.3">
      <c r="A2182" t="s">
        <v>8219</v>
      </c>
      <c r="B2182">
        <v>14</v>
      </c>
    </row>
    <row r="2183" spans="1:2" x14ac:dyDescent="0.3">
      <c r="A2183" t="s">
        <v>8219</v>
      </c>
      <c r="B2183">
        <v>17</v>
      </c>
    </row>
    <row r="2184" spans="1:2" x14ac:dyDescent="0.3">
      <c r="A2184" t="s">
        <v>8219</v>
      </c>
      <c r="B2184">
        <v>100</v>
      </c>
    </row>
    <row r="2185" spans="1:2" x14ac:dyDescent="0.3">
      <c r="A2185" t="s">
        <v>8219</v>
      </c>
      <c r="B2185">
        <v>32</v>
      </c>
    </row>
    <row r="2186" spans="1:2" x14ac:dyDescent="0.3">
      <c r="A2186" t="s">
        <v>8219</v>
      </c>
      <c r="B2186">
        <v>3</v>
      </c>
    </row>
  </sheetData>
  <conditionalFormatting sqref="G2:G7 A1:A2186">
    <cfRule type="cellIs" dxfId="42" priority="51" operator="equal">
      <formula>"live"</formula>
    </cfRule>
    <cfRule type="cellIs" dxfId="41" priority="52" operator="equal">
      <formula>"canceled"</formula>
    </cfRule>
    <cfRule type="cellIs" dxfId="40" priority="53" operator="equal">
      <formula>"cancelled"</formula>
    </cfRule>
    <cfRule type="cellIs" dxfId="39" priority="54" operator="equal">
      <formula>"failed"</formula>
    </cfRule>
    <cfRule type="cellIs" dxfId="38" priority="56" operator="equal">
      <formula>"successful"</formula>
    </cfRule>
    <cfRule type="cellIs" dxfId="37" priority="57" operator="equal">
      <formula>"""successful"""</formula>
    </cfRule>
    <cfRule type="colorScale" priority="58">
      <colorScale>
        <cfvo type="min"/>
        <cfvo type="max"/>
        <color rgb="FF63BE7B"/>
        <color rgb="FFFFEF9C"/>
      </colorScale>
    </cfRule>
    <cfRule type="containsText" priority="59" operator="containsText" text="S+$E$1uccessful&quot;">
      <formula>NOT(ISERROR(SEARCH("S+$E$1uccessful""",A1)))</formula>
    </cfRule>
    <cfRule type="cellIs" dxfId="36" priority="60" operator="equal">
      <formula>"""successful"""</formula>
    </cfRule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">
    <cfRule type="cellIs" dxfId="35" priority="55" operator="equal">
      <formula>"failed"</formula>
    </cfRule>
  </conditionalFormatting>
  <conditionalFormatting sqref="B1">
    <cfRule type="cellIs" dxfId="34" priority="41" operator="equal">
      <formula>"live"</formula>
    </cfRule>
    <cfRule type="cellIs" dxfId="33" priority="42" operator="equal">
      <formula>"canceled"</formula>
    </cfRule>
    <cfRule type="cellIs" dxfId="32" priority="43" operator="equal">
      <formula>"cancelled"</formula>
    </cfRule>
    <cfRule type="cellIs" dxfId="31" priority="44" operator="equal">
      <formula>"failed"</formula>
    </cfRule>
    <cfRule type="cellIs" dxfId="30" priority="45" operator="equal">
      <formula>"successful"</formula>
    </cfRule>
    <cfRule type="cellIs" dxfId="29" priority="46" operator="equal">
      <formula>"""successful"""</formula>
    </cfRule>
    <cfRule type="colorScale" priority="47">
      <colorScale>
        <cfvo type="min"/>
        <cfvo type="max"/>
        <color rgb="FF63BE7B"/>
        <color rgb="FFFFEF9C"/>
      </colorScale>
    </cfRule>
    <cfRule type="containsText" priority="48" operator="containsText" text="S+$E$1uccessful&quot;">
      <formula>NOT(ISERROR(SEARCH("S+$E$1uccessful""",B1)))</formula>
    </cfRule>
    <cfRule type="cellIs" dxfId="28" priority="49" operator="equal">
      <formula>"""successful"""</formula>
    </cfRule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">
    <cfRule type="cellIs" dxfId="27" priority="31" operator="equal">
      <formula>"live"</formula>
    </cfRule>
    <cfRule type="cellIs" dxfId="26" priority="32" operator="equal">
      <formula>"canceled"</formula>
    </cfRule>
    <cfRule type="cellIs" dxfId="25" priority="33" operator="equal">
      <formula>"cancelled"</formula>
    </cfRule>
    <cfRule type="cellIs" dxfId="24" priority="34" operator="equal">
      <formula>"failed"</formula>
    </cfRule>
    <cfRule type="cellIs" dxfId="23" priority="35" operator="equal">
      <formula>"successful"</formula>
    </cfRule>
    <cfRule type="cellIs" dxfId="22" priority="36" operator="equal">
      <formula>"""successful"""</formula>
    </cfRule>
    <cfRule type="colorScale" priority="37">
      <colorScale>
        <cfvo type="min"/>
        <cfvo type="max"/>
        <color rgb="FF63BE7B"/>
        <color rgb="FFFFEF9C"/>
      </colorScale>
    </cfRule>
    <cfRule type="containsText" priority="38" operator="containsText" text="S+$E$1uccessful&quot;">
      <formula>NOT(ISERROR(SEARCH("S+$E$1uccessful""",D1)))</formula>
    </cfRule>
    <cfRule type="cellIs" dxfId="21" priority="39" operator="equal">
      <formula>"""successful"""</formula>
    </cfRule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">
    <cfRule type="cellIs" dxfId="20" priority="21" operator="equal">
      <formula>"live"</formula>
    </cfRule>
    <cfRule type="cellIs" dxfId="19" priority="22" operator="equal">
      <formula>"canceled"</formula>
    </cfRule>
    <cfRule type="cellIs" dxfId="18" priority="23" operator="equal">
      <formula>"cancelled"</formula>
    </cfRule>
    <cfRule type="cellIs" dxfId="17" priority="24" operator="equal">
      <formula>"failed"</formula>
    </cfRule>
    <cfRule type="cellIs" dxfId="16" priority="25" operator="equal">
      <formula>"successful"</formula>
    </cfRule>
    <cfRule type="cellIs" dxfId="15" priority="26" operator="equal">
      <formula>"""successful"""</formula>
    </cfRule>
    <cfRule type="colorScale" priority="27">
      <colorScale>
        <cfvo type="min"/>
        <cfvo type="max"/>
        <color rgb="FF63BE7B"/>
        <color rgb="FFFFEF9C"/>
      </colorScale>
    </cfRule>
    <cfRule type="containsText" priority="28" operator="containsText" text="S+$E$1uccessful&quot;">
      <formula>NOT(ISERROR(SEARCH("S+$E$1uccessful""",E1)))</formula>
    </cfRule>
    <cfRule type="cellIs" dxfId="14" priority="29" operator="equal">
      <formula>"""successful"""</formula>
    </cfRule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:D1531">
    <cfRule type="cellIs" dxfId="13" priority="11" operator="equal">
      <formula>"live"</formula>
    </cfRule>
    <cfRule type="cellIs" dxfId="12" priority="12" operator="equal">
      <formula>"canceled"</formula>
    </cfRule>
    <cfRule type="cellIs" dxfId="11" priority="13" operator="equal">
      <formula>"cancelled"</formula>
    </cfRule>
    <cfRule type="cellIs" dxfId="10" priority="14" operator="equal">
      <formula>"failed"</formula>
    </cfRule>
    <cfRule type="cellIs" dxfId="9" priority="15" operator="equal">
      <formula>"successful"</formula>
    </cfRule>
    <cfRule type="cellIs" dxfId="8" priority="16" operator="equal">
      <formula>"""successful"""</formula>
    </cfRule>
    <cfRule type="colorScale" priority="17">
      <colorScale>
        <cfvo type="min"/>
        <cfvo type="max"/>
        <color rgb="FF63BE7B"/>
        <color rgb="FFFFEF9C"/>
      </colorScale>
    </cfRule>
    <cfRule type="containsText" priority="18" operator="containsText" text="S+$E$1uccessful&quot;">
      <formula>NOT(ISERROR(SEARCH("S+$E$1uccessful""",D2)))</formula>
    </cfRule>
    <cfRule type="cellIs" dxfId="7" priority="19" operator="equal">
      <formula>"""successful"""</formula>
    </cfRule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8:G9">
    <cfRule type="cellIs" dxfId="6" priority="1" operator="equal">
      <formula>"live"</formula>
    </cfRule>
    <cfRule type="cellIs" dxfId="5" priority="2" operator="equal">
      <formula>"canceled"</formula>
    </cfRule>
    <cfRule type="cellIs" dxfId="4" priority="3" operator="equal">
      <formula>"cancelled"</formula>
    </cfRule>
    <cfRule type="cellIs" dxfId="3" priority="4" operator="equal">
      <formula>"failed"</formula>
    </cfRule>
    <cfRule type="cellIs" dxfId="2" priority="5" operator="equal">
      <formula>"successful"</formula>
    </cfRule>
    <cfRule type="cellIs" dxfId="1" priority="6" operator="equal">
      <formula>"""successful"""</formula>
    </cfRule>
    <cfRule type="colorScale" priority="7">
      <colorScale>
        <cfvo type="min"/>
        <cfvo type="max"/>
        <color rgb="FF63BE7B"/>
        <color rgb="FFFFEF9C"/>
      </colorScale>
    </cfRule>
    <cfRule type="containsText" priority="8" operator="containsText" text="S+$E$1uccessful&quot;">
      <formula>NOT(ISERROR(SEARCH("S+$E$1uccessful""",G8)))</formula>
    </cfRule>
    <cfRule type="cellIs" dxfId="0" priority="9" operator="equal">
      <formula>"""successful"""</formula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Campaign Details</vt:lpstr>
      <vt:lpstr>State vs Parent-Category</vt:lpstr>
      <vt:lpstr>State vs Sub-Category</vt:lpstr>
      <vt:lpstr>State vs Months</vt:lpstr>
      <vt:lpstr>State vs Funding Goals</vt:lpstr>
      <vt:lpstr>Stats SuccessFail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Cecilia</cp:lastModifiedBy>
  <dcterms:created xsi:type="dcterms:W3CDTF">2017-04-20T15:17:24Z</dcterms:created>
  <dcterms:modified xsi:type="dcterms:W3CDTF">2021-02-22T15:16:12Z</dcterms:modified>
</cp:coreProperties>
</file>