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espa\OneDrive\Desktop\"/>
    </mc:Choice>
  </mc:AlternateContent>
  <xr:revisionPtr revIDLastSave="0" documentId="13_ncr:1_{EBFE9B54-A55C-4A19-A19F-A2499247A0BF}" xr6:coauthVersionLast="47" xr6:coauthVersionMax="47" xr10:uidLastSave="{00000000-0000-0000-0000-000000000000}"/>
  <bookViews>
    <workbookView xWindow="48480" yWindow="-120" windowWidth="29040" windowHeight="17520" activeTab="4" xr2:uid="{46FF7AFF-BA15-47C5-9106-954F2005070C}"/>
  </bookViews>
  <sheets>
    <sheet name="Ybus" sheetId="1" r:id="rId1"/>
    <sheet name="Power Mismatch from Flat Start" sheetId="2" r:id="rId2"/>
    <sheet name="Jacobian from Flat Start" sheetId="3" r:id="rId3"/>
    <sheet name="Final Jacobian" sheetId="5" r:id="rId4"/>
    <sheet name="Final Bus Voltages and Ang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" i="5" l="1"/>
  <c r="T14" i="3"/>
  <c r="AD16" i="3"/>
  <c r="Z16" i="3"/>
  <c r="X16" i="3"/>
  <c r="W16" i="3"/>
  <c r="R16" i="3"/>
  <c r="AC15" i="3"/>
  <c r="AB15" i="3"/>
  <c r="AA15" i="3"/>
  <c r="V15" i="3"/>
  <c r="U15" i="3"/>
  <c r="T15" i="3"/>
  <c r="S15" i="3"/>
  <c r="AC14" i="3"/>
  <c r="AB14" i="3"/>
  <c r="AA14" i="3"/>
  <c r="Z14" i="3"/>
  <c r="U14" i="3"/>
  <c r="S14" i="3"/>
  <c r="R14" i="3"/>
  <c r="AC13" i="3"/>
  <c r="AB13" i="3"/>
  <c r="AA13" i="3"/>
  <c r="Y13" i="3"/>
  <c r="U13" i="3"/>
  <c r="T13" i="3"/>
  <c r="S13" i="3"/>
  <c r="Q13" i="3"/>
  <c r="AD12" i="3"/>
  <c r="AB12" i="3"/>
  <c r="Z12" i="3"/>
  <c r="Y12" i="3"/>
  <c r="W12" i="3"/>
  <c r="T12" i="3"/>
  <c r="R12" i="3"/>
  <c r="Q12" i="3"/>
  <c r="AA11" i="3"/>
  <c r="Z11" i="3"/>
  <c r="Y11" i="3"/>
  <c r="S11" i="3"/>
  <c r="R11" i="3"/>
  <c r="Q11" i="3"/>
  <c r="AD10" i="3"/>
  <c r="X10" i="3"/>
  <c r="W10" i="3"/>
  <c r="AD9" i="3"/>
  <c r="Z9" i="3"/>
  <c r="X9" i="3"/>
  <c r="W9" i="3"/>
  <c r="R9" i="3"/>
  <c r="AC8" i="3"/>
  <c r="V8" i="3"/>
  <c r="U8" i="3"/>
  <c r="AC7" i="3"/>
  <c r="AB7" i="3"/>
  <c r="AA7" i="3"/>
  <c r="V7" i="3"/>
  <c r="U7" i="3"/>
  <c r="T7" i="3"/>
  <c r="S7" i="3"/>
  <c r="AC6" i="3"/>
  <c r="AB6" i="3"/>
  <c r="AA6" i="3"/>
  <c r="Z6" i="3"/>
  <c r="U6" i="3"/>
  <c r="T6" i="3"/>
  <c r="S6" i="3"/>
  <c r="R6" i="3"/>
  <c r="AC5" i="3"/>
  <c r="AB5" i="3"/>
  <c r="AA5" i="3"/>
  <c r="Y5" i="3"/>
  <c r="U5" i="3"/>
  <c r="T5" i="3"/>
  <c r="S5" i="3"/>
  <c r="Q5" i="3"/>
  <c r="AD4" i="3"/>
  <c r="AB4" i="3"/>
  <c r="Z4" i="3"/>
  <c r="Y4" i="3"/>
  <c r="W4" i="3"/>
  <c r="T4" i="3"/>
  <c r="R4" i="3"/>
  <c r="Q4" i="3"/>
  <c r="AA3" i="3"/>
  <c r="Z3" i="3"/>
  <c r="Y3" i="3"/>
  <c r="S3" i="3"/>
  <c r="R3" i="3"/>
  <c r="Q3" i="3"/>
  <c r="Y3" i="5"/>
  <c r="Z3" i="5"/>
  <c r="AA3" i="5"/>
  <c r="V7" i="5"/>
  <c r="V8" i="5"/>
  <c r="V15" i="5"/>
  <c r="U5" i="5"/>
  <c r="U6" i="5"/>
  <c r="U7" i="5"/>
  <c r="U8" i="5"/>
  <c r="S5" i="5"/>
  <c r="S6" i="5"/>
  <c r="S7" i="5"/>
  <c r="AD4" i="5"/>
  <c r="AD9" i="5"/>
  <c r="AD10" i="5"/>
  <c r="Q3" i="5"/>
  <c r="Q4" i="5"/>
  <c r="Q5" i="5"/>
  <c r="AD12" i="5"/>
  <c r="AD16" i="5"/>
  <c r="AC13" i="5"/>
  <c r="AC14" i="5"/>
  <c r="AC15" i="5"/>
  <c r="AB12" i="5"/>
  <c r="AB13" i="5"/>
  <c r="AB14" i="5"/>
  <c r="AB15" i="5"/>
  <c r="AA11" i="5"/>
  <c r="AA13" i="5"/>
  <c r="AA14" i="5"/>
  <c r="AA15" i="5"/>
  <c r="Y11" i="5"/>
  <c r="Y12" i="5"/>
  <c r="Y13" i="5"/>
  <c r="Z11" i="5"/>
  <c r="Z12" i="5"/>
  <c r="Z14" i="5"/>
  <c r="Z16" i="5"/>
  <c r="X16" i="5"/>
  <c r="W12" i="5"/>
  <c r="W16" i="5"/>
  <c r="U13" i="5"/>
  <c r="U14" i="5"/>
  <c r="U15" i="5"/>
  <c r="T12" i="5"/>
  <c r="T13" i="5"/>
  <c r="T14" i="5"/>
  <c r="T15" i="5"/>
  <c r="S11" i="5"/>
  <c r="S13" i="5"/>
  <c r="S14" i="5"/>
  <c r="S15" i="5"/>
  <c r="R11" i="5"/>
  <c r="R12" i="5"/>
  <c r="R14" i="5"/>
  <c r="R16" i="5"/>
  <c r="Q11" i="5"/>
  <c r="Q12" i="5"/>
  <c r="Q13" i="5"/>
  <c r="Z9" i="5"/>
  <c r="AC8" i="5"/>
  <c r="AA7" i="5"/>
  <c r="AB7" i="5"/>
  <c r="AC7" i="5"/>
  <c r="Z6" i="5"/>
  <c r="AA6" i="5"/>
  <c r="AB6" i="5"/>
  <c r="AC6" i="5"/>
  <c r="Y5" i="5"/>
  <c r="AA5" i="5"/>
  <c r="AB5" i="5"/>
  <c r="AC5" i="5"/>
  <c r="Y4" i="5"/>
  <c r="Z4" i="5"/>
  <c r="AB4" i="5"/>
  <c r="R3" i="5"/>
  <c r="S3" i="5"/>
  <c r="R4" i="5"/>
  <c r="T4" i="5"/>
  <c r="W4" i="5"/>
  <c r="T5" i="5"/>
  <c r="R6" i="5"/>
  <c r="T6" i="5"/>
  <c r="T7" i="5"/>
  <c r="R9" i="5"/>
  <c r="W9" i="5"/>
  <c r="X9" i="5"/>
  <c r="W10" i="5"/>
  <c r="X10" i="5"/>
  <c r="H11" i="4"/>
  <c r="H4" i="4"/>
  <c r="H5" i="4"/>
  <c r="H6" i="4"/>
  <c r="H7" i="4"/>
  <c r="H8" i="4"/>
  <c r="H9" i="4"/>
  <c r="H10" i="4"/>
  <c r="H3" i="4"/>
  <c r="E4" i="4"/>
  <c r="I4" i="4" s="1"/>
  <c r="E5" i="4"/>
  <c r="I5" i="4" s="1"/>
  <c r="E6" i="4"/>
  <c r="I6" i="4" s="1"/>
  <c r="E7" i="4"/>
  <c r="I7" i="4" s="1"/>
  <c r="E8" i="4"/>
  <c r="I8" i="4" s="1"/>
  <c r="E9" i="4"/>
  <c r="I9" i="4" s="1"/>
  <c r="E10" i="4"/>
  <c r="I10" i="4" s="1"/>
  <c r="E11" i="4"/>
  <c r="I11" i="4" s="1"/>
  <c r="E3" i="4"/>
  <c r="F15" i="2"/>
  <c r="F16" i="2"/>
  <c r="F17" i="2"/>
  <c r="F18" i="2"/>
  <c r="F19" i="2"/>
  <c r="F20" i="2"/>
  <c r="F21" i="2"/>
  <c r="F22" i="2"/>
  <c r="F14" i="2"/>
  <c r="D15" i="2"/>
  <c r="D16" i="2"/>
  <c r="D17" i="2"/>
  <c r="D18" i="2"/>
  <c r="D19" i="2"/>
  <c r="D20" i="2"/>
  <c r="D21" i="2"/>
  <c r="D22" i="2"/>
  <c r="D14" i="2"/>
  <c r="F4" i="2"/>
  <c r="F5" i="2"/>
  <c r="F6" i="2"/>
  <c r="F7" i="2"/>
  <c r="F8" i="2"/>
  <c r="F9" i="2"/>
  <c r="F10" i="2"/>
  <c r="F11" i="2"/>
  <c r="F3" i="2"/>
  <c r="D4" i="2"/>
  <c r="D5" i="2"/>
  <c r="D6" i="2"/>
  <c r="D7" i="2"/>
  <c r="D8" i="2"/>
  <c r="D9" i="2"/>
  <c r="D10" i="2"/>
  <c r="D11" i="2"/>
  <c r="D3" i="2"/>
</calcChain>
</file>

<file path=xl/sharedStrings.xml><?xml version="1.0" encoding="utf-8"?>
<sst xmlns="http://schemas.openxmlformats.org/spreadsheetml/2006/main" count="389" uniqueCount="106">
  <si>
    <t>Bus</t>
  </si>
  <si>
    <t>Name</t>
  </si>
  <si>
    <t>Bus     1</t>
  </si>
  <si>
    <t>Bus     2</t>
  </si>
  <si>
    <t>Bus     3</t>
  </si>
  <si>
    <t>Bus     4</t>
  </si>
  <si>
    <t>Bus     5</t>
  </si>
  <si>
    <t>Bus     6</t>
  </si>
  <si>
    <t>Bus     7</t>
  </si>
  <si>
    <t>Bus     8</t>
  </si>
  <si>
    <t>Bus     9</t>
  </si>
  <si>
    <t>1.46 - j14.63</t>
  </si>
  <si>
    <t>38.49 - j128.03</t>
  </si>
  <si>
    <t>50.25 - j153.89</t>
  </si>
  <si>
    <t>47.23 - j144.60</t>
  </si>
  <si>
    <t>41.25 - j140.50</t>
  </si>
  <si>
    <t>1.58 - j18.98</t>
  </si>
  <si>
    <t>27.91 - j95.66</t>
  </si>
  <si>
    <t>*-1.46 + J14.63</t>
  </si>
  <si>
    <t>*-26.45 + J81.05</t>
  </si>
  <si>
    <t>*-10.58 + J32.42</t>
  </si>
  <si>
    <t>*-13.22 + J40.52</t>
  </si>
  <si>
    <t>*-7.56 + J23.16</t>
  </si>
  <si>
    <t>*-1.58 + J18.98</t>
  </si>
  <si>
    <t>*-1.58 - j18.98</t>
  </si>
  <si>
    <t>Ybus from PowerWorld</t>
  </si>
  <si>
    <t>Bus1</t>
  </si>
  <si>
    <t>Bus2</t>
  </si>
  <si>
    <t>Bus3</t>
  </si>
  <si>
    <t>Bus4</t>
  </si>
  <si>
    <t>Bus5</t>
  </si>
  <si>
    <t>Bus6</t>
  </si>
  <si>
    <t>Bus7</t>
  </si>
  <si>
    <t>Bus8</t>
  </si>
  <si>
    <t>1.46329-14.63290j</t>
  </si>
  <si>
    <t>-1.463290+ 14.632900j</t>
  </si>
  <si>
    <t>0.000000+ 0.000000j</t>
  </si>
  <si>
    <t>0.000000+  0.000000j</t>
  </si>
  <si>
    <t>0.00000+ 0.00000j</t>
  </si>
  <si>
    <t>-1.46329+14.63290j</t>
  </si>
  <si>
    <t>38.492118-128.034678j</t>
  </si>
  <si>
    <t>-26.449163+ 81.048190j</t>
  </si>
  <si>
    <t>-10.579665+ 32.419276j</t>
  </si>
  <si>
    <t>-13.224581+ 40.524095j</t>
  </si>
  <si>
    <t>47.230648-144.606919j</t>
  </si>
  <si>
    <t>-7.556904+ 23.156626j</t>
  </si>
  <si>
    <t>41.255563-140.497805j</t>
  </si>
  <si>
    <t>-1.581819+18.981824j</t>
  </si>
  <si>
    <t>-1.581819+ 18.981824j</t>
  </si>
  <si>
    <t>1.581819-18.981824j</t>
  </si>
  <si>
    <t>-1.463290+14.632900j</t>
  </si>
  <si>
    <t>Bus9</t>
  </si>
  <si>
    <t>50.253409-153.888337j</t>
  </si>
  <si>
    <t>-26.449163+81.048190j</t>
  </si>
  <si>
    <t>27.912453-95.662322j</t>
  </si>
  <si>
    <t>Ybus from Code</t>
  </si>
  <si>
    <t>Type</t>
  </si>
  <si>
    <t>Mismatch MW</t>
  </si>
  <si>
    <t>Mismatch Mvar</t>
  </si>
  <si>
    <t>Slack</t>
  </si>
  <si>
    <t>PQ</t>
  </si>
  <si>
    <t>PV</t>
  </si>
  <si>
    <t>Mismatches from Flat Start from PowerWorld</t>
  </si>
  <si>
    <t>Mismatches from Flat Start from Code</t>
  </si>
  <si>
    <t>Mismatch P in p.u.</t>
  </si>
  <si>
    <t>Mismatch Q in p.u.</t>
  </si>
  <si>
    <t>∂δ Bus2</t>
  </si>
  <si>
    <t>∂δ Bus3</t>
  </si>
  <si>
    <t>∂δ Bus4</t>
  </si>
  <si>
    <t>∂δ Bus5</t>
  </si>
  <si>
    <t>∂δ Bus6</t>
  </si>
  <si>
    <t>∂δ Bus7</t>
  </si>
  <si>
    <t>∂δ Bus8</t>
  </si>
  <si>
    <t>∂δ Bus9</t>
  </si>
  <si>
    <t>∂V Bus2</t>
  </si>
  <si>
    <t>∂V Bus3</t>
  </si>
  <si>
    <t>∂V Bus4</t>
  </si>
  <si>
    <t>∂V Bus5</t>
  </si>
  <si>
    <t>∂V Bus6</t>
  </si>
  <si>
    <t>∂V Bus8</t>
  </si>
  <si>
    <t>∂P Bus2</t>
  </si>
  <si>
    <t>∂P Bus3</t>
  </si>
  <si>
    <t>∂P Bus4</t>
  </si>
  <si>
    <t>∂P Bus5</t>
  </si>
  <si>
    <t>∂P Bus6</t>
  </si>
  <si>
    <t>∂P Bus7</t>
  </si>
  <si>
    <t>∂P Bus8</t>
  </si>
  <si>
    <t>∂P Bus9</t>
  </si>
  <si>
    <t>∂Q Bus2</t>
  </si>
  <si>
    <t>∂Q Bus3</t>
  </si>
  <si>
    <t>∂Q Bus4</t>
  </si>
  <si>
    <t>∂Q Bus5</t>
  </si>
  <si>
    <t>∂Q Bus6</t>
  </si>
  <si>
    <t>∂Q Bus8</t>
  </si>
  <si>
    <t>Jacobian from Flat Start from Code</t>
  </si>
  <si>
    <t>Jacobian from Flat Start from PowerWorld</t>
  </si>
  <si>
    <t>Final Voltages and Angles from PowerWorld</t>
  </si>
  <si>
    <t>Bus Angle (Degrees)</t>
  </si>
  <si>
    <t>Bus Angle (Radians)</t>
  </si>
  <si>
    <t>Bus Voltage (p.u.)</t>
  </si>
  <si>
    <t>Final Voltages and Angles from Code</t>
  </si>
  <si>
    <t>Final Jacobian from Code</t>
  </si>
  <si>
    <t>Percent Difference</t>
  </si>
  <si>
    <t>Voltage</t>
  </si>
  <si>
    <t>Angle</t>
  </si>
  <si>
    <t>Final Jacobian from PowerWorld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</si>
</sst>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33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2" fillId="11" borderId="0" xfId="0" applyFont="1" applyFill="1"/>
    <xf numFmtId="9" fontId="0" fillId="0" borderId="0" xfId="1" applyFont="1" applyBorder="1"/>
    <xf numFmtId="10" fontId="0" fillId="0" borderId="0" xfId="1" applyNumberFormat="1" applyFont="1"/>
    <xf numFmtId="10" fontId="0" fillId="0" borderId="0" xfId="1" applyNumberFormat="1" applyFont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2" fillId="16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2" fillId="15" borderId="0" xfId="0" applyFont="1" applyFill="1" applyAlignment="1">
      <alignment horizontal="center"/>
    </xf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CC"/>
      <color rgb="FF9933FF"/>
      <color rgb="FFCCCC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88AF4-2084-4261-9612-231617D67D49}">
  <dimension ref="A1:J22"/>
  <sheetViews>
    <sheetView workbookViewId="0">
      <selection activeCell="F41" sqref="F41"/>
    </sheetView>
  </sheetViews>
  <sheetFormatPr defaultRowHeight="14.25" x14ac:dyDescent="0.45"/>
  <cols>
    <col min="2" max="2" width="17" bestFit="1" customWidth="1"/>
    <col min="3" max="3" width="20.33203125" bestFit="1" customWidth="1"/>
    <col min="4" max="4" width="20" bestFit="1" customWidth="1"/>
    <col min="5" max="7" width="20.33203125" bestFit="1" customWidth="1"/>
    <col min="8" max="8" width="19" bestFit="1" customWidth="1"/>
    <col min="9" max="9" width="20" bestFit="1" customWidth="1"/>
    <col min="10" max="10" width="17" bestFit="1" customWidth="1"/>
  </cols>
  <sheetData>
    <row r="1" spans="1:10" x14ac:dyDescent="0.45">
      <c r="A1" s="8" t="s">
        <v>25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4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x14ac:dyDescent="0.45">
      <c r="A3" s="3" t="s">
        <v>2</v>
      </c>
      <c r="B3" s="1" t="s">
        <v>11</v>
      </c>
      <c r="C3" s="1" t="s">
        <v>18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 x14ac:dyDescent="0.45">
      <c r="A4" s="3" t="s">
        <v>3</v>
      </c>
      <c r="B4" s="1" t="s">
        <v>18</v>
      </c>
      <c r="C4" s="1" t="s">
        <v>12</v>
      </c>
      <c r="D4" s="1" t="s">
        <v>20</v>
      </c>
      <c r="E4" s="1" t="s">
        <v>19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x14ac:dyDescent="0.45">
      <c r="A5" s="3" t="s">
        <v>4</v>
      </c>
      <c r="B5" s="1">
        <v>0</v>
      </c>
      <c r="C5" s="1" t="s">
        <v>20</v>
      </c>
      <c r="D5" s="1" t="s">
        <v>13</v>
      </c>
      <c r="E5" s="1">
        <v>0</v>
      </c>
      <c r="F5" s="1" t="s">
        <v>21</v>
      </c>
      <c r="G5" s="1">
        <v>0</v>
      </c>
      <c r="H5" s="1">
        <v>0</v>
      </c>
      <c r="I5" s="1" t="s">
        <v>19</v>
      </c>
      <c r="J5" s="1">
        <v>0</v>
      </c>
    </row>
    <row r="6" spans="1:10" x14ac:dyDescent="0.45">
      <c r="A6" s="3" t="s">
        <v>5</v>
      </c>
      <c r="B6" s="1">
        <v>0</v>
      </c>
      <c r="C6" s="1" t="s">
        <v>19</v>
      </c>
      <c r="D6" s="1">
        <v>0</v>
      </c>
      <c r="E6" s="1" t="s">
        <v>14</v>
      </c>
      <c r="F6" s="1" t="s">
        <v>22</v>
      </c>
      <c r="G6" s="1" t="s">
        <v>21</v>
      </c>
      <c r="H6" s="1">
        <v>0</v>
      </c>
      <c r="I6" s="1">
        <v>0</v>
      </c>
      <c r="J6" s="1">
        <v>0</v>
      </c>
    </row>
    <row r="7" spans="1:10" x14ac:dyDescent="0.45">
      <c r="A7" s="3" t="s">
        <v>6</v>
      </c>
      <c r="B7" s="1">
        <v>0</v>
      </c>
      <c r="C7" s="1">
        <v>0</v>
      </c>
      <c r="D7" s="1" t="s">
        <v>21</v>
      </c>
      <c r="E7" s="1" t="s">
        <v>22</v>
      </c>
      <c r="F7" s="1" t="s">
        <v>14</v>
      </c>
      <c r="G7" s="1" t="s">
        <v>19</v>
      </c>
      <c r="H7" s="1">
        <v>0</v>
      </c>
      <c r="I7" s="1">
        <v>0</v>
      </c>
      <c r="J7" s="1">
        <v>0</v>
      </c>
    </row>
    <row r="8" spans="1:10" x14ac:dyDescent="0.45">
      <c r="A8" s="3" t="s">
        <v>7</v>
      </c>
      <c r="B8" s="1">
        <v>0</v>
      </c>
      <c r="C8" s="1">
        <v>0</v>
      </c>
      <c r="D8" s="1">
        <v>0</v>
      </c>
      <c r="E8" s="1" t="s">
        <v>21</v>
      </c>
      <c r="F8" s="1" t="s">
        <v>19</v>
      </c>
      <c r="G8" s="1" t="s">
        <v>15</v>
      </c>
      <c r="H8" s="1" t="s">
        <v>24</v>
      </c>
      <c r="I8" s="1">
        <v>0</v>
      </c>
      <c r="J8" s="1">
        <v>0</v>
      </c>
    </row>
    <row r="9" spans="1:10" x14ac:dyDescent="0.45">
      <c r="A9" s="3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 t="s">
        <v>23</v>
      </c>
      <c r="H9" s="1" t="s">
        <v>16</v>
      </c>
      <c r="I9" s="1">
        <v>0</v>
      </c>
      <c r="J9" s="1">
        <v>0</v>
      </c>
    </row>
    <row r="10" spans="1:10" x14ac:dyDescent="0.45">
      <c r="A10" s="3" t="s">
        <v>9</v>
      </c>
      <c r="B10" s="1">
        <v>0</v>
      </c>
      <c r="C10" s="1">
        <v>0</v>
      </c>
      <c r="D10" s="1" t="s">
        <v>19</v>
      </c>
      <c r="E10" s="1">
        <v>0</v>
      </c>
      <c r="F10" s="1">
        <v>0</v>
      </c>
      <c r="G10" s="1">
        <v>0</v>
      </c>
      <c r="H10" s="1">
        <v>0</v>
      </c>
      <c r="I10" s="1" t="s">
        <v>17</v>
      </c>
      <c r="J10" s="1" t="s">
        <v>18</v>
      </c>
    </row>
    <row r="11" spans="1:10" x14ac:dyDescent="0.45">
      <c r="A11" s="3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 t="s">
        <v>18</v>
      </c>
      <c r="J11" s="1" t="s">
        <v>11</v>
      </c>
    </row>
    <row r="12" spans="1:10" x14ac:dyDescent="0.45">
      <c r="A12" s="9" t="s">
        <v>55</v>
      </c>
      <c r="B12" s="9"/>
      <c r="C12" s="9"/>
      <c r="D12" s="9"/>
      <c r="E12" s="9"/>
      <c r="F12" s="9"/>
      <c r="G12" s="9"/>
      <c r="H12" s="9"/>
      <c r="I12" s="9"/>
      <c r="J12" s="9"/>
    </row>
    <row r="13" spans="1:10" x14ac:dyDescent="0.45">
      <c r="A13" s="2"/>
      <c r="B13" s="2" t="s">
        <v>26</v>
      </c>
      <c r="C13" s="2" t="s">
        <v>27</v>
      </c>
      <c r="D13" s="2" t="s">
        <v>28</v>
      </c>
      <c r="E13" s="2" t="s">
        <v>29</v>
      </c>
      <c r="F13" s="2" t="s">
        <v>30</v>
      </c>
      <c r="G13" s="2" t="s">
        <v>31</v>
      </c>
      <c r="H13" s="2" t="s">
        <v>32</v>
      </c>
      <c r="I13" s="2" t="s">
        <v>33</v>
      </c>
      <c r="J13" s="2" t="s">
        <v>51</v>
      </c>
    </row>
    <row r="14" spans="1:10" x14ac:dyDescent="0.45">
      <c r="A14" s="2" t="s">
        <v>26</v>
      </c>
      <c r="B14" s="1" t="s">
        <v>34</v>
      </c>
      <c r="C14" s="1" t="s">
        <v>35</v>
      </c>
      <c r="D14" s="1" t="s">
        <v>37</v>
      </c>
      <c r="E14" s="1" t="s">
        <v>37</v>
      </c>
      <c r="F14" s="1" t="s">
        <v>37</v>
      </c>
      <c r="G14" s="1" t="s">
        <v>37</v>
      </c>
      <c r="H14" s="1" t="s">
        <v>36</v>
      </c>
      <c r="I14" s="1" t="s">
        <v>36</v>
      </c>
      <c r="J14" s="1" t="s">
        <v>38</v>
      </c>
    </row>
    <row r="15" spans="1:10" x14ac:dyDescent="0.45">
      <c r="A15" s="2" t="s">
        <v>27</v>
      </c>
      <c r="B15" s="1" t="s">
        <v>39</v>
      </c>
      <c r="C15" s="1" t="s">
        <v>40</v>
      </c>
      <c r="D15" s="1" t="s">
        <v>42</v>
      </c>
      <c r="E15" s="1" t="s">
        <v>41</v>
      </c>
      <c r="F15" s="1" t="s">
        <v>37</v>
      </c>
      <c r="G15" s="1" t="s">
        <v>37</v>
      </c>
      <c r="H15" s="1" t="s">
        <v>36</v>
      </c>
      <c r="I15" s="1" t="s">
        <v>36</v>
      </c>
      <c r="J15" s="1" t="s">
        <v>38</v>
      </c>
    </row>
    <row r="16" spans="1:10" x14ac:dyDescent="0.45">
      <c r="A16" s="2" t="s">
        <v>28</v>
      </c>
      <c r="B16" s="1" t="s">
        <v>38</v>
      </c>
      <c r="C16" s="1" t="s">
        <v>42</v>
      </c>
      <c r="D16" s="1" t="s">
        <v>52</v>
      </c>
      <c r="E16" s="1" t="s">
        <v>37</v>
      </c>
      <c r="F16" s="1" t="s">
        <v>43</v>
      </c>
      <c r="G16" s="1" t="s">
        <v>37</v>
      </c>
      <c r="H16" s="1" t="s">
        <v>36</v>
      </c>
      <c r="I16" s="1" t="s">
        <v>53</v>
      </c>
      <c r="J16" s="1" t="s">
        <v>38</v>
      </c>
    </row>
    <row r="17" spans="1:10" x14ac:dyDescent="0.45">
      <c r="A17" s="2" t="s">
        <v>29</v>
      </c>
      <c r="B17" s="1" t="s">
        <v>38</v>
      </c>
      <c r="C17" s="1" t="s">
        <v>41</v>
      </c>
      <c r="D17" s="1" t="s">
        <v>37</v>
      </c>
      <c r="E17" s="1" t="s">
        <v>44</v>
      </c>
      <c r="F17" s="1" t="s">
        <v>45</v>
      </c>
      <c r="G17" s="1" t="s">
        <v>43</v>
      </c>
      <c r="H17" s="1" t="s">
        <v>36</v>
      </c>
      <c r="I17" s="1" t="s">
        <v>36</v>
      </c>
      <c r="J17" s="1" t="s">
        <v>38</v>
      </c>
    </row>
    <row r="18" spans="1:10" x14ac:dyDescent="0.45">
      <c r="A18" s="2" t="s">
        <v>30</v>
      </c>
      <c r="B18" s="1" t="s">
        <v>38</v>
      </c>
      <c r="C18" s="1" t="s">
        <v>37</v>
      </c>
      <c r="D18" s="1" t="s">
        <v>43</v>
      </c>
      <c r="E18" s="1" t="s">
        <v>45</v>
      </c>
      <c r="F18" s="1" t="s">
        <v>44</v>
      </c>
      <c r="G18" s="1" t="s">
        <v>41</v>
      </c>
      <c r="H18" s="1" t="s">
        <v>36</v>
      </c>
      <c r="I18" s="1" t="s">
        <v>36</v>
      </c>
      <c r="J18" s="1" t="s">
        <v>38</v>
      </c>
    </row>
    <row r="19" spans="1:10" x14ac:dyDescent="0.45">
      <c r="A19" s="2" t="s">
        <v>31</v>
      </c>
      <c r="B19" s="1" t="s">
        <v>38</v>
      </c>
      <c r="C19" s="1" t="s">
        <v>37</v>
      </c>
      <c r="D19" s="1" t="s">
        <v>37</v>
      </c>
      <c r="E19" s="1" t="s">
        <v>43</v>
      </c>
      <c r="F19" s="1" t="s">
        <v>41</v>
      </c>
      <c r="G19" s="1" t="s">
        <v>46</v>
      </c>
      <c r="H19" s="1" t="s">
        <v>47</v>
      </c>
      <c r="I19" s="1" t="s">
        <v>36</v>
      </c>
      <c r="J19" s="1" t="s">
        <v>38</v>
      </c>
    </row>
    <row r="20" spans="1:10" x14ac:dyDescent="0.45">
      <c r="A20" s="2" t="s">
        <v>32</v>
      </c>
      <c r="B20" s="1" t="s">
        <v>38</v>
      </c>
      <c r="C20" s="1" t="s">
        <v>37</v>
      </c>
      <c r="D20" s="1" t="s">
        <v>37</v>
      </c>
      <c r="E20" s="1" t="s">
        <v>37</v>
      </c>
      <c r="F20" s="1" t="s">
        <v>37</v>
      </c>
      <c r="G20" s="1" t="s">
        <v>48</v>
      </c>
      <c r="H20" s="1" t="s">
        <v>49</v>
      </c>
      <c r="I20" s="1" t="s">
        <v>36</v>
      </c>
      <c r="J20" s="1" t="s">
        <v>38</v>
      </c>
    </row>
    <row r="21" spans="1:10" x14ac:dyDescent="0.45">
      <c r="A21" s="2" t="s">
        <v>33</v>
      </c>
      <c r="B21" s="1" t="s">
        <v>38</v>
      </c>
      <c r="C21" s="1" t="s">
        <v>37</v>
      </c>
      <c r="D21" s="1" t="s">
        <v>41</v>
      </c>
      <c r="E21" s="1" t="s">
        <v>37</v>
      </c>
      <c r="F21" s="1" t="s">
        <v>37</v>
      </c>
      <c r="G21" s="1" t="s">
        <v>37</v>
      </c>
      <c r="H21" s="1" t="s">
        <v>36</v>
      </c>
      <c r="I21" s="1" t="s">
        <v>54</v>
      </c>
      <c r="J21" s="1" t="s">
        <v>39</v>
      </c>
    </row>
    <row r="22" spans="1:10" x14ac:dyDescent="0.45">
      <c r="A22" s="2" t="s">
        <v>51</v>
      </c>
      <c r="B22" s="1" t="s">
        <v>38</v>
      </c>
      <c r="C22" s="1" t="s">
        <v>37</v>
      </c>
      <c r="D22" s="1" t="s">
        <v>37</v>
      </c>
      <c r="E22" s="1" t="s">
        <v>37</v>
      </c>
      <c r="F22" s="1" t="s">
        <v>37</v>
      </c>
      <c r="G22" s="1" t="s">
        <v>37</v>
      </c>
      <c r="H22" s="1" t="s">
        <v>36</v>
      </c>
      <c r="I22" s="1" t="s">
        <v>50</v>
      </c>
      <c r="J22" s="1" t="s">
        <v>34</v>
      </c>
    </row>
  </sheetData>
  <mergeCells count="2">
    <mergeCell ref="A1:J1"/>
    <mergeCell ref="A12:J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309F-F06D-4D26-8042-89ED7A0984E3}">
  <dimension ref="A1:F22"/>
  <sheetViews>
    <sheetView workbookViewId="0">
      <selection activeCell="H1" sqref="H1:J11"/>
    </sheetView>
  </sheetViews>
  <sheetFormatPr defaultRowHeight="14.25" x14ac:dyDescent="0.45"/>
  <cols>
    <col min="3" max="3" width="11.796875" bestFit="1" customWidth="1"/>
    <col min="4" max="4" width="15.06640625" bestFit="1" customWidth="1"/>
    <col min="5" max="5" width="12.53125" bestFit="1" customWidth="1"/>
    <col min="6" max="6" width="15.33203125" bestFit="1" customWidth="1"/>
  </cols>
  <sheetData>
    <row r="1" spans="1:6" x14ac:dyDescent="0.45">
      <c r="A1" s="10" t="s">
        <v>62</v>
      </c>
      <c r="B1" s="10"/>
      <c r="C1" s="10"/>
      <c r="D1" s="10"/>
      <c r="E1" s="10"/>
      <c r="F1" s="10"/>
    </row>
    <row r="2" spans="1:6" x14ac:dyDescent="0.45">
      <c r="A2" s="2" t="s">
        <v>1</v>
      </c>
      <c r="B2" s="2" t="s">
        <v>56</v>
      </c>
      <c r="C2" s="2" t="s">
        <v>57</v>
      </c>
      <c r="D2" s="2" t="s">
        <v>64</v>
      </c>
      <c r="E2" s="2" t="s">
        <v>58</v>
      </c>
      <c r="F2" s="2" t="s">
        <v>65</v>
      </c>
    </row>
    <row r="3" spans="1:6" x14ac:dyDescent="0.45">
      <c r="A3" s="2">
        <v>1</v>
      </c>
      <c r="B3" s="2" t="s">
        <v>59</v>
      </c>
      <c r="C3" s="1">
        <v>0</v>
      </c>
      <c r="D3" s="1">
        <f>C3/100</f>
        <v>0</v>
      </c>
      <c r="E3" s="1">
        <v>0</v>
      </c>
      <c r="F3" s="1">
        <f>E3/100</f>
        <v>0</v>
      </c>
    </row>
    <row r="4" spans="1:6" x14ac:dyDescent="0.45">
      <c r="A4" s="2">
        <v>2</v>
      </c>
      <c r="B4" s="2" t="s">
        <v>60</v>
      </c>
      <c r="C4" s="1">
        <v>0</v>
      </c>
      <c r="D4" s="1">
        <f t="shared" ref="D4:D11" si="0">C4/100</f>
        <v>0</v>
      </c>
      <c r="E4" s="1">
        <v>6.57</v>
      </c>
      <c r="F4" s="1">
        <f t="shared" ref="F4:F11" si="1">E4/100</f>
        <v>6.5700000000000008E-2</v>
      </c>
    </row>
    <row r="5" spans="1:6" x14ac:dyDescent="0.45">
      <c r="A5" s="2">
        <v>3</v>
      </c>
      <c r="B5" s="2" t="s">
        <v>60</v>
      </c>
      <c r="C5" s="1">
        <v>-110</v>
      </c>
      <c r="D5" s="1">
        <f t="shared" si="0"/>
        <v>-1.1000000000000001</v>
      </c>
      <c r="E5" s="1">
        <v>-39.68</v>
      </c>
      <c r="F5" s="1">
        <f t="shared" si="1"/>
        <v>-0.39679999999999999</v>
      </c>
    </row>
    <row r="6" spans="1:6" x14ac:dyDescent="0.45">
      <c r="A6" s="2">
        <v>4</v>
      </c>
      <c r="B6" s="2" t="s">
        <v>60</v>
      </c>
      <c r="C6" s="1">
        <v>-100</v>
      </c>
      <c r="D6" s="1">
        <f t="shared" si="0"/>
        <v>-1</v>
      </c>
      <c r="E6" s="1">
        <v>-57.8</v>
      </c>
      <c r="F6" s="1">
        <f t="shared" si="1"/>
        <v>-0.57799999999999996</v>
      </c>
    </row>
    <row r="7" spans="1:6" x14ac:dyDescent="0.45">
      <c r="A7" s="2">
        <v>5</v>
      </c>
      <c r="B7" s="2" t="s">
        <v>60</v>
      </c>
      <c r="C7" s="1">
        <v>-100</v>
      </c>
      <c r="D7" s="1">
        <f t="shared" si="0"/>
        <v>-1</v>
      </c>
      <c r="E7" s="1">
        <v>-52.8</v>
      </c>
      <c r="F7" s="1">
        <f t="shared" si="1"/>
        <v>-0.52800000000000002</v>
      </c>
    </row>
    <row r="8" spans="1:6" x14ac:dyDescent="0.45">
      <c r="A8" s="2">
        <v>6</v>
      </c>
      <c r="B8" s="2" t="s">
        <v>60</v>
      </c>
      <c r="C8" s="1">
        <v>0</v>
      </c>
      <c r="D8" s="1">
        <f t="shared" si="0"/>
        <v>0</v>
      </c>
      <c r="E8" s="1">
        <v>5.63</v>
      </c>
      <c r="F8" s="1">
        <f t="shared" si="1"/>
        <v>5.6299999999999996E-2</v>
      </c>
    </row>
    <row r="9" spans="1:6" x14ac:dyDescent="0.45">
      <c r="A9" s="2">
        <v>7</v>
      </c>
      <c r="B9" s="2" t="s">
        <v>61</v>
      </c>
      <c r="C9" s="1">
        <v>200</v>
      </c>
      <c r="D9" s="1">
        <f t="shared" si="0"/>
        <v>2</v>
      </c>
      <c r="E9" s="1">
        <v>0</v>
      </c>
      <c r="F9" s="1">
        <f t="shared" si="1"/>
        <v>0</v>
      </c>
    </row>
    <row r="10" spans="1:6" x14ac:dyDescent="0.45">
      <c r="A10" s="2">
        <v>8</v>
      </c>
      <c r="B10" s="2" t="s">
        <v>60</v>
      </c>
      <c r="C10" s="1">
        <v>0</v>
      </c>
      <c r="D10" s="1">
        <f t="shared" si="0"/>
        <v>0</v>
      </c>
      <c r="E10" s="1">
        <v>1.88</v>
      </c>
      <c r="F10" s="1">
        <f t="shared" si="1"/>
        <v>1.8799999999999997E-2</v>
      </c>
    </row>
    <row r="11" spans="1:6" x14ac:dyDescent="0.45">
      <c r="A11" s="2">
        <v>9</v>
      </c>
      <c r="B11" s="2" t="s">
        <v>61</v>
      </c>
      <c r="C11" s="1">
        <v>-5</v>
      </c>
      <c r="D11" s="1">
        <f t="shared" si="0"/>
        <v>-0.05</v>
      </c>
      <c r="E11" s="1">
        <v>0</v>
      </c>
      <c r="F11" s="1">
        <f t="shared" si="1"/>
        <v>0</v>
      </c>
    </row>
    <row r="12" spans="1:6" x14ac:dyDescent="0.45">
      <c r="A12" s="11" t="s">
        <v>63</v>
      </c>
      <c r="B12" s="11"/>
      <c r="C12" s="11"/>
      <c r="D12" s="11"/>
      <c r="E12" s="11"/>
      <c r="F12" s="11"/>
    </row>
    <row r="13" spans="1:6" x14ac:dyDescent="0.45">
      <c r="A13" s="2" t="s">
        <v>1</v>
      </c>
      <c r="B13" s="2" t="s">
        <v>56</v>
      </c>
      <c r="C13" s="2" t="s">
        <v>57</v>
      </c>
      <c r="D13" s="2" t="s">
        <v>64</v>
      </c>
      <c r="E13" s="2" t="s">
        <v>58</v>
      </c>
      <c r="F13" s="2" t="s">
        <v>65</v>
      </c>
    </row>
    <row r="14" spans="1:6" x14ac:dyDescent="0.45">
      <c r="A14" s="2">
        <v>1</v>
      </c>
      <c r="B14" s="2" t="s">
        <v>59</v>
      </c>
      <c r="C14" s="1">
        <v>0</v>
      </c>
      <c r="D14" s="1">
        <f>C14/100</f>
        <v>0</v>
      </c>
      <c r="E14" s="1">
        <v>0</v>
      </c>
      <c r="F14" s="1">
        <f>E14/100</f>
        <v>0</v>
      </c>
    </row>
    <row r="15" spans="1:6" x14ac:dyDescent="0.45">
      <c r="A15" s="2">
        <v>2</v>
      </c>
      <c r="B15" s="2" t="s">
        <v>60</v>
      </c>
      <c r="C15" s="1">
        <v>0</v>
      </c>
      <c r="D15" s="1">
        <f t="shared" ref="D15:D22" si="2">C15/100</f>
        <v>0</v>
      </c>
      <c r="E15" s="1">
        <v>6.57</v>
      </c>
      <c r="F15" s="1">
        <f t="shared" ref="F15:F22" si="3">E15/100</f>
        <v>6.5700000000000008E-2</v>
      </c>
    </row>
    <row r="16" spans="1:6" x14ac:dyDescent="0.45">
      <c r="A16" s="2">
        <v>3</v>
      </c>
      <c r="B16" s="2" t="s">
        <v>60</v>
      </c>
      <c r="C16" s="1">
        <v>-110</v>
      </c>
      <c r="D16" s="1">
        <f t="shared" si="2"/>
        <v>-1.1000000000000001</v>
      </c>
      <c r="E16" s="1">
        <v>-39.68</v>
      </c>
      <c r="F16" s="1">
        <f t="shared" si="3"/>
        <v>-0.39679999999999999</v>
      </c>
    </row>
    <row r="17" spans="1:6" x14ac:dyDescent="0.45">
      <c r="A17" s="2">
        <v>4</v>
      </c>
      <c r="B17" s="2" t="s">
        <v>60</v>
      </c>
      <c r="C17" s="1">
        <v>-100</v>
      </c>
      <c r="D17" s="1">
        <f t="shared" si="2"/>
        <v>-1</v>
      </c>
      <c r="E17" s="1">
        <v>-57.8</v>
      </c>
      <c r="F17" s="1">
        <f t="shared" si="3"/>
        <v>-0.57799999999999996</v>
      </c>
    </row>
    <row r="18" spans="1:6" x14ac:dyDescent="0.45">
      <c r="A18" s="2">
        <v>5</v>
      </c>
      <c r="B18" s="2" t="s">
        <v>60</v>
      </c>
      <c r="C18" s="1">
        <v>-100</v>
      </c>
      <c r="D18" s="1">
        <f t="shared" si="2"/>
        <v>-1</v>
      </c>
      <c r="E18" s="1">
        <v>-52.8</v>
      </c>
      <c r="F18" s="1">
        <f t="shared" si="3"/>
        <v>-0.52800000000000002</v>
      </c>
    </row>
    <row r="19" spans="1:6" x14ac:dyDescent="0.45">
      <c r="A19" s="2">
        <v>6</v>
      </c>
      <c r="B19" s="2" t="s">
        <v>60</v>
      </c>
      <c r="C19" s="1">
        <v>0</v>
      </c>
      <c r="D19" s="1">
        <f t="shared" si="2"/>
        <v>0</v>
      </c>
      <c r="E19" s="1">
        <v>5.63</v>
      </c>
      <c r="F19" s="1">
        <f t="shared" si="3"/>
        <v>5.6299999999999996E-2</v>
      </c>
    </row>
    <row r="20" spans="1:6" x14ac:dyDescent="0.45">
      <c r="A20" s="2">
        <v>7</v>
      </c>
      <c r="B20" s="2" t="s">
        <v>61</v>
      </c>
      <c r="C20" s="1">
        <v>200</v>
      </c>
      <c r="D20" s="1">
        <f t="shared" si="2"/>
        <v>2</v>
      </c>
      <c r="E20" s="1">
        <v>0</v>
      </c>
      <c r="F20" s="1">
        <f t="shared" si="3"/>
        <v>0</v>
      </c>
    </row>
    <row r="21" spans="1:6" x14ac:dyDescent="0.45">
      <c r="A21" s="2">
        <v>8</v>
      </c>
      <c r="B21" s="2" t="s">
        <v>60</v>
      </c>
      <c r="C21" s="1">
        <v>0</v>
      </c>
      <c r="D21" s="1">
        <f t="shared" si="2"/>
        <v>0</v>
      </c>
      <c r="E21" s="1">
        <v>1.88</v>
      </c>
      <c r="F21" s="1">
        <f t="shared" si="3"/>
        <v>1.8799999999999997E-2</v>
      </c>
    </row>
    <row r="22" spans="1:6" x14ac:dyDescent="0.45">
      <c r="A22" s="2">
        <v>9</v>
      </c>
      <c r="B22" s="2" t="s">
        <v>61</v>
      </c>
      <c r="C22" s="1">
        <v>-5</v>
      </c>
      <c r="D22" s="1">
        <f t="shared" si="2"/>
        <v>-0.05</v>
      </c>
      <c r="E22" s="1">
        <v>0</v>
      </c>
      <c r="F22" s="1">
        <f t="shared" si="3"/>
        <v>0</v>
      </c>
    </row>
  </sheetData>
  <mergeCells count="2">
    <mergeCell ref="A1:F1"/>
    <mergeCell ref="A12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9EBE-B61E-4EF4-B9F5-06CBA4779DDC}">
  <dimension ref="A1:AD32"/>
  <sheetViews>
    <sheetView workbookViewId="0">
      <selection activeCell="T21" sqref="T21"/>
    </sheetView>
  </sheetViews>
  <sheetFormatPr defaultRowHeight="14.25" x14ac:dyDescent="0.45"/>
  <cols>
    <col min="1" max="1" width="7.265625" bestFit="1" customWidth="1"/>
    <col min="2" max="2" width="10.73046875" bestFit="1" customWidth="1"/>
    <col min="3" max="3" width="15.1328125" bestFit="1" customWidth="1"/>
    <col min="4" max="6" width="10.73046875" bestFit="1" customWidth="1"/>
    <col min="7" max="8" width="10.33203125" bestFit="1" customWidth="1"/>
    <col min="9" max="9" width="8.33203125" bestFit="1" customWidth="1"/>
    <col min="10" max="10" width="10.33203125" bestFit="1" customWidth="1"/>
    <col min="11" max="12" width="10.73046875" bestFit="1" customWidth="1"/>
    <col min="13" max="13" width="11.9296875" bestFit="1" customWidth="1"/>
    <col min="14" max="14" width="10.73046875" bestFit="1" customWidth="1"/>
    <col min="15" max="15" width="10.33203125" bestFit="1" customWidth="1"/>
  </cols>
  <sheetData>
    <row r="1" spans="1:30" x14ac:dyDescent="0.45">
      <c r="A1" s="13" t="s">
        <v>95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6" t="s">
        <v>102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x14ac:dyDescent="0.45"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  <c r="G2" s="2" t="s">
        <v>71</v>
      </c>
      <c r="H2" s="2" t="s">
        <v>72</v>
      </c>
      <c r="I2" s="2" t="s">
        <v>73</v>
      </c>
      <c r="J2" s="2" t="s">
        <v>74</v>
      </c>
      <c r="K2" s="2" t="s">
        <v>75</v>
      </c>
      <c r="L2" s="2" t="s">
        <v>76</v>
      </c>
      <c r="M2" s="2" t="s">
        <v>77</v>
      </c>
      <c r="N2" s="2" t="s">
        <v>78</v>
      </c>
      <c r="O2" s="2" t="s">
        <v>79</v>
      </c>
      <c r="P2" s="2"/>
      <c r="Q2" s="2" t="s">
        <v>66</v>
      </c>
      <c r="R2" s="2" t="s">
        <v>67</v>
      </c>
      <c r="S2" s="2" t="s">
        <v>68</v>
      </c>
      <c r="T2" s="2" t="s">
        <v>69</v>
      </c>
      <c r="U2" s="2" t="s">
        <v>70</v>
      </c>
      <c r="V2" s="2" t="s">
        <v>71</v>
      </c>
      <c r="W2" s="2" t="s">
        <v>72</v>
      </c>
      <c r="X2" s="2" t="s">
        <v>73</v>
      </c>
      <c r="Y2" s="2" t="s">
        <v>74</v>
      </c>
      <c r="Z2" s="2" t="s">
        <v>75</v>
      </c>
      <c r="AA2" s="2" t="s">
        <v>76</v>
      </c>
      <c r="AB2" s="2" t="s">
        <v>77</v>
      </c>
      <c r="AC2" s="2" t="s">
        <v>78</v>
      </c>
      <c r="AD2" s="2" t="s">
        <v>79</v>
      </c>
    </row>
    <row r="3" spans="1:30" x14ac:dyDescent="0.45">
      <c r="A3" s="2" t="s">
        <v>80</v>
      </c>
      <c r="B3" s="1">
        <v>128.1</v>
      </c>
      <c r="C3" s="1">
        <v>-32.42</v>
      </c>
      <c r="D3" s="1">
        <v>-81.05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38.49</v>
      </c>
      <c r="K3" s="1">
        <v>-10.58</v>
      </c>
      <c r="L3" s="1">
        <v>-26.45</v>
      </c>
      <c r="M3" s="1">
        <v>0</v>
      </c>
      <c r="N3" s="1">
        <v>0</v>
      </c>
      <c r="O3" s="1">
        <v>0</v>
      </c>
      <c r="P3" s="2" t="s">
        <v>80</v>
      </c>
      <c r="Q3" s="6">
        <f>(B3-B19)/B19</f>
        <v>-2.8571346940090336E-6</v>
      </c>
      <c r="R3" s="6">
        <f t="shared" ref="R3:X16" si="0">(C3-C19)/C19</f>
        <v>2.2332392617224717E-5</v>
      </c>
      <c r="S3" s="6">
        <f t="shared" si="0"/>
        <v>2.2332392617180885E-5</v>
      </c>
      <c r="T3" s="6"/>
      <c r="U3" s="6"/>
      <c r="V3" s="6"/>
      <c r="W3" s="6"/>
      <c r="X3" s="6"/>
      <c r="Y3" s="6">
        <f t="shared" ref="Y3:AA16" si="1">(J3-J19)/J19</f>
        <v>-5.5024251977920402E-5</v>
      </c>
      <c r="Z3" s="6">
        <f t="shared" si="1"/>
        <v>3.166451867802545E-5</v>
      </c>
      <c r="AA3" s="6">
        <f t="shared" si="1"/>
        <v>3.1645613889582925E-5</v>
      </c>
      <c r="AB3" s="6"/>
      <c r="AC3" s="6"/>
      <c r="AD3" s="6"/>
    </row>
    <row r="4" spans="1:30" x14ac:dyDescent="0.45">
      <c r="A4" s="2" t="s">
        <v>81</v>
      </c>
      <c r="B4" s="1">
        <v>-32.42</v>
      </c>
      <c r="C4" s="1">
        <v>153.99</v>
      </c>
      <c r="D4" s="1">
        <v>0</v>
      </c>
      <c r="E4" s="1">
        <v>-40.520000000000003</v>
      </c>
      <c r="F4" s="1">
        <v>0</v>
      </c>
      <c r="G4" s="1">
        <v>0</v>
      </c>
      <c r="H4" s="1">
        <v>-81.05</v>
      </c>
      <c r="I4" s="1">
        <v>0</v>
      </c>
      <c r="J4" s="1">
        <v>-10.58</v>
      </c>
      <c r="K4" s="1">
        <v>50.25</v>
      </c>
      <c r="L4" s="1">
        <v>0</v>
      </c>
      <c r="M4" s="1">
        <v>-13.22</v>
      </c>
      <c r="N4" s="1">
        <v>0</v>
      </c>
      <c r="O4" s="1">
        <v>-26.45</v>
      </c>
      <c r="P4" s="2" t="s">
        <v>81</v>
      </c>
      <c r="Q4" s="6">
        <f t="shared" ref="Q4:Q13" si="2">(B4-B20)/B20</f>
        <v>2.2332392617224717E-5</v>
      </c>
      <c r="R4" s="6">
        <f t="shared" si="0"/>
        <v>-1.0136919126243872E-5</v>
      </c>
      <c r="S4" s="6"/>
      <c r="T4" s="6">
        <f t="shared" si="0"/>
        <v>-1.010509920085696E-4</v>
      </c>
      <c r="U4" s="6"/>
      <c r="V4" s="6"/>
      <c r="W4" s="6">
        <f t="shared" si="0"/>
        <v>2.2332392617180885E-5</v>
      </c>
      <c r="X4" s="6"/>
      <c r="Y4" s="6">
        <f t="shared" si="1"/>
        <v>3.166451867802545E-5</v>
      </c>
      <c r="Z4" s="6">
        <f t="shared" si="1"/>
        <v>-6.7836193958459122E-5</v>
      </c>
      <c r="AA4" s="6"/>
      <c r="AB4" s="6">
        <f t="shared" ref="AB4:AC15" si="3">(M4-M20)/M20</f>
        <v>-3.4640038879114171E-4</v>
      </c>
      <c r="AC4" s="6"/>
      <c r="AD4" s="6">
        <f t="shared" ref="AD4:AD16" si="4">(O4-O20)/O20</f>
        <v>3.1645613889582925E-5</v>
      </c>
    </row>
    <row r="5" spans="1:30" x14ac:dyDescent="0.45">
      <c r="A5" s="2" t="s">
        <v>82</v>
      </c>
      <c r="B5" s="1">
        <v>-81.05</v>
      </c>
      <c r="C5" s="1">
        <v>0</v>
      </c>
      <c r="D5" s="1">
        <v>144.72999999999999</v>
      </c>
      <c r="E5" s="1">
        <v>-23.16</v>
      </c>
      <c r="F5" s="1">
        <v>-40.520000000000003</v>
      </c>
      <c r="G5" s="1">
        <v>0</v>
      </c>
      <c r="H5" s="1">
        <v>0</v>
      </c>
      <c r="I5" s="1">
        <v>0</v>
      </c>
      <c r="J5" s="1">
        <v>-26.45</v>
      </c>
      <c r="K5" s="1">
        <v>0</v>
      </c>
      <c r="L5" s="1">
        <v>47.23</v>
      </c>
      <c r="M5" s="1">
        <v>-7.56</v>
      </c>
      <c r="N5" s="1">
        <v>-13.22</v>
      </c>
      <c r="O5" s="1">
        <v>0</v>
      </c>
      <c r="P5" s="2" t="s">
        <v>82</v>
      </c>
      <c r="Q5" s="6">
        <f t="shared" si="2"/>
        <v>2.2332392617180885E-5</v>
      </c>
      <c r="R5" s="6"/>
      <c r="S5" s="6">
        <f t="shared" si="0"/>
        <v>7.5244123130244746E-6</v>
      </c>
      <c r="T5" s="6">
        <f t="shared" si="0"/>
        <v>1.457034371069808E-4</v>
      </c>
      <c r="U5" s="6">
        <f t="shared" si="0"/>
        <v>-1.010509920085696E-4</v>
      </c>
      <c r="V5" s="6"/>
      <c r="W5" s="6"/>
      <c r="X5" s="6"/>
      <c r="Y5" s="6">
        <f t="shared" si="1"/>
        <v>3.1645613889582925E-5</v>
      </c>
      <c r="Z5" s="6"/>
      <c r="AA5" s="6">
        <f t="shared" si="1"/>
        <v>-1.3719904922865149E-5</v>
      </c>
      <c r="AB5" s="6">
        <f t="shared" si="3"/>
        <v>4.0969158798356066E-4</v>
      </c>
      <c r="AC5" s="6">
        <f t="shared" si="3"/>
        <v>-3.4640038879114171E-4</v>
      </c>
      <c r="AD5" s="6"/>
    </row>
    <row r="6" spans="1:30" x14ac:dyDescent="0.45">
      <c r="A6" s="2" t="s">
        <v>83</v>
      </c>
      <c r="B6" s="1">
        <v>0</v>
      </c>
      <c r="C6" s="1">
        <v>-40.520000000000003</v>
      </c>
      <c r="D6" s="1">
        <v>-23.16</v>
      </c>
      <c r="E6" s="1">
        <v>144.72999999999999</v>
      </c>
      <c r="F6" s="1">
        <v>-81.05</v>
      </c>
      <c r="G6" s="1">
        <v>0</v>
      </c>
      <c r="H6" s="1">
        <v>0</v>
      </c>
      <c r="I6" s="1">
        <v>0</v>
      </c>
      <c r="J6" s="1">
        <v>0</v>
      </c>
      <c r="K6" s="1">
        <v>-13.22</v>
      </c>
      <c r="L6" s="1">
        <v>-7.56</v>
      </c>
      <c r="M6" s="1">
        <v>47.23</v>
      </c>
      <c r="N6" s="1">
        <v>-26.45</v>
      </c>
      <c r="O6" s="1">
        <v>0</v>
      </c>
      <c r="P6" s="2" t="s">
        <v>83</v>
      </c>
      <c r="Q6" s="6"/>
      <c r="R6" s="6">
        <f t="shared" si="0"/>
        <v>-1.010509920085696E-4</v>
      </c>
      <c r="S6" s="6">
        <f t="shared" si="0"/>
        <v>1.457034371069808E-4</v>
      </c>
      <c r="T6" s="6">
        <f t="shared" si="0"/>
        <v>7.5244123130244746E-6</v>
      </c>
      <c r="U6" s="6">
        <f t="shared" si="0"/>
        <v>2.2332392617180885E-5</v>
      </c>
      <c r="V6" s="6"/>
      <c r="W6" s="6"/>
      <c r="X6" s="6"/>
      <c r="Y6" s="6"/>
      <c r="Z6" s="6">
        <f t="shared" si="1"/>
        <v>-3.4640038879114171E-4</v>
      </c>
      <c r="AA6" s="6">
        <f t="shared" si="1"/>
        <v>4.0969158798356066E-4</v>
      </c>
      <c r="AB6" s="6">
        <f t="shared" si="3"/>
        <v>-1.3719904922865149E-5</v>
      </c>
      <c r="AC6" s="6">
        <f t="shared" si="3"/>
        <v>3.1645613889582925E-5</v>
      </c>
      <c r="AD6" s="6"/>
    </row>
    <row r="7" spans="1:30" x14ac:dyDescent="0.45">
      <c r="A7" s="2" t="s">
        <v>84</v>
      </c>
      <c r="B7" s="1">
        <v>0</v>
      </c>
      <c r="C7" s="1">
        <v>0</v>
      </c>
      <c r="D7" s="1">
        <v>-40.520000000000003</v>
      </c>
      <c r="E7" s="1">
        <v>-81.05</v>
      </c>
      <c r="F7" s="1">
        <v>140.55000000000001</v>
      </c>
      <c r="G7" s="1">
        <v>-18.98</v>
      </c>
      <c r="H7" s="1">
        <v>0</v>
      </c>
      <c r="I7" s="1">
        <v>0</v>
      </c>
      <c r="J7" s="1">
        <v>0</v>
      </c>
      <c r="K7" s="1">
        <v>0</v>
      </c>
      <c r="L7" s="1">
        <v>-13.22</v>
      </c>
      <c r="M7" s="1">
        <v>-26.45</v>
      </c>
      <c r="N7" s="1">
        <v>41.25</v>
      </c>
      <c r="O7" s="1">
        <v>0</v>
      </c>
      <c r="P7" s="2" t="s">
        <v>84</v>
      </c>
      <c r="Q7" s="6"/>
      <c r="R7" s="6"/>
      <c r="S7" s="6">
        <f t="shared" si="0"/>
        <v>-1.010509920085696E-4</v>
      </c>
      <c r="T7" s="6">
        <f t="shared" si="0"/>
        <v>2.2332392617180885E-5</v>
      </c>
      <c r="U7" s="6">
        <f t="shared" si="0"/>
        <v>-2.9234292965420852E-5</v>
      </c>
      <c r="V7" s="6">
        <f t="shared" si="0"/>
        <v>-9.6091924569480762E-5</v>
      </c>
      <c r="W7" s="6"/>
      <c r="X7" s="6"/>
      <c r="Y7" s="6"/>
      <c r="Z7" s="6"/>
      <c r="AA7" s="6">
        <f t="shared" si="1"/>
        <v>-3.4640038879114171E-4</v>
      </c>
      <c r="AB7" s="6">
        <f t="shared" si="3"/>
        <v>3.1645613889582925E-5</v>
      </c>
      <c r="AC7" s="6">
        <f t="shared" si="3"/>
        <v>-1.3484242113002322E-4</v>
      </c>
      <c r="AD7" s="6"/>
    </row>
    <row r="8" spans="1:30" x14ac:dyDescent="0.45">
      <c r="A8" s="2" t="s">
        <v>85</v>
      </c>
      <c r="B8" s="1">
        <v>0</v>
      </c>
      <c r="C8" s="1">
        <v>0</v>
      </c>
      <c r="D8" s="1">
        <v>0</v>
      </c>
      <c r="E8" s="1">
        <v>0</v>
      </c>
      <c r="F8" s="1">
        <v>-18.98</v>
      </c>
      <c r="G8" s="1">
        <v>18.98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-1.58</v>
      </c>
      <c r="O8" s="1">
        <v>0</v>
      </c>
      <c r="P8" s="2" t="s">
        <v>85</v>
      </c>
      <c r="Q8" s="6"/>
      <c r="R8" s="6"/>
      <c r="S8" s="6"/>
      <c r="T8" s="6"/>
      <c r="U8" s="6">
        <f t="shared" si="0"/>
        <v>-9.6091924569480762E-5</v>
      </c>
      <c r="V8" s="6">
        <f t="shared" si="0"/>
        <v>-9.6091924569480762E-5</v>
      </c>
      <c r="W8" s="6"/>
      <c r="X8" s="6"/>
      <c r="Y8" s="6"/>
      <c r="Z8" s="6"/>
      <c r="AA8" s="6"/>
      <c r="AB8" s="6"/>
      <c r="AC8" s="6">
        <f t="shared" si="3"/>
        <v>-1.1499419339380897E-3</v>
      </c>
      <c r="AD8" s="6"/>
    </row>
    <row r="9" spans="1:30" x14ac:dyDescent="0.45">
      <c r="A9" s="2" t="s">
        <v>86</v>
      </c>
      <c r="B9" s="1">
        <v>0</v>
      </c>
      <c r="C9" s="1">
        <v>-81.05</v>
      </c>
      <c r="D9" s="1">
        <v>0</v>
      </c>
      <c r="E9" s="1">
        <v>0</v>
      </c>
      <c r="F9" s="1">
        <v>0</v>
      </c>
      <c r="G9" s="1">
        <v>0</v>
      </c>
      <c r="H9" s="1">
        <v>95.68</v>
      </c>
      <c r="I9" s="1">
        <v>-14.63</v>
      </c>
      <c r="J9" s="1">
        <v>0</v>
      </c>
      <c r="K9" s="1">
        <v>-26.45</v>
      </c>
      <c r="L9" s="1">
        <v>0</v>
      </c>
      <c r="M9" s="1">
        <v>0</v>
      </c>
      <c r="N9" s="1">
        <v>0</v>
      </c>
      <c r="O9" s="1">
        <v>27.91</v>
      </c>
      <c r="P9" s="2" t="s">
        <v>86</v>
      </c>
      <c r="Q9" s="6"/>
      <c r="R9" s="6">
        <f t="shared" si="0"/>
        <v>2.2332392617180885E-5</v>
      </c>
      <c r="S9" s="6"/>
      <c r="T9" s="6"/>
      <c r="U9" s="6"/>
      <c r="V9" s="6"/>
      <c r="W9" s="6">
        <f t="shared" si="0"/>
        <v>-1.1392010688744344E-5</v>
      </c>
      <c r="X9" s="6">
        <f t="shared" si="0"/>
        <v>-1.9818354529851025E-4</v>
      </c>
      <c r="Y9" s="6"/>
      <c r="Z9" s="6">
        <f t="shared" si="1"/>
        <v>3.1645613889582925E-5</v>
      </c>
      <c r="AA9" s="6"/>
      <c r="AB9" s="6"/>
      <c r="AC9" s="6"/>
      <c r="AD9" s="6">
        <f t="shared" si="4"/>
        <v>-8.7881921377499505E-5</v>
      </c>
    </row>
    <row r="10" spans="1:30" x14ac:dyDescent="0.45">
      <c r="A10" s="2" t="s">
        <v>87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-14.63</v>
      </c>
      <c r="I10" s="1">
        <v>14.63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-1.46</v>
      </c>
      <c r="P10" s="2" t="s">
        <v>87</v>
      </c>
      <c r="Q10" s="6"/>
      <c r="R10" s="6"/>
      <c r="S10" s="6"/>
      <c r="T10" s="6"/>
      <c r="U10" s="6"/>
      <c r="V10" s="6"/>
      <c r="W10" s="6">
        <f t="shared" si="0"/>
        <v>-1.9818354529851025E-4</v>
      </c>
      <c r="X10" s="6">
        <f t="shared" si="0"/>
        <v>-1.9818354529851025E-4</v>
      </c>
      <c r="Y10" s="6"/>
      <c r="Z10" s="6"/>
      <c r="AA10" s="6"/>
      <c r="AB10" s="6"/>
      <c r="AC10" s="6"/>
      <c r="AD10" s="6">
        <f t="shared" si="4"/>
        <v>-2.2483581518359416E-3</v>
      </c>
    </row>
    <row r="11" spans="1:30" x14ac:dyDescent="0.45">
      <c r="A11" s="2" t="s">
        <v>88</v>
      </c>
      <c r="B11" s="1">
        <v>-38.49</v>
      </c>
      <c r="C11" s="1">
        <v>10.58</v>
      </c>
      <c r="D11" s="1">
        <v>26.45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127.97</v>
      </c>
      <c r="K11" s="1">
        <v>-32.42</v>
      </c>
      <c r="L11" s="1">
        <v>-81.05</v>
      </c>
      <c r="M11" s="1">
        <v>0</v>
      </c>
      <c r="N11" s="1">
        <v>0</v>
      </c>
      <c r="O11" s="1">
        <v>0</v>
      </c>
      <c r="P11" s="2" t="s">
        <v>88</v>
      </c>
      <c r="Q11" s="6">
        <f t="shared" si="2"/>
        <v>-5.5024251977920402E-5</v>
      </c>
      <c r="R11" s="6">
        <f t="shared" si="0"/>
        <v>3.166451867802545E-5</v>
      </c>
      <c r="S11" s="6">
        <f t="shared" si="0"/>
        <v>3.1645613889582925E-5</v>
      </c>
      <c r="T11" s="6"/>
      <c r="U11" s="6"/>
      <c r="V11" s="6"/>
      <c r="W11" s="6"/>
      <c r="X11" s="6"/>
      <c r="Y11" s="6">
        <f t="shared" si="1"/>
        <v>7.8925370903821159E-6</v>
      </c>
      <c r="Z11" s="6">
        <f t="shared" si="1"/>
        <v>2.2332392617224717E-5</v>
      </c>
      <c r="AA11" s="6">
        <f t="shared" si="1"/>
        <v>2.2332392617180885E-5</v>
      </c>
      <c r="AB11" s="6"/>
      <c r="AC11" s="6"/>
      <c r="AD11" s="6"/>
    </row>
    <row r="12" spans="1:30" x14ac:dyDescent="0.45">
      <c r="A12" s="2" t="s">
        <v>89</v>
      </c>
      <c r="B12" s="1">
        <v>10.58</v>
      </c>
      <c r="C12" s="1">
        <v>-50.25</v>
      </c>
      <c r="D12" s="1">
        <v>0</v>
      </c>
      <c r="E12" s="1">
        <v>13.22</v>
      </c>
      <c r="F12" s="1">
        <v>0</v>
      </c>
      <c r="G12" s="1">
        <v>0</v>
      </c>
      <c r="H12" s="1">
        <v>26.45</v>
      </c>
      <c r="I12" s="1">
        <v>0</v>
      </c>
      <c r="J12" s="1">
        <v>-32.42</v>
      </c>
      <c r="K12" s="1">
        <v>153.78</v>
      </c>
      <c r="L12" s="1">
        <v>0</v>
      </c>
      <c r="M12" s="1">
        <v>-40.520000000000003</v>
      </c>
      <c r="N12" s="1">
        <v>0</v>
      </c>
      <c r="O12" s="1">
        <v>-81.05</v>
      </c>
      <c r="P12" s="2" t="s">
        <v>89</v>
      </c>
      <c r="Q12" s="6">
        <f t="shared" si="2"/>
        <v>3.166451867802545E-5</v>
      </c>
      <c r="R12" s="6">
        <f t="shared" si="0"/>
        <v>-6.7836193958459122E-5</v>
      </c>
      <c r="S12" s="6"/>
      <c r="T12" s="6">
        <f t="shared" si="0"/>
        <v>-3.4640038879114171E-4</v>
      </c>
      <c r="U12" s="6"/>
      <c r="V12" s="6"/>
      <c r="W12" s="6">
        <f t="shared" si="0"/>
        <v>3.1645613889582925E-5</v>
      </c>
      <c r="X12" s="6"/>
      <c r="Y12" s="6">
        <f t="shared" si="1"/>
        <v>2.2332392617224717E-5</v>
      </c>
      <c r="Z12" s="6">
        <f t="shared" si="1"/>
        <v>-3.3247691536919913E-5</v>
      </c>
      <c r="AA12" s="6"/>
      <c r="AB12" s="6">
        <f t="shared" si="3"/>
        <v>-1.010509920085696E-4</v>
      </c>
      <c r="AC12" s="6"/>
      <c r="AD12" s="6">
        <f t="shared" si="4"/>
        <v>2.2332392617180885E-5</v>
      </c>
    </row>
    <row r="13" spans="1:30" x14ac:dyDescent="0.45">
      <c r="A13" s="2" t="s">
        <v>90</v>
      </c>
      <c r="B13" s="1">
        <v>26.45</v>
      </c>
      <c r="C13" s="1">
        <v>0</v>
      </c>
      <c r="D13" s="1">
        <v>-47.23</v>
      </c>
      <c r="E13" s="1">
        <v>7.56</v>
      </c>
      <c r="F13" s="1">
        <v>13.22</v>
      </c>
      <c r="G13" s="1">
        <v>0</v>
      </c>
      <c r="H13" s="1">
        <v>0</v>
      </c>
      <c r="I13" s="1">
        <v>0</v>
      </c>
      <c r="J13" s="1">
        <v>-81.05</v>
      </c>
      <c r="K13" s="1">
        <v>0</v>
      </c>
      <c r="L13" s="1">
        <v>144.47999999999999</v>
      </c>
      <c r="M13" s="1">
        <v>-23.16</v>
      </c>
      <c r="N13" s="1">
        <v>-40.520000000000003</v>
      </c>
      <c r="O13" s="1">
        <v>0</v>
      </c>
      <c r="P13" s="2" t="s">
        <v>90</v>
      </c>
      <c r="Q13" s="6">
        <f t="shared" si="2"/>
        <v>3.1645613889582925E-5</v>
      </c>
      <c r="R13" s="6"/>
      <c r="S13" s="6">
        <f t="shared" si="0"/>
        <v>-1.3719904922865149E-5</v>
      </c>
      <c r="T13" s="6">
        <f t="shared" si="0"/>
        <v>4.0969158798356066E-4</v>
      </c>
      <c r="U13" s="6">
        <f t="shared" si="0"/>
        <v>-3.4640038879114171E-4</v>
      </c>
      <c r="V13" s="6"/>
      <c r="W13" s="6"/>
      <c r="X13" s="6"/>
      <c r="Y13" s="6">
        <f t="shared" si="1"/>
        <v>2.2332392617180885E-5</v>
      </c>
      <c r="Z13" s="6"/>
      <c r="AA13" s="6">
        <f t="shared" si="1"/>
        <v>-3.410044287878714E-5</v>
      </c>
      <c r="AB13" s="6">
        <f t="shared" si="3"/>
        <v>1.457034371069808E-4</v>
      </c>
      <c r="AC13" s="6">
        <f t="shared" si="3"/>
        <v>-1.010509920085696E-4</v>
      </c>
      <c r="AD13" s="6"/>
    </row>
    <row r="14" spans="1:30" x14ac:dyDescent="0.45">
      <c r="A14" s="2" t="s">
        <v>91</v>
      </c>
      <c r="B14" s="1">
        <v>0</v>
      </c>
      <c r="C14" s="1">
        <v>13.22</v>
      </c>
      <c r="D14" s="1">
        <v>7.56</v>
      </c>
      <c r="E14" s="1">
        <v>-47.23</v>
      </c>
      <c r="F14" s="1">
        <v>26.45</v>
      </c>
      <c r="G14" s="1">
        <v>0</v>
      </c>
      <c r="H14" s="1">
        <v>0</v>
      </c>
      <c r="I14" s="1">
        <v>0</v>
      </c>
      <c r="J14" s="1">
        <v>0</v>
      </c>
      <c r="K14" s="1">
        <v>-40.520000000000003</v>
      </c>
      <c r="L14" s="1">
        <v>-23.16</v>
      </c>
      <c r="M14" s="1">
        <v>144.47999999999999</v>
      </c>
      <c r="N14" s="1">
        <v>-81.05</v>
      </c>
      <c r="O14" s="1">
        <v>0</v>
      </c>
      <c r="P14" s="2" t="s">
        <v>91</v>
      </c>
      <c r="Q14" s="6"/>
      <c r="R14" s="6">
        <f t="shared" si="0"/>
        <v>-3.4640038879114171E-4</v>
      </c>
      <c r="S14" s="6">
        <f t="shared" si="0"/>
        <v>4.0969158798356066E-4</v>
      </c>
      <c r="T14" s="6">
        <f>(E14-E30)/E30</f>
        <v>-1.3719904922865149E-5</v>
      </c>
      <c r="U14" s="6">
        <f t="shared" si="0"/>
        <v>3.1645613889582925E-5</v>
      </c>
      <c r="V14" s="6"/>
      <c r="W14" s="6"/>
      <c r="X14" s="6"/>
      <c r="Y14" s="6"/>
      <c r="Z14" s="6">
        <f t="shared" si="1"/>
        <v>-1.010509920085696E-4</v>
      </c>
      <c r="AA14" s="6">
        <f t="shared" si="1"/>
        <v>1.457034371069808E-4</v>
      </c>
      <c r="AB14" s="6">
        <f t="shared" si="3"/>
        <v>-3.410044287878714E-5</v>
      </c>
      <c r="AC14" s="6">
        <f t="shared" si="3"/>
        <v>2.2332392617180885E-5</v>
      </c>
      <c r="AD14" s="6"/>
    </row>
    <row r="15" spans="1:30" x14ac:dyDescent="0.45">
      <c r="A15" s="2" t="s">
        <v>92</v>
      </c>
      <c r="B15" s="1">
        <v>0</v>
      </c>
      <c r="C15" s="1">
        <v>0</v>
      </c>
      <c r="D15" s="1">
        <v>13.22</v>
      </c>
      <c r="E15" s="1">
        <v>26.45</v>
      </c>
      <c r="F15" s="1">
        <v>-41.25</v>
      </c>
      <c r="G15" s="1">
        <v>1.58</v>
      </c>
      <c r="H15" s="1">
        <v>0</v>
      </c>
      <c r="I15" s="1">
        <v>0</v>
      </c>
      <c r="J15" s="1">
        <v>0</v>
      </c>
      <c r="K15" s="1">
        <v>0</v>
      </c>
      <c r="L15" s="1">
        <v>-40.520000000000003</v>
      </c>
      <c r="M15" s="1">
        <v>-81.05</v>
      </c>
      <c r="N15" s="1">
        <v>140.44</v>
      </c>
      <c r="O15" s="1">
        <v>0</v>
      </c>
      <c r="P15" s="2" t="s">
        <v>92</v>
      </c>
      <c r="Q15" s="6"/>
      <c r="R15" s="6"/>
      <c r="S15" s="6">
        <f t="shared" si="0"/>
        <v>-3.4640038879114171E-4</v>
      </c>
      <c r="T15" s="6">
        <f t="shared" si="0"/>
        <v>3.1645613889582925E-5</v>
      </c>
      <c r="U15" s="6">
        <f t="shared" si="0"/>
        <v>-1.3484242113002322E-4</v>
      </c>
      <c r="V15" s="6">
        <f t="shared" si="0"/>
        <v>-1.1499419339380897E-3</v>
      </c>
      <c r="W15" s="6"/>
      <c r="X15" s="6"/>
      <c r="Y15" s="6"/>
      <c r="Z15" s="6"/>
      <c r="AA15" s="6">
        <f t="shared" si="1"/>
        <v>-1.010509920085696E-4</v>
      </c>
      <c r="AB15" s="6">
        <f t="shared" si="3"/>
        <v>2.2332392617180885E-5</v>
      </c>
      <c r="AC15" s="6">
        <f t="shared" si="3"/>
        <v>-1.0687723993995385E-5</v>
      </c>
      <c r="AD15" s="6"/>
    </row>
    <row r="16" spans="1:30" x14ac:dyDescent="0.45">
      <c r="A16" s="2" t="s">
        <v>93</v>
      </c>
      <c r="B16" s="1">
        <v>0</v>
      </c>
      <c r="C16" s="1">
        <v>26.45</v>
      </c>
      <c r="D16" s="1">
        <v>0</v>
      </c>
      <c r="E16" s="1">
        <v>0</v>
      </c>
      <c r="F16" s="1">
        <v>0</v>
      </c>
      <c r="G16" s="1">
        <v>0</v>
      </c>
      <c r="H16" s="1">
        <v>-27.91</v>
      </c>
      <c r="I16" s="1">
        <v>1.46</v>
      </c>
      <c r="J16" s="1">
        <v>0</v>
      </c>
      <c r="K16" s="1">
        <v>-81.05</v>
      </c>
      <c r="L16" s="1">
        <v>0</v>
      </c>
      <c r="M16" s="1">
        <v>0</v>
      </c>
      <c r="N16" s="1">
        <v>0</v>
      </c>
      <c r="O16" s="1">
        <v>95.64</v>
      </c>
      <c r="P16" s="2" t="s">
        <v>93</v>
      </c>
      <c r="Q16" s="6"/>
      <c r="R16" s="6">
        <f t="shared" si="0"/>
        <v>3.1645613889582925E-5</v>
      </c>
      <c r="S16" s="6"/>
      <c r="T16" s="6"/>
      <c r="U16" s="6"/>
      <c r="V16" s="6"/>
      <c r="W16" s="6">
        <f t="shared" si="0"/>
        <v>-8.7881921377499505E-5</v>
      </c>
      <c r="X16" s="6">
        <f t="shared" si="0"/>
        <v>-2.2483581518359416E-3</v>
      </c>
      <c r="Y16" s="6"/>
      <c r="Z16" s="6">
        <f t="shared" si="1"/>
        <v>2.2332392617180885E-5</v>
      </c>
      <c r="AA16" s="6"/>
      <c r="AB16" s="6"/>
      <c r="AC16" s="6"/>
      <c r="AD16" s="6">
        <f t="shared" si="4"/>
        <v>-3.7158803195394247E-5</v>
      </c>
    </row>
    <row r="17" spans="1:15" x14ac:dyDescent="0.45">
      <c r="A17" s="12" t="s">
        <v>94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15" x14ac:dyDescent="0.45">
      <c r="A18" s="2"/>
      <c r="B18" s="2" t="s">
        <v>66</v>
      </c>
      <c r="C18" s="2" t="s">
        <v>67</v>
      </c>
      <c r="D18" s="2" t="s">
        <v>68</v>
      </c>
      <c r="E18" s="2" t="s">
        <v>69</v>
      </c>
      <c r="F18" s="2" t="s">
        <v>70</v>
      </c>
      <c r="G18" s="2" t="s">
        <v>71</v>
      </c>
      <c r="H18" s="2" t="s">
        <v>72</v>
      </c>
      <c r="I18" s="2" t="s">
        <v>73</v>
      </c>
      <c r="J18" s="2" t="s">
        <v>74</v>
      </c>
      <c r="K18" s="2" t="s">
        <v>75</v>
      </c>
      <c r="L18" s="2" t="s">
        <v>76</v>
      </c>
      <c r="M18" s="2" t="s">
        <v>77</v>
      </c>
      <c r="N18" s="2" t="s">
        <v>78</v>
      </c>
      <c r="O18" s="2" t="s">
        <v>79</v>
      </c>
    </row>
    <row r="19" spans="1:15" x14ac:dyDescent="0.45">
      <c r="A19" s="2" t="s">
        <v>80</v>
      </c>
      <c r="B19" s="1">
        <v>128.10036600000001</v>
      </c>
      <c r="C19" s="1">
        <v>-32.419276000000004</v>
      </c>
      <c r="D19" s="1">
        <v>-81.048190000000005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38.492117999999998</v>
      </c>
      <c r="K19" s="1">
        <v>-10.579665</v>
      </c>
      <c r="L19" s="1">
        <v>-26.449162999999999</v>
      </c>
      <c r="M19" s="1">
        <v>0</v>
      </c>
      <c r="N19" s="1">
        <v>0</v>
      </c>
      <c r="O19" s="1">
        <v>0</v>
      </c>
    </row>
    <row r="20" spans="1:15" x14ac:dyDescent="0.45">
      <c r="A20" s="2" t="s">
        <v>81</v>
      </c>
      <c r="B20" s="1">
        <v>-32.419276000000004</v>
      </c>
      <c r="C20" s="1">
        <v>153.99156099999999</v>
      </c>
      <c r="D20" s="1">
        <v>0</v>
      </c>
      <c r="E20" s="1">
        <v>-40.524095000000003</v>
      </c>
      <c r="F20" s="1">
        <v>0</v>
      </c>
      <c r="G20" s="1">
        <v>0</v>
      </c>
      <c r="H20" s="1">
        <v>-81.048190000000005</v>
      </c>
      <c r="I20" s="1">
        <v>0</v>
      </c>
      <c r="J20" s="1">
        <v>-10.579665</v>
      </c>
      <c r="K20" s="1">
        <v>50.253408999999998</v>
      </c>
      <c r="L20" s="1">
        <v>0</v>
      </c>
      <c r="M20" s="1">
        <v>-13.224581000000001</v>
      </c>
      <c r="N20" s="1">
        <v>0</v>
      </c>
      <c r="O20" s="1">
        <v>-26.449162999999999</v>
      </c>
    </row>
    <row r="21" spans="1:15" x14ac:dyDescent="0.45">
      <c r="A21" s="2" t="s">
        <v>82</v>
      </c>
      <c r="B21" s="1">
        <v>-81.048190000000005</v>
      </c>
      <c r="C21" s="1">
        <v>0</v>
      </c>
      <c r="D21" s="1">
        <v>144.72891100000001</v>
      </c>
      <c r="E21" s="1">
        <v>-23.156625999999999</v>
      </c>
      <c r="F21" s="1">
        <v>-40.524095000000003</v>
      </c>
      <c r="G21" s="1">
        <v>0</v>
      </c>
      <c r="H21" s="1">
        <v>0</v>
      </c>
      <c r="I21" s="1">
        <v>0</v>
      </c>
      <c r="J21" s="1">
        <v>-26.449162999999999</v>
      </c>
      <c r="K21" s="1">
        <v>0</v>
      </c>
      <c r="L21" s="1">
        <v>47.230648000000002</v>
      </c>
      <c r="M21" s="1">
        <v>-7.5569040000000003</v>
      </c>
      <c r="N21" s="1">
        <v>-13.224581000000001</v>
      </c>
      <c r="O21" s="1">
        <v>0</v>
      </c>
    </row>
    <row r="22" spans="1:15" x14ac:dyDescent="0.45">
      <c r="A22" s="2" t="s">
        <v>83</v>
      </c>
      <c r="B22" s="1">
        <v>0</v>
      </c>
      <c r="C22" s="1">
        <v>-40.524095000000003</v>
      </c>
      <c r="D22" s="1">
        <v>-23.156625999999999</v>
      </c>
      <c r="E22" s="1">
        <v>144.72891100000001</v>
      </c>
      <c r="F22" s="1">
        <v>-81.048190000000005</v>
      </c>
      <c r="G22" s="1">
        <v>0</v>
      </c>
      <c r="H22" s="1">
        <v>0</v>
      </c>
      <c r="I22" s="1">
        <v>0</v>
      </c>
      <c r="J22" s="1">
        <v>0</v>
      </c>
      <c r="K22" s="1">
        <v>-13.224581000000001</v>
      </c>
      <c r="L22" s="1">
        <v>-7.5569040000000003</v>
      </c>
      <c r="M22" s="1">
        <v>47.230648000000002</v>
      </c>
      <c r="N22" s="1">
        <v>-26.449162999999999</v>
      </c>
      <c r="O22" s="1">
        <v>0</v>
      </c>
    </row>
    <row r="23" spans="1:15" x14ac:dyDescent="0.45">
      <c r="A23" s="2" t="s">
        <v>84</v>
      </c>
      <c r="B23" s="1">
        <v>0</v>
      </c>
      <c r="C23" s="1">
        <v>0</v>
      </c>
      <c r="D23" s="1">
        <v>-40.524095000000003</v>
      </c>
      <c r="E23" s="1">
        <v>-81.048190000000005</v>
      </c>
      <c r="F23" s="1">
        <v>140.55410900000001</v>
      </c>
      <c r="G23" s="1">
        <v>-18.981824</v>
      </c>
      <c r="H23" s="1">
        <v>0</v>
      </c>
      <c r="I23" s="1">
        <v>0</v>
      </c>
      <c r="J23" s="1">
        <v>0</v>
      </c>
      <c r="K23" s="1">
        <v>0</v>
      </c>
      <c r="L23" s="1">
        <v>-13.224581000000001</v>
      </c>
      <c r="M23" s="1">
        <v>-26.449162999999999</v>
      </c>
      <c r="N23" s="1">
        <v>41.255563000000002</v>
      </c>
      <c r="O23" s="1">
        <v>0</v>
      </c>
    </row>
    <row r="24" spans="1:15" x14ac:dyDescent="0.45">
      <c r="A24" s="2" t="s">
        <v>85</v>
      </c>
      <c r="B24" s="1">
        <v>0</v>
      </c>
      <c r="C24" s="1">
        <v>0</v>
      </c>
      <c r="D24" s="1">
        <v>0</v>
      </c>
      <c r="E24" s="1">
        <v>0</v>
      </c>
      <c r="F24" s="1">
        <v>-18.981824</v>
      </c>
      <c r="G24" s="1">
        <v>18.981824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-1.5818190000000001</v>
      </c>
      <c r="O24" s="1">
        <v>0</v>
      </c>
    </row>
    <row r="25" spans="1:15" x14ac:dyDescent="0.45">
      <c r="A25" s="2" t="s">
        <v>86</v>
      </c>
      <c r="B25" s="1">
        <v>0</v>
      </c>
      <c r="C25" s="1">
        <v>-81.048190000000005</v>
      </c>
      <c r="D25" s="1">
        <v>0</v>
      </c>
      <c r="E25" s="1">
        <v>0</v>
      </c>
      <c r="F25" s="1">
        <v>0</v>
      </c>
      <c r="G25" s="1">
        <v>0</v>
      </c>
      <c r="H25" s="1">
        <v>95.681089999999998</v>
      </c>
      <c r="I25" s="1">
        <v>-14.632899999999999</v>
      </c>
      <c r="J25" s="1">
        <v>0</v>
      </c>
      <c r="K25" s="1">
        <v>-26.449162999999999</v>
      </c>
      <c r="L25" s="1">
        <v>0</v>
      </c>
      <c r="M25" s="1">
        <v>0</v>
      </c>
      <c r="N25" s="1">
        <v>0</v>
      </c>
      <c r="O25" s="1">
        <v>27.912452999999999</v>
      </c>
    </row>
    <row r="26" spans="1:15" x14ac:dyDescent="0.45">
      <c r="A26" s="2" t="s">
        <v>87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-14.632899999999999</v>
      </c>
      <c r="I26" s="1">
        <v>14.632899999999999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-1.46329</v>
      </c>
    </row>
    <row r="27" spans="1:15" x14ac:dyDescent="0.45">
      <c r="A27" s="2" t="s">
        <v>88</v>
      </c>
      <c r="B27" s="1">
        <v>-38.492117999999998</v>
      </c>
      <c r="C27" s="1">
        <v>10.579665</v>
      </c>
      <c r="D27" s="1">
        <v>26.449162999999999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127.96899000000001</v>
      </c>
      <c r="K27" s="1">
        <v>-32.419276000000004</v>
      </c>
      <c r="L27" s="1">
        <v>-81.048190000000005</v>
      </c>
      <c r="M27" s="1">
        <v>0</v>
      </c>
      <c r="N27" s="1">
        <v>0</v>
      </c>
      <c r="O27" s="1">
        <v>0</v>
      </c>
    </row>
    <row r="28" spans="1:15" x14ac:dyDescent="0.45">
      <c r="A28" s="2" t="s">
        <v>89</v>
      </c>
      <c r="B28" s="1">
        <v>10.579665</v>
      </c>
      <c r="C28" s="1">
        <v>-50.253408999999998</v>
      </c>
      <c r="D28" s="1">
        <v>0</v>
      </c>
      <c r="E28" s="1">
        <v>13.224581000000001</v>
      </c>
      <c r="F28" s="1">
        <v>0</v>
      </c>
      <c r="G28" s="1">
        <v>0</v>
      </c>
      <c r="H28" s="1">
        <v>26.449162999999999</v>
      </c>
      <c r="I28" s="1">
        <v>0</v>
      </c>
      <c r="J28" s="1">
        <v>-32.419276000000004</v>
      </c>
      <c r="K28" s="1">
        <v>153.785113</v>
      </c>
      <c r="L28" s="1">
        <v>0</v>
      </c>
      <c r="M28" s="1">
        <v>-40.524095000000003</v>
      </c>
      <c r="N28" s="1">
        <v>0</v>
      </c>
      <c r="O28" s="1">
        <v>-81.048190000000005</v>
      </c>
    </row>
    <row r="29" spans="1:15" x14ac:dyDescent="0.45">
      <c r="A29" s="2" t="s">
        <v>90</v>
      </c>
      <c r="B29" s="1">
        <v>26.449162999999999</v>
      </c>
      <c r="C29" s="1">
        <v>0</v>
      </c>
      <c r="D29" s="1">
        <v>-47.230648000000002</v>
      </c>
      <c r="E29" s="1">
        <v>7.5569040000000003</v>
      </c>
      <c r="F29" s="1">
        <v>13.224581000000001</v>
      </c>
      <c r="G29" s="1">
        <v>0</v>
      </c>
      <c r="H29" s="1">
        <v>0</v>
      </c>
      <c r="I29" s="1">
        <v>0</v>
      </c>
      <c r="J29" s="1">
        <v>-81.048190000000005</v>
      </c>
      <c r="K29" s="1">
        <v>0</v>
      </c>
      <c r="L29" s="1">
        <v>144.484927</v>
      </c>
      <c r="M29" s="1">
        <v>-23.156625999999999</v>
      </c>
      <c r="N29" s="1">
        <v>-40.524095000000003</v>
      </c>
      <c r="O29" s="1">
        <v>0</v>
      </c>
    </row>
    <row r="30" spans="1:15" x14ac:dyDescent="0.45">
      <c r="A30" s="2" t="s">
        <v>91</v>
      </c>
      <c r="B30" s="1">
        <v>0</v>
      </c>
      <c r="C30" s="1">
        <v>13.224581000000001</v>
      </c>
      <c r="D30" s="1">
        <v>7.5569040000000003</v>
      </c>
      <c r="E30" s="1">
        <v>-47.230648000000002</v>
      </c>
      <c r="F30" s="1">
        <v>26.449162999999999</v>
      </c>
      <c r="G30" s="1">
        <v>0</v>
      </c>
      <c r="H30" s="1">
        <v>0</v>
      </c>
      <c r="I30" s="1">
        <v>0</v>
      </c>
      <c r="J30" s="1">
        <v>0</v>
      </c>
      <c r="K30" s="1">
        <v>-40.524095000000003</v>
      </c>
      <c r="L30" s="1">
        <v>-23.156625999999999</v>
      </c>
      <c r="M30" s="1">
        <v>144.484927</v>
      </c>
      <c r="N30" s="1">
        <v>-81.048190000000005</v>
      </c>
      <c r="O30" s="1">
        <v>0</v>
      </c>
    </row>
    <row r="31" spans="1:15" x14ac:dyDescent="0.45">
      <c r="A31" s="2" t="s">
        <v>92</v>
      </c>
      <c r="B31" s="1">
        <v>0</v>
      </c>
      <c r="C31" s="1">
        <v>0</v>
      </c>
      <c r="D31" s="1">
        <v>13.224581000000001</v>
      </c>
      <c r="E31" s="1">
        <v>26.449162999999999</v>
      </c>
      <c r="F31" s="1">
        <v>-41.255563000000002</v>
      </c>
      <c r="G31" s="1">
        <v>1.5818190000000001</v>
      </c>
      <c r="H31" s="1">
        <v>0</v>
      </c>
      <c r="I31" s="1">
        <v>0</v>
      </c>
      <c r="J31" s="1">
        <v>0</v>
      </c>
      <c r="K31" s="1">
        <v>0</v>
      </c>
      <c r="L31" s="1">
        <v>-40.524095000000003</v>
      </c>
      <c r="M31" s="1">
        <v>-81.048190000000005</v>
      </c>
      <c r="N31" s="1">
        <v>140.44150099999999</v>
      </c>
      <c r="O31" s="1">
        <v>0</v>
      </c>
    </row>
    <row r="32" spans="1:15" x14ac:dyDescent="0.45">
      <c r="A32" s="2" t="s">
        <v>93</v>
      </c>
      <c r="B32" s="1">
        <v>0</v>
      </c>
      <c r="C32" s="1">
        <v>26.449162999999999</v>
      </c>
      <c r="D32" s="1">
        <v>0</v>
      </c>
      <c r="E32" s="1">
        <v>0</v>
      </c>
      <c r="F32" s="1">
        <v>0</v>
      </c>
      <c r="G32" s="1">
        <v>0</v>
      </c>
      <c r="H32" s="1">
        <v>-27.912452999999999</v>
      </c>
      <c r="I32" s="1">
        <v>1.46329</v>
      </c>
      <c r="J32" s="1">
        <v>0</v>
      </c>
      <c r="K32" s="1">
        <v>-81.048190000000005</v>
      </c>
      <c r="L32" s="1">
        <v>0</v>
      </c>
      <c r="M32" s="1">
        <v>0</v>
      </c>
      <c r="N32" s="1">
        <v>0</v>
      </c>
      <c r="O32" s="1">
        <v>95.643553999999995</v>
      </c>
    </row>
  </sheetData>
  <mergeCells count="3">
    <mergeCell ref="A17:O17"/>
    <mergeCell ref="A1:O1"/>
    <mergeCell ref="P1:A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44EAF-C4B8-4D41-B090-2C9FBD518A89}">
  <dimension ref="A1:AD32"/>
  <sheetViews>
    <sheetView workbookViewId="0">
      <selection activeCell="N8" sqref="N8"/>
    </sheetView>
  </sheetViews>
  <sheetFormatPr defaultRowHeight="14.25" x14ac:dyDescent="0.45"/>
  <cols>
    <col min="4" max="4" width="10.73046875" bestFit="1" customWidth="1"/>
    <col min="19" max="19" width="9.06640625" customWidth="1"/>
  </cols>
  <sheetData>
    <row r="1" spans="1:30" x14ac:dyDescent="0.45">
      <c r="A1" s="15" t="s">
        <v>105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6" t="s">
        <v>102</v>
      </c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</row>
    <row r="2" spans="1:30" x14ac:dyDescent="0.45">
      <c r="A2" s="2"/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  <c r="G2" s="2" t="s">
        <v>71</v>
      </c>
      <c r="H2" s="2" t="s">
        <v>72</v>
      </c>
      <c r="I2" s="2" t="s">
        <v>73</v>
      </c>
      <c r="J2" s="2" t="s">
        <v>74</v>
      </c>
      <c r="K2" s="2" t="s">
        <v>75</v>
      </c>
      <c r="L2" s="2" t="s">
        <v>76</v>
      </c>
      <c r="M2" s="2" t="s">
        <v>77</v>
      </c>
      <c r="N2" s="2" t="s">
        <v>78</v>
      </c>
      <c r="O2" s="2" t="s">
        <v>79</v>
      </c>
      <c r="P2" s="2"/>
      <c r="Q2" s="2" t="s">
        <v>66</v>
      </c>
      <c r="R2" s="2" t="s">
        <v>67</v>
      </c>
      <c r="S2" s="2" t="s">
        <v>68</v>
      </c>
      <c r="T2" s="2" t="s">
        <v>69</v>
      </c>
      <c r="U2" s="2" t="s">
        <v>70</v>
      </c>
      <c r="V2" s="2" t="s">
        <v>71</v>
      </c>
      <c r="W2" s="2" t="s">
        <v>72</v>
      </c>
      <c r="X2" s="2" t="s">
        <v>73</v>
      </c>
      <c r="Y2" s="2" t="s">
        <v>74</v>
      </c>
      <c r="Z2" s="2" t="s">
        <v>75</v>
      </c>
      <c r="AA2" s="2" t="s">
        <v>76</v>
      </c>
      <c r="AB2" s="2" t="s">
        <v>77</v>
      </c>
      <c r="AC2" s="2" t="s">
        <v>78</v>
      </c>
      <c r="AD2" s="2" t="s">
        <v>79</v>
      </c>
    </row>
    <row r="3" spans="1:30" x14ac:dyDescent="0.45">
      <c r="A3" s="2" t="s">
        <v>80</v>
      </c>
      <c r="B3" s="1">
        <v>117.75</v>
      </c>
      <c r="C3" s="1">
        <v>-29.79</v>
      </c>
      <c r="D3" s="1">
        <v>-74.09</v>
      </c>
      <c r="E3" s="1"/>
      <c r="F3" s="1"/>
      <c r="G3" s="1"/>
      <c r="H3" s="1"/>
      <c r="I3" s="1"/>
      <c r="J3" s="1">
        <v>36.909999999999997</v>
      </c>
      <c r="K3" s="1">
        <v>-9.5</v>
      </c>
      <c r="L3" s="1">
        <v>-25.02</v>
      </c>
      <c r="M3" s="1"/>
      <c r="N3" s="1"/>
      <c r="O3" s="1"/>
      <c r="P3" s="2" t="s">
        <v>80</v>
      </c>
      <c r="Q3" s="6">
        <f>(B3-B19)/B19</f>
        <v>-2.8619875627346023E-6</v>
      </c>
      <c r="R3" s="6">
        <f t="shared" ref="R3:X16" si="0">(C3-C19)/C19</f>
        <v>9.6988257773628913E-5</v>
      </c>
      <c r="S3" s="6">
        <f t="shared" si="0"/>
        <v>-1.0838052328715634E-5</v>
      </c>
      <c r="T3" s="6"/>
      <c r="U3" s="6"/>
      <c r="V3" s="6"/>
      <c r="W3" s="6"/>
      <c r="X3" s="6"/>
      <c r="Y3" s="6">
        <f t="shared" ref="Y3:Y13" si="1">(J3-J19)/J19</f>
        <v>-1.0367388891975723E-4</v>
      </c>
      <c r="Z3" s="6">
        <f t="shared" ref="Z3:Z16" si="2">(K3-K19)/K19</f>
        <v>1.3749258582280736E-4</v>
      </c>
      <c r="AA3" s="6">
        <f t="shared" ref="AA3:AA15" si="3">(L3-L19)/L19</f>
        <v>-1.4186636188712664E-4</v>
      </c>
      <c r="AB3" s="6"/>
      <c r="AC3" s="6"/>
      <c r="AD3" s="6"/>
    </row>
    <row r="4" spans="1:30" x14ac:dyDescent="0.45">
      <c r="A4" s="2" t="s">
        <v>81</v>
      </c>
      <c r="B4" s="1">
        <v>-29.39</v>
      </c>
      <c r="C4" s="1">
        <v>139.91999999999999</v>
      </c>
      <c r="D4" s="1"/>
      <c r="E4" s="1">
        <v>-36.5</v>
      </c>
      <c r="F4" s="1"/>
      <c r="G4" s="1"/>
      <c r="H4" s="1">
        <v>-74.03</v>
      </c>
      <c r="I4" s="1"/>
      <c r="J4" s="1">
        <v>-10.71</v>
      </c>
      <c r="K4" s="1">
        <v>46.68</v>
      </c>
      <c r="L4" s="1"/>
      <c r="M4" s="1">
        <v>-13.1</v>
      </c>
      <c r="N4" s="1"/>
      <c r="O4" s="1">
        <v>-24.94</v>
      </c>
      <c r="P4" s="2" t="s">
        <v>81</v>
      </c>
      <c r="Q4" s="6">
        <f t="shared" ref="Q4:Q13" si="4">(B4-B20)/B20</f>
        <v>1.2223338082017882E-4</v>
      </c>
      <c r="R4" s="6">
        <f t="shared" si="0"/>
        <v>-4.8689738971060424E-5</v>
      </c>
      <c r="S4" s="6"/>
      <c r="T4" s="6">
        <f t="shared" si="0"/>
        <v>-1.659998367393785E-4</v>
      </c>
      <c r="U4" s="6"/>
      <c r="V4" s="6"/>
      <c r="W4" s="6">
        <f t="shared" si="0"/>
        <v>-5.8688977392866909E-5</v>
      </c>
      <c r="X4" s="6"/>
      <c r="Y4" s="6">
        <f t="shared" si="1"/>
        <v>1.5744775508088262E-4</v>
      </c>
      <c r="Z4" s="6">
        <f t="shared" si="2"/>
        <v>3.7169333521639874E-5</v>
      </c>
      <c r="AA4" s="6"/>
      <c r="AB4" s="6">
        <f t="shared" ref="AB4:AB15" si="5">(M4-M20)/M20</f>
        <v>8.1457016384391066E-5</v>
      </c>
      <c r="AC4" s="6"/>
      <c r="AD4" s="6">
        <f t="shared" ref="AD4:AD16" si="6">(O4-O20)/O20</f>
        <v>2.8348838918649843E-5</v>
      </c>
    </row>
    <row r="5" spans="1:30" x14ac:dyDescent="0.45">
      <c r="A5" s="2" t="s">
        <v>82</v>
      </c>
      <c r="B5" s="1">
        <v>-73.88</v>
      </c>
      <c r="C5" s="1"/>
      <c r="D5" s="1">
        <v>131.72</v>
      </c>
      <c r="E5" s="1">
        <v>-20.97</v>
      </c>
      <c r="F5" s="1">
        <v>-36.869999999999997</v>
      </c>
      <c r="G5" s="1"/>
      <c r="H5" s="1"/>
      <c r="I5" s="1"/>
      <c r="J5" s="1">
        <v>-25.51</v>
      </c>
      <c r="K5" s="1"/>
      <c r="L5" s="1">
        <v>43.91</v>
      </c>
      <c r="M5" s="1">
        <v>-7.13</v>
      </c>
      <c r="N5" s="1">
        <v>-13.08</v>
      </c>
      <c r="O5" s="1"/>
      <c r="P5" s="2" t="s">
        <v>82</v>
      </c>
      <c r="Q5" s="6">
        <f t="shared" si="4"/>
        <v>1.3197250505090444E-5</v>
      </c>
      <c r="R5" s="6"/>
      <c r="S5" s="6">
        <f t="shared" si="0"/>
        <v>-5.7239359362559077E-5</v>
      </c>
      <c r="T5" s="6">
        <f t="shared" si="0"/>
        <v>-2.3957063221616352E-4</v>
      </c>
      <c r="U5" s="6">
        <f t="shared" si="0"/>
        <v>-9.4675060736828731E-5</v>
      </c>
      <c r="V5" s="6"/>
      <c r="W5" s="6"/>
      <c r="X5" s="6"/>
      <c r="Y5" s="6">
        <f t="shared" si="1"/>
        <v>-1.8816529276465636E-4</v>
      </c>
      <c r="Z5" s="6"/>
      <c r="AA5" s="6">
        <f t="shared" si="3"/>
        <v>4.9216724147910403E-5</v>
      </c>
      <c r="AB5" s="6">
        <f t="shared" si="5"/>
        <v>6.5372300726057098E-4</v>
      </c>
      <c r="AC5" s="6">
        <f t="shared" ref="AC5:AC15" si="7">(N5-N21)/N21</f>
        <v>2.3147558689609948E-4</v>
      </c>
      <c r="AD5" s="6"/>
    </row>
    <row r="6" spans="1:30" x14ac:dyDescent="0.45">
      <c r="A6" s="2" t="s">
        <v>83</v>
      </c>
      <c r="B6" s="1"/>
      <c r="C6" s="1">
        <v>-36.82</v>
      </c>
      <c r="D6" s="1">
        <v>-20.93</v>
      </c>
      <c r="E6" s="1">
        <v>131.32</v>
      </c>
      <c r="F6" s="1">
        <v>-73.569999999999993</v>
      </c>
      <c r="G6" s="1"/>
      <c r="H6" s="1"/>
      <c r="I6" s="1"/>
      <c r="J6" s="1"/>
      <c r="K6" s="1">
        <v>-12.06</v>
      </c>
      <c r="L6" s="1">
        <v>-7.25</v>
      </c>
      <c r="M6" s="1">
        <v>43.84</v>
      </c>
      <c r="N6" s="1">
        <v>-26.36</v>
      </c>
      <c r="O6" s="1"/>
      <c r="P6" s="2" t="s">
        <v>83</v>
      </c>
      <c r="Q6" s="6"/>
      <c r="R6" s="6">
        <f t="shared" si="0"/>
        <v>-1.0417165664108782E-4</v>
      </c>
      <c r="S6" s="6">
        <f t="shared" si="0"/>
        <v>-1.3643623211287087E-4</v>
      </c>
      <c r="T6" s="6">
        <f t="shared" si="0"/>
        <v>-5.6484777611338232E-5</v>
      </c>
      <c r="U6" s="6">
        <f t="shared" si="0"/>
        <v>-9.868055400190377E-6</v>
      </c>
      <c r="V6" s="6"/>
      <c r="W6" s="6"/>
      <c r="X6" s="6"/>
      <c r="Y6" s="6"/>
      <c r="Z6" s="6">
        <f t="shared" si="2"/>
        <v>9.1135999872621982E-5</v>
      </c>
      <c r="AA6" s="6">
        <f t="shared" si="3"/>
        <v>-2.1553973950167447E-4</v>
      </c>
      <c r="AB6" s="6">
        <f t="shared" si="5"/>
        <v>-1.44276626506729E-4</v>
      </c>
      <c r="AC6" s="6">
        <f t="shared" si="7"/>
        <v>1.7415779151226698E-4</v>
      </c>
      <c r="AD6" s="6"/>
    </row>
    <row r="7" spans="1:30" x14ac:dyDescent="0.45">
      <c r="A7" s="2" t="s">
        <v>84</v>
      </c>
      <c r="B7" s="1"/>
      <c r="C7" s="1"/>
      <c r="D7" s="1">
        <v>-37.18</v>
      </c>
      <c r="E7" s="1">
        <v>-74.33</v>
      </c>
      <c r="F7" s="1">
        <v>129.47</v>
      </c>
      <c r="G7" s="1">
        <v>-17.96</v>
      </c>
      <c r="H7" s="1"/>
      <c r="I7" s="1"/>
      <c r="J7" s="1"/>
      <c r="K7" s="1"/>
      <c r="L7" s="1">
        <v>-12.2</v>
      </c>
      <c r="M7" s="1">
        <v>-24.16</v>
      </c>
      <c r="N7" s="1">
        <v>39.6</v>
      </c>
      <c r="O7" s="1"/>
      <c r="P7" s="2" t="s">
        <v>84</v>
      </c>
      <c r="Q7" s="6"/>
      <c r="R7" s="6"/>
      <c r="S7" s="6">
        <f t="shared" si="0"/>
        <v>-7.3157076420122063E-6</v>
      </c>
      <c r="T7" s="6">
        <f t="shared" si="0"/>
        <v>-3.0847965365588281E-5</v>
      </c>
      <c r="U7" s="6">
        <f t="shared" si="0"/>
        <v>-1.0287991784859254E-5</v>
      </c>
      <c r="V7" s="6">
        <f t="shared" si="0"/>
        <v>6.8601587815025851E-5</v>
      </c>
      <c r="W7" s="6"/>
      <c r="X7" s="6"/>
      <c r="Y7" s="6"/>
      <c r="Z7" s="6"/>
      <c r="AA7" s="6">
        <f t="shared" si="3"/>
        <v>-1.8278354420249879E-5</v>
      </c>
      <c r="AB7" s="6">
        <f t="shared" si="5"/>
        <v>2.2144530104424332E-5</v>
      </c>
      <c r="AC7" s="6">
        <f t="shared" si="7"/>
        <v>-9.0648347788560121E-5</v>
      </c>
      <c r="AD7" s="6"/>
    </row>
    <row r="8" spans="1:30" x14ac:dyDescent="0.45">
      <c r="A8" s="2" t="s">
        <v>85</v>
      </c>
      <c r="B8" s="1"/>
      <c r="C8" s="1"/>
      <c r="D8" s="1"/>
      <c r="E8" s="1"/>
      <c r="F8" s="1">
        <v>-18.28</v>
      </c>
      <c r="G8" s="1">
        <v>18.28</v>
      </c>
      <c r="H8" s="1"/>
      <c r="I8" s="1"/>
      <c r="J8" s="1"/>
      <c r="K8" s="1"/>
      <c r="L8" s="1"/>
      <c r="M8" s="1"/>
      <c r="N8" s="1">
        <v>0.44</v>
      </c>
      <c r="O8" s="1"/>
      <c r="P8" s="2" t="s">
        <v>85</v>
      </c>
      <c r="Q8" s="6"/>
      <c r="R8" s="6"/>
      <c r="S8" s="6"/>
      <c r="T8" s="6"/>
      <c r="U8" s="6">
        <f t="shared" si="0"/>
        <v>-6.7833237892461178E-6</v>
      </c>
      <c r="V8" s="6">
        <f t="shared" si="0"/>
        <v>-6.7833237892461178E-6</v>
      </c>
      <c r="W8" s="6"/>
      <c r="X8" s="6"/>
      <c r="Y8" s="6"/>
      <c r="Z8" s="6"/>
      <c r="AA8" s="6"/>
      <c r="AB8" s="6"/>
      <c r="AC8" s="6">
        <f t="shared" si="7"/>
        <v>1.0043041606886698E-2</v>
      </c>
      <c r="AD8" s="6"/>
    </row>
    <row r="9" spans="1:30" x14ac:dyDescent="0.45">
      <c r="A9" s="2" t="s">
        <v>86</v>
      </c>
      <c r="B9" s="1"/>
      <c r="C9" s="1">
        <v>-73.88</v>
      </c>
      <c r="D9" s="1"/>
      <c r="E9" s="1"/>
      <c r="F9" s="1"/>
      <c r="G9" s="1"/>
      <c r="H9" s="1">
        <v>87.92</v>
      </c>
      <c r="I9" s="1">
        <v>-14.04</v>
      </c>
      <c r="J9" s="1"/>
      <c r="K9" s="1">
        <v>-25.59</v>
      </c>
      <c r="L9" s="1"/>
      <c r="M9" s="1"/>
      <c r="N9" s="1"/>
      <c r="O9" s="1">
        <v>26.76</v>
      </c>
      <c r="P9" s="2" t="s">
        <v>86</v>
      </c>
      <c r="Q9" s="6"/>
      <c r="R9" s="6">
        <f t="shared" si="0"/>
        <v>-8.7526177155021733E-5</v>
      </c>
      <c r="S9" s="6"/>
      <c r="T9" s="6"/>
      <c r="U9" s="6"/>
      <c r="V9" s="6"/>
      <c r="W9" s="6">
        <f t="shared" si="0"/>
        <v>-6.5964711154104809E-5</v>
      </c>
      <c r="X9" s="6">
        <f t="shared" si="0"/>
        <v>4.7509379541034691E-5</v>
      </c>
      <c r="Y9" s="6"/>
      <c r="Z9" s="6">
        <f t="shared" si="2"/>
        <v>-1.9593659155895058E-4</v>
      </c>
      <c r="AA9" s="6"/>
      <c r="AB9" s="6"/>
      <c r="AC9" s="6"/>
      <c r="AD9" s="6">
        <f t="shared" si="6"/>
        <v>9.3423106713776496E-7</v>
      </c>
    </row>
    <row r="10" spans="1:30" x14ac:dyDescent="0.45">
      <c r="A10" s="2" t="s">
        <v>87</v>
      </c>
      <c r="B10" s="1"/>
      <c r="C10" s="1"/>
      <c r="D10" s="1"/>
      <c r="E10" s="1"/>
      <c r="F10" s="1"/>
      <c r="G10" s="1"/>
      <c r="H10" s="1">
        <v>-14.02</v>
      </c>
      <c r="I10" s="1">
        <v>14.02</v>
      </c>
      <c r="J10" s="1"/>
      <c r="K10" s="1"/>
      <c r="L10" s="1"/>
      <c r="M10" s="1"/>
      <c r="N10" s="1"/>
      <c r="O10" s="1">
        <v>-1.58</v>
      </c>
      <c r="P10" s="2" t="s">
        <v>87</v>
      </c>
      <c r="Q10" s="6"/>
      <c r="R10" s="6"/>
      <c r="S10" s="6"/>
      <c r="T10" s="6"/>
      <c r="U10" s="6"/>
      <c r="V10" s="6"/>
      <c r="W10" s="6">
        <f t="shared" si="0"/>
        <v>1.9682903361647916E-4</v>
      </c>
      <c r="X10" s="6">
        <f t="shared" si="0"/>
        <v>1.9682903361647916E-4</v>
      </c>
      <c r="Y10" s="6"/>
      <c r="Z10" s="6"/>
      <c r="AA10" s="6"/>
      <c r="AB10" s="6"/>
      <c r="AC10" s="6"/>
      <c r="AD10" s="6">
        <f t="shared" si="6"/>
        <v>9.7373204186612021E-4</v>
      </c>
    </row>
    <row r="11" spans="1:30" x14ac:dyDescent="0.45">
      <c r="A11" s="2" t="s">
        <v>88</v>
      </c>
      <c r="B11" s="1">
        <v>-35.4</v>
      </c>
      <c r="C11" s="1">
        <v>9.0399999999999991</v>
      </c>
      <c r="D11" s="1">
        <v>23.82</v>
      </c>
      <c r="E11" s="1"/>
      <c r="F11" s="1"/>
      <c r="G11" s="1"/>
      <c r="H11" s="1"/>
      <c r="I11" s="1"/>
      <c r="J11" s="1">
        <v>122.78</v>
      </c>
      <c r="K11" s="1">
        <v>-31.29</v>
      </c>
      <c r="L11" s="1">
        <v>-77.83</v>
      </c>
      <c r="M11" s="1"/>
      <c r="N11" s="1"/>
      <c r="O11" s="1"/>
      <c r="P11" s="2" t="s">
        <v>88</v>
      </c>
      <c r="Q11" s="6">
        <f t="shared" si="4"/>
        <v>-7.1185933931557778E-6</v>
      </c>
      <c r="R11" s="6">
        <f t="shared" si="0"/>
        <v>-1.5141512308593951E-4</v>
      </c>
      <c r="S11" s="6">
        <f t="shared" si="0"/>
        <v>1.4022027009057314E-5</v>
      </c>
      <c r="T11" s="6"/>
      <c r="U11" s="6"/>
      <c r="V11" s="6"/>
      <c r="W11" s="6"/>
      <c r="X11" s="6"/>
      <c r="Y11" s="6">
        <f t="shared" si="1"/>
        <v>-3.9736163277910791E-5</v>
      </c>
      <c r="Z11" s="6">
        <f t="shared" si="2"/>
        <v>-1.2091858242517318E-4</v>
      </c>
      <c r="AA11" s="6">
        <f t="shared" si="3"/>
        <v>-7.0263596664459649E-5</v>
      </c>
      <c r="AB11" s="6"/>
      <c r="AC11" s="6"/>
      <c r="AD11" s="6"/>
    </row>
    <row r="12" spans="1:30" x14ac:dyDescent="0.45">
      <c r="A12" s="2" t="s">
        <v>89</v>
      </c>
      <c r="B12" s="1">
        <v>10.27</v>
      </c>
      <c r="C12" s="1">
        <v>-46.63</v>
      </c>
      <c r="D12" s="1"/>
      <c r="E12" s="1">
        <v>12.45</v>
      </c>
      <c r="F12" s="1"/>
      <c r="G12" s="1"/>
      <c r="H12" s="1">
        <v>23.91</v>
      </c>
      <c r="I12" s="1"/>
      <c r="J12" s="1">
        <v>-30.64</v>
      </c>
      <c r="K12" s="1">
        <v>145.94999999999999</v>
      </c>
      <c r="L12" s="1"/>
      <c r="M12" s="1">
        <v>-38.4</v>
      </c>
      <c r="N12" s="1"/>
      <c r="O12" s="1">
        <v>-77.22</v>
      </c>
      <c r="P12" s="2" t="s">
        <v>89</v>
      </c>
      <c r="Q12" s="6">
        <f t="shared" si="4"/>
        <v>7.3812653358385193E-5</v>
      </c>
      <c r="R12" s="6">
        <f t="shared" si="0"/>
        <v>-1.9043171556077277E-5</v>
      </c>
      <c r="S12" s="6"/>
      <c r="T12" s="6">
        <f t="shared" si="0"/>
        <v>-1.6647830445590077E-4</v>
      </c>
      <c r="U12" s="6"/>
      <c r="V12" s="6"/>
      <c r="W12" s="6">
        <f t="shared" si="0"/>
        <v>1.7817130493455284E-5</v>
      </c>
      <c r="X12" s="6"/>
      <c r="Y12" s="6">
        <f t="shared" si="1"/>
        <v>-9.320280067881888E-5</v>
      </c>
      <c r="Z12" s="6">
        <f t="shared" si="2"/>
        <v>-2.6885197002391174E-5</v>
      </c>
      <c r="AA12" s="6"/>
      <c r="AB12" s="6">
        <f t="shared" si="5"/>
        <v>-6.4475009371830008E-5</v>
      </c>
      <c r="AC12" s="6"/>
      <c r="AD12" s="6">
        <f t="shared" si="6"/>
        <v>-3.6219874294388074E-5</v>
      </c>
    </row>
    <row r="13" spans="1:30" x14ac:dyDescent="0.45">
      <c r="A13" s="2" t="s">
        <v>90</v>
      </c>
      <c r="B13" s="1">
        <v>24.47</v>
      </c>
      <c r="C13" s="1"/>
      <c r="D13" s="1">
        <v>-43.79</v>
      </c>
      <c r="E13" s="1">
        <v>6.77</v>
      </c>
      <c r="F13" s="1">
        <v>12.55</v>
      </c>
      <c r="G13" s="1"/>
      <c r="H13" s="1"/>
      <c r="I13" s="1"/>
      <c r="J13" s="1">
        <v>-77.040000000000006</v>
      </c>
      <c r="K13" s="1"/>
      <c r="L13" s="1">
        <v>136.91</v>
      </c>
      <c r="M13" s="1">
        <v>-22.06</v>
      </c>
      <c r="N13" s="1">
        <v>-38.409999999999997</v>
      </c>
      <c r="O13" s="1"/>
      <c r="P13" s="2" t="s">
        <v>90</v>
      </c>
      <c r="Q13" s="6">
        <f t="shared" si="4"/>
        <v>5.6439638052254701E-5</v>
      </c>
      <c r="R13" s="6"/>
      <c r="S13" s="6">
        <f t="shared" si="0"/>
        <v>-1.2403120033155498E-4</v>
      </c>
      <c r="T13" s="6">
        <f t="shared" si="0"/>
        <v>-5.1288304937771123E-4</v>
      </c>
      <c r="U13" s="6">
        <f t="shared" si="0"/>
        <v>-2.6606464893005975E-4</v>
      </c>
      <c r="V13" s="6"/>
      <c r="W13" s="6"/>
      <c r="X13" s="6"/>
      <c r="Y13" s="6">
        <f t="shared" si="1"/>
        <v>2.8531447457535558E-5</v>
      </c>
      <c r="Z13" s="6"/>
      <c r="AA13" s="6">
        <f t="shared" si="3"/>
        <v>-3.2859923768992505E-5</v>
      </c>
      <c r="AB13" s="6">
        <f t="shared" si="5"/>
        <v>-2.1006465776571374E-4</v>
      </c>
      <c r="AC13" s="6">
        <f t="shared" si="7"/>
        <v>-4.1237560002762192E-5</v>
      </c>
      <c r="AD13" s="6"/>
    </row>
    <row r="14" spans="1:30" x14ac:dyDescent="0.45">
      <c r="A14" s="2" t="s">
        <v>91</v>
      </c>
      <c r="B14" s="1"/>
      <c r="C14" s="1">
        <v>11.48</v>
      </c>
      <c r="D14" s="1">
        <v>6.9</v>
      </c>
      <c r="E14" s="1">
        <v>-43.68</v>
      </c>
      <c r="F14" s="1">
        <v>25.3</v>
      </c>
      <c r="G14" s="1"/>
      <c r="H14" s="1"/>
      <c r="I14" s="1"/>
      <c r="J14" s="1"/>
      <c r="K14" s="1">
        <v>-38.69</v>
      </c>
      <c r="L14" s="1">
        <v>-21.99</v>
      </c>
      <c r="M14" s="1">
        <v>136.78</v>
      </c>
      <c r="N14" s="1">
        <v>-76.64</v>
      </c>
      <c r="O14" s="1"/>
      <c r="P14" s="2" t="s">
        <v>91</v>
      </c>
      <c r="Q14" s="6"/>
      <c r="R14" s="6">
        <f t="shared" si="0"/>
        <v>1.4705995097534285E-4</v>
      </c>
      <c r="S14" s="6">
        <f t="shared" si="0"/>
        <v>-3.8970314471596076E-4</v>
      </c>
      <c r="T14" s="6">
        <f t="shared" si="0"/>
        <v>-2.4655985474035245E-5</v>
      </c>
      <c r="U14" s="6">
        <f t="shared" si="0"/>
        <v>-2.96441808962768E-6</v>
      </c>
      <c r="V14" s="6"/>
      <c r="W14" s="6"/>
      <c r="X14" s="6"/>
      <c r="Y14" s="6"/>
      <c r="Z14" s="6">
        <f t="shared" si="2"/>
        <v>9.2099461110873592E-5</v>
      </c>
      <c r="AA14" s="6">
        <f t="shared" si="3"/>
        <v>-3.8015835323548749E-5</v>
      </c>
      <c r="AB14" s="6">
        <f t="shared" si="5"/>
        <v>-1.5206670347508395E-5</v>
      </c>
      <c r="AC14" s="6">
        <f t="shared" si="7"/>
        <v>5.7411603093435482E-6</v>
      </c>
      <c r="AD14" s="6"/>
    </row>
    <row r="15" spans="1:30" x14ac:dyDescent="0.45">
      <c r="A15" s="2" t="s">
        <v>92</v>
      </c>
      <c r="B15" s="1"/>
      <c r="C15" s="1"/>
      <c r="D15" s="1">
        <v>11.61</v>
      </c>
      <c r="E15" s="1">
        <v>22.97</v>
      </c>
      <c r="F15" s="1">
        <v>-38.020000000000003</v>
      </c>
      <c r="G15" s="1">
        <v>3.44</v>
      </c>
      <c r="H15" s="1"/>
      <c r="I15" s="1"/>
      <c r="J15" s="1"/>
      <c r="K15" s="1"/>
      <c r="L15" s="1">
        <v>-39.06</v>
      </c>
      <c r="M15" s="1">
        <v>-78.19</v>
      </c>
      <c r="N15" s="1">
        <v>134.87</v>
      </c>
      <c r="O15" s="1"/>
      <c r="P15" s="2" t="s">
        <v>92</v>
      </c>
      <c r="Q15" s="6"/>
      <c r="R15" s="6"/>
      <c r="S15" s="6">
        <f t="shared" si="0"/>
        <v>-2.8166052441209733E-4</v>
      </c>
      <c r="T15" s="6">
        <f t="shared" si="0"/>
        <v>1.564458907306931E-4</v>
      </c>
      <c r="U15" s="6">
        <f t="shared" si="0"/>
        <v>5.8762000902457062E-5</v>
      </c>
      <c r="V15" s="6">
        <f t="shared" si="0"/>
        <v>5.5583203343478719E-4</v>
      </c>
      <c r="W15" s="6"/>
      <c r="X15" s="6"/>
      <c r="Y15" s="6"/>
      <c r="Z15" s="6"/>
      <c r="AA15" s="6">
        <f t="shared" si="3"/>
        <v>1.482356842928838E-5</v>
      </c>
      <c r="AB15" s="6">
        <f t="shared" si="5"/>
        <v>-4.7382330841037869E-5</v>
      </c>
      <c r="AC15" s="6">
        <f t="shared" si="7"/>
        <v>-1.432470026441292E-5</v>
      </c>
      <c r="AD15" s="6"/>
    </row>
    <row r="16" spans="1:30" x14ac:dyDescent="0.45">
      <c r="A16" s="2" t="s">
        <v>93</v>
      </c>
      <c r="B16" s="1"/>
      <c r="C16" s="1">
        <v>24.36</v>
      </c>
      <c r="D16" s="1"/>
      <c r="E16" s="1"/>
      <c r="F16" s="1"/>
      <c r="G16" s="1"/>
      <c r="H16" s="1">
        <v>-25.65</v>
      </c>
      <c r="I16" s="1">
        <v>1.29</v>
      </c>
      <c r="J16" s="1"/>
      <c r="K16" s="1">
        <v>-77.62</v>
      </c>
      <c r="L16" s="1"/>
      <c r="M16" s="1"/>
      <c r="N16" s="1"/>
      <c r="O16" s="1">
        <v>91.71</v>
      </c>
      <c r="P16" s="2" t="s">
        <v>93</v>
      </c>
      <c r="Q16" s="6"/>
      <c r="R16" s="6">
        <f t="shared" si="0"/>
        <v>-1.1144078153859376E-4</v>
      </c>
      <c r="S16" s="6"/>
      <c r="T16" s="6"/>
      <c r="U16" s="6"/>
      <c r="V16" s="6"/>
      <c r="W16" s="6">
        <f t="shared" si="0"/>
        <v>-1.9808940778289405E-4</v>
      </c>
      <c r="X16" s="6">
        <f t="shared" si="0"/>
        <v>-1.8315230890296702E-3</v>
      </c>
      <c r="Y16" s="6"/>
      <c r="Z16" s="6">
        <f t="shared" si="2"/>
        <v>-4.8271310582185024E-5</v>
      </c>
      <c r="AA16" s="6"/>
      <c r="AB16" s="6"/>
      <c r="AC16" s="6"/>
      <c r="AD16" s="6">
        <f t="shared" si="6"/>
        <v>-2.746626117647689E-5</v>
      </c>
    </row>
    <row r="17" spans="1:20" x14ac:dyDescent="0.45">
      <c r="A17" s="14" t="s">
        <v>101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20" x14ac:dyDescent="0.45">
      <c r="A18" s="2"/>
      <c r="B18" s="2" t="s">
        <v>66</v>
      </c>
      <c r="C18" s="2" t="s">
        <v>67</v>
      </c>
      <c r="D18" s="2" t="s">
        <v>68</v>
      </c>
      <c r="E18" s="2" t="s">
        <v>69</v>
      </c>
      <c r="F18" s="2" t="s">
        <v>70</v>
      </c>
      <c r="G18" s="2" t="s">
        <v>71</v>
      </c>
      <c r="H18" s="2" t="s">
        <v>72</v>
      </c>
      <c r="I18" s="2" t="s">
        <v>73</v>
      </c>
      <c r="J18" s="2" t="s">
        <v>74</v>
      </c>
      <c r="K18" s="2" t="s">
        <v>75</v>
      </c>
      <c r="L18" s="2" t="s">
        <v>76</v>
      </c>
      <c r="M18" s="2" t="s">
        <v>77</v>
      </c>
      <c r="N18" s="2" t="s">
        <v>78</v>
      </c>
      <c r="O18" s="2" t="s">
        <v>79</v>
      </c>
    </row>
    <row r="19" spans="1:20" x14ac:dyDescent="0.45">
      <c r="A19" s="2" t="s">
        <v>80</v>
      </c>
      <c r="B19" s="1">
        <v>117.750337</v>
      </c>
      <c r="C19" s="1">
        <v>-29.787110999999999</v>
      </c>
      <c r="D19" s="1">
        <v>-74.090802999999994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36.913826999999998</v>
      </c>
      <c r="K19" s="1">
        <v>-9.4986940000000004</v>
      </c>
      <c r="L19" s="1">
        <v>-25.02355</v>
      </c>
      <c r="M19" s="1">
        <v>0</v>
      </c>
      <c r="N19" s="1">
        <v>0</v>
      </c>
      <c r="O19" s="1">
        <v>0</v>
      </c>
    </row>
    <row r="20" spans="1:20" x14ac:dyDescent="0.45">
      <c r="A20" s="2" t="s">
        <v>81</v>
      </c>
      <c r="B20" s="1">
        <v>-29.386407999999999</v>
      </c>
      <c r="C20" s="1">
        <v>139.92681300000001</v>
      </c>
      <c r="D20" s="1">
        <v>0</v>
      </c>
      <c r="E20" s="1">
        <v>-36.506059999999998</v>
      </c>
      <c r="F20" s="1">
        <v>0</v>
      </c>
      <c r="G20" s="1">
        <v>0</v>
      </c>
      <c r="H20" s="1">
        <v>-74.034345000000002</v>
      </c>
      <c r="I20" s="1">
        <v>0</v>
      </c>
      <c r="J20" s="1">
        <v>-10.708314</v>
      </c>
      <c r="K20" s="1">
        <v>46.678265000000003</v>
      </c>
      <c r="L20" s="1">
        <v>0</v>
      </c>
      <c r="M20" s="1">
        <v>-13.098933000000001</v>
      </c>
      <c r="N20" s="1">
        <v>0</v>
      </c>
      <c r="O20" s="1">
        <v>-24.939292999999999</v>
      </c>
    </row>
    <row r="21" spans="1:20" x14ac:dyDescent="0.45">
      <c r="A21" s="2" t="s">
        <v>82</v>
      </c>
      <c r="B21" s="1">
        <v>-73.879024999999999</v>
      </c>
      <c r="C21" s="1">
        <v>0</v>
      </c>
      <c r="D21" s="1">
        <v>131.72754</v>
      </c>
      <c r="E21" s="1">
        <v>-20.975024999999999</v>
      </c>
      <c r="F21" s="1">
        <v>-36.873491000000001</v>
      </c>
      <c r="G21" s="1">
        <v>0</v>
      </c>
      <c r="H21" s="1">
        <v>0</v>
      </c>
      <c r="I21" s="1">
        <v>0</v>
      </c>
      <c r="J21" s="1">
        <v>-25.514800999999999</v>
      </c>
      <c r="K21" s="1">
        <v>0</v>
      </c>
      <c r="L21" s="1">
        <v>43.907839000000003</v>
      </c>
      <c r="M21" s="1">
        <v>-7.1253419999999998</v>
      </c>
      <c r="N21" s="1">
        <v>-13.076973000000001</v>
      </c>
      <c r="O21" s="1">
        <v>0</v>
      </c>
    </row>
    <row r="22" spans="1:20" x14ac:dyDescent="0.45">
      <c r="A22" s="2" t="s">
        <v>83</v>
      </c>
      <c r="B22" s="1">
        <v>0</v>
      </c>
      <c r="C22" s="1">
        <v>-36.823836</v>
      </c>
      <c r="D22" s="1">
        <v>-20.932856000000001</v>
      </c>
      <c r="E22" s="1">
        <v>131.32741799999999</v>
      </c>
      <c r="F22" s="1">
        <v>-73.570725999999993</v>
      </c>
      <c r="G22" s="1">
        <v>0</v>
      </c>
      <c r="H22" s="1">
        <v>0</v>
      </c>
      <c r="I22" s="1">
        <v>0</v>
      </c>
      <c r="J22" s="1">
        <v>0</v>
      </c>
      <c r="K22" s="1">
        <v>-12.058901000000001</v>
      </c>
      <c r="L22" s="1">
        <v>-7.251563</v>
      </c>
      <c r="M22" s="1">
        <v>43.846325999999998</v>
      </c>
      <c r="N22" s="1">
        <v>-26.355409999999999</v>
      </c>
      <c r="O22" s="1">
        <v>0</v>
      </c>
      <c r="T22" s="20">
        <f>MAX(Q3:AD16)</f>
        <v>1.0043041606886698E-2</v>
      </c>
    </row>
    <row r="23" spans="1:20" x14ac:dyDescent="0.45">
      <c r="A23" s="2" t="s">
        <v>84</v>
      </c>
      <c r="B23" s="1">
        <v>0</v>
      </c>
      <c r="C23" s="1">
        <v>0</v>
      </c>
      <c r="D23" s="1">
        <v>-37.180272000000002</v>
      </c>
      <c r="E23" s="1">
        <v>-74.332293000000007</v>
      </c>
      <c r="F23" s="1">
        <v>129.47133199999999</v>
      </c>
      <c r="G23" s="1">
        <v>-17.958767999999999</v>
      </c>
      <c r="H23" s="1">
        <v>0</v>
      </c>
      <c r="I23" s="1">
        <v>0</v>
      </c>
      <c r="J23" s="1">
        <v>0</v>
      </c>
      <c r="K23" s="1">
        <v>0</v>
      </c>
      <c r="L23" s="1">
        <v>-12.200222999999999</v>
      </c>
      <c r="M23" s="1">
        <v>-24.159465000000001</v>
      </c>
      <c r="N23" s="1">
        <v>39.603589999999997</v>
      </c>
      <c r="O23" s="1">
        <v>0</v>
      </c>
    </row>
    <row r="24" spans="1:20" x14ac:dyDescent="0.45">
      <c r="A24" s="2" t="s">
        <v>85</v>
      </c>
      <c r="B24" s="1">
        <v>0</v>
      </c>
      <c r="C24" s="1">
        <v>0</v>
      </c>
      <c r="D24" s="1">
        <v>0</v>
      </c>
      <c r="E24" s="1">
        <v>0</v>
      </c>
      <c r="F24" s="1">
        <v>-18.280124000000001</v>
      </c>
      <c r="G24" s="1">
        <v>18.280124000000001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0.43562499999999998</v>
      </c>
      <c r="O24" s="1">
        <v>0</v>
      </c>
    </row>
    <row r="25" spans="1:20" x14ac:dyDescent="0.45">
      <c r="A25" s="2" t="s">
        <v>86</v>
      </c>
      <c r="B25" s="1">
        <v>0</v>
      </c>
      <c r="C25" s="1">
        <v>-73.886466999999996</v>
      </c>
      <c r="D25" s="1">
        <v>0</v>
      </c>
      <c r="E25" s="1">
        <v>0</v>
      </c>
      <c r="F25" s="1">
        <v>0</v>
      </c>
      <c r="G25" s="1">
        <v>0</v>
      </c>
      <c r="H25" s="1">
        <v>87.925799999999995</v>
      </c>
      <c r="I25" s="1">
        <v>-14.039332999999999</v>
      </c>
      <c r="J25" s="1">
        <v>0</v>
      </c>
      <c r="K25" s="1">
        <v>-25.595015</v>
      </c>
      <c r="L25" s="1">
        <v>0</v>
      </c>
      <c r="M25" s="1">
        <v>0</v>
      </c>
      <c r="N25" s="1">
        <v>0</v>
      </c>
      <c r="O25" s="1">
        <v>26.759975000000001</v>
      </c>
    </row>
    <row r="26" spans="1:20" x14ac:dyDescent="0.45">
      <c r="A26" s="2" t="s">
        <v>87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-14.017241</v>
      </c>
      <c r="I26" s="1">
        <v>14.017241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-1.5784629999999999</v>
      </c>
    </row>
    <row r="27" spans="1:20" x14ac:dyDescent="0.45">
      <c r="A27" s="2" t="s">
        <v>88</v>
      </c>
      <c r="B27" s="1">
        <v>-35.400252000000002</v>
      </c>
      <c r="C27" s="1">
        <v>9.0413689999999995</v>
      </c>
      <c r="D27" s="1">
        <v>23.819666000000002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122.784879</v>
      </c>
      <c r="K27" s="1">
        <v>-31.293783999999999</v>
      </c>
      <c r="L27" s="1">
        <v>-77.835469000000003</v>
      </c>
      <c r="M27" s="1">
        <v>0</v>
      </c>
      <c r="N27" s="1">
        <v>0</v>
      </c>
      <c r="O27" s="1">
        <v>0</v>
      </c>
    </row>
    <row r="28" spans="1:20" x14ac:dyDescent="0.45">
      <c r="A28" s="2" t="s">
        <v>89</v>
      </c>
      <c r="B28" s="1">
        <v>10.269242</v>
      </c>
      <c r="C28" s="1">
        <v>-46.630887999999999</v>
      </c>
      <c r="D28" s="1">
        <v>0</v>
      </c>
      <c r="E28" s="1">
        <v>12.452073</v>
      </c>
      <c r="F28" s="1">
        <v>0</v>
      </c>
      <c r="G28" s="1">
        <v>0</v>
      </c>
      <c r="H28" s="1">
        <v>23.909573999999999</v>
      </c>
      <c r="I28" s="1">
        <v>0</v>
      </c>
      <c r="J28" s="1">
        <v>-30.642855999999998</v>
      </c>
      <c r="K28" s="1">
        <v>145.953924</v>
      </c>
      <c r="L28" s="1">
        <v>0</v>
      </c>
      <c r="M28" s="1">
        <v>-38.402476</v>
      </c>
      <c r="N28" s="1">
        <v>0</v>
      </c>
      <c r="O28" s="1">
        <v>-77.222797</v>
      </c>
    </row>
    <row r="29" spans="1:20" x14ac:dyDescent="0.45">
      <c r="A29" s="2" t="s">
        <v>90</v>
      </c>
      <c r="B29" s="1">
        <v>24.468619</v>
      </c>
      <c r="C29" s="1">
        <v>0</v>
      </c>
      <c r="D29" s="1">
        <v>-43.795431999999998</v>
      </c>
      <c r="E29" s="1">
        <v>6.7734740000000002</v>
      </c>
      <c r="F29" s="1">
        <v>12.55334</v>
      </c>
      <c r="G29" s="1">
        <v>0</v>
      </c>
      <c r="H29" s="1">
        <v>0</v>
      </c>
      <c r="I29" s="1">
        <v>0</v>
      </c>
      <c r="J29" s="1">
        <v>-77.037801999999999</v>
      </c>
      <c r="K29" s="1">
        <v>0</v>
      </c>
      <c r="L29" s="1">
        <v>136.91449900000001</v>
      </c>
      <c r="M29" s="1">
        <v>-22.064634999999999</v>
      </c>
      <c r="N29" s="1">
        <v>-38.411583999999998</v>
      </c>
      <c r="O29" s="1">
        <v>0</v>
      </c>
    </row>
    <row r="30" spans="1:20" x14ac:dyDescent="0.45">
      <c r="A30" s="2" t="s">
        <v>91</v>
      </c>
      <c r="B30" s="1">
        <v>0</v>
      </c>
      <c r="C30" s="1">
        <v>11.478312000000001</v>
      </c>
      <c r="D30" s="1">
        <v>6.9026899999999998</v>
      </c>
      <c r="E30" s="1">
        <v>-43.681077000000002</v>
      </c>
      <c r="F30" s="1">
        <v>25.300075</v>
      </c>
      <c r="G30" s="1">
        <v>0</v>
      </c>
      <c r="H30" s="1">
        <v>0</v>
      </c>
      <c r="I30" s="1">
        <v>0</v>
      </c>
      <c r="J30" s="1">
        <v>0</v>
      </c>
      <c r="K30" s="1">
        <v>-38.686436999999998</v>
      </c>
      <c r="L30" s="1">
        <v>-21.990836000000002</v>
      </c>
      <c r="M30" s="1">
        <v>136.78208000000001</v>
      </c>
      <c r="N30" s="1">
        <v>-76.639560000000003</v>
      </c>
      <c r="O30" s="1">
        <v>0</v>
      </c>
    </row>
    <row r="31" spans="1:20" x14ac:dyDescent="0.45">
      <c r="A31" s="2" t="s">
        <v>92</v>
      </c>
      <c r="B31" s="1">
        <v>0</v>
      </c>
      <c r="C31" s="1">
        <v>0</v>
      </c>
      <c r="D31" s="1">
        <v>11.613270999999999</v>
      </c>
      <c r="E31" s="1">
        <v>22.966407</v>
      </c>
      <c r="F31" s="1">
        <v>-38.017766000000002</v>
      </c>
      <c r="G31" s="1">
        <v>3.4380890000000002</v>
      </c>
      <c r="H31" s="1">
        <v>0</v>
      </c>
      <c r="I31" s="1">
        <v>0</v>
      </c>
      <c r="J31" s="1">
        <v>0</v>
      </c>
      <c r="K31" s="1">
        <v>0</v>
      </c>
      <c r="L31" s="1">
        <v>-39.059421</v>
      </c>
      <c r="M31" s="1">
        <v>-78.193704999999994</v>
      </c>
      <c r="N31" s="1">
        <v>134.87193199999999</v>
      </c>
      <c r="O31" s="1">
        <v>0</v>
      </c>
    </row>
    <row r="32" spans="1:20" x14ac:dyDescent="0.45">
      <c r="A32" s="2" t="s">
        <v>93</v>
      </c>
      <c r="B32" s="1">
        <v>0</v>
      </c>
      <c r="C32" s="1">
        <v>24.362715000000001</v>
      </c>
      <c r="D32" s="1">
        <v>0</v>
      </c>
      <c r="E32" s="1">
        <v>0</v>
      </c>
      <c r="F32" s="1">
        <v>0</v>
      </c>
      <c r="G32" s="1">
        <v>0</v>
      </c>
      <c r="H32" s="1">
        <v>-25.655082</v>
      </c>
      <c r="I32" s="1">
        <v>1.292367</v>
      </c>
      <c r="J32" s="1">
        <v>0</v>
      </c>
      <c r="K32" s="1">
        <v>-77.623746999999995</v>
      </c>
      <c r="L32" s="1">
        <v>0</v>
      </c>
      <c r="M32" s="1">
        <v>0</v>
      </c>
      <c r="N32" s="1">
        <v>0</v>
      </c>
      <c r="O32" s="1">
        <v>91.712519</v>
      </c>
    </row>
  </sheetData>
  <sortState xmlns:xlrd2="http://schemas.microsoft.com/office/spreadsheetml/2017/richdata2" ref="B38:T43">
    <sortCondition ref="C38:C43"/>
  </sortState>
  <mergeCells count="3">
    <mergeCell ref="A17:O17"/>
    <mergeCell ref="A1:O1"/>
    <mergeCell ref="P1:A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032C-021C-4C7E-85B1-74132A4904EE}">
  <dimension ref="A1:J22"/>
  <sheetViews>
    <sheetView tabSelected="1" workbookViewId="0">
      <selection activeCell="I9" sqref="I9"/>
    </sheetView>
  </sheetViews>
  <sheetFormatPr defaultRowHeight="14.25" x14ac:dyDescent="0.45"/>
  <cols>
    <col min="3" max="3" width="15.06640625" bestFit="1" customWidth="1"/>
    <col min="4" max="4" width="16.19921875" bestFit="1" customWidth="1"/>
    <col min="5" max="5" width="16.1328125" bestFit="1" customWidth="1"/>
  </cols>
  <sheetData>
    <row r="1" spans="1:10" x14ac:dyDescent="0.45">
      <c r="A1" s="17" t="s">
        <v>96</v>
      </c>
      <c r="B1" s="17"/>
      <c r="C1" s="17"/>
      <c r="D1" s="17"/>
      <c r="E1" s="17"/>
      <c r="G1" s="19" t="s">
        <v>102</v>
      </c>
      <c r="H1" s="19"/>
      <c r="I1" s="19"/>
      <c r="J1" s="4"/>
    </row>
    <row r="2" spans="1:10" x14ac:dyDescent="0.45">
      <c r="A2" s="2" t="s">
        <v>1</v>
      </c>
      <c r="B2" s="2" t="s">
        <v>56</v>
      </c>
      <c r="C2" s="2" t="s">
        <v>99</v>
      </c>
      <c r="D2" s="2" t="s">
        <v>97</v>
      </c>
      <c r="E2" s="2" t="s">
        <v>98</v>
      </c>
      <c r="G2" s="2" t="s">
        <v>0</v>
      </c>
      <c r="H2" s="2" t="s">
        <v>103</v>
      </c>
      <c r="I2" s="2" t="s">
        <v>104</v>
      </c>
    </row>
    <row r="3" spans="1:10" x14ac:dyDescent="0.45">
      <c r="A3" s="2">
        <v>1</v>
      </c>
      <c r="B3" s="2" t="s">
        <v>59</v>
      </c>
      <c r="C3" s="1">
        <v>1</v>
      </c>
      <c r="D3">
        <v>7.35</v>
      </c>
      <c r="E3">
        <f>RADIANS(D3)</f>
        <v>0.12828170002158321</v>
      </c>
      <c r="G3" s="2">
        <v>1</v>
      </c>
      <c r="H3" s="7">
        <f>(C3-C14)/C14</f>
        <v>0</v>
      </c>
      <c r="I3" s="5"/>
    </row>
    <row r="4" spans="1:10" x14ac:dyDescent="0.45">
      <c r="A4" s="2">
        <v>2</v>
      </c>
      <c r="B4" s="2" t="s">
        <v>60</v>
      </c>
      <c r="C4" s="1">
        <v>0.95899000000000001</v>
      </c>
      <c r="D4">
        <v>2.69</v>
      </c>
      <c r="E4">
        <f t="shared" ref="E4:E11" si="0">RADIANS(D4)</f>
        <v>4.6949356878647465E-2</v>
      </c>
      <c r="G4" s="2">
        <v>2</v>
      </c>
      <c r="H4" s="7">
        <f t="shared" ref="H4:H10" si="1">(C4-C15)/C15</f>
        <v>-7.2992929070468887E-6</v>
      </c>
      <c r="I4" s="5">
        <f t="shared" ref="I4:I11" si="2">(E4-E15)/E15</f>
        <v>-1.5770002565953134</v>
      </c>
    </row>
    <row r="5" spans="1:10" x14ac:dyDescent="0.45">
      <c r="A5" s="2">
        <v>3</v>
      </c>
      <c r="B5" s="2" t="s">
        <v>60</v>
      </c>
      <c r="C5" s="1">
        <v>0.95184999999999997</v>
      </c>
      <c r="D5">
        <v>1.5</v>
      </c>
      <c r="E5">
        <f t="shared" si="0"/>
        <v>2.6179938779914945E-2</v>
      </c>
      <c r="G5" s="2">
        <v>3</v>
      </c>
      <c r="H5" s="7">
        <f t="shared" si="1"/>
        <v>-4.2023251465077631E-6</v>
      </c>
      <c r="I5" s="5">
        <f t="shared" si="2"/>
        <v>-1.2563770139540218</v>
      </c>
    </row>
    <row r="6" spans="1:10" x14ac:dyDescent="0.45">
      <c r="A6" s="2">
        <v>4</v>
      </c>
      <c r="B6" s="2" t="s">
        <v>60</v>
      </c>
      <c r="C6" s="1">
        <v>0.95187999999999995</v>
      </c>
      <c r="D6">
        <v>2.44</v>
      </c>
      <c r="E6">
        <f t="shared" si="0"/>
        <v>4.2586033748661642E-2</v>
      </c>
      <c r="G6" s="2">
        <v>4</v>
      </c>
      <c r="H6" s="7">
        <f t="shared" si="1"/>
        <v>-1.0505415541780576E-5</v>
      </c>
      <c r="I6" s="5">
        <f t="shared" si="2"/>
        <v>-1.4966069658402135</v>
      </c>
    </row>
    <row r="7" spans="1:10" x14ac:dyDescent="0.45">
      <c r="A7" s="2">
        <v>5</v>
      </c>
      <c r="B7" s="2" t="s">
        <v>60</v>
      </c>
      <c r="C7" s="1">
        <v>0.95060999999999996</v>
      </c>
      <c r="D7">
        <v>2.2599999999999998</v>
      </c>
      <c r="E7">
        <f t="shared" si="0"/>
        <v>3.9444441095071843E-2</v>
      </c>
      <c r="G7" s="2">
        <v>5</v>
      </c>
      <c r="H7" s="7">
        <f t="shared" si="1"/>
        <v>-7.3636385632597218E-6</v>
      </c>
      <c r="I7" s="5">
        <f t="shared" si="2"/>
        <v>-1.4440091526624248</v>
      </c>
    </row>
    <row r="8" spans="1:10" x14ac:dyDescent="0.45">
      <c r="A8" s="2">
        <v>6</v>
      </c>
      <c r="B8" s="2" t="s">
        <v>60</v>
      </c>
      <c r="C8" s="1">
        <v>0.95994999999999997</v>
      </c>
      <c r="D8">
        <v>3.17</v>
      </c>
      <c r="E8">
        <f t="shared" si="0"/>
        <v>5.5326937288220246E-2</v>
      </c>
      <c r="G8" s="2">
        <v>6</v>
      </c>
      <c r="H8" s="7">
        <f t="shared" si="1"/>
        <v>-8.3336979326262208E-6</v>
      </c>
      <c r="I8" s="5">
        <f t="shared" si="2"/>
        <v>-1.7572808279252705</v>
      </c>
    </row>
    <row r="9" spans="1:10" x14ac:dyDescent="0.45">
      <c r="A9" s="2">
        <v>7</v>
      </c>
      <c r="B9" s="2" t="s">
        <v>61</v>
      </c>
      <c r="C9" s="1">
        <v>1</v>
      </c>
      <c r="D9">
        <v>9.24</v>
      </c>
      <c r="E9">
        <f t="shared" si="0"/>
        <v>0.16126842288427606</v>
      </c>
      <c r="G9" s="2">
        <v>7</v>
      </c>
      <c r="H9" s="7">
        <f t="shared" si="1"/>
        <v>0</v>
      </c>
      <c r="I9" s="5">
        <f t="shared" si="2"/>
        <v>3.8937434874150663</v>
      </c>
    </row>
    <row r="10" spans="1:10" x14ac:dyDescent="0.45">
      <c r="A10" s="2">
        <v>8</v>
      </c>
      <c r="B10" s="2" t="s">
        <v>60</v>
      </c>
      <c r="C10" s="1">
        <v>0.95870999999999995</v>
      </c>
      <c r="D10">
        <v>1.32</v>
      </c>
      <c r="E10">
        <f t="shared" si="0"/>
        <v>2.3038346126325149E-2</v>
      </c>
      <c r="G10" s="2">
        <v>8</v>
      </c>
      <c r="H10" s="7">
        <f t="shared" si="1"/>
        <v>-1.0430672017205973E-6</v>
      </c>
      <c r="I10" s="5">
        <f t="shared" si="2"/>
        <v>-1.2190394102085507</v>
      </c>
    </row>
    <row r="11" spans="1:10" x14ac:dyDescent="0.45">
      <c r="A11" s="2">
        <v>9</v>
      </c>
      <c r="B11" s="2" t="s">
        <v>61</v>
      </c>
      <c r="C11" s="1">
        <v>1</v>
      </c>
      <c r="D11">
        <v>0.88</v>
      </c>
      <c r="E11">
        <f t="shared" si="0"/>
        <v>1.53588974175501E-2</v>
      </c>
      <c r="G11" s="2">
        <v>9</v>
      </c>
      <c r="H11" s="7">
        <f>(C11-C22)/C22</f>
        <v>0</v>
      </c>
      <c r="I11" s="5">
        <f t="shared" si="2"/>
        <v>-1.1358557262306184</v>
      </c>
    </row>
    <row r="12" spans="1:10" x14ac:dyDescent="0.45">
      <c r="A12" s="18" t="s">
        <v>100</v>
      </c>
      <c r="B12" s="18"/>
      <c r="C12" s="18"/>
      <c r="D12" s="18"/>
      <c r="E12" s="18"/>
    </row>
    <row r="13" spans="1:10" x14ac:dyDescent="0.45">
      <c r="A13" s="2" t="s">
        <v>1</v>
      </c>
      <c r="B13" s="2" t="s">
        <v>56</v>
      </c>
      <c r="C13" s="2" t="s">
        <v>99</v>
      </c>
      <c r="D13" s="2" t="s">
        <v>97</v>
      </c>
      <c r="E13" s="2" t="s">
        <v>98</v>
      </c>
    </row>
    <row r="14" spans="1:10" x14ac:dyDescent="0.45">
      <c r="A14" s="2">
        <v>1</v>
      </c>
      <c r="B14" s="2" t="s">
        <v>59</v>
      </c>
      <c r="C14" s="1">
        <v>1</v>
      </c>
      <c r="D14" s="2"/>
      <c r="E14">
        <v>0</v>
      </c>
    </row>
    <row r="15" spans="1:10" x14ac:dyDescent="0.45">
      <c r="A15" s="2">
        <v>2</v>
      </c>
      <c r="B15" s="2" t="s">
        <v>60</v>
      </c>
      <c r="C15" s="1">
        <v>0.95899699999999999</v>
      </c>
      <c r="D15" s="2"/>
      <c r="E15">
        <v>-8.1367999999999996E-2</v>
      </c>
    </row>
    <row r="16" spans="1:10" x14ac:dyDescent="0.45">
      <c r="A16" s="2">
        <v>3</v>
      </c>
      <c r="B16" s="2" t="s">
        <v>60</v>
      </c>
      <c r="C16" s="1">
        <v>0.95185399999999998</v>
      </c>
      <c r="D16" s="2"/>
      <c r="E16">
        <v>-0.102115</v>
      </c>
    </row>
    <row r="17" spans="1:5" x14ac:dyDescent="0.45">
      <c r="A17" s="2">
        <v>4</v>
      </c>
      <c r="B17" s="2" t="s">
        <v>60</v>
      </c>
      <c r="C17" s="1">
        <v>0.95189000000000001</v>
      </c>
      <c r="D17" s="2"/>
      <c r="E17">
        <v>-8.5753999999999997E-2</v>
      </c>
    </row>
    <row r="18" spans="1:5" x14ac:dyDescent="0.45">
      <c r="A18" s="2">
        <v>5</v>
      </c>
      <c r="B18" s="2" t="s">
        <v>60</v>
      </c>
      <c r="C18" s="1">
        <v>0.95061700000000005</v>
      </c>
      <c r="D18" s="2"/>
      <c r="E18">
        <v>-8.8836999999999999E-2</v>
      </c>
    </row>
    <row r="19" spans="1:5" x14ac:dyDescent="0.45">
      <c r="A19" s="2">
        <v>6</v>
      </c>
      <c r="B19" s="2" t="s">
        <v>60</v>
      </c>
      <c r="C19" s="1">
        <v>0.95995799999999998</v>
      </c>
      <c r="D19" s="2"/>
      <c r="E19">
        <v>-7.306E-2</v>
      </c>
    </row>
    <row r="20" spans="1:5" x14ac:dyDescent="0.45">
      <c r="A20" s="2">
        <v>7</v>
      </c>
      <c r="B20" s="2" t="s">
        <v>61</v>
      </c>
      <c r="C20" s="1">
        <v>1</v>
      </c>
      <c r="D20" s="2"/>
      <c r="E20">
        <v>3.2953999999999997E-2</v>
      </c>
    </row>
    <row r="21" spans="1:5" x14ac:dyDescent="0.45">
      <c r="A21" s="2">
        <v>8</v>
      </c>
      <c r="B21" s="2" t="s">
        <v>60</v>
      </c>
      <c r="C21" s="1">
        <v>0.95871099999999998</v>
      </c>
      <c r="D21" s="2"/>
      <c r="E21">
        <v>-0.10517899999999999</v>
      </c>
    </row>
    <row r="22" spans="1:5" x14ac:dyDescent="0.45">
      <c r="A22" s="2">
        <v>9</v>
      </c>
      <c r="B22" s="2" t="s">
        <v>61</v>
      </c>
      <c r="C22" s="1">
        <v>1</v>
      </c>
      <c r="D22" s="2"/>
      <c r="E22">
        <v>-0.113053</v>
      </c>
    </row>
  </sheetData>
  <mergeCells count="3">
    <mergeCell ref="A1:E1"/>
    <mergeCell ref="A12:E12"/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Ybus</vt:lpstr>
      <vt:lpstr>Power Mismatch from Flat Start</vt:lpstr>
      <vt:lpstr>Jacobian from Flat Start</vt:lpstr>
      <vt:lpstr>Final Jacobian</vt:lpstr>
      <vt:lpstr>Final Bus Voltages and Angles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Cece Espadas</dc:creator>
  <cp:lastModifiedBy>Cece Espadas</cp:lastModifiedBy>
  <dcterms:created xsi:type="dcterms:W3CDTF">2025-04-24T17:13:44Z</dcterms:created>
  <dcterms:modified xsi:type="dcterms:W3CDTF">2025-04-29T00:11:16Z</dcterms:modified>
</cp:coreProperties>
</file>