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ouisefallon/Documents/Analytics in Business/Homework/Group Project/Git/Analytics_In_Business/"/>
    </mc:Choice>
  </mc:AlternateContent>
  <bookViews>
    <workbookView xWindow="1080" yWindow="460" windowWidth="24520" windowHeight="13720"/>
  </bookViews>
  <sheets>
    <sheet name="Optimisation Model" sheetId="1" r:id="rId1"/>
  </sheets>
  <definedNames>
    <definedName name="_xlnm._FilterDatabase" localSheetId="0" hidden="1">'Optimisation Model'!$A$1:$S$61</definedName>
    <definedName name="solver_adj" localSheetId="0" hidden="1">'Optimisation Model'!$K$2:$M$61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'Optimisation Model'!$K$2:$M$61</definedName>
    <definedName name="solver_lhs10" localSheetId="0" hidden="1">'Optimisation Model'!$W$18</definedName>
    <definedName name="solver_lhs11" localSheetId="0" hidden="1">'Optimisation Model'!$W$19</definedName>
    <definedName name="solver_lhs12" localSheetId="0" hidden="1">'Optimisation Model'!$W$20</definedName>
    <definedName name="solver_lhs13" localSheetId="0" hidden="1">'Optimisation Model'!$W$21</definedName>
    <definedName name="solver_lhs14" localSheetId="0" hidden="1">'Optimisation Model'!$W$22</definedName>
    <definedName name="solver_lhs15" localSheetId="0" hidden="1">'Optimisation Model'!$W$23</definedName>
    <definedName name="solver_lhs16" localSheetId="0" hidden="1">'Optimisation Model'!$W$24</definedName>
    <definedName name="solver_lhs17" localSheetId="0" hidden="1">'Optimisation Model'!$W$25</definedName>
    <definedName name="solver_lhs18" localSheetId="0" hidden="1">'Optimisation Model'!$W$26</definedName>
    <definedName name="solver_lhs19" localSheetId="0" hidden="1">'Optimisation Model'!$W$27</definedName>
    <definedName name="solver_lhs2" localSheetId="0" hidden="1">'Optimisation Model'!$W$10</definedName>
    <definedName name="solver_lhs20" localSheetId="0" hidden="1">'Optimisation Model'!$W$28</definedName>
    <definedName name="solver_lhs21" localSheetId="0" hidden="1">'Optimisation Model'!$W$29</definedName>
    <definedName name="solver_lhs22" localSheetId="0" hidden="1">'Optimisation Model'!$W$30</definedName>
    <definedName name="solver_lhs23" localSheetId="0" hidden="1">'Optimisation Model'!$W$31</definedName>
    <definedName name="solver_lhs24" localSheetId="0" hidden="1">'Optimisation Model'!$W$32</definedName>
    <definedName name="solver_lhs25" localSheetId="0" hidden="1">'Optimisation Model'!$W$33</definedName>
    <definedName name="solver_lhs26" localSheetId="0" hidden="1">'Optimisation Model'!$W$34</definedName>
    <definedName name="solver_lhs27" localSheetId="0" hidden="1">'Optimisation Model'!$W$35</definedName>
    <definedName name="solver_lhs28" localSheetId="0" hidden="1">'Optimisation Model'!$W$36</definedName>
    <definedName name="solver_lhs29" localSheetId="0" hidden="1">'Optimisation Model'!$W$37</definedName>
    <definedName name="solver_lhs3" localSheetId="0" hidden="1">'Optimisation Model'!$W$11</definedName>
    <definedName name="solver_lhs30" localSheetId="0" hidden="1">'Optimisation Model'!$W$38</definedName>
    <definedName name="solver_lhs31" localSheetId="0" hidden="1">'Optimisation Model'!$W$39</definedName>
    <definedName name="solver_lhs32" localSheetId="0" hidden="1">'Optimisation Model'!$W$40</definedName>
    <definedName name="solver_lhs33" localSheetId="0" hidden="1">'Optimisation Model'!$W$41</definedName>
    <definedName name="solver_lhs34" localSheetId="0" hidden="1">'Optimisation Model'!$W$42</definedName>
    <definedName name="solver_lhs35" localSheetId="0" hidden="1">'Optimisation Model'!$W$43</definedName>
    <definedName name="solver_lhs36" localSheetId="0" hidden="1">'Optimisation Model'!$W$44</definedName>
    <definedName name="solver_lhs37" localSheetId="0" hidden="1">'Optimisation Model'!$W$45</definedName>
    <definedName name="solver_lhs38" localSheetId="0" hidden="1">'Optimisation Model'!$W$46</definedName>
    <definedName name="solver_lhs39" localSheetId="0" hidden="1">'Optimisation Model'!$W$47</definedName>
    <definedName name="solver_lhs4" localSheetId="0" hidden="1">'Optimisation Model'!$W$12</definedName>
    <definedName name="solver_lhs40" localSheetId="0" hidden="1">'Optimisation Model'!$W$48</definedName>
    <definedName name="solver_lhs41" localSheetId="0" hidden="1">'Optimisation Model'!$W$49</definedName>
    <definedName name="solver_lhs42" localSheetId="0" hidden="1">'Optimisation Model'!$W$50</definedName>
    <definedName name="solver_lhs43" localSheetId="0" hidden="1">'Optimisation Model'!$W$51</definedName>
    <definedName name="solver_lhs44" localSheetId="0" hidden="1">'Optimisation Model'!$W$52</definedName>
    <definedName name="solver_lhs45" localSheetId="0" hidden="1">'Optimisation Model'!$W$53</definedName>
    <definedName name="solver_lhs46" localSheetId="0" hidden="1">'Optimisation Model'!$W$54</definedName>
    <definedName name="solver_lhs47" localSheetId="0" hidden="1">'Optimisation Model'!$W$55</definedName>
    <definedName name="solver_lhs48" localSheetId="0" hidden="1">'Optimisation Model'!$W$56</definedName>
    <definedName name="solver_lhs49" localSheetId="0" hidden="1">'Optimisation Model'!$W$57</definedName>
    <definedName name="solver_lhs5" localSheetId="0" hidden="1">'Optimisation Model'!$W$13</definedName>
    <definedName name="solver_lhs50" localSheetId="0" hidden="1">'Optimisation Model'!$W$58</definedName>
    <definedName name="solver_lhs51" localSheetId="0" hidden="1">'Optimisation Model'!$W$59</definedName>
    <definedName name="solver_lhs52" localSheetId="0" hidden="1">'Optimisation Model'!$W$60</definedName>
    <definedName name="solver_lhs53" localSheetId="0" hidden="1">'Optimisation Model'!$W$61</definedName>
    <definedName name="solver_lhs54" localSheetId="0" hidden="1">'Optimisation Model'!$W$62</definedName>
    <definedName name="solver_lhs55" localSheetId="0" hidden="1">'Optimisation Model'!$W$63</definedName>
    <definedName name="solver_lhs56" localSheetId="0" hidden="1">'Optimisation Model'!$W$64</definedName>
    <definedName name="solver_lhs57" localSheetId="0" hidden="1">'Optimisation Model'!$W$65</definedName>
    <definedName name="solver_lhs58" localSheetId="0" hidden="1">'Optimisation Model'!$W$66</definedName>
    <definedName name="solver_lhs59" localSheetId="0" hidden="1">'Optimisation Model'!$W$67</definedName>
    <definedName name="solver_lhs6" localSheetId="0" hidden="1">'Optimisation Model'!$W$14</definedName>
    <definedName name="solver_lhs60" localSheetId="0" hidden="1">'Optimisation Model'!$W$68</definedName>
    <definedName name="solver_lhs61" localSheetId="0" hidden="1">'Optimisation Model'!$W$69</definedName>
    <definedName name="solver_lhs62" localSheetId="0" hidden="1">'Optimisation Model'!$W$7</definedName>
    <definedName name="solver_lhs63" localSheetId="0" hidden="1">'Optimisation Model'!$W$70</definedName>
    <definedName name="solver_lhs64" localSheetId="0" hidden="1">'Optimisation Model'!$W$71</definedName>
    <definedName name="solver_lhs65" localSheetId="0" hidden="1">'Optimisation Model'!$W$72</definedName>
    <definedName name="solver_lhs66" localSheetId="0" hidden="1">'Optimisation Model'!$W$73</definedName>
    <definedName name="solver_lhs67" localSheetId="0" hidden="1">'Optimisation Model'!$W$74</definedName>
    <definedName name="solver_lhs68" localSheetId="0" hidden="1">'Optimisation Model'!$W$75</definedName>
    <definedName name="solver_lhs69" localSheetId="0" hidden="1">'Optimisation Model'!$W$75</definedName>
    <definedName name="solver_lhs7" localSheetId="0" hidden="1">'Optimisation Model'!$W$15</definedName>
    <definedName name="solver_lhs70" localSheetId="0" hidden="1">'Optimisation Model'!$W$76</definedName>
    <definedName name="solver_lhs71" localSheetId="0" hidden="1">'Optimisation Model'!$W$77</definedName>
    <definedName name="solver_lhs72" localSheetId="0" hidden="1">'Optimisation Model'!$W$78</definedName>
    <definedName name="solver_lhs73" localSheetId="0" hidden="1">'Optimisation Model'!$W$79</definedName>
    <definedName name="solver_lhs74" localSheetId="0" hidden="1">'Optimisation Model'!$W$8</definedName>
    <definedName name="solver_lhs75" localSheetId="0" hidden="1">'Optimisation Model'!$W$80</definedName>
    <definedName name="solver_lhs76" localSheetId="0" hidden="1">'Optimisation Model'!$W$81</definedName>
    <definedName name="solver_lhs77" localSheetId="0" hidden="1">'Optimisation Model'!$W$82</definedName>
    <definedName name="solver_lhs78" localSheetId="0" hidden="1">'Optimisation Model'!$W$83</definedName>
    <definedName name="solver_lhs79" localSheetId="0" hidden="1">'Optimisation Model'!$W$84</definedName>
    <definedName name="solver_lhs8" localSheetId="0" hidden="1">'Optimisation Model'!$W$16</definedName>
    <definedName name="solver_lhs80" localSheetId="0" hidden="1">'Optimisation Model'!$W$85</definedName>
    <definedName name="solver_lhs81" localSheetId="0" hidden="1">'Optimisation Model'!$W$86</definedName>
    <definedName name="solver_lhs82" localSheetId="0" hidden="1">'Optimisation Model'!$W$9</definedName>
    <definedName name="solver_lhs9" localSheetId="0" hidden="1">'Optimisation Model'!$W$17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82</definedName>
    <definedName name="solver_opt" localSheetId="0" hidden="1">'Optimisation Model'!$W$3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2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2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1</definedName>
    <definedName name="solver_rel48" localSheetId="0" hidden="1">1</definedName>
    <definedName name="solver_rel49" localSheetId="0" hidden="1">1</definedName>
    <definedName name="solver_rel5" localSheetId="0" hidden="1">1</definedName>
    <definedName name="solver_rel50" localSheetId="0" hidden="1">1</definedName>
    <definedName name="solver_rel51" localSheetId="0" hidden="1">1</definedName>
    <definedName name="solver_rel52" localSheetId="0" hidden="1">1</definedName>
    <definedName name="solver_rel53" localSheetId="0" hidden="1">1</definedName>
    <definedName name="solver_rel54" localSheetId="0" hidden="1">1</definedName>
    <definedName name="solver_rel55" localSheetId="0" hidden="1">1</definedName>
    <definedName name="solver_rel56" localSheetId="0" hidden="1">1</definedName>
    <definedName name="solver_rel57" localSheetId="0" hidden="1">1</definedName>
    <definedName name="solver_rel58" localSheetId="0" hidden="1">1</definedName>
    <definedName name="solver_rel59" localSheetId="0" hidden="1">1</definedName>
    <definedName name="solver_rel6" localSheetId="0" hidden="1">1</definedName>
    <definedName name="solver_rel60" localSheetId="0" hidden="1">1</definedName>
    <definedName name="solver_rel61" localSheetId="0" hidden="1">1</definedName>
    <definedName name="solver_rel62" localSheetId="0" hidden="1">2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2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2</definedName>
    <definedName name="solver_rel9" localSheetId="0" hidden="1">1</definedName>
    <definedName name="solver_rhs1" localSheetId="0" hidden="1">binary</definedName>
    <definedName name="solver_rhs10" localSheetId="0" hidden="1">'Optimisation Model'!$X$18</definedName>
    <definedName name="solver_rhs11" localSheetId="0" hidden="1">'Optimisation Model'!$X$19</definedName>
    <definedName name="solver_rhs12" localSheetId="0" hidden="1">'Optimisation Model'!$X$20</definedName>
    <definedName name="solver_rhs13" localSheetId="0" hidden="1">'Optimisation Model'!$X$21</definedName>
    <definedName name="solver_rhs14" localSheetId="0" hidden="1">'Optimisation Model'!$X$22</definedName>
    <definedName name="solver_rhs15" localSheetId="0" hidden="1">'Optimisation Model'!$X$23</definedName>
    <definedName name="solver_rhs16" localSheetId="0" hidden="1">'Optimisation Model'!$X$24</definedName>
    <definedName name="solver_rhs17" localSheetId="0" hidden="1">'Optimisation Model'!$X$25</definedName>
    <definedName name="solver_rhs18" localSheetId="0" hidden="1">'Optimisation Model'!$X$26</definedName>
    <definedName name="solver_rhs19" localSheetId="0" hidden="1">'Optimisation Model'!$X$27</definedName>
    <definedName name="solver_rhs2" localSheetId="0" hidden="1">'Optimisation Model'!$X$10</definedName>
    <definedName name="solver_rhs20" localSheetId="0" hidden="1">'Optimisation Model'!$X$28</definedName>
    <definedName name="solver_rhs21" localSheetId="0" hidden="1">'Optimisation Model'!$X$29</definedName>
    <definedName name="solver_rhs22" localSheetId="0" hidden="1">'Optimisation Model'!$X$29</definedName>
    <definedName name="solver_rhs23" localSheetId="0" hidden="1">'Optimisation Model'!$X$31</definedName>
    <definedName name="solver_rhs24" localSheetId="0" hidden="1">'Optimisation Model'!$X$32</definedName>
    <definedName name="solver_rhs25" localSheetId="0" hidden="1">'Optimisation Model'!$X$33</definedName>
    <definedName name="solver_rhs26" localSheetId="0" hidden="1">'Optimisation Model'!$X$34</definedName>
    <definedName name="solver_rhs27" localSheetId="0" hidden="1">'Optimisation Model'!$X$35</definedName>
    <definedName name="solver_rhs28" localSheetId="0" hidden="1">'Optimisation Model'!$X$36</definedName>
    <definedName name="solver_rhs29" localSheetId="0" hidden="1">'Optimisation Model'!$X$37</definedName>
    <definedName name="solver_rhs3" localSheetId="0" hidden="1">'Optimisation Model'!$X$11</definedName>
    <definedName name="solver_rhs30" localSheetId="0" hidden="1">'Optimisation Model'!$X$38</definedName>
    <definedName name="solver_rhs31" localSheetId="0" hidden="1">'Optimisation Model'!$X$39</definedName>
    <definedName name="solver_rhs32" localSheetId="0" hidden="1">'Optimisation Model'!$X$40</definedName>
    <definedName name="solver_rhs33" localSheetId="0" hidden="1">'Optimisation Model'!$X$41</definedName>
    <definedName name="solver_rhs34" localSheetId="0" hidden="1">'Optimisation Model'!$X$42</definedName>
    <definedName name="solver_rhs35" localSheetId="0" hidden="1">'Optimisation Model'!$X$43</definedName>
    <definedName name="solver_rhs36" localSheetId="0" hidden="1">'Optimisation Model'!$X$44</definedName>
    <definedName name="solver_rhs37" localSheetId="0" hidden="1">'Optimisation Model'!$X$45</definedName>
    <definedName name="solver_rhs38" localSheetId="0" hidden="1">'Optimisation Model'!$X$46</definedName>
    <definedName name="solver_rhs39" localSheetId="0" hidden="1">'Optimisation Model'!$X$47</definedName>
    <definedName name="solver_rhs4" localSheetId="0" hidden="1">'Optimisation Model'!$X$12</definedName>
    <definedName name="solver_rhs40" localSheetId="0" hidden="1">'Optimisation Model'!$X$48</definedName>
    <definedName name="solver_rhs41" localSheetId="0" hidden="1">'Optimisation Model'!$X$49</definedName>
    <definedName name="solver_rhs42" localSheetId="0" hidden="1">'Optimisation Model'!$X$50</definedName>
    <definedName name="solver_rhs43" localSheetId="0" hidden="1">'Optimisation Model'!$X$51</definedName>
    <definedName name="solver_rhs44" localSheetId="0" hidden="1">'Optimisation Model'!$X$52</definedName>
    <definedName name="solver_rhs45" localSheetId="0" hidden="1">'Optimisation Model'!$X$53</definedName>
    <definedName name="solver_rhs46" localSheetId="0" hidden="1">'Optimisation Model'!$X$54</definedName>
    <definedName name="solver_rhs47" localSheetId="0" hidden="1">'Optimisation Model'!$X$55</definedName>
    <definedName name="solver_rhs48" localSheetId="0" hidden="1">'Optimisation Model'!$X$56</definedName>
    <definedName name="solver_rhs49" localSheetId="0" hidden="1">'Optimisation Model'!$X$57</definedName>
    <definedName name="solver_rhs5" localSheetId="0" hidden="1">'Optimisation Model'!$X$13</definedName>
    <definedName name="solver_rhs50" localSheetId="0" hidden="1">'Optimisation Model'!$X$58</definedName>
    <definedName name="solver_rhs51" localSheetId="0" hidden="1">'Optimisation Model'!$X$59</definedName>
    <definedName name="solver_rhs52" localSheetId="0" hidden="1">'Optimisation Model'!$X$60</definedName>
    <definedName name="solver_rhs53" localSheetId="0" hidden="1">'Optimisation Model'!$X$61</definedName>
    <definedName name="solver_rhs54" localSheetId="0" hidden="1">'Optimisation Model'!$X$62</definedName>
    <definedName name="solver_rhs55" localSheetId="0" hidden="1">'Optimisation Model'!$X$63</definedName>
    <definedName name="solver_rhs56" localSheetId="0" hidden="1">'Optimisation Model'!$X$64</definedName>
    <definedName name="solver_rhs57" localSheetId="0" hidden="1">'Optimisation Model'!$X$65</definedName>
    <definedName name="solver_rhs58" localSheetId="0" hidden="1">'Optimisation Model'!$X$66</definedName>
    <definedName name="solver_rhs59" localSheetId="0" hidden="1">'Optimisation Model'!$X$67</definedName>
    <definedName name="solver_rhs6" localSheetId="0" hidden="1">'Optimisation Model'!$X$14</definedName>
    <definedName name="solver_rhs60" localSheetId="0" hidden="1">'Optimisation Model'!$X$68</definedName>
    <definedName name="solver_rhs61" localSheetId="0" hidden="1">'Optimisation Model'!$X$69</definedName>
    <definedName name="solver_rhs62" localSheetId="0" hidden="1">'Optimisation Model'!$X$7</definedName>
    <definedName name="solver_rhs63" localSheetId="0" hidden="1">'Optimisation Model'!$X$70</definedName>
    <definedName name="solver_rhs64" localSheetId="0" hidden="1">'Optimisation Model'!$X$71</definedName>
    <definedName name="solver_rhs65" localSheetId="0" hidden="1">'Optimisation Model'!$X$72</definedName>
    <definedName name="solver_rhs66" localSheetId="0" hidden="1">'Optimisation Model'!$X$73</definedName>
    <definedName name="solver_rhs67" localSheetId="0" hidden="1">'Optimisation Model'!$X$74</definedName>
    <definedName name="solver_rhs68" localSheetId="0" hidden="1">'Optimisation Model'!$X$75</definedName>
    <definedName name="solver_rhs69" localSheetId="0" hidden="1">'Optimisation Model'!$X$75</definedName>
    <definedName name="solver_rhs7" localSheetId="0" hidden="1">'Optimisation Model'!$X$15</definedName>
    <definedName name="solver_rhs70" localSheetId="0" hidden="1">'Optimisation Model'!$X$76</definedName>
    <definedName name="solver_rhs71" localSheetId="0" hidden="1">'Optimisation Model'!$X$77</definedName>
    <definedName name="solver_rhs72" localSheetId="0" hidden="1">'Optimisation Model'!$X$78</definedName>
    <definedName name="solver_rhs73" localSheetId="0" hidden="1">'Optimisation Model'!$X$79</definedName>
    <definedName name="solver_rhs74" localSheetId="0" hidden="1">'Optimisation Model'!$X$8</definedName>
    <definedName name="solver_rhs75" localSheetId="0" hidden="1">'Optimisation Model'!$X$80</definedName>
    <definedName name="solver_rhs76" localSheetId="0" hidden="1">'Optimisation Model'!$X$81</definedName>
    <definedName name="solver_rhs77" localSheetId="0" hidden="1">'Optimisation Model'!$X$82</definedName>
    <definedName name="solver_rhs78" localSheetId="0" hidden="1">'Optimisation Model'!$X$83</definedName>
    <definedName name="solver_rhs79" localSheetId="0" hidden="1">'Optimisation Model'!$X$84</definedName>
    <definedName name="solver_rhs8" localSheetId="0" hidden="1">'Optimisation Model'!$X$16</definedName>
    <definedName name="solver_rhs80" localSheetId="0" hidden="1">'Optimisation Model'!$X$85</definedName>
    <definedName name="solver_rhs81" localSheetId="0" hidden="1">'Optimisation Model'!$X$86</definedName>
    <definedName name="solver_rhs82" localSheetId="0" hidden="1">'Optimisation Model'!$X$9</definedName>
    <definedName name="solver_rhs9" localSheetId="0" hidden="1">'Optimisation Model'!$X$17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W3" i="1"/>
  <c r="AD6" i="1"/>
  <c r="W86" i="1"/>
  <c r="AD5" i="1"/>
  <c r="W85" i="1"/>
  <c r="AD4" i="1"/>
  <c r="W84" i="1"/>
  <c r="AD3" i="1"/>
  <c r="W83" i="1"/>
  <c r="AC6" i="1"/>
  <c r="W82" i="1"/>
  <c r="AC5" i="1"/>
  <c r="W81" i="1"/>
  <c r="AC4" i="1"/>
  <c r="W80" i="1"/>
  <c r="AC3" i="1"/>
  <c r="W79" i="1"/>
  <c r="AB6" i="1"/>
  <c r="W78" i="1"/>
  <c r="AB5" i="1"/>
  <c r="W77" i="1"/>
  <c r="AB4" i="1"/>
  <c r="W76" i="1"/>
  <c r="AB3" i="1"/>
  <c r="W75" i="1"/>
  <c r="W9" i="1"/>
  <c r="W8" i="1"/>
  <c r="W7" i="1"/>
  <c r="W10" i="1"/>
  <c r="W11" i="1"/>
  <c r="W1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W1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W1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</calcChain>
</file>

<file path=xl/sharedStrings.xml><?xml version="1.0" encoding="utf-8"?>
<sst xmlns="http://schemas.openxmlformats.org/spreadsheetml/2006/main" count="250" uniqueCount="172">
  <si>
    <t>node</t>
  </si>
  <si>
    <t>frienddegree</t>
  </si>
  <si>
    <t>creativitydegree</t>
  </si>
  <si>
    <t>influencedegree</t>
  </si>
  <si>
    <t>implementationdegree</t>
  </si>
  <si>
    <t>cluster</t>
  </si>
  <si>
    <t>creativitymetric</t>
  </si>
  <si>
    <t>influencemetric</t>
  </si>
  <si>
    <t>implementationmetric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</si>
  <si>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</si>
  <si>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</si>
  <si>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</si>
  <si>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</si>
  <si>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</si>
  <si>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</si>
  <si>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</si>
  <si>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</si>
  <si>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</si>
  <si>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</si>
  <si>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</si>
  <si>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</si>
  <si>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</si>
  <si>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</si>
  <si>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</si>
  <si>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</si>
  <si>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</si>
  <si>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</si>
  <si>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</si>
  <si>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</si>
  <si>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</si>
  <si>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</si>
  <si>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</si>
  <si>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</si>
  <si>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</si>
  <si>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</si>
  <si>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</si>
  <si>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</si>
  <si>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</si>
  <si>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</si>
  <si>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</si>
  <si>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</si>
  <si>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</si>
  <si>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</si>
  <si>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</si>
  <si>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</si>
  <si>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</si>
  <si>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</si>
  <si>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</si>
  <si>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</si>
  <si>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</si>
  <si>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</si>
  <si>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</si>
  <si>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</si>
  <si>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</si>
  <si>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</si>
  <si>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</si>
  <si>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</si>
  <si>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</si>
  <si>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</si>
  <si>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</si>
  <si>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</si>
  <si>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</si>
  <si>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</si>
  <si>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</si>
  <si>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</si>
  <si>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</si>
  <si>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</si>
  <si>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</si>
  <si>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</si>
  <si>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Maximise</t>
  </si>
  <si>
    <t>Design binary</t>
  </si>
  <si>
    <t>Lobby binary</t>
  </si>
  <si>
    <t>Impl binary</t>
  </si>
  <si>
    <t>Design Score</t>
  </si>
  <si>
    <t>Lobby Score</t>
  </si>
  <si>
    <t>Impl Score</t>
  </si>
  <si>
    <t>Constraints</t>
  </si>
  <si>
    <t>Actual Value</t>
  </si>
  <si>
    <t>Limit</t>
  </si>
  <si>
    <t>Direction</t>
  </si>
  <si>
    <t>&lt;=</t>
  </si>
  <si>
    <t>Total Design</t>
  </si>
  <si>
    <t>Total Lobby</t>
  </si>
  <si>
    <t>Total Infl</t>
  </si>
  <si>
    <t>=</t>
  </si>
  <si>
    <t>Design Cost</t>
  </si>
  <si>
    <t>Lobby Cost</t>
  </si>
  <si>
    <t>Impl Cost</t>
  </si>
  <si>
    <t>Cost Design</t>
  </si>
  <si>
    <t>Cost Lobby</t>
  </si>
  <si>
    <t>Cost Infl</t>
  </si>
  <si>
    <t>One team - 1</t>
  </si>
  <si>
    <t>One team - 2</t>
  </si>
  <si>
    <t>One team - 3</t>
  </si>
  <si>
    <t>One team - 4</t>
  </si>
  <si>
    <t>One team - 5</t>
  </si>
  <si>
    <t>One team - 6</t>
  </si>
  <si>
    <t>One team - 7</t>
  </si>
  <si>
    <t>One team - 8</t>
  </si>
  <si>
    <t>One team - 9</t>
  </si>
  <si>
    <t>One team - 10</t>
  </si>
  <si>
    <t>One team - 11</t>
  </si>
  <si>
    <t>One team - 12</t>
  </si>
  <si>
    <t>One team - 13</t>
  </si>
  <si>
    <t>One team - 14</t>
  </si>
  <si>
    <t>One team - 15</t>
  </si>
  <si>
    <t>One team - 16</t>
  </si>
  <si>
    <t>One team - 17</t>
  </si>
  <si>
    <t>One team - 18</t>
  </si>
  <si>
    <t>One team - 19</t>
  </si>
  <si>
    <t>One team - 20</t>
  </si>
  <si>
    <t>One team - 21</t>
  </si>
  <si>
    <t>One team - 22</t>
  </si>
  <si>
    <t>One team - 23</t>
  </si>
  <si>
    <t>One team - 24</t>
  </si>
  <si>
    <t>One team - 25</t>
  </si>
  <si>
    <t>One team - 26</t>
  </si>
  <si>
    <t>One team - 27</t>
  </si>
  <si>
    <t>One team - 28</t>
  </si>
  <si>
    <t>One team - 29</t>
  </si>
  <si>
    <t>One team - 30</t>
  </si>
  <si>
    <t>One team - 31</t>
  </si>
  <si>
    <t>One team - 32</t>
  </si>
  <si>
    <t>One team - 33</t>
  </si>
  <si>
    <t>One team - 34</t>
  </si>
  <si>
    <t>One team - 35</t>
  </si>
  <si>
    <t>One team - 36</t>
  </si>
  <si>
    <t>One team - 37</t>
  </si>
  <si>
    <t>One team - 38</t>
  </si>
  <si>
    <t>One team - 39</t>
  </si>
  <si>
    <t>One team - 40</t>
  </si>
  <si>
    <t>One team - 41</t>
  </si>
  <si>
    <t>One team - 42</t>
  </si>
  <si>
    <t>One team - 43</t>
  </si>
  <si>
    <t>One team - 44</t>
  </si>
  <si>
    <t>One team - 45</t>
  </si>
  <si>
    <t>One team - 46</t>
  </si>
  <si>
    <t>One team - 47</t>
  </si>
  <si>
    <t>One team - 48</t>
  </si>
  <si>
    <t>One team - 49</t>
  </si>
  <si>
    <t>One team - 50</t>
  </si>
  <si>
    <t>One team - 51</t>
  </si>
  <si>
    <t>One team - 52</t>
  </si>
  <si>
    <t>One team - 53</t>
  </si>
  <si>
    <t>One team - 54</t>
  </si>
  <si>
    <t>One team - 55</t>
  </si>
  <si>
    <t>One team - 56</t>
  </si>
  <si>
    <t>One team - 57</t>
  </si>
  <si>
    <t>One team - 58</t>
  </si>
  <si>
    <t>One team - 59</t>
  </si>
  <si>
    <t>Leader Design</t>
  </si>
  <si>
    <t>Leader Lobby</t>
  </si>
  <si>
    <t>Leader Infl</t>
  </si>
  <si>
    <t>Cluster 1 total</t>
  </si>
  <si>
    <t>Design</t>
  </si>
  <si>
    <t>Lobby</t>
  </si>
  <si>
    <t>Implementation</t>
  </si>
  <si>
    <t>Cluster 2 total</t>
  </si>
  <si>
    <t>Cluster 3 total</t>
  </si>
  <si>
    <t>Cluster 4 total</t>
  </si>
  <si>
    <t>Design - C1</t>
  </si>
  <si>
    <t>Design - C2</t>
  </si>
  <si>
    <t>Design - C3</t>
  </si>
  <si>
    <t>Design - C4</t>
  </si>
  <si>
    <t>Lobby - C1</t>
  </si>
  <si>
    <t>Lobby - C2</t>
  </si>
  <si>
    <t>Lobby - C3</t>
  </si>
  <si>
    <t>Lobby - C4</t>
  </si>
  <si>
    <t>Impl - C1</t>
  </si>
  <si>
    <t>Impl - C2</t>
  </si>
  <si>
    <t>Impl - C3</t>
  </si>
  <si>
    <t>Impl -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</si>
</sst>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/>
      <name val="Calibri"/>
      <scheme val="minor"/>
    </font>
    <font>
      <b/>
      <sz val="11"/>
      <color rgb="FF7030A0"/>
      <name val="Calibri"/>
      <scheme val="minor"/>
    </font>
    <font>
      <b/>
      <sz val="11"/>
      <color theme="4"/>
      <name val="Calibri"/>
      <scheme val="minor"/>
    </font>
    <font>
      <b/>
      <sz val="11"/>
      <color theme="5"/>
      <name val="Calibri"/>
      <scheme val="minor"/>
    </font>
    <font>
      <b/>
      <sz val="11"/>
      <color rgb="FFC00000"/>
      <name val="Calibri"/>
      <scheme val="minor"/>
    </font>
    <font>
      <b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4" borderId="1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A11" sqref="AA11"/>
    </sheetView>
  </sheetViews>
  <sheetFormatPr baseColWidth="10" defaultColWidth="8.83203125" defaultRowHeight="15" x14ac:dyDescent="0.2"/>
  <cols>
    <col min="2" max="2" width="5" bestFit="1" customWidth="1"/>
    <col min="3" max="3" width="11" bestFit="1" customWidth="1"/>
    <col min="4" max="4" width="13.5" bestFit="1" customWidth="1"/>
    <col min="5" max="5" width="13.33203125" bestFit="1" customWidth="1"/>
    <col min="6" max="6" width="18.6640625" bestFit="1" customWidth="1"/>
    <col min="7" max="7" width="6.1640625" bestFit="1" customWidth="1"/>
    <col min="8" max="8" width="13.1640625" bestFit="1" customWidth="1"/>
    <col min="11" max="13" width="11.6640625" bestFit="1" customWidth="1"/>
    <col min="14" max="14" width="11.1640625" bestFit="1" customWidth="1"/>
    <col min="15" max="15" width="10.1640625" bestFit="1" customWidth="1"/>
    <col min="17" max="17" width="11.1640625" bestFit="1" customWidth="1"/>
    <col min="18" max="18" width="10.1640625" bestFit="1" customWidth="1"/>
    <col min="22" max="22" width="12.83203125" customWidth="1"/>
    <col min="23" max="23" width="12.1640625" bestFit="1" customWidth="1"/>
    <col min="24" max="24" width="4.83203125" bestFit="1" customWidth="1"/>
    <col min="25" max="25" width="8" bestFit="1" customWidth="1"/>
    <col min="27" max="27" width="11.5" bestFit="1" customWidth="1"/>
    <col min="28" max="30" width="13" style="10" customWidth="1"/>
  </cols>
  <sheetData>
    <row r="1" spans="1:3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3" t="s">
        <v>70</v>
      </c>
      <c r="L1" s="3" t="s">
        <v>71</v>
      </c>
      <c r="M1" s="3" t="s">
        <v>72</v>
      </c>
      <c r="N1" s="4" t="s">
        <v>73</v>
      </c>
      <c r="O1" s="4" t="s">
        <v>74</v>
      </c>
      <c r="P1" s="4" t="s">
        <v>75</v>
      </c>
      <c r="Q1" s="8" t="s">
        <v>85</v>
      </c>
      <c r="R1" s="8" t="s">
        <v>86</v>
      </c>
      <c r="S1" s="8" t="s">
        <v>87</v>
      </c>
    </row>
    <row r="2" spans="1:30" x14ac:dyDescent="0.2">
      <c r="A2" t="s">
        <v>9</v>
      </c>
      <c r="B2">
        <v>1</v>
      </c>
      <c r="C2">
        <v>3</v>
      </c>
      <c r="D2">
        <v>3</v>
      </c>
      <c r="E2">
        <v>6</v>
      </c>
      <c r="F2">
        <v>6</v>
      </c>
      <c r="G2">
        <v>2</v>
      </c>
      <c r="H2">
        <v>0.22609901280573991</v>
      </c>
      <c r="I2">
        <v>0.28575588931486717</v>
      </c>
      <c r="J2">
        <v>0.41776428620429445</v>
      </c>
      <c r="K2">
        <v>0</v>
      </c>
      <c r="L2">
        <v>0</v>
      </c>
      <c r="M2">
        <v>1</v>
      </c>
      <c r="N2">
        <f>K2*H2</f>
        <v>0</v>
      </c>
      <c r="O2">
        <f>L2*I2</f>
        <v>0</v>
      </c>
      <c r="P2">
        <f>J2*M2</f>
        <v>0.41776428620429445</v>
      </c>
      <c r="Q2">
        <f>K2*C2</f>
        <v>0</v>
      </c>
      <c r="R2">
        <f>L2*C2</f>
        <v>0</v>
      </c>
      <c r="S2">
        <f>M2*C2</f>
        <v>3</v>
      </c>
      <c r="AB2" s="11" t="s">
        <v>154</v>
      </c>
      <c r="AC2" s="11" t="s">
        <v>155</v>
      </c>
      <c r="AD2" s="11" t="s">
        <v>156</v>
      </c>
    </row>
    <row r="3" spans="1:30" x14ac:dyDescent="0.2">
      <c r="A3" t="s">
        <v>10</v>
      </c>
      <c r="B3">
        <v>2</v>
      </c>
      <c r="C3">
        <v>7</v>
      </c>
      <c r="D3">
        <v>3</v>
      </c>
      <c r="E3">
        <v>8</v>
      </c>
      <c r="F3">
        <v>10</v>
      </c>
      <c r="G3">
        <v>4</v>
      </c>
      <c r="H3">
        <v>0.29835173093283729</v>
      </c>
      <c r="I3">
        <v>0.3034694453305613</v>
      </c>
      <c r="J3">
        <v>0.40974657241980672</v>
      </c>
      <c r="K3">
        <v>0</v>
      </c>
      <c r="L3">
        <v>0</v>
      </c>
      <c r="M3">
        <v>0</v>
      </c>
      <c r="N3">
        <f>K3*H3</f>
        <v>0</v>
      </c>
      <c r="O3">
        <f>L3*I3</f>
        <v>0</v>
      </c>
      <c r="P3">
        <f>J3*M3</f>
        <v>0</v>
      </c>
      <c r="Q3">
        <f>K3*C3</f>
        <v>0</v>
      </c>
      <c r="R3">
        <f>L3*C3</f>
        <v>0</v>
      </c>
      <c r="S3">
        <f>M3*C3</f>
        <v>0</v>
      </c>
      <c r="V3" s="9" t="s">
        <v>69</v>
      </c>
      <c r="W3">
        <f>SUM('Optimisation Model'!N2:N61)+SUM('Optimisation Model'!O2:O61)+SUM('Optimisation Model'!P2:P61)</f>
        <v>7.1461315019749403</v>
      </c>
      <c r="AA3" s="6" t="s">
        <v>153</v>
      </c>
      <c r="AB3" s="12">
        <f>SUM(K2+K4+K7+K8+K9+K11+K16+K18+K20+K21+K22+K23+K25+K26+K30+K31+K32+K34+K35+K36+K38+K39+K40+K46+K47+K48+K49+K51+K53+K59+K60+K61)</f>
        <v>2</v>
      </c>
      <c r="AC3" s="12">
        <f t="shared" ref="AC3:AD3" si="0">SUM(L2+L4+L7+L8+L9+L11+L16+L18+L20+L21+L22+L23+L25+L26+L30+L31+L32+L34+L35+L36+L38+L39+L40+L46+L47+L48+L49+L51+L53+L59+L60+L61)</f>
        <v>2</v>
      </c>
      <c r="AD3" s="12">
        <f t="shared" si="0"/>
        <v>3</v>
      </c>
    </row>
    <row r="4" spans="1:30" x14ac:dyDescent="0.2">
      <c r="A4" t="s">
        <v>11</v>
      </c>
      <c r="B4">
        <v>3</v>
      </c>
      <c r="C4">
        <v>3</v>
      </c>
      <c r="D4">
        <v>2</v>
      </c>
      <c r="E4">
        <v>0</v>
      </c>
      <c r="F4">
        <v>0</v>
      </c>
      <c r="G4">
        <v>2</v>
      </c>
      <c r="H4">
        <v>0.23942435662558204</v>
      </c>
      <c r="I4">
        <v>0.20612493456712111</v>
      </c>
      <c r="J4">
        <v>0.1026445770734719</v>
      </c>
      <c r="K4">
        <v>0</v>
      </c>
      <c r="L4">
        <v>0</v>
      </c>
      <c r="M4">
        <v>0</v>
      </c>
      <c r="N4">
        <f>K4*H4</f>
        <v>0</v>
      </c>
      <c r="O4">
        <f>L4*I4</f>
        <v>0</v>
      </c>
      <c r="P4">
        <f>J4*M4</f>
        <v>0</v>
      </c>
      <c r="Q4">
        <f>K4*C4</f>
        <v>0</v>
      </c>
      <c r="R4">
        <f>L4*C4</f>
        <v>0</v>
      </c>
      <c r="S4">
        <f>M4*C4</f>
        <v>0</v>
      </c>
      <c r="AA4" s="6" t="s">
        <v>157</v>
      </c>
      <c r="AB4" s="12">
        <f>K13+K15+K29+K52+K57</f>
        <v>1</v>
      </c>
      <c r="AC4" s="12">
        <f t="shared" ref="AC4:AD4" si="1">L13+L15+L29+L52+L57</f>
        <v>1</v>
      </c>
      <c r="AD4" s="12">
        <f t="shared" si="1"/>
        <v>0</v>
      </c>
    </row>
    <row r="5" spans="1:30" ht="16" x14ac:dyDescent="0.2">
      <c r="A5" t="s">
        <v>12</v>
      </c>
      <c r="B5">
        <v>4</v>
      </c>
      <c r="C5">
        <v>2</v>
      </c>
      <c r="D5">
        <v>1</v>
      </c>
      <c r="E5">
        <v>1</v>
      </c>
      <c r="F5">
        <v>1</v>
      </c>
      <c r="G5">
        <v>4</v>
      </c>
      <c r="H5">
        <v>2.3887242066333133E-2</v>
      </c>
      <c r="I5">
        <v>0.11148942145007246</v>
      </c>
      <c r="J5">
        <v>0.28797457780832636</v>
      </c>
      <c r="K5">
        <v>0</v>
      </c>
      <c r="L5">
        <v>0</v>
      </c>
      <c r="M5">
        <v>0</v>
      </c>
      <c r="N5">
        <f>K5*H5</f>
        <v>0</v>
      </c>
      <c r="O5">
        <f>L5*I5</f>
        <v>0</v>
      </c>
      <c r="P5">
        <f>J5*M5</f>
        <v>0</v>
      </c>
      <c r="Q5">
        <f>K5*C5</f>
        <v>0</v>
      </c>
      <c r="R5">
        <f>L5*C5</f>
        <v>0</v>
      </c>
      <c r="S5">
        <f>M5*C5</f>
        <v>0</v>
      </c>
      <c r="W5" s="16" t="s">
        <v>76</v>
      </c>
      <c r="X5" s="16"/>
      <c r="Y5" s="16"/>
      <c r="AA5" s="6" t="s">
        <v>158</v>
      </c>
      <c r="AB5" s="12">
        <f>K3+K5+K6+K10+K12+K24+K27+K28+K37+K41+K45+K50+K54+K58</f>
        <v>2</v>
      </c>
      <c r="AC5" s="12">
        <f t="shared" ref="AC5:AD5" si="2">L3+L5+L6+L10+L12+L24+L27+L28+L37+L41+L45+L50+L54+L58</f>
        <v>2</v>
      </c>
      <c r="AD5" s="12">
        <f t="shared" si="2"/>
        <v>0</v>
      </c>
    </row>
    <row r="6" spans="1:30" x14ac:dyDescent="0.2">
      <c r="A6" t="s">
        <v>13</v>
      </c>
      <c r="B6">
        <v>5</v>
      </c>
      <c r="C6">
        <v>5</v>
      </c>
      <c r="D6">
        <v>2</v>
      </c>
      <c r="E6">
        <v>4</v>
      </c>
      <c r="F6">
        <v>3</v>
      </c>
      <c r="G6">
        <v>4</v>
      </c>
      <c r="H6">
        <v>7.5877503025049725E-2</v>
      </c>
      <c r="I6">
        <v>0.13271127275159122</v>
      </c>
      <c r="J6">
        <v>0.33630352965110366</v>
      </c>
      <c r="K6">
        <v>0</v>
      </c>
      <c r="L6">
        <v>0</v>
      </c>
      <c r="M6">
        <v>0</v>
      </c>
      <c r="N6">
        <f>K6*H6</f>
        <v>0</v>
      </c>
      <c r="O6">
        <f>L6*I6</f>
        <v>0</v>
      </c>
      <c r="P6">
        <f>J6*M6</f>
        <v>0</v>
      </c>
      <c r="Q6">
        <f>K6*C6</f>
        <v>0</v>
      </c>
      <c r="R6">
        <f>L6*C6</f>
        <v>0</v>
      </c>
      <c r="S6">
        <f>M6*C6</f>
        <v>0</v>
      </c>
      <c r="W6" s="5" t="s">
        <v>77</v>
      </c>
      <c r="X6" s="5" t="s">
        <v>78</v>
      </c>
      <c r="Y6" s="5" t="s">
        <v>79</v>
      </c>
      <c r="AA6" s="6" t="s">
        <v>159</v>
      </c>
      <c r="AB6" s="12">
        <f>K14+K17+K19+K33+K42+K43+K44+K55+K56</f>
        <v>0</v>
      </c>
      <c r="AC6" s="12">
        <f t="shared" ref="AC6:AD6" si="3">L14+L17+L19+L33+L42+L43+L44+L55+L56</f>
        <v>0</v>
      </c>
      <c r="AD6" s="12">
        <f t="shared" si="3"/>
        <v>2</v>
      </c>
    </row>
    <row r="7" spans="1:30" x14ac:dyDescent="0.2">
      <c r="A7" t="s">
        <v>14</v>
      </c>
      <c r="B7">
        <v>6</v>
      </c>
      <c r="C7">
        <v>6</v>
      </c>
      <c r="D7">
        <v>7</v>
      </c>
      <c r="E7">
        <v>6</v>
      </c>
      <c r="F7">
        <v>9</v>
      </c>
      <c r="G7">
        <v>2</v>
      </c>
      <c r="H7">
        <v>0.26784246806685258</v>
      </c>
      <c r="I7">
        <v>0.2634582477955601</v>
      </c>
      <c r="J7">
        <v>0.51963686298443701</v>
      </c>
      <c r="K7">
        <v>0</v>
      </c>
      <c r="L7">
        <v>0</v>
      </c>
      <c r="M7">
        <v>0</v>
      </c>
      <c r="N7">
        <f>K7*H7</f>
        <v>0</v>
      </c>
      <c r="O7">
        <f>L7*I7</f>
        <v>0</v>
      </c>
      <c r="P7">
        <f>J7*M7</f>
        <v>0</v>
      </c>
      <c r="Q7">
        <f>K7*C7</f>
        <v>0</v>
      </c>
      <c r="R7">
        <f>L7*C7</f>
        <v>0</v>
      </c>
      <c r="S7">
        <f>M7*C7</f>
        <v>0</v>
      </c>
      <c r="V7" s="15" t="s">
        <v>150</v>
      </c>
      <c r="W7" s="7">
        <f>K31</f>
        <v>1</v>
      </c>
      <c r="X7" s="7">
        <v>1</v>
      </c>
      <c r="Y7" s="7" t="s">
        <v>84</v>
      </c>
    </row>
    <row r="8" spans="1:30" x14ac:dyDescent="0.2">
      <c r="A8" t="s">
        <v>15</v>
      </c>
      <c r="B8">
        <v>7</v>
      </c>
      <c r="C8">
        <v>8</v>
      </c>
      <c r="D8">
        <v>17</v>
      </c>
      <c r="E8">
        <v>17</v>
      </c>
      <c r="F8">
        <v>13</v>
      </c>
      <c r="G8">
        <v>2</v>
      </c>
      <c r="H8">
        <v>0.73640167150744817</v>
      </c>
      <c r="I8">
        <v>0.56244031106822323</v>
      </c>
      <c r="J8">
        <v>0.49099349519703506</v>
      </c>
      <c r="K8">
        <v>0</v>
      </c>
      <c r="L8">
        <v>0</v>
      </c>
      <c r="M8">
        <v>0</v>
      </c>
      <c r="N8">
        <f>K8*H8</f>
        <v>0</v>
      </c>
      <c r="O8">
        <f>L8*I8</f>
        <v>0</v>
      </c>
      <c r="P8">
        <f>J8*M8</f>
        <v>0</v>
      </c>
      <c r="Q8">
        <f>K8*C8</f>
        <v>0</v>
      </c>
      <c r="R8">
        <f>L8*C8</f>
        <v>0</v>
      </c>
      <c r="S8">
        <f>M8*C8</f>
        <v>0</v>
      </c>
      <c r="V8" s="15" t="s">
        <v>151</v>
      </c>
      <c r="W8" s="7">
        <f>L34</f>
        <v>1</v>
      </c>
      <c r="X8" s="7">
        <v>1</v>
      </c>
      <c r="Y8" s="7" t="s">
        <v>84</v>
      </c>
    </row>
    <row r="9" spans="1:30" x14ac:dyDescent="0.2">
      <c r="A9" t="s">
        <v>16</v>
      </c>
      <c r="B9">
        <v>8</v>
      </c>
      <c r="C9">
        <v>1</v>
      </c>
      <c r="D9">
        <v>3</v>
      </c>
      <c r="E9">
        <v>4</v>
      </c>
      <c r="F9">
        <v>4</v>
      </c>
      <c r="G9">
        <v>2</v>
      </c>
      <c r="H9">
        <v>0.11697041251945589</v>
      </c>
      <c r="I9">
        <v>0.13392737181224712</v>
      </c>
      <c r="J9">
        <v>0.3738595942706705</v>
      </c>
      <c r="K9">
        <v>0</v>
      </c>
      <c r="L9">
        <v>0</v>
      </c>
      <c r="M9">
        <v>0</v>
      </c>
      <c r="N9">
        <f>K9*H9</f>
        <v>0</v>
      </c>
      <c r="O9">
        <f>L9*I9</f>
        <v>0</v>
      </c>
      <c r="P9">
        <f>J9*M9</f>
        <v>0</v>
      </c>
      <c r="Q9">
        <f>K9*C9</f>
        <v>0</v>
      </c>
      <c r="R9">
        <f>L9*C9</f>
        <v>0</v>
      </c>
      <c r="S9">
        <f>M9*C9</f>
        <v>0</v>
      </c>
      <c r="V9" s="15" t="s">
        <v>152</v>
      </c>
      <c r="W9" s="7">
        <f>M20</f>
        <v>1</v>
      </c>
      <c r="X9" s="7">
        <v>1</v>
      </c>
      <c r="Y9" s="7" t="s">
        <v>84</v>
      </c>
    </row>
    <row r="10" spans="1:30" x14ac:dyDescent="0.2">
      <c r="A10" t="s">
        <v>17</v>
      </c>
      <c r="B10">
        <v>9</v>
      </c>
      <c r="C10">
        <v>5</v>
      </c>
      <c r="D10">
        <v>3</v>
      </c>
      <c r="E10">
        <v>5</v>
      </c>
      <c r="F10">
        <v>4</v>
      </c>
      <c r="G10">
        <v>4</v>
      </c>
      <c r="H10">
        <v>0.16700081380083387</v>
      </c>
      <c r="I10">
        <v>0.14208720302925831</v>
      </c>
      <c r="J10">
        <v>0.36908979073806958</v>
      </c>
      <c r="K10">
        <v>0</v>
      </c>
      <c r="L10">
        <v>0</v>
      </c>
      <c r="M10">
        <v>0</v>
      </c>
      <c r="N10">
        <f>K10*H10</f>
        <v>0</v>
      </c>
      <c r="O10">
        <f>L10*I10</f>
        <v>0</v>
      </c>
      <c r="P10">
        <f>J10*M10</f>
        <v>0</v>
      </c>
      <c r="Q10">
        <f>K10*C10</f>
        <v>0</v>
      </c>
      <c r="R10">
        <f>L10*C10</f>
        <v>0</v>
      </c>
      <c r="S10">
        <f>M10*C10</f>
        <v>0</v>
      </c>
      <c r="V10" s="14" t="s">
        <v>81</v>
      </c>
      <c r="W10" s="7">
        <f>SUM('Optimisation Model'!K2:K61)</f>
        <v>5</v>
      </c>
      <c r="X10" s="7">
        <v>5</v>
      </c>
      <c r="Y10" s="7" t="s">
        <v>84</v>
      </c>
    </row>
    <row r="11" spans="1:30" x14ac:dyDescent="0.2">
      <c r="A11" t="s">
        <v>18</v>
      </c>
      <c r="B11">
        <v>10</v>
      </c>
      <c r="C11">
        <v>4</v>
      </c>
      <c r="D11">
        <v>3</v>
      </c>
      <c r="E11">
        <v>4</v>
      </c>
      <c r="F11">
        <v>3</v>
      </c>
      <c r="G11">
        <v>2</v>
      </c>
      <c r="H11">
        <v>9.8718002114193237E-2</v>
      </c>
      <c r="I11">
        <v>0.18220905037653773</v>
      </c>
      <c r="J11">
        <v>0.33375040281599366</v>
      </c>
      <c r="K11">
        <v>0</v>
      </c>
      <c r="L11">
        <v>0</v>
      </c>
      <c r="M11">
        <v>0</v>
      </c>
      <c r="N11">
        <f>K11*H11</f>
        <v>0</v>
      </c>
      <c r="O11">
        <f>L11*I11</f>
        <v>0</v>
      </c>
      <c r="P11">
        <f>J11*M11</f>
        <v>0</v>
      </c>
      <c r="Q11">
        <f>K11*C11</f>
        <v>0</v>
      </c>
      <c r="R11">
        <f>L11*C11</f>
        <v>0</v>
      </c>
      <c r="S11">
        <f>M11*C11</f>
        <v>0</v>
      </c>
      <c r="V11" s="14" t="s">
        <v>82</v>
      </c>
      <c r="W11" s="7">
        <f>SUM('Optimisation Model'!L2:L61)</f>
        <v>5</v>
      </c>
      <c r="X11" s="7">
        <v>5</v>
      </c>
      <c r="Y11" s="7" t="s">
        <v>84</v>
      </c>
    </row>
    <row r="12" spans="1:30" x14ac:dyDescent="0.2">
      <c r="A12" t="s">
        <v>19</v>
      </c>
      <c r="B12">
        <v>11</v>
      </c>
      <c r="C12">
        <v>4</v>
      </c>
      <c r="D12">
        <v>2</v>
      </c>
      <c r="E12">
        <v>4</v>
      </c>
      <c r="F12">
        <v>5</v>
      </c>
      <c r="G12">
        <v>4</v>
      </c>
      <c r="H12">
        <v>0.2129355029882041</v>
      </c>
      <c r="I12">
        <v>0.34855127004485553</v>
      </c>
      <c r="J12">
        <v>0.24964534629362517</v>
      </c>
      <c r="K12">
        <v>0</v>
      </c>
      <c r="L12">
        <v>1</v>
      </c>
      <c r="M12">
        <v>0</v>
      </c>
      <c r="N12">
        <f>K12*H12</f>
        <v>0</v>
      </c>
      <c r="O12">
        <f>L12*I12</f>
        <v>0.34855127004485553</v>
      </c>
      <c r="P12">
        <f>J12*M12</f>
        <v>0</v>
      </c>
      <c r="Q12">
        <f>K12*C12</f>
        <v>0</v>
      </c>
      <c r="R12">
        <f>L12*C12</f>
        <v>4</v>
      </c>
      <c r="S12">
        <f>M12*C12</f>
        <v>0</v>
      </c>
      <c r="V12" s="14" t="s">
        <v>83</v>
      </c>
      <c r="W12" s="7">
        <f>SUM('Optimisation Model'!M2:M61)</f>
        <v>5</v>
      </c>
      <c r="X12" s="7">
        <v>5</v>
      </c>
      <c r="Y12" s="7" t="s">
        <v>84</v>
      </c>
    </row>
    <row r="13" spans="1:30" x14ac:dyDescent="0.2">
      <c r="A13" t="s">
        <v>20</v>
      </c>
      <c r="B13">
        <v>12</v>
      </c>
      <c r="C13">
        <v>7</v>
      </c>
      <c r="D13">
        <v>2</v>
      </c>
      <c r="E13">
        <v>2</v>
      </c>
      <c r="F13">
        <v>3</v>
      </c>
      <c r="G13">
        <v>3</v>
      </c>
      <c r="H13">
        <v>0.20774097321734944</v>
      </c>
      <c r="I13">
        <v>0.22752533510821074</v>
      </c>
      <c r="J13">
        <v>0.17335872868010735</v>
      </c>
      <c r="K13">
        <v>0</v>
      </c>
      <c r="L13">
        <v>0</v>
      </c>
      <c r="M13">
        <v>0</v>
      </c>
      <c r="N13">
        <f>K13*H13</f>
        <v>0</v>
      </c>
      <c r="O13">
        <f>L13*I13</f>
        <v>0</v>
      </c>
      <c r="P13">
        <f>J13*M13</f>
        <v>0</v>
      </c>
      <c r="Q13">
        <f>K13*C13</f>
        <v>0</v>
      </c>
      <c r="R13">
        <f>L13*C13</f>
        <v>0</v>
      </c>
      <c r="S13">
        <f>M13*C13</f>
        <v>0</v>
      </c>
      <c r="V13" s="13" t="s">
        <v>88</v>
      </c>
      <c r="W13" s="7">
        <f>SUM('Optimisation Model'!Q2:Q61)</f>
        <v>28</v>
      </c>
      <c r="X13" s="7">
        <v>30</v>
      </c>
      <c r="Y13" s="7" t="s">
        <v>80</v>
      </c>
    </row>
    <row r="14" spans="1:30" x14ac:dyDescent="0.2">
      <c r="A14" t="s">
        <v>21</v>
      </c>
      <c r="B14">
        <v>13</v>
      </c>
      <c r="C14">
        <v>6</v>
      </c>
      <c r="D14">
        <v>5</v>
      </c>
      <c r="E14">
        <v>3</v>
      </c>
      <c r="F14">
        <v>4</v>
      </c>
      <c r="G14">
        <v>5</v>
      </c>
      <c r="H14">
        <v>0.29688640609476302</v>
      </c>
      <c r="I14">
        <v>0.28652998513103434</v>
      </c>
      <c r="J14">
        <v>0.30141323908647338</v>
      </c>
      <c r="K14">
        <v>0</v>
      </c>
      <c r="L14">
        <v>0</v>
      </c>
      <c r="M14">
        <v>0</v>
      </c>
      <c r="N14">
        <f>K14*H14</f>
        <v>0</v>
      </c>
      <c r="O14">
        <f>L14*I14</f>
        <v>0</v>
      </c>
      <c r="P14">
        <f>J14*M14</f>
        <v>0</v>
      </c>
      <c r="Q14">
        <f>K14*C14</f>
        <v>0</v>
      </c>
      <c r="R14">
        <f>L14*C14</f>
        <v>0</v>
      </c>
      <c r="S14">
        <f>M14*C14</f>
        <v>0</v>
      </c>
      <c r="V14" s="13" t="s">
        <v>89</v>
      </c>
      <c r="W14" s="7">
        <f>SUM('Optimisation Model'!R2:R61)</f>
        <v>30</v>
      </c>
      <c r="X14" s="7">
        <v>30</v>
      </c>
      <c r="Y14" s="7" t="s">
        <v>80</v>
      </c>
    </row>
    <row r="15" spans="1:30" x14ac:dyDescent="0.2">
      <c r="A15" t="s">
        <v>22</v>
      </c>
      <c r="B15">
        <v>14</v>
      </c>
      <c r="C15">
        <v>10</v>
      </c>
      <c r="D15">
        <v>7</v>
      </c>
      <c r="E15">
        <v>8</v>
      </c>
      <c r="F15">
        <v>10</v>
      </c>
      <c r="G15">
        <v>3</v>
      </c>
      <c r="H15">
        <v>0.20625000000000002</v>
      </c>
      <c r="I15">
        <v>0.23330552140688274</v>
      </c>
      <c r="J15">
        <v>0.4555555555555556</v>
      </c>
      <c r="K15">
        <v>0</v>
      </c>
      <c r="L15">
        <v>0</v>
      </c>
      <c r="M15">
        <v>0</v>
      </c>
      <c r="N15">
        <f>K15*H15</f>
        <v>0</v>
      </c>
      <c r="O15">
        <f>L15*I15</f>
        <v>0</v>
      </c>
      <c r="P15">
        <f>J15*M15</f>
        <v>0</v>
      </c>
      <c r="Q15">
        <f>K15*C15</f>
        <v>0</v>
      </c>
      <c r="R15">
        <f>L15*C15</f>
        <v>0</v>
      </c>
      <c r="S15">
        <f>M15*C15</f>
        <v>0</v>
      </c>
      <c r="V15" s="13" t="s">
        <v>90</v>
      </c>
      <c r="W15" s="7">
        <f>SUM('Optimisation Model'!S2:S61)</f>
        <v>30</v>
      </c>
      <c r="X15" s="7">
        <v>30</v>
      </c>
      <c r="Y15" s="7" t="s">
        <v>80</v>
      </c>
    </row>
    <row r="16" spans="1:30" x14ac:dyDescent="0.2">
      <c r="A16" t="s">
        <v>23</v>
      </c>
      <c r="B16">
        <v>15</v>
      </c>
      <c r="C16">
        <v>2</v>
      </c>
      <c r="D16">
        <v>5</v>
      </c>
      <c r="E16">
        <v>4</v>
      </c>
      <c r="F16">
        <v>5</v>
      </c>
      <c r="G16">
        <v>2</v>
      </c>
      <c r="H16">
        <v>0.28749999999999998</v>
      </c>
      <c r="I16">
        <v>0.15471779521831505</v>
      </c>
      <c r="J16">
        <v>0.2348031576408601</v>
      </c>
      <c r="K16">
        <v>0</v>
      </c>
      <c r="L16">
        <v>0</v>
      </c>
      <c r="M16">
        <v>0</v>
      </c>
      <c r="N16">
        <f>K16*H16</f>
        <v>0</v>
      </c>
      <c r="O16">
        <f>L16*I16</f>
        <v>0</v>
      </c>
      <c r="P16">
        <f>J16*M16</f>
        <v>0</v>
      </c>
      <c r="Q16">
        <f>K16*C16</f>
        <v>0</v>
      </c>
      <c r="R16">
        <f>L16*C16</f>
        <v>0</v>
      </c>
      <c r="S16">
        <f>M16*C16</f>
        <v>0</v>
      </c>
      <c r="V16" s="6" t="s">
        <v>91</v>
      </c>
      <c r="W16" s="7">
        <f>'Optimisation Model'!K2+'Optimisation Model'!L2+'Optimisation Model'!M2</f>
        <v>1</v>
      </c>
      <c r="X16" s="7">
        <v>1</v>
      </c>
      <c r="Y16" s="7" t="s">
        <v>80</v>
      </c>
    </row>
    <row r="17" spans="1:25" x14ac:dyDescent="0.2">
      <c r="A17" t="s">
        <v>24</v>
      </c>
      <c r="B17">
        <v>16</v>
      </c>
      <c r="C17">
        <v>5</v>
      </c>
      <c r="D17">
        <v>4</v>
      </c>
      <c r="E17">
        <v>4</v>
      </c>
      <c r="F17">
        <v>5</v>
      </c>
      <c r="G17">
        <v>5</v>
      </c>
      <c r="H17">
        <v>0.29445111650347322</v>
      </c>
      <c r="I17">
        <v>0.21785900053434298</v>
      </c>
      <c r="J17">
        <v>0.25293867882363458</v>
      </c>
      <c r="K17">
        <v>0</v>
      </c>
      <c r="L17">
        <v>0</v>
      </c>
      <c r="M17">
        <v>0</v>
      </c>
      <c r="N17">
        <f>K17*H17</f>
        <v>0</v>
      </c>
      <c r="O17">
        <f>L17*I17</f>
        <v>0</v>
      </c>
      <c r="P17">
        <f>J17*M17</f>
        <v>0</v>
      </c>
      <c r="Q17">
        <f>K17*C17</f>
        <v>0</v>
      </c>
      <c r="R17">
        <f>L17*C17</f>
        <v>0</v>
      </c>
      <c r="S17">
        <f>M17*C17</f>
        <v>0</v>
      </c>
      <c r="V17" s="6" t="s">
        <v>92</v>
      </c>
      <c r="W17" s="7">
        <f>'Optimisation Model'!K3+'Optimisation Model'!L3+'Optimisation Model'!M3</f>
        <v>0</v>
      </c>
      <c r="X17" s="7">
        <v>1</v>
      </c>
      <c r="Y17" s="7" t="s">
        <v>80</v>
      </c>
    </row>
    <row r="18" spans="1:25" x14ac:dyDescent="0.2">
      <c r="A18" t="s">
        <v>25</v>
      </c>
      <c r="B18">
        <v>17</v>
      </c>
      <c r="C18">
        <v>12</v>
      </c>
      <c r="D18">
        <v>3</v>
      </c>
      <c r="E18">
        <v>6</v>
      </c>
      <c r="F18">
        <v>7</v>
      </c>
      <c r="G18">
        <v>2</v>
      </c>
      <c r="H18">
        <v>0.27299439089971145</v>
      </c>
      <c r="I18">
        <v>0.45484465139763508</v>
      </c>
      <c r="J18">
        <v>0.30394133071124224</v>
      </c>
      <c r="K18">
        <v>0</v>
      </c>
      <c r="L18">
        <v>0</v>
      </c>
      <c r="M18">
        <v>0</v>
      </c>
      <c r="N18">
        <f>K18*H18</f>
        <v>0</v>
      </c>
      <c r="O18">
        <f>L18*I18</f>
        <v>0</v>
      </c>
      <c r="P18">
        <f>J18*M18</f>
        <v>0</v>
      </c>
      <c r="Q18">
        <f>K18*C18</f>
        <v>0</v>
      </c>
      <c r="R18">
        <f>L18*C18</f>
        <v>0</v>
      </c>
      <c r="S18">
        <f>M18*C18</f>
        <v>0</v>
      </c>
      <c r="V18" s="6" t="s">
        <v>93</v>
      </c>
      <c r="W18" s="7">
        <f>'Optimisation Model'!K4+'Optimisation Model'!L4+'Optimisation Model'!M4</f>
        <v>0</v>
      </c>
      <c r="X18" s="7">
        <v>1</v>
      </c>
      <c r="Y18" s="7" t="s">
        <v>80</v>
      </c>
    </row>
    <row r="19" spans="1:25" x14ac:dyDescent="0.2">
      <c r="A19" t="s">
        <v>26</v>
      </c>
      <c r="B19">
        <v>18</v>
      </c>
      <c r="C19">
        <v>6</v>
      </c>
      <c r="D19">
        <v>4</v>
      </c>
      <c r="E19">
        <v>5</v>
      </c>
      <c r="F19">
        <v>7</v>
      </c>
      <c r="G19">
        <v>5</v>
      </c>
      <c r="H19">
        <v>0.17713153914625493</v>
      </c>
      <c r="I19">
        <v>0.16828550708218701</v>
      </c>
      <c r="J19">
        <v>0.47075691505279815</v>
      </c>
      <c r="K19">
        <v>0</v>
      </c>
      <c r="L19">
        <v>0</v>
      </c>
      <c r="M19">
        <v>1</v>
      </c>
      <c r="N19">
        <f>K19*H19</f>
        <v>0</v>
      </c>
      <c r="O19">
        <f>L19*I19</f>
        <v>0</v>
      </c>
      <c r="P19">
        <f>J19*M19</f>
        <v>0.47075691505279815</v>
      </c>
      <c r="Q19">
        <f>K19*C19</f>
        <v>0</v>
      </c>
      <c r="R19">
        <f>L19*C19</f>
        <v>0</v>
      </c>
      <c r="S19">
        <f>M19*C19</f>
        <v>6</v>
      </c>
      <c r="V19" s="6" t="s">
        <v>94</v>
      </c>
      <c r="W19" s="7">
        <f>'Optimisation Model'!K5+'Optimisation Model'!L5+'Optimisation Model'!M5</f>
        <v>0</v>
      </c>
      <c r="X19" s="7">
        <v>1</v>
      </c>
      <c r="Y19" s="7" t="s">
        <v>80</v>
      </c>
    </row>
    <row r="20" spans="1:25" x14ac:dyDescent="0.2">
      <c r="A20" t="s">
        <v>27</v>
      </c>
      <c r="B20">
        <v>19</v>
      </c>
      <c r="C20">
        <v>10</v>
      </c>
      <c r="D20">
        <v>13</v>
      </c>
      <c r="E20">
        <v>12</v>
      </c>
      <c r="F20">
        <v>13</v>
      </c>
      <c r="G20">
        <v>2</v>
      </c>
      <c r="H20">
        <v>0.47464797538156084</v>
      </c>
      <c r="I20">
        <v>0.57515547842953318</v>
      </c>
      <c r="J20">
        <v>0.63532527674691541</v>
      </c>
      <c r="K20">
        <v>0</v>
      </c>
      <c r="L20">
        <v>0</v>
      </c>
      <c r="M20">
        <v>1</v>
      </c>
      <c r="N20">
        <f>K20*H20</f>
        <v>0</v>
      </c>
      <c r="O20">
        <f>L20*I20</f>
        <v>0</v>
      </c>
      <c r="P20">
        <f>J20*M20</f>
        <v>0.63532527674691541</v>
      </c>
      <c r="Q20">
        <f>K20*C20</f>
        <v>0</v>
      </c>
      <c r="R20">
        <f>L20*C20</f>
        <v>0</v>
      </c>
      <c r="S20">
        <f>M20*C20</f>
        <v>10</v>
      </c>
      <c r="V20" s="6" t="s">
        <v>95</v>
      </c>
      <c r="W20" s="7">
        <f>'Optimisation Model'!K6+'Optimisation Model'!L6+'Optimisation Model'!M6</f>
        <v>0</v>
      </c>
      <c r="X20" s="7">
        <v>1</v>
      </c>
      <c r="Y20" s="7" t="s">
        <v>80</v>
      </c>
    </row>
    <row r="21" spans="1:25" x14ac:dyDescent="0.2">
      <c r="A21" t="s">
        <v>28</v>
      </c>
      <c r="B21">
        <v>20</v>
      </c>
      <c r="C21">
        <v>7</v>
      </c>
      <c r="D21">
        <v>12</v>
      </c>
      <c r="E21">
        <v>15</v>
      </c>
      <c r="F21">
        <v>11</v>
      </c>
      <c r="G21">
        <v>2</v>
      </c>
      <c r="H21">
        <v>0.7536477866023269</v>
      </c>
      <c r="I21">
        <v>0.45622645385330535</v>
      </c>
      <c r="J21">
        <v>0.43436490377862064</v>
      </c>
      <c r="K21">
        <v>0</v>
      </c>
      <c r="L21">
        <v>0</v>
      </c>
      <c r="M21">
        <v>0</v>
      </c>
      <c r="N21">
        <f>K21*H21</f>
        <v>0</v>
      </c>
      <c r="O21">
        <f>L21*I21</f>
        <v>0</v>
      </c>
      <c r="P21">
        <f>J21*M21</f>
        <v>0</v>
      </c>
      <c r="Q21">
        <f>K21*C21</f>
        <v>0</v>
      </c>
      <c r="R21">
        <f>L21*C21</f>
        <v>0</v>
      </c>
      <c r="S21">
        <f>M21*C21</f>
        <v>0</v>
      </c>
      <c r="V21" s="6" t="s">
        <v>96</v>
      </c>
      <c r="W21" s="7">
        <f>'Optimisation Model'!K7+'Optimisation Model'!L7+'Optimisation Model'!M7</f>
        <v>0</v>
      </c>
      <c r="X21" s="7">
        <v>1</v>
      </c>
      <c r="Y21" s="7" t="s">
        <v>80</v>
      </c>
    </row>
    <row r="22" spans="1:25" x14ac:dyDescent="0.2">
      <c r="A22" t="s">
        <v>29</v>
      </c>
      <c r="B22">
        <v>21</v>
      </c>
      <c r="C22">
        <v>10</v>
      </c>
      <c r="D22">
        <v>15</v>
      </c>
      <c r="E22">
        <v>22</v>
      </c>
      <c r="F22">
        <v>15</v>
      </c>
      <c r="G22">
        <v>2</v>
      </c>
      <c r="H22">
        <v>0.69596890917640553</v>
      </c>
      <c r="I22">
        <v>0.69608169517847029</v>
      </c>
      <c r="J22">
        <v>0.55041706948266034</v>
      </c>
      <c r="K22">
        <v>0</v>
      </c>
      <c r="L22">
        <v>0</v>
      </c>
      <c r="M22">
        <v>0</v>
      </c>
      <c r="N22">
        <f>K22*H22</f>
        <v>0</v>
      </c>
      <c r="O22">
        <f>L22*I22</f>
        <v>0</v>
      </c>
      <c r="P22">
        <f>J22*M22</f>
        <v>0</v>
      </c>
      <c r="Q22">
        <f>K22*C22</f>
        <v>0</v>
      </c>
      <c r="R22">
        <f>L22*C22</f>
        <v>0</v>
      </c>
      <c r="S22">
        <f>M22*C22</f>
        <v>0</v>
      </c>
      <c r="V22" s="6" t="s">
        <v>97</v>
      </c>
      <c r="W22" s="7">
        <f>'Optimisation Model'!K8+'Optimisation Model'!L8+'Optimisation Model'!M8</f>
        <v>0</v>
      </c>
      <c r="X22" s="7">
        <v>1</v>
      </c>
      <c r="Y22" s="7" t="s">
        <v>80</v>
      </c>
    </row>
    <row r="23" spans="1:25" x14ac:dyDescent="0.2">
      <c r="A23" t="s">
        <v>30</v>
      </c>
      <c r="B23">
        <v>22</v>
      </c>
      <c r="C23">
        <v>8</v>
      </c>
      <c r="D23">
        <v>6</v>
      </c>
      <c r="E23">
        <v>10</v>
      </c>
      <c r="F23">
        <v>11</v>
      </c>
      <c r="G23">
        <v>2</v>
      </c>
      <c r="H23">
        <v>0.3316218706073189</v>
      </c>
      <c r="I23">
        <v>0.53472134765692214</v>
      </c>
      <c r="J23">
        <v>0.65278178908348872</v>
      </c>
      <c r="K23">
        <v>0</v>
      </c>
      <c r="L23">
        <v>0</v>
      </c>
      <c r="M23">
        <v>1</v>
      </c>
      <c r="N23">
        <f>K23*H23</f>
        <v>0</v>
      </c>
      <c r="O23">
        <f>L23*I23</f>
        <v>0</v>
      </c>
      <c r="P23">
        <f>J23*M23</f>
        <v>0.65278178908348872</v>
      </c>
      <c r="Q23">
        <f>K23*C23</f>
        <v>0</v>
      </c>
      <c r="R23">
        <f>L23*C23</f>
        <v>0</v>
      </c>
      <c r="S23">
        <f>M23*C23</f>
        <v>8</v>
      </c>
      <c r="V23" s="6" t="s">
        <v>98</v>
      </c>
      <c r="W23" s="7">
        <f>'Optimisation Model'!K9+'Optimisation Model'!L9+'Optimisation Model'!M9</f>
        <v>0</v>
      </c>
      <c r="X23" s="7">
        <v>1</v>
      </c>
      <c r="Y23" s="7" t="s">
        <v>80</v>
      </c>
    </row>
    <row r="24" spans="1:25" x14ac:dyDescent="0.2">
      <c r="A24" t="s">
        <v>31</v>
      </c>
      <c r="B24">
        <v>23</v>
      </c>
      <c r="C24">
        <v>3</v>
      </c>
      <c r="D24">
        <v>2</v>
      </c>
      <c r="E24">
        <v>6</v>
      </c>
      <c r="F24">
        <v>5</v>
      </c>
      <c r="G24">
        <v>4</v>
      </c>
      <c r="H24">
        <v>0.20024323252930532</v>
      </c>
      <c r="I24">
        <v>0.24210125306535046</v>
      </c>
      <c r="J24">
        <v>0.25010333185405631</v>
      </c>
      <c r="K24">
        <v>0</v>
      </c>
      <c r="L24">
        <v>1</v>
      </c>
      <c r="M24">
        <v>0</v>
      </c>
      <c r="N24">
        <f>K24*H24</f>
        <v>0</v>
      </c>
      <c r="O24">
        <f>L24*I24</f>
        <v>0.24210125306535046</v>
      </c>
      <c r="P24">
        <f>J24*M24</f>
        <v>0</v>
      </c>
      <c r="Q24">
        <f>K24*C24</f>
        <v>0</v>
      </c>
      <c r="R24">
        <f>L24*C24</f>
        <v>3</v>
      </c>
      <c r="S24">
        <f>M24*C24</f>
        <v>0</v>
      </c>
      <c r="V24" s="6" t="s">
        <v>99</v>
      </c>
      <c r="W24" s="7">
        <f>'Optimisation Model'!K10+'Optimisation Model'!L10+'Optimisation Model'!M10</f>
        <v>0</v>
      </c>
      <c r="X24" s="7">
        <v>1</v>
      </c>
      <c r="Y24" s="7" t="s">
        <v>80</v>
      </c>
    </row>
    <row r="25" spans="1:25" x14ac:dyDescent="0.2">
      <c r="A25" t="s">
        <v>32</v>
      </c>
      <c r="B25">
        <v>24</v>
      </c>
      <c r="C25">
        <v>4</v>
      </c>
      <c r="D25">
        <v>6</v>
      </c>
      <c r="E25">
        <v>5</v>
      </c>
      <c r="F25">
        <v>5</v>
      </c>
      <c r="G25">
        <v>2</v>
      </c>
      <c r="H25">
        <v>0.34236436481764237</v>
      </c>
      <c r="I25">
        <v>0.28757728617545741</v>
      </c>
      <c r="J25">
        <v>0.39243395070683629</v>
      </c>
      <c r="K25">
        <v>0</v>
      </c>
      <c r="L25">
        <v>0</v>
      </c>
      <c r="M25">
        <v>0</v>
      </c>
      <c r="N25">
        <f>K25*H25</f>
        <v>0</v>
      </c>
      <c r="O25">
        <f>L25*I25</f>
        <v>0</v>
      </c>
      <c r="P25">
        <f>J25*M25</f>
        <v>0</v>
      </c>
      <c r="Q25">
        <f>K25*C25</f>
        <v>0</v>
      </c>
      <c r="R25">
        <f>L25*C25</f>
        <v>0</v>
      </c>
      <c r="S25">
        <f>M25*C25</f>
        <v>0</v>
      </c>
      <c r="V25" s="6" t="s">
        <v>100</v>
      </c>
      <c r="W25" s="7">
        <f>'Optimisation Model'!K11+'Optimisation Model'!L11+'Optimisation Model'!M11</f>
        <v>0</v>
      </c>
      <c r="X25" s="7">
        <v>1</v>
      </c>
      <c r="Y25" s="7" t="s">
        <v>80</v>
      </c>
    </row>
    <row r="26" spans="1:25" x14ac:dyDescent="0.2">
      <c r="A26" t="s">
        <v>33</v>
      </c>
      <c r="B26">
        <v>25</v>
      </c>
      <c r="C26">
        <v>8</v>
      </c>
      <c r="D26">
        <v>8</v>
      </c>
      <c r="E26">
        <v>7</v>
      </c>
      <c r="F26">
        <v>11</v>
      </c>
      <c r="G26">
        <v>2</v>
      </c>
      <c r="H26">
        <v>0.28013865141581146</v>
      </c>
      <c r="I26">
        <v>0.36231773253239852</v>
      </c>
      <c r="J26">
        <v>0.57861139116039983</v>
      </c>
      <c r="K26">
        <v>0</v>
      </c>
      <c r="L26">
        <v>0</v>
      </c>
      <c r="M26">
        <v>0</v>
      </c>
      <c r="N26">
        <f>K26*H26</f>
        <v>0</v>
      </c>
      <c r="O26">
        <f>L26*I26</f>
        <v>0</v>
      </c>
      <c r="P26">
        <f>J26*M26</f>
        <v>0</v>
      </c>
      <c r="Q26">
        <f>K26*C26</f>
        <v>0</v>
      </c>
      <c r="R26">
        <f>L26*C26</f>
        <v>0</v>
      </c>
      <c r="S26">
        <f>M26*C26</f>
        <v>0</v>
      </c>
      <c r="V26" s="6" t="s">
        <v>101</v>
      </c>
      <c r="W26" s="7">
        <f>'Optimisation Model'!K12+'Optimisation Model'!L12+'Optimisation Model'!M12</f>
        <v>1</v>
      </c>
      <c r="X26" s="7">
        <v>1</v>
      </c>
      <c r="Y26" s="7" t="s">
        <v>80</v>
      </c>
    </row>
    <row r="27" spans="1:25" x14ac:dyDescent="0.2">
      <c r="A27" t="s">
        <v>34</v>
      </c>
      <c r="B27">
        <v>26</v>
      </c>
      <c r="C27">
        <v>5</v>
      </c>
      <c r="D27">
        <v>4</v>
      </c>
      <c r="E27">
        <v>4</v>
      </c>
      <c r="F27">
        <v>6</v>
      </c>
      <c r="G27">
        <v>4</v>
      </c>
      <c r="H27">
        <v>0.33877260042414992</v>
      </c>
      <c r="I27">
        <v>0.23687100197879862</v>
      </c>
      <c r="J27">
        <v>0.2891151853890559</v>
      </c>
      <c r="K27">
        <v>0</v>
      </c>
      <c r="L27">
        <v>0</v>
      </c>
      <c r="M27">
        <v>0</v>
      </c>
      <c r="N27">
        <f>K27*H27</f>
        <v>0</v>
      </c>
      <c r="O27">
        <f>L27*I27</f>
        <v>0</v>
      </c>
      <c r="P27">
        <f>J27*M27</f>
        <v>0</v>
      </c>
      <c r="Q27">
        <f>K27*C27</f>
        <v>0</v>
      </c>
      <c r="R27">
        <f>L27*C27</f>
        <v>0</v>
      </c>
      <c r="S27">
        <f>M27*C27</f>
        <v>0</v>
      </c>
      <c r="V27" s="6" t="s">
        <v>102</v>
      </c>
      <c r="W27" s="7">
        <f>'Optimisation Model'!K13+'Optimisation Model'!L13+'Optimisation Model'!M13</f>
        <v>0</v>
      </c>
      <c r="X27" s="7">
        <v>1</v>
      </c>
      <c r="Y27" s="7" t="s">
        <v>80</v>
      </c>
    </row>
    <row r="28" spans="1:25" x14ac:dyDescent="0.2">
      <c r="A28" t="s">
        <v>35</v>
      </c>
      <c r="B28">
        <v>27</v>
      </c>
      <c r="C28">
        <v>0</v>
      </c>
      <c r="D28">
        <v>1</v>
      </c>
      <c r="E28">
        <v>1</v>
      </c>
      <c r="F28">
        <v>2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>K28*C28</f>
        <v>0</v>
      </c>
      <c r="R28">
        <f>L28*C28</f>
        <v>0</v>
      </c>
      <c r="S28">
        <f>M28*C28</f>
        <v>0</v>
      </c>
      <c r="V28" s="6" t="s">
        <v>103</v>
      </c>
      <c r="W28" s="7">
        <f>'Optimisation Model'!K14+'Optimisation Model'!L14+'Optimisation Model'!M14</f>
        <v>0</v>
      </c>
      <c r="X28" s="7">
        <v>1</v>
      </c>
      <c r="Y28" s="7" t="s">
        <v>80</v>
      </c>
    </row>
    <row r="29" spans="1:25" x14ac:dyDescent="0.2">
      <c r="A29" t="s">
        <v>36</v>
      </c>
      <c r="B29">
        <v>28</v>
      </c>
      <c r="C29">
        <v>7</v>
      </c>
      <c r="D29">
        <v>8</v>
      </c>
      <c r="E29">
        <v>5</v>
      </c>
      <c r="F29">
        <v>2</v>
      </c>
      <c r="G29">
        <v>3</v>
      </c>
      <c r="H29">
        <v>0.44289125274477059</v>
      </c>
      <c r="I29">
        <v>0.29242560139722673</v>
      </c>
      <c r="J29">
        <v>0.14280317312455179</v>
      </c>
      <c r="K29">
        <v>0</v>
      </c>
      <c r="L29">
        <v>1</v>
      </c>
      <c r="M29">
        <v>0</v>
      </c>
      <c r="N29">
        <f>K29*H29</f>
        <v>0</v>
      </c>
      <c r="O29">
        <f>L29*I29</f>
        <v>0.29242560139722673</v>
      </c>
      <c r="P29">
        <f>J29*M29</f>
        <v>0</v>
      </c>
      <c r="Q29">
        <f>K29*C29</f>
        <v>0</v>
      </c>
      <c r="R29">
        <f>L29*C29</f>
        <v>7</v>
      </c>
      <c r="S29">
        <f>M29*C29</f>
        <v>0</v>
      </c>
      <c r="V29" s="6" t="s">
        <v>104</v>
      </c>
      <c r="W29" s="7">
        <f>'Optimisation Model'!K15+'Optimisation Model'!L15+'Optimisation Model'!M15</f>
        <v>0</v>
      </c>
      <c r="X29" s="7">
        <v>1</v>
      </c>
      <c r="Y29" s="7" t="s">
        <v>80</v>
      </c>
    </row>
    <row r="30" spans="1:25" x14ac:dyDescent="0.2">
      <c r="A30" t="s">
        <v>37</v>
      </c>
      <c r="B30">
        <v>29</v>
      </c>
      <c r="C30">
        <v>9</v>
      </c>
      <c r="D30">
        <v>5</v>
      </c>
      <c r="E30">
        <v>5</v>
      </c>
      <c r="F30">
        <v>8</v>
      </c>
      <c r="G30">
        <v>2</v>
      </c>
      <c r="H30">
        <v>0.30305171516115509</v>
      </c>
      <c r="I30">
        <v>0.43016928459901593</v>
      </c>
      <c r="J30">
        <v>0.56364665493477828</v>
      </c>
      <c r="K30">
        <v>0</v>
      </c>
      <c r="L30">
        <v>0</v>
      </c>
      <c r="M30">
        <v>0</v>
      </c>
      <c r="N30">
        <f>K30*H30</f>
        <v>0</v>
      </c>
      <c r="O30">
        <f>L30*I30</f>
        <v>0</v>
      </c>
      <c r="P30">
        <f>J30*M30</f>
        <v>0</v>
      </c>
      <c r="Q30">
        <f>K30*C30</f>
        <v>0</v>
      </c>
      <c r="R30">
        <f>L30*C30</f>
        <v>0</v>
      </c>
      <c r="S30">
        <f>M30*C30</f>
        <v>0</v>
      </c>
      <c r="V30" s="6" t="s">
        <v>105</v>
      </c>
      <c r="W30" s="7">
        <f>'Optimisation Model'!K16+'Optimisation Model'!L16+'Optimisation Model'!M16</f>
        <v>0</v>
      </c>
      <c r="X30" s="7">
        <v>1</v>
      </c>
      <c r="Y30" s="7" t="s">
        <v>80</v>
      </c>
    </row>
    <row r="31" spans="1:25" x14ac:dyDescent="0.2">
      <c r="A31" t="s">
        <v>38</v>
      </c>
      <c r="B31">
        <v>30</v>
      </c>
      <c r="C31">
        <v>1</v>
      </c>
      <c r="D31">
        <v>11</v>
      </c>
      <c r="E31">
        <v>17</v>
      </c>
      <c r="F31">
        <v>13</v>
      </c>
      <c r="G31">
        <v>2</v>
      </c>
      <c r="H31">
        <v>0.49987702337029394</v>
      </c>
      <c r="I31">
        <v>0.56492784466312607</v>
      </c>
      <c r="J31">
        <v>0.50141323908647339</v>
      </c>
      <c r="K31">
        <v>1</v>
      </c>
      <c r="L31">
        <v>0</v>
      </c>
      <c r="M31">
        <v>0</v>
      </c>
      <c r="N31">
        <f>K31*H31</f>
        <v>0.49987702337029394</v>
      </c>
      <c r="O31">
        <f>L31*I31</f>
        <v>0</v>
      </c>
      <c r="P31">
        <f>J31*M31</f>
        <v>0</v>
      </c>
      <c r="Q31">
        <f>K31*C31</f>
        <v>1</v>
      </c>
      <c r="R31">
        <f>L31*C31</f>
        <v>0</v>
      </c>
      <c r="S31">
        <f>M31*C31</f>
        <v>0</v>
      </c>
      <c r="V31" s="6" t="s">
        <v>106</v>
      </c>
      <c r="W31" s="7">
        <f>'Optimisation Model'!K17+'Optimisation Model'!L17+'Optimisation Model'!M17</f>
        <v>0</v>
      </c>
      <c r="X31" s="7">
        <v>1</v>
      </c>
      <c r="Y31" s="7" t="s">
        <v>80</v>
      </c>
    </row>
    <row r="32" spans="1:25" x14ac:dyDescent="0.2">
      <c r="A32" t="s">
        <v>39</v>
      </c>
      <c r="B32">
        <v>31</v>
      </c>
      <c r="C32">
        <v>3</v>
      </c>
      <c r="D32">
        <v>1</v>
      </c>
      <c r="E32">
        <v>1</v>
      </c>
      <c r="F32">
        <v>5</v>
      </c>
      <c r="G32">
        <v>2</v>
      </c>
      <c r="H32">
        <v>0.20339629206226942</v>
      </c>
      <c r="I32">
        <v>0.16285847014747862</v>
      </c>
      <c r="J32">
        <v>0.25491642084562438</v>
      </c>
      <c r="K32">
        <v>0</v>
      </c>
      <c r="L32">
        <v>0</v>
      </c>
      <c r="M32">
        <v>0</v>
      </c>
      <c r="N32">
        <f>K32*H32</f>
        <v>0</v>
      </c>
      <c r="O32">
        <f>L32*I32</f>
        <v>0</v>
      </c>
      <c r="P32">
        <f>J32*M32</f>
        <v>0</v>
      </c>
      <c r="Q32">
        <f>K32*C32</f>
        <v>0</v>
      </c>
      <c r="R32">
        <f>L32*C32</f>
        <v>0</v>
      </c>
      <c r="S32">
        <f>M32*C32</f>
        <v>0</v>
      </c>
      <c r="V32" s="6" t="s">
        <v>107</v>
      </c>
      <c r="W32" s="7">
        <f>'Optimisation Model'!K18+'Optimisation Model'!L18+'Optimisation Model'!M18</f>
        <v>0</v>
      </c>
      <c r="X32" s="7">
        <v>1</v>
      </c>
      <c r="Y32" s="7" t="s">
        <v>80</v>
      </c>
    </row>
    <row r="33" spans="1:25" ht="16" customHeight="1" x14ac:dyDescent="0.2">
      <c r="A33" t="s">
        <v>40</v>
      </c>
      <c r="B33">
        <v>32</v>
      </c>
      <c r="C33">
        <v>5</v>
      </c>
      <c r="D33">
        <v>1</v>
      </c>
      <c r="E33">
        <v>2</v>
      </c>
      <c r="F33">
        <v>3</v>
      </c>
      <c r="G33">
        <v>5</v>
      </c>
      <c r="H33">
        <v>3.3504607281620233E-2</v>
      </c>
      <c r="I33">
        <v>0.10484756714770747</v>
      </c>
      <c r="J33">
        <v>0.34086542294506894</v>
      </c>
      <c r="K33">
        <v>0</v>
      </c>
      <c r="L33">
        <v>0</v>
      </c>
      <c r="M33">
        <v>0</v>
      </c>
      <c r="N33">
        <f>K33*H33</f>
        <v>0</v>
      </c>
      <c r="O33">
        <f>L33*I33</f>
        <v>0</v>
      </c>
      <c r="P33">
        <f>J33*M33</f>
        <v>0</v>
      </c>
      <c r="Q33">
        <f>K33*C33</f>
        <v>0</v>
      </c>
      <c r="R33">
        <f>L33*C33</f>
        <v>0</v>
      </c>
      <c r="S33">
        <f>M33*C33</f>
        <v>0</v>
      </c>
      <c r="V33" s="6" t="s">
        <v>108</v>
      </c>
      <c r="W33" s="7">
        <f>'Optimisation Model'!K19+'Optimisation Model'!L19+'Optimisation Model'!M19</f>
        <v>1</v>
      </c>
      <c r="X33" s="7">
        <v>1</v>
      </c>
      <c r="Y33" s="7" t="s">
        <v>80</v>
      </c>
    </row>
    <row r="34" spans="1:25" x14ac:dyDescent="0.2">
      <c r="A34" t="s">
        <v>41</v>
      </c>
      <c r="B34">
        <v>33</v>
      </c>
      <c r="C34">
        <v>15</v>
      </c>
      <c r="D34">
        <v>16</v>
      </c>
      <c r="E34">
        <v>11</v>
      </c>
      <c r="F34">
        <v>18</v>
      </c>
      <c r="G34">
        <v>2</v>
      </c>
      <c r="H34">
        <v>0.7644159567038501</v>
      </c>
      <c r="I34">
        <v>0.59999999999999987</v>
      </c>
      <c r="J34">
        <v>0.7942022104903339</v>
      </c>
      <c r="K34">
        <v>0</v>
      </c>
      <c r="L34">
        <v>1</v>
      </c>
      <c r="M34">
        <v>0</v>
      </c>
      <c r="N34">
        <f>K34*H34</f>
        <v>0</v>
      </c>
      <c r="O34">
        <f>L34*I34</f>
        <v>0.59999999999999987</v>
      </c>
      <c r="P34">
        <f>J34*M34</f>
        <v>0</v>
      </c>
      <c r="Q34">
        <f>K34*C34</f>
        <v>0</v>
      </c>
      <c r="R34">
        <f>L34*C34</f>
        <v>15</v>
      </c>
      <c r="S34">
        <f>M34*C34</f>
        <v>0</v>
      </c>
      <c r="V34" s="6" t="s">
        <v>109</v>
      </c>
      <c r="W34" s="7">
        <f>'Optimisation Model'!K20+'Optimisation Model'!L20+'Optimisation Model'!M20</f>
        <v>1</v>
      </c>
      <c r="X34" s="7">
        <v>1</v>
      </c>
      <c r="Y34" s="7" t="s">
        <v>80</v>
      </c>
    </row>
    <row r="35" spans="1:25" x14ac:dyDescent="0.2">
      <c r="A35" t="s">
        <v>42</v>
      </c>
      <c r="B35">
        <v>34</v>
      </c>
      <c r="C35">
        <v>1</v>
      </c>
      <c r="D35">
        <v>2</v>
      </c>
      <c r="E35">
        <v>13</v>
      </c>
      <c r="F35">
        <v>0</v>
      </c>
      <c r="G35">
        <v>2</v>
      </c>
      <c r="H35">
        <v>0.19229875547094483</v>
      </c>
      <c r="I35">
        <v>0.50127310971986705</v>
      </c>
      <c r="J35">
        <v>0.1068680261639092</v>
      </c>
      <c r="K35">
        <v>0</v>
      </c>
      <c r="L35">
        <v>1</v>
      </c>
      <c r="M35">
        <v>0</v>
      </c>
      <c r="N35">
        <f>K35*H35</f>
        <v>0</v>
      </c>
      <c r="O35">
        <f>L35*I35</f>
        <v>0.50127310971986705</v>
      </c>
      <c r="P35">
        <f>J35*M35</f>
        <v>0</v>
      </c>
      <c r="Q35">
        <f>K35*C35</f>
        <v>0</v>
      </c>
      <c r="R35">
        <f>L35*C35</f>
        <v>1</v>
      </c>
      <c r="S35">
        <f>M35*C35</f>
        <v>0</v>
      </c>
      <c r="V35" s="6" t="s">
        <v>110</v>
      </c>
      <c r="W35" s="7">
        <f>'Optimisation Model'!K21+'Optimisation Model'!L21+'Optimisation Model'!M21</f>
        <v>0</v>
      </c>
      <c r="X35" s="7">
        <v>1</v>
      </c>
      <c r="Y35" s="7" t="s">
        <v>80</v>
      </c>
    </row>
    <row r="36" spans="1:25" x14ac:dyDescent="0.2">
      <c r="A36" t="s">
        <v>43</v>
      </c>
      <c r="B36">
        <v>35</v>
      </c>
      <c r="C36">
        <v>5</v>
      </c>
      <c r="D36">
        <v>5</v>
      </c>
      <c r="E36">
        <v>2</v>
      </c>
      <c r="F36">
        <v>2</v>
      </c>
      <c r="G36">
        <v>2</v>
      </c>
      <c r="H36">
        <v>0.30348037288473129</v>
      </c>
      <c r="I36">
        <v>0.26815118547769101</v>
      </c>
      <c r="J36">
        <v>0.14998441134853829</v>
      </c>
      <c r="K36">
        <v>0</v>
      </c>
      <c r="L36">
        <v>0</v>
      </c>
      <c r="M36">
        <v>0</v>
      </c>
      <c r="N36">
        <f>K36*H36</f>
        <v>0</v>
      </c>
      <c r="O36">
        <f>L36*I36</f>
        <v>0</v>
      </c>
      <c r="P36">
        <f>J36*M36</f>
        <v>0</v>
      </c>
      <c r="Q36">
        <f>K36*C36</f>
        <v>0</v>
      </c>
      <c r="R36">
        <f>L36*C36</f>
        <v>0</v>
      </c>
      <c r="S36">
        <f>M36*C36</f>
        <v>0</v>
      </c>
      <c r="V36" s="6" t="s">
        <v>111</v>
      </c>
      <c r="W36" s="7">
        <f>'Optimisation Model'!K22+'Optimisation Model'!L22+'Optimisation Model'!M22</f>
        <v>0</v>
      </c>
      <c r="X36" s="7">
        <v>1</v>
      </c>
      <c r="Y36" s="7" t="s">
        <v>80</v>
      </c>
    </row>
    <row r="37" spans="1:25" x14ac:dyDescent="0.2">
      <c r="A37" t="s">
        <v>44</v>
      </c>
      <c r="B37">
        <v>36</v>
      </c>
      <c r="C37">
        <v>3</v>
      </c>
      <c r="D37">
        <v>2</v>
      </c>
      <c r="E37">
        <v>0</v>
      </c>
      <c r="F37">
        <v>0</v>
      </c>
      <c r="G37">
        <v>4</v>
      </c>
      <c r="H37">
        <v>5.9644305196746746E-2</v>
      </c>
      <c r="I37">
        <v>6.3437608013937899E-2</v>
      </c>
      <c r="J37">
        <v>0.25632232811436351</v>
      </c>
      <c r="K37">
        <v>0</v>
      </c>
      <c r="L37">
        <v>0</v>
      </c>
      <c r="M37">
        <v>0</v>
      </c>
      <c r="N37">
        <f>K37*H37</f>
        <v>0</v>
      </c>
      <c r="O37">
        <f>L37*I37</f>
        <v>0</v>
      </c>
      <c r="P37">
        <f>J37*M37</f>
        <v>0</v>
      </c>
      <c r="Q37">
        <f>K37*C37</f>
        <v>0</v>
      </c>
      <c r="R37">
        <f>L37*C37</f>
        <v>0</v>
      </c>
      <c r="S37">
        <f>M37*C37</f>
        <v>0</v>
      </c>
      <c r="V37" s="6" t="s">
        <v>112</v>
      </c>
      <c r="W37" s="7">
        <f>'Optimisation Model'!K23+'Optimisation Model'!L23+'Optimisation Model'!M23</f>
        <v>1</v>
      </c>
      <c r="X37" s="7">
        <v>1</v>
      </c>
      <c r="Y37" s="7" t="s">
        <v>80</v>
      </c>
    </row>
    <row r="38" spans="1:25" x14ac:dyDescent="0.2">
      <c r="A38" t="s">
        <v>45</v>
      </c>
      <c r="B38">
        <v>37</v>
      </c>
      <c r="C38">
        <v>4</v>
      </c>
      <c r="D38">
        <v>3</v>
      </c>
      <c r="E38">
        <v>3</v>
      </c>
      <c r="F38">
        <v>3</v>
      </c>
      <c r="G38">
        <v>2</v>
      </c>
      <c r="H38">
        <v>0.25448123074504858</v>
      </c>
      <c r="I38">
        <v>0.24191660477487015</v>
      </c>
      <c r="J38">
        <v>0.18630352965110364</v>
      </c>
      <c r="K38">
        <v>0</v>
      </c>
      <c r="L38">
        <v>0</v>
      </c>
      <c r="M38">
        <v>0</v>
      </c>
      <c r="N38">
        <f>K38*H38</f>
        <v>0</v>
      </c>
      <c r="O38">
        <f>L38*I38</f>
        <v>0</v>
      </c>
      <c r="P38">
        <f>J38*M38</f>
        <v>0</v>
      </c>
      <c r="Q38">
        <f>K38*C38</f>
        <v>0</v>
      </c>
      <c r="R38">
        <f>L38*C38</f>
        <v>0</v>
      </c>
      <c r="S38">
        <f>M38*C38</f>
        <v>0</v>
      </c>
      <c r="V38" s="6" t="s">
        <v>113</v>
      </c>
      <c r="W38" s="7">
        <f>'Optimisation Model'!K24+'Optimisation Model'!L24+'Optimisation Model'!M24</f>
        <v>1</v>
      </c>
      <c r="X38" s="7">
        <v>1</v>
      </c>
      <c r="Y38" s="7" t="s">
        <v>80</v>
      </c>
    </row>
    <row r="39" spans="1:25" x14ac:dyDescent="0.2">
      <c r="A39" t="s">
        <v>46</v>
      </c>
      <c r="B39">
        <v>38</v>
      </c>
      <c r="C39">
        <v>3</v>
      </c>
      <c r="D39">
        <v>4</v>
      </c>
      <c r="E39">
        <v>4</v>
      </c>
      <c r="F39">
        <v>2</v>
      </c>
      <c r="G39">
        <v>2</v>
      </c>
      <c r="H39">
        <v>0.2869945797400677</v>
      </c>
      <c r="I39">
        <v>0.16938150897721924</v>
      </c>
      <c r="J39">
        <v>0.30445511412372639</v>
      </c>
      <c r="K39">
        <v>0</v>
      </c>
      <c r="L39">
        <v>0</v>
      </c>
      <c r="M39">
        <v>0</v>
      </c>
      <c r="N39">
        <f>K39*H39</f>
        <v>0</v>
      </c>
      <c r="O39">
        <f>L39*I39</f>
        <v>0</v>
      </c>
      <c r="P39">
        <f>J39*M39</f>
        <v>0</v>
      </c>
      <c r="Q39">
        <f>K39*C39</f>
        <v>0</v>
      </c>
      <c r="R39">
        <f>L39*C39</f>
        <v>0</v>
      </c>
      <c r="S39">
        <f>M39*C39</f>
        <v>0</v>
      </c>
      <c r="V39" s="6" t="s">
        <v>114</v>
      </c>
      <c r="W39" s="7">
        <f>'Optimisation Model'!K25+'Optimisation Model'!L25+'Optimisation Model'!M25</f>
        <v>0</v>
      </c>
      <c r="X39" s="7">
        <v>1</v>
      </c>
      <c r="Y39" s="7" t="s">
        <v>80</v>
      </c>
    </row>
    <row r="40" spans="1:25" x14ac:dyDescent="0.2">
      <c r="A40" t="s">
        <v>47</v>
      </c>
      <c r="B40">
        <v>39</v>
      </c>
      <c r="C40">
        <v>4</v>
      </c>
      <c r="D40">
        <v>5</v>
      </c>
      <c r="E40">
        <v>4</v>
      </c>
      <c r="F40">
        <v>3</v>
      </c>
      <c r="G40">
        <v>2</v>
      </c>
      <c r="H40">
        <v>0.45532196735499919</v>
      </c>
      <c r="I40">
        <v>0.2769209880336333</v>
      </c>
      <c r="J40">
        <v>0.18053996690409385</v>
      </c>
      <c r="K40">
        <v>0</v>
      </c>
      <c r="L40">
        <v>0</v>
      </c>
      <c r="M40">
        <v>0</v>
      </c>
      <c r="N40">
        <f>K40*H40</f>
        <v>0</v>
      </c>
      <c r="O40">
        <f>L40*I40</f>
        <v>0</v>
      </c>
      <c r="P40">
        <f>J40*M40</f>
        <v>0</v>
      </c>
      <c r="Q40">
        <f>K40*C40</f>
        <v>0</v>
      </c>
      <c r="R40">
        <f>L40*C40</f>
        <v>0</v>
      </c>
      <c r="S40">
        <f>M40*C40</f>
        <v>0</v>
      </c>
      <c r="V40" s="6" t="s">
        <v>115</v>
      </c>
      <c r="W40" s="7">
        <f>'Optimisation Model'!K26+'Optimisation Model'!L26+'Optimisation Model'!M26</f>
        <v>0</v>
      </c>
      <c r="X40" s="7">
        <v>1</v>
      </c>
      <c r="Y40" s="7" t="s">
        <v>80</v>
      </c>
    </row>
    <row r="41" spans="1:25" x14ac:dyDescent="0.2">
      <c r="A41" t="s">
        <v>48</v>
      </c>
      <c r="B41">
        <v>40</v>
      </c>
      <c r="C41">
        <v>3</v>
      </c>
      <c r="D41">
        <v>3</v>
      </c>
      <c r="E41">
        <v>2</v>
      </c>
      <c r="F41">
        <v>3</v>
      </c>
      <c r="G41">
        <v>4</v>
      </c>
      <c r="H41">
        <v>7.9496885007155696E-2</v>
      </c>
      <c r="I41">
        <v>7.7597619183955538E-2</v>
      </c>
      <c r="J41">
        <v>0.34330403871511495</v>
      </c>
      <c r="K41">
        <v>0</v>
      </c>
      <c r="L41">
        <v>0</v>
      </c>
      <c r="M41">
        <v>0</v>
      </c>
      <c r="N41">
        <f>K41*H41</f>
        <v>0</v>
      </c>
      <c r="O41">
        <f>L41*I41</f>
        <v>0</v>
      </c>
      <c r="P41">
        <f>J41*M41</f>
        <v>0</v>
      </c>
      <c r="Q41">
        <f>K41*C41</f>
        <v>0</v>
      </c>
      <c r="R41">
        <f>L41*C41</f>
        <v>0</v>
      </c>
      <c r="S41">
        <f>M41*C41</f>
        <v>0</v>
      </c>
      <c r="V41" s="6" t="s">
        <v>116</v>
      </c>
      <c r="W41" s="7">
        <f>'Optimisation Model'!K27+'Optimisation Model'!L27+'Optimisation Model'!M27</f>
        <v>0</v>
      </c>
      <c r="X41" s="7">
        <v>1</v>
      </c>
      <c r="Y41" s="7" t="s">
        <v>80</v>
      </c>
    </row>
    <row r="42" spans="1:25" x14ac:dyDescent="0.2">
      <c r="A42" t="s">
        <v>49</v>
      </c>
      <c r="B42">
        <v>41</v>
      </c>
      <c r="C42">
        <v>4</v>
      </c>
      <c r="D42">
        <v>5</v>
      </c>
      <c r="E42">
        <v>5</v>
      </c>
      <c r="F42">
        <v>4</v>
      </c>
      <c r="G42">
        <v>5</v>
      </c>
      <c r="H42">
        <v>0.20013108031770457</v>
      </c>
      <c r="I42">
        <v>0.12265529020770931</v>
      </c>
      <c r="J42">
        <v>0.36070884040143469</v>
      </c>
      <c r="K42">
        <v>0</v>
      </c>
      <c r="L42">
        <v>0</v>
      </c>
      <c r="M42">
        <v>0</v>
      </c>
      <c r="N42">
        <f>K42*H42</f>
        <v>0</v>
      </c>
      <c r="O42">
        <f>L42*I42</f>
        <v>0</v>
      </c>
      <c r="P42">
        <f>J42*M42</f>
        <v>0</v>
      </c>
      <c r="Q42">
        <f>K42*C42</f>
        <v>0</v>
      </c>
      <c r="R42">
        <f>L42*C42</f>
        <v>0</v>
      </c>
      <c r="S42">
        <f>M42*C42</f>
        <v>0</v>
      </c>
      <c r="V42" s="6" t="s">
        <v>117</v>
      </c>
      <c r="W42" s="7">
        <f>'Optimisation Model'!K28+'Optimisation Model'!L28+'Optimisation Model'!M28</f>
        <v>0</v>
      </c>
      <c r="X42" s="7">
        <v>1</v>
      </c>
      <c r="Y42" s="7" t="s">
        <v>80</v>
      </c>
    </row>
    <row r="43" spans="1:25" x14ac:dyDescent="0.2">
      <c r="A43" t="s">
        <v>50</v>
      </c>
      <c r="B43">
        <v>42</v>
      </c>
      <c r="C43">
        <v>3</v>
      </c>
      <c r="D43">
        <v>7</v>
      </c>
      <c r="E43">
        <v>1</v>
      </c>
      <c r="F43">
        <v>4</v>
      </c>
      <c r="G43">
        <v>5</v>
      </c>
      <c r="H43">
        <v>0.2227017427226069</v>
      </c>
      <c r="I43">
        <v>5.7969968628407857E-2</v>
      </c>
      <c r="J43">
        <v>0.37436086529006884</v>
      </c>
      <c r="K43">
        <v>0</v>
      </c>
      <c r="L43">
        <v>0</v>
      </c>
      <c r="M43">
        <v>1</v>
      </c>
      <c r="N43">
        <f>K43*H43</f>
        <v>0</v>
      </c>
      <c r="O43">
        <f>L43*I43</f>
        <v>0</v>
      </c>
      <c r="P43">
        <f>J43*M43</f>
        <v>0.37436086529006884</v>
      </c>
      <c r="Q43">
        <f>K43*C43</f>
        <v>0</v>
      </c>
      <c r="R43">
        <f>L43*C43</f>
        <v>0</v>
      </c>
      <c r="S43">
        <f>M43*C43</f>
        <v>3</v>
      </c>
      <c r="V43" s="6" t="s">
        <v>118</v>
      </c>
      <c r="W43" s="7">
        <f>'Optimisation Model'!K29+'Optimisation Model'!L29+'Optimisation Model'!M29</f>
        <v>1</v>
      </c>
      <c r="X43" s="7">
        <v>1</v>
      </c>
      <c r="Y43" s="7" t="s">
        <v>80</v>
      </c>
    </row>
    <row r="44" spans="1:25" x14ac:dyDescent="0.2">
      <c r="A44" t="s">
        <v>51</v>
      </c>
      <c r="B44">
        <v>43</v>
      </c>
      <c r="C44">
        <v>5</v>
      </c>
      <c r="D44">
        <v>4</v>
      </c>
      <c r="E44">
        <v>3</v>
      </c>
      <c r="F44">
        <v>5</v>
      </c>
      <c r="G44">
        <v>5</v>
      </c>
      <c r="H44">
        <v>0.14878358158668661</v>
      </c>
      <c r="I44">
        <v>0.10602684477006157</v>
      </c>
      <c r="J44">
        <v>0.40542235485124967</v>
      </c>
      <c r="K44">
        <v>0</v>
      </c>
      <c r="L44">
        <v>0</v>
      </c>
      <c r="M44">
        <v>0</v>
      </c>
      <c r="N44">
        <f>K44*H44</f>
        <v>0</v>
      </c>
      <c r="O44">
        <f>L44*I44</f>
        <v>0</v>
      </c>
      <c r="P44">
        <f>J44*M44</f>
        <v>0</v>
      </c>
      <c r="Q44">
        <f>K44*C44</f>
        <v>0</v>
      </c>
      <c r="R44">
        <f>L44*C44</f>
        <v>0</v>
      </c>
      <c r="S44">
        <f>M44*C44</f>
        <v>0</v>
      </c>
      <c r="V44" s="6" t="s">
        <v>119</v>
      </c>
      <c r="W44" s="7">
        <f>'Optimisation Model'!K30+'Optimisation Model'!L30+'Optimisation Model'!M30</f>
        <v>0</v>
      </c>
      <c r="X44" s="7">
        <v>1</v>
      </c>
      <c r="Y44" s="7" t="s">
        <v>80</v>
      </c>
    </row>
    <row r="45" spans="1:25" x14ac:dyDescent="0.2">
      <c r="A45" t="s">
        <v>52</v>
      </c>
      <c r="B45">
        <v>44</v>
      </c>
      <c r="C45">
        <v>3</v>
      </c>
      <c r="D45">
        <v>2</v>
      </c>
      <c r="E45">
        <v>1</v>
      </c>
      <c r="F45">
        <v>3</v>
      </c>
      <c r="G45">
        <v>4</v>
      </c>
      <c r="H45">
        <v>0.23899733994246278</v>
      </c>
      <c r="I45">
        <v>0.17368076486836798</v>
      </c>
      <c r="J45">
        <v>0.19280736651240829</v>
      </c>
      <c r="K45">
        <v>0</v>
      </c>
      <c r="L45">
        <v>0</v>
      </c>
      <c r="M45">
        <v>0</v>
      </c>
      <c r="N45">
        <f>K45*H45</f>
        <v>0</v>
      </c>
      <c r="O45">
        <f>L45*I45</f>
        <v>0</v>
      </c>
      <c r="P45">
        <f>J45*M45</f>
        <v>0</v>
      </c>
      <c r="Q45">
        <f>K45*C45</f>
        <v>0</v>
      </c>
      <c r="R45">
        <f>L45*C45</f>
        <v>0</v>
      </c>
      <c r="S45">
        <f>M45*C45</f>
        <v>0</v>
      </c>
      <c r="V45" s="6" t="s">
        <v>120</v>
      </c>
      <c r="W45" s="7">
        <f>'Optimisation Model'!K31+'Optimisation Model'!L31+'Optimisation Model'!M31</f>
        <v>1</v>
      </c>
      <c r="X45" s="7">
        <v>1</v>
      </c>
      <c r="Y45" s="7" t="s">
        <v>80</v>
      </c>
    </row>
    <row r="46" spans="1:25" x14ac:dyDescent="0.2">
      <c r="A46" t="s">
        <v>53</v>
      </c>
      <c r="B46">
        <v>45</v>
      </c>
      <c r="C46">
        <v>3</v>
      </c>
      <c r="D46">
        <v>4</v>
      </c>
      <c r="E46">
        <v>5</v>
      </c>
      <c r="F46">
        <v>3</v>
      </c>
      <c r="G46">
        <v>2</v>
      </c>
      <c r="H46">
        <v>0.29702122543998238</v>
      </c>
      <c r="I46">
        <v>0.17926643557535057</v>
      </c>
      <c r="J46">
        <v>0.33808026703927962</v>
      </c>
      <c r="K46">
        <v>0</v>
      </c>
      <c r="L46">
        <v>0</v>
      </c>
      <c r="M46">
        <v>0</v>
      </c>
      <c r="N46">
        <f>K46*H46</f>
        <v>0</v>
      </c>
      <c r="O46">
        <f>L46*I46</f>
        <v>0</v>
      </c>
      <c r="P46">
        <f>J46*M46</f>
        <v>0</v>
      </c>
      <c r="Q46">
        <f>K46*C46</f>
        <v>0</v>
      </c>
      <c r="R46">
        <f>L46*C46</f>
        <v>0</v>
      </c>
      <c r="S46">
        <f>M46*C46</f>
        <v>0</v>
      </c>
      <c r="V46" s="6" t="s">
        <v>121</v>
      </c>
      <c r="W46" s="7">
        <f>'Optimisation Model'!K32+'Optimisation Model'!L32+'Optimisation Model'!M32</f>
        <v>0</v>
      </c>
      <c r="X46" s="7">
        <v>1</v>
      </c>
      <c r="Y46" s="7" t="s">
        <v>80</v>
      </c>
    </row>
    <row r="47" spans="1:25" x14ac:dyDescent="0.2">
      <c r="A47" t="s">
        <v>54</v>
      </c>
      <c r="B47">
        <v>46</v>
      </c>
      <c r="C47">
        <v>10</v>
      </c>
      <c r="D47">
        <v>7</v>
      </c>
      <c r="E47">
        <v>1</v>
      </c>
      <c r="F47">
        <v>13</v>
      </c>
      <c r="G47">
        <v>2</v>
      </c>
      <c r="H47">
        <v>0.40195387677304151</v>
      </c>
      <c r="I47">
        <v>0.38300126720085476</v>
      </c>
      <c r="J47">
        <v>0.49056622523483756</v>
      </c>
      <c r="K47">
        <v>0</v>
      </c>
      <c r="L47">
        <v>0</v>
      </c>
      <c r="M47">
        <v>0</v>
      </c>
      <c r="N47">
        <f>K47*H47</f>
        <v>0</v>
      </c>
      <c r="O47">
        <f>L47*I47</f>
        <v>0</v>
      </c>
      <c r="P47">
        <f>J47*M47</f>
        <v>0</v>
      </c>
      <c r="Q47">
        <f>K47*C47</f>
        <v>0</v>
      </c>
      <c r="R47">
        <f>L47*C47</f>
        <v>0</v>
      </c>
      <c r="S47">
        <f>M47*C47</f>
        <v>0</v>
      </c>
      <c r="V47" s="6" t="s">
        <v>122</v>
      </c>
      <c r="W47" s="7">
        <f>'Optimisation Model'!K33+'Optimisation Model'!L33+'Optimisation Model'!M33</f>
        <v>0</v>
      </c>
      <c r="X47" s="7">
        <v>1</v>
      </c>
      <c r="Y47" s="7" t="s">
        <v>80</v>
      </c>
    </row>
    <row r="48" spans="1:25" x14ac:dyDescent="0.2">
      <c r="A48" t="s">
        <v>55</v>
      </c>
      <c r="B48">
        <v>47</v>
      </c>
      <c r="C48">
        <v>1</v>
      </c>
      <c r="D48">
        <v>1</v>
      </c>
      <c r="E48">
        <v>0</v>
      </c>
      <c r="F48">
        <v>0</v>
      </c>
      <c r="G48">
        <v>2</v>
      </c>
      <c r="H48">
        <v>3.286869438678542E-2</v>
      </c>
      <c r="I48">
        <v>5.2931478808744575E-2</v>
      </c>
      <c r="J48">
        <v>0.25114069984574161</v>
      </c>
      <c r="K48">
        <v>0</v>
      </c>
      <c r="L48">
        <v>0</v>
      </c>
      <c r="M48">
        <v>0</v>
      </c>
      <c r="N48">
        <f>K48*H48</f>
        <v>0</v>
      </c>
      <c r="O48">
        <f>L48*I48</f>
        <v>0</v>
      </c>
      <c r="P48">
        <f>J48*M48</f>
        <v>0</v>
      </c>
      <c r="Q48">
        <f>K48*C48</f>
        <v>0</v>
      </c>
      <c r="R48">
        <f>L48*C48</f>
        <v>0</v>
      </c>
      <c r="S48">
        <f>M48*C48</f>
        <v>0</v>
      </c>
      <c r="V48" s="6" t="s">
        <v>123</v>
      </c>
      <c r="W48" s="7">
        <f>'Optimisation Model'!K34+'Optimisation Model'!L34+'Optimisation Model'!M34</f>
        <v>1</v>
      </c>
      <c r="X48" s="7">
        <v>1</v>
      </c>
      <c r="Y48" s="7" t="s">
        <v>80</v>
      </c>
    </row>
    <row r="49" spans="1:25" x14ac:dyDescent="0.2">
      <c r="A49" t="s">
        <v>56</v>
      </c>
      <c r="B49">
        <v>48</v>
      </c>
      <c r="C49">
        <v>7</v>
      </c>
      <c r="D49">
        <v>7</v>
      </c>
      <c r="E49">
        <v>3</v>
      </c>
      <c r="F49">
        <v>8</v>
      </c>
      <c r="G49">
        <v>2</v>
      </c>
      <c r="H49">
        <v>0.33682294478777786</v>
      </c>
      <c r="I49">
        <v>0.38574345371140761</v>
      </c>
      <c r="J49">
        <v>0.41194472449373315</v>
      </c>
      <c r="K49">
        <v>0</v>
      </c>
      <c r="L49">
        <v>0</v>
      </c>
      <c r="M49">
        <v>0</v>
      </c>
      <c r="N49">
        <f>K49*H49</f>
        <v>0</v>
      </c>
      <c r="O49">
        <f>L49*I49</f>
        <v>0</v>
      </c>
      <c r="P49">
        <f>J49*M49</f>
        <v>0</v>
      </c>
      <c r="Q49">
        <f>K49*C49</f>
        <v>0</v>
      </c>
      <c r="R49">
        <f>L49*C49</f>
        <v>0</v>
      </c>
      <c r="S49">
        <f>M49*C49</f>
        <v>0</v>
      </c>
      <c r="V49" s="6" t="s">
        <v>124</v>
      </c>
      <c r="W49" s="7">
        <f>'Optimisation Model'!K35+'Optimisation Model'!L35+'Optimisation Model'!M35</f>
        <v>1</v>
      </c>
      <c r="X49" s="7">
        <v>1</v>
      </c>
      <c r="Y49" s="7" t="s">
        <v>80</v>
      </c>
    </row>
    <row r="50" spans="1:25" x14ac:dyDescent="0.2">
      <c r="A50" t="s">
        <v>57</v>
      </c>
      <c r="B50">
        <v>49</v>
      </c>
      <c r="C50">
        <v>3</v>
      </c>
      <c r="D50">
        <v>7</v>
      </c>
      <c r="E50">
        <v>2</v>
      </c>
      <c r="F50">
        <v>2</v>
      </c>
      <c r="G50">
        <v>4</v>
      </c>
      <c r="H50">
        <v>0.41883823887989258</v>
      </c>
      <c r="I50">
        <v>0.18848448080033253</v>
      </c>
      <c r="J50">
        <v>0.16426635054540106</v>
      </c>
      <c r="K50">
        <v>1</v>
      </c>
      <c r="L50">
        <v>0</v>
      </c>
      <c r="M50">
        <v>0</v>
      </c>
      <c r="N50">
        <f>K50*H50</f>
        <v>0.41883823887989258</v>
      </c>
      <c r="O50">
        <f>L50*I50</f>
        <v>0</v>
      </c>
      <c r="P50">
        <f>J50*M50</f>
        <v>0</v>
      </c>
      <c r="Q50">
        <f>K50*C50</f>
        <v>3</v>
      </c>
      <c r="R50">
        <f>L50*C50</f>
        <v>0</v>
      </c>
      <c r="S50">
        <f>M50*C50</f>
        <v>0</v>
      </c>
      <c r="V50" s="6" t="s">
        <v>125</v>
      </c>
      <c r="W50" s="7">
        <f>'Optimisation Model'!K36+'Optimisation Model'!L36+'Optimisation Model'!M36</f>
        <v>0</v>
      </c>
      <c r="X50" s="7">
        <v>1</v>
      </c>
      <c r="Y50" s="7" t="s">
        <v>80</v>
      </c>
    </row>
    <row r="51" spans="1:25" x14ac:dyDescent="0.2">
      <c r="A51" t="s">
        <v>58</v>
      </c>
      <c r="B51">
        <v>50</v>
      </c>
      <c r="C51">
        <v>8</v>
      </c>
      <c r="D51">
        <v>13</v>
      </c>
      <c r="E51">
        <v>7</v>
      </c>
      <c r="F51">
        <v>8</v>
      </c>
      <c r="G51">
        <v>2</v>
      </c>
      <c r="H51">
        <v>0.82135765962722285</v>
      </c>
      <c r="I51">
        <v>0.53365721831779123</v>
      </c>
      <c r="J51">
        <v>0.34223205506391352</v>
      </c>
      <c r="K51">
        <v>1</v>
      </c>
      <c r="L51">
        <v>0</v>
      </c>
      <c r="M51">
        <v>0</v>
      </c>
      <c r="N51">
        <f>K51*H51</f>
        <v>0.82135765962722285</v>
      </c>
      <c r="O51">
        <f>L51*I51</f>
        <v>0</v>
      </c>
      <c r="P51">
        <f>J51*M51</f>
        <v>0</v>
      </c>
      <c r="Q51">
        <f>K51*C51</f>
        <v>8</v>
      </c>
      <c r="R51">
        <f>L51*C51</f>
        <v>0</v>
      </c>
      <c r="S51">
        <f>M51*C51</f>
        <v>0</v>
      </c>
      <c r="V51" s="6" t="s">
        <v>126</v>
      </c>
      <c r="W51" s="7">
        <f>'Optimisation Model'!K37+'Optimisation Model'!L37+'Optimisation Model'!M37</f>
        <v>0</v>
      </c>
      <c r="X51" s="7">
        <v>1</v>
      </c>
      <c r="Y51" s="7" t="s">
        <v>80</v>
      </c>
    </row>
    <row r="52" spans="1:25" x14ac:dyDescent="0.2">
      <c r="A52" t="s">
        <v>59</v>
      </c>
      <c r="B52">
        <v>51</v>
      </c>
      <c r="C52">
        <v>10</v>
      </c>
      <c r="D52">
        <v>9</v>
      </c>
      <c r="E52">
        <v>5</v>
      </c>
      <c r="F52">
        <v>4</v>
      </c>
      <c r="G52">
        <v>3</v>
      </c>
      <c r="H52">
        <v>0.39884321349266538</v>
      </c>
      <c r="I52">
        <v>0.29283283800657567</v>
      </c>
      <c r="J52">
        <v>0.36430595837154922</v>
      </c>
      <c r="K52">
        <v>1</v>
      </c>
      <c r="L52">
        <v>0</v>
      </c>
      <c r="M52">
        <v>0</v>
      </c>
      <c r="N52">
        <f>K52*H52</f>
        <v>0.39884321349266538</v>
      </c>
      <c r="O52">
        <f>L52*I52</f>
        <v>0</v>
      </c>
      <c r="P52">
        <f>J52*M52</f>
        <v>0</v>
      </c>
      <c r="Q52">
        <f>K52*C52</f>
        <v>10</v>
      </c>
      <c r="R52">
        <f>L52*C52</f>
        <v>0</v>
      </c>
      <c r="S52">
        <f>M52*C52</f>
        <v>0</v>
      </c>
      <c r="V52" s="6" t="s">
        <v>127</v>
      </c>
      <c r="W52" s="7">
        <f>'Optimisation Model'!K38+'Optimisation Model'!L38+'Optimisation Model'!M38</f>
        <v>0</v>
      </c>
      <c r="X52" s="7">
        <v>1</v>
      </c>
      <c r="Y52" s="7" t="s">
        <v>80</v>
      </c>
    </row>
    <row r="53" spans="1:25" x14ac:dyDescent="0.2">
      <c r="A53" t="s">
        <v>60</v>
      </c>
      <c r="B53">
        <v>52</v>
      </c>
      <c r="C53">
        <v>7</v>
      </c>
      <c r="D53">
        <v>4</v>
      </c>
      <c r="E53">
        <v>16</v>
      </c>
      <c r="F53">
        <v>11</v>
      </c>
      <c r="G53">
        <v>2</v>
      </c>
      <c r="H53">
        <v>0.49537443925107416</v>
      </c>
      <c r="I53">
        <v>0.66321980575398465</v>
      </c>
      <c r="J53">
        <v>0.43252471148372412</v>
      </c>
      <c r="K53">
        <v>0</v>
      </c>
      <c r="L53">
        <v>0</v>
      </c>
      <c r="M53">
        <v>0</v>
      </c>
      <c r="N53">
        <f>K53*H53</f>
        <v>0</v>
      </c>
      <c r="O53">
        <f>L53*I53</f>
        <v>0</v>
      </c>
      <c r="P53">
        <f>J53*M53</f>
        <v>0</v>
      </c>
      <c r="Q53">
        <f>K53*C53</f>
        <v>0</v>
      </c>
      <c r="R53">
        <f>L53*C53</f>
        <v>0</v>
      </c>
      <c r="S53">
        <f>M53*C53</f>
        <v>0</v>
      </c>
      <c r="V53" s="6" t="s">
        <v>128</v>
      </c>
      <c r="W53" s="7">
        <f>'Optimisation Model'!K39+'Optimisation Model'!L39+'Optimisation Model'!M39</f>
        <v>0</v>
      </c>
      <c r="X53" s="7">
        <v>1</v>
      </c>
      <c r="Y53" s="7" t="s">
        <v>80</v>
      </c>
    </row>
    <row r="54" spans="1:25" x14ac:dyDescent="0.2">
      <c r="A54" t="s">
        <v>61</v>
      </c>
      <c r="B54">
        <v>53</v>
      </c>
      <c r="C54">
        <v>4</v>
      </c>
      <c r="D54">
        <v>3</v>
      </c>
      <c r="E54">
        <v>2</v>
      </c>
      <c r="F54">
        <v>3</v>
      </c>
      <c r="G54">
        <v>4</v>
      </c>
      <c r="H54">
        <v>6.8750000000000006E-2</v>
      </c>
      <c r="I54">
        <v>3.1818181818181815E-2</v>
      </c>
      <c r="J54">
        <v>0.24166666666666667</v>
      </c>
      <c r="K54">
        <v>0</v>
      </c>
      <c r="L54">
        <v>0</v>
      </c>
      <c r="M54">
        <v>0</v>
      </c>
      <c r="N54">
        <f>K54*H54</f>
        <v>0</v>
      </c>
      <c r="O54">
        <f>L54*I54</f>
        <v>0</v>
      </c>
      <c r="P54">
        <f>J54*M54</f>
        <v>0</v>
      </c>
      <c r="Q54">
        <f>K54*C54</f>
        <v>0</v>
      </c>
      <c r="R54">
        <f>L54*C54</f>
        <v>0</v>
      </c>
      <c r="S54">
        <f>M54*C54</f>
        <v>0</v>
      </c>
      <c r="V54" s="6" t="s">
        <v>129</v>
      </c>
      <c r="W54" s="7">
        <f>'Optimisation Model'!K40+'Optimisation Model'!L40+'Optimisation Model'!M40</f>
        <v>0</v>
      </c>
      <c r="X54" s="7">
        <v>1</v>
      </c>
      <c r="Y54" s="7" t="s">
        <v>80</v>
      </c>
    </row>
    <row r="55" spans="1:25" x14ac:dyDescent="0.2">
      <c r="A55" t="s">
        <v>62</v>
      </c>
      <c r="B55">
        <v>54</v>
      </c>
      <c r="C55">
        <v>6</v>
      </c>
      <c r="D55">
        <v>4</v>
      </c>
      <c r="E55">
        <v>3</v>
      </c>
      <c r="F55">
        <v>2</v>
      </c>
      <c r="G55">
        <v>5</v>
      </c>
      <c r="H55">
        <v>0.16583281448290518</v>
      </c>
      <c r="I55">
        <v>0.11393449153069511</v>
      </c>
      <c r="J55">
        <v>0.31225181095685273</v>
      </c>
      <c r="K55">
        <v>0</v>
      </c>
      <c r="L55">
        <v>0</v>
      </c>
      <c r="M55">
        <v>0</v>
      </c>
      <c r="N55">
        <f>K55*H55</f>
        <v>0</v>
      </c>
      <c r="O55">
        <f>L55*I55</f>
        <v>0</v>
      </c>
      <c r="P55">
        <f>J55*M55</f>
        <v>0</v>
      </c>
      <c r="Q55">
        <f>K55*C55</f>
        <v>0</v>
      </c>
      <c r="R55">
        <f>L55*C55</f>
        <v>0</v>
      </c>
      <c r="S55">
        <f>M55*C55</f>
        <v>0</v>
      </c>
      <c r="V55" s="6" t="s">
        <v>130</v>
      </c>
      <c r="W55" s="7">
        <f>'Optimisation Model'!K41+'Optimisation Model'!L41+'Optimisation Model'!M41</f>
        <v>0</v>
      </c>
      <c r="X55" s="7">
        <v>1</v>
      </c>
      <c r="Y55" s="7" t="s">
        <v>80</v>
      </c>
    </row>
    <row r="56" spans="1:25" x14ac:dyDescent="0.2">
      <c r="A56" t="s">
        <v>63</v>
      </c>
      <c r="B56">
        <v>55</v>
      </c>
      <c r="C56">
        <v>4</v>
      </c>
      <c r="D56">
        <v>3</v>
      </c>
      <c r="E56">
        <v>2</v>
      </c>
      <c r="F56">
        <v>3</v>
      </c>
      <c r="G56">
        <v>5</v>
      </c>
      <c r="H56">
        <v>0.11079914183227657</v>
      </c>
      <c r="I56">
        <v>7.8841432345181039E-2</v>
      </c>
      <c r="J56">
        <v>0.34482190610095664</v>
      </c>
      <c r="K56">
        <v>0</v>
      </c>
      <c r="L56">
        <v>0</v>
      </c>
      <c r="M56">
        <v>0</v>
      </c>
      <c r="N56">
        <f>K56*H56</f>
        <v>0</v>
      </c>
      <c r="O56">
        <f>L56*I56</f>
        <v>0</v>
      </c>
      <c r="P56">
        <f>J56*M56</f>
        <v>0</v>
      </c>
      <c r="Q56">
        <f>K56*C56</f>
        <v>0</v>
      </c>
      <c r="R56">
        <f>L56*C56</f>
        <v>0</v>
      </c>
      <c r="S56">
        <f>M56*C56</f>
        <v>0</v>
      </c>
      <c r="V56" s="6" t="s">
        <v>131</v>
      </c>
      <c r="W56" s="7">
        <f>'Optimisation Model'!K42+'Optimisation Model'!L42+'Optimisation Model'!M42</f>
        <v>0</v>
      </c>
      <c r="X56" s="7">
        <v>1</v>
      </c>
      <c r="Y56" s="7" t="s">
        <v>80</v>
      </c>
    </row>
    <row r="57" spans="1:25" x14ac:dyDescent="0.2">
      <c r="A57" t="s">
        <v>64</v>
      </c>
      <c r="B57">
        <v>56</v>
      </c>
      <c r="C57">
        <v>8</v>
      </c>
      <c r="D57">
        <v>5</v>
      </c>
      <c r="E57">
        <v>5</v>
      </c>
      <c r="F57">
        <v>4</v>
      </c>
      <c r="G57">
        <v>3</v>
      </c>
      <c r="H57">
        <v>0.30923288957805339</v>
      </c>
      <c r="I57">
        <v>0.31413974330610167</v>
      </c>
      <c r="J57">
        <v>0.19802566889199402</v>
      </c>
      <c r="K57">
        <v>0</v>
      </c>
      <c r="L57">
        <v>0</v>
      </c>
      <c r="M57">
        <v>0</v>
      </c>
      <c r="N57">
        <f>K57*H57</f>
        <v>0</v>
      </c>
      <c r="O57">
        <f>L57*I57</f>
        <v>0</v>
      </c>
      <c r="P57">
        <f>J57*M57</f>
        <v>0</v>
      </c>
      <c r="Q57">
        <f>K57*C57</f>
        <v>0</v>
      </c>
      <c r="R57">
        <f>L57*C57</f>
        <v>0</v>
      </c>
      <c r="S57">
        <f>M57*C57</f>
        <v>0</v>
      </c>
      <c r="V57" s="6" t="s">
        <v>132</v>
      </c>
      <c r="W57" s="7">
        <f>'Optimisation Model'!K43+'Optimisation Model'!L43+'Optimisation Model'!M43</f>
        <v>1</v>
      </c>
      <c r="X57" s="7">
        <v>1</v>
      </c>
      <c r="Y57" s="7" t="s">
        <v>80</v>
      </c>
    </row>
    <row r="58" spans="1:25" x14ac:dyDescent="0.2">
      <c r="A58" t="s">
        <v>65</v>
      </c>
      <c r="B58">
        <v>57</v>
      </c>
      <c r="C58">
        <v>6</v>
      </c>
      <c r="D58">
        <v>6</v>
      </c>
      <c r="E58">
        <v>5</v>
      </c>
      <c r="F58">
        <v>6</v>
      </c>
      <c r="G58">
        <v>4</v>
      </c>
      <c r="H58">
        <v>0.47187499999999999</v>
      </c>
      <c r="I58">
        <v>0.28462795348375708</v>
      </c>
      <c r="J58">
        <v>0.2891151853890559</v>
      </c>
      <c r="K58">
        <v>1</v>
      </c>
      <c r="L58">
        <v>0</v>
      </c>
      <c r="M58">
        <v>0</v>
      </c>
      <c r="N58">
        <f>K58*H58</f>
        <v>0.47187499999999999</v>
      </c>
      <c r="O58">
        <f>L58*I58</f>
        <v>0</v>
      </c>
      <c r="P58">
        <f>J58*M58</f>
        <v>0</v>
      </c>
      <c r="Q58">
        <f>K58*C58</f>
        <v>6</v>
      </c>
      <c r="R58">
        <f>L58*C58</f>
        <v>0</v>
      </c>
      <c r="S58">
        <f>M58*C58</f>
        <v>0</v>
      </c>
      <c r="V58" s="6" t="s">
        <v>133</v>
      </c>
      <c r="W58" s="7">
        <f>'Optimisation Model'!K44+'Optimisation Model'!L44+'Optimisation Model'!M44</f>
        <v>0</v>
      </c>
      <c r="X58" s="7">
        <v>1</v>
      </c>
      <c r="Y58" s="7" t="s">
        <v>80</v>
      </c>
    </row>
    <row r="59" spans="1:25" x14ac:dyDescent="0.2">
      <c r="A59" t="s">
        <v>66</v>
      </c>
      <c r="B59">
        <v>58</v>
      </c>
      <c r="C59">
        <v>6</v>
      </c>
      <c r="D59">
        <v>4</v>
      </c>
      <c r="E59">
        <v>3</v>
      </c>
      <c r="F59">
        <v>0</v>
      </c>
      <c r="G59">
        <v>2</v>
      </c>
      <c r="H59">
        <v>0.29846865333886319</v>
      </c>
      <c r="I59">
        <v>0.21222368371489828</v>
      </c>
      <c r="J59">
        <v>9.0052441822353335E-2</v>
      </c>
      <c r="K59">
        <v>0</v>
      </c>
      <c r="L59">
        <v>0</v>
      </c>
      <c r="M59">
        <v>0</v>
      </c>
      <c r="N59">
        <f>K59*H59</f>
        <v>0</v>
      </c>
      <c r="O59">
        <f>L59*I59</f>
        <v>0</v>
      </c>
      <c r="P59">
        <f>J59*M59</f>
        <v>0</v>
      </c>
      <c r="Q59">
        <f>K59*C59</f>
        <v>0</v>
      </c>
      <c r="R59">
        <f>L59*C59</f>
        <v>0</v>
      </c>
      <c r="S59">
        <f>M59*C59</f>
        <v>0</v>
      </c>
      <c r="V59" s="6" t="s">
        <v>134</v>
      </c>
      <c r="W59" s="7">
        <f>'Optimisation Model'!K45+'Optimisation Model'!L45+'Optimisation Model'!M45</f>
        <v>0</v>
      </c>
      <c r="X59" s="7">
        <v>1</v>
      </c>
      <c r="Y59" s="7" t="s">
        <v>80</v>
      </c>
    </row>
    <row r="60" spans="1:25" x14ac:dyDescent="0.2">
      <c r="A60" t="s">
        <v>67</v>
      </c>
      <c r="B60">
        <v>59</v>
      </c>
      <c r="C60">
        <v>8</v>
      </c>
      <c r="D60">
        <v>7</v>
      </c>
      <c r="E60">
        <v>2</v>
      </c>
      <c r="F60">
        <v>3</v>
      </c>
      <c r="G60">
        <v>2</v>
      </c>
      <c r="H60">
        <v>0.26783524560837724</v>
      </c>
      <c r="I60">
        <v>0.25113049487949124</v>
      </c>
      <c r="J60">
        <v>0.33674194537026392</v>
      </c>
      <c r="K60">
        <v>0</v>
      </c>
      <c r="L60">
        <v>0</v>
      </c>
      <c r="M60">
        <v>0</v>
      </c>
      <c r="N60">
        <f>K60*H60</f>
        <v>0</v>
      </c>
      <c r="O60">
        <f>L60*I60</f>
        <v>0</v>
      </c>
      <c r="P60">
        <f>J60*M60</f>
        <v>0</v>
      </c>
      <c r="Q60">
        <f>K60*C60</f>
        <v>0</v>
      </c>
      <c r="R60">
        <f>L60*C60</f>
        <v>0</v>
      </c>
      <c r="S60">
        <f>M60*C60</f>
        <v>0</v>
      </c>
      <c r="V60" s="6" t="s">
        <v>135</v>
      </c>
      <c r="W60" s="7">
        <f>'Optimisation Model'!K46+'Optimisation Model'!L46+'Optimisation Model'!M46</f>
        <v>0</v>
      </c>
      <c r="X60" s="7">
        <v>1</v>
      </c>
      <c r="Y60" s="7" t="s">
        <v>80</v>
      </c>
    </row>
    <row r="61" spans="1:25" x14ac:dyDescent="0.2">
      <c r="A61" t="s">
        <v>68</v>
      </c>
      <c r="B61">
        <v>60</v>
      </c>
      <c r="C61">
        <v>3</v>
      </c>
      <c r="D61">
        <v>4</v>
      </c>
      <c r="E61">
        <v>1</v>
      </c>
      <c r="F61">
        <v>2</v>
      </c>
      <c r="G61">
        <v>2</v>
      </c>
      <c r="H61">
        <v>0.18792268088391562</v>
      </c>
      <c r="I61">
        <v>8.6548301588609086E-2</v>
      </c>
      <c r="J61">
        <v>0.31426635054540109</v>
      </c>
      <c r="K61">
        <v>0</v>
      </c>
      <c r="L61">
        <v>0</v>
      </c>
      <c r="M61">
        <v>0</v>
      </c>
      <c r="N61">
        <f>K61*H61</f>
        <v>0</v>
      </c>
      <c r="O61">
        <f>L61*I61</f>
        <v>0</v>
      </c>
      <c r="P61">
        <f>J61*M61</f>
        <v>0</v>
      </c>
      <c r="Q61">
        <f>K61*C61</f>
        <v>0</v>
      </c>
      <c r="R61">
        <f>L61*C61</f>
        <v>0</v>
      </c>
      <c r="S61">
        <f>M61*C61</f>
        <v>0</v>
      </c>
      <c r="V61" s="6" t="s">
        <v>136</v>
      </c>
      <c r="W61" s="7">
        <f>'Optimisation Model'!K47+'Optimisation Model'!L47+'Optimisation Model'!M47</f>
        <v>0</v>
      </c>
      <c r="X61" s="7">
        <v>1</v>
      </c>
      <c r="Y61" s="7" t="s">
        <v>80</v>
      </c>
    </row>
    <row r="62" spans="1:25" x14ac:dyDescent="0.2">
      <c r="V62" s="6" t="s">
        <v>137</v>
      </c>
      <c r="W62" s="7">
        <f>'Optimisation Model'!K48+'Optimisation Model'!L48+'Optimisation Model'!M48</f>
        <v>0</v>
      </c>
      <c r="X62" s="7">
        <v>1</v>
      </c>
      <c r="Y62" s="7" t="s">
        <v>80</v>
      </c>
    </row>
    <row r="63" spans="1:25" x14ac:dyDescent="0.2">
      <c r="V63" s="6" t="s">
        <v>138</v>
      </c>
      <c r="W63" s="7">
        <f>'Optimisation Model'!K49+'Optimisation Model'!L49+'Optimisation Model'!M49</f>
        <v>0</v>
      </c>
      <c r="X63" s="7">
        <v>1</v>
      </c>
      <c r="Y63" s="7" t="s">
        <v>80</v>
      </c>
    </row>
    <row r="64" spans="1:25" x14ac:dyDescent="0.2">
      <c r="V64" s="6" t="s">
        <v>139</v>
      </c>
      <c r="W64" s="7">
        <f>'Optimisation Model'!K50+'Optimisation Model'!L50+'Optimisation Model'!M50</f>
        <v>1</v>
      </c>
      <c r="X64" s="7">
        <v>1</v>
      </c>
      <c r="Y64" s="7" t="s">
        <v>80</v>
      </c>
    </row>
    <row r="65" spans="22:25" x14ac:dyDescent="0.2">
      <c r="V65" s="6" t="s">
        <v>140</v>
      </c>
      <c r="W65" s="7">
        <f>'Optimisation Model'!K51+'Optimisation Model'!L51+'Optimisation Model'!M51</f>
        <v>1</v>
      </c>
      <c r="X65" s="7">
        <v>1</v>
      </c>
      <c r="Y65" s="7" t="s">
        <v>80</v>
      </c>
    </row>
    <row r="66" spans="22:25" x14ac:dyDescent="0.2">
      <c r="V66" s="6" t="s">
        <v>141</v>
      </c>
      <c r="W66" s="7">
        <f>'Optimisation Model'!K52+'Optimisation Model'!L52+'Optimisation Model'!M52</f>
        <v>1</v>
      </c>
      <c r="X66" s="7">
        <v>1</v>
      </c>
      <c r="Y66" s="7" t="s">
        <v>80</v>
      </c>
    </row>
    <row r="67" spans="22:25" x14ac:dyDescent="0.2">
      <c r="V67" s="6" t="s">
        <v>142</v>
      </c>
      <c r="W67" s="7">
        <f>'Optimisation Model'!K53+'Optimisation Model'!L53+'Optimisation Model'!M53</f>
        <v>0</v>
      </c>
      <c r="X67" s="7">
        <v>1</v>
      </c>
      <c r="Y67" s="7" t="s">
        <v>80</v>
      </c>
    </row>
    <row r="68" spans="22:25" x14ac:dyDescent="0.2">
      <c r="V68" s="6" t="s">
        <v>143</v>
      </c>
      <c r="W68" s="7">
        <f>'Optimisation Model'!K54+'Optimisation Model'!L54+'Optimisation Model'!M54</f>
        <v>0</v>
      </c>
      <c r="X68" s="7">
        <v>1</v>
      </c>
      <c r="Y68" s="7" t="s">
        <v>80</v>
      </c>
    </row>
    <row r="69" spans="22:25" x14ac:dyDescent="0.2">
      <c r="V69" s="6" t="s">
        <v>144</v>
      </c>
      <c r="W69" s="7">
        <f>'Optimisation Model'!K55+'Optimisation Model'!L55+'Optimisation Model'!M55</f>
        <v>0</v>
      </c>
      <c r="X69" s="7">
        <v>1</v>
      </c>
      <c r="Y69" s="7" t="s">
        <v>80</v>
      </c>
    </row>
    <row r="70" spans="22:25" x14ac:dyDescent="0.2">
      <c r="V70" s="6" t="s">
        <v>145</v>
      </c>
      <c r="W70" s="7">
        <f>'Optimisation Model'!K56+'Optimisation Model'!L56+'Optimisation Model'!M56</f>
        <v>0</v>
      </c>
      <c r="X70" s="7">
        <v>1</v>
      </c>
      <c r="Y70" s="7" t="s">
        <v>80</v>
      </c>
    </row>
    <row r="71" spans="22:25" x14ac:dyDescent="0.2">
      <c r="V71" s="6" t="s">
        <v>146</v>
      </c>
      <c r="W71" s="7">
        <f>'Optimisation Model'!K57+'Optimisation Model'!L57+'Optimisation Model'!M57</f>
        <v>0</v>
      </c>
      <c r="X71" s="7">
        <v>1</v>
      </c>
      <c r="Y71" s="7" t="s">
        <v>80</v>
      </c>
    </row>
    <row r="72" spans="22:25" x14ac:dyDescent="0.2">
      <c r="V72" s="6" t="s">
        <v>147</v>
      </c>
      <c r="W72" s="7">
        <f>'Optimisation Model'!K58+'Optimisation Model'!L58+'Optimisation Model'!M58</f>
        <v>1</v>
      </c>
      <c r="X72" s="7">
        <v>1</v>
      </c>
      <c r="Y72" s="7" t="s">
        <v>80</v>
      </c>
    </row>
    <row r="73" spans="22:25" x14ac:dyDescent="0.2">
      <c r="V73" s="6" t="s">
        <v>148</v>
      </c>
      <c r="W73" s="7">
        <f>'Optimisation Model'!K59+'Optimisation Model'!L59+'Optimisation Model'!M59</f>
        <v>0</v>
      </c>
      <c r="X73" s="7">
        <v>1</v>
      </c>
      <c r="Y73" s="7" t="s">
        <v>80</v>
      </c>
    </row>
    <row r="74" spans="22:25" x14ac:dyDescent="0.2">
      <c r="V74" s="6" t="s">
        <v>149</v>
      </c>
      <c r="W74" s="7">
        <f>'Optimisation Model'!K60+'Optimisation Model'!L60+'Optimisation Model'!M60</f>
        <v>0</v>
      </c>
      <c r="X74" s="7">
        <v>1</v>
      </c>
      <c r="Y74" s="7" t="s">
        <v>80</v>
      </c>
    </row>
    <row r="75" spans="22:25" x14ac:dyDescent="0.2">
      <c r="V75" s="6" t="s">
        <v>160</v>
      </c>
      <c r="W75" s="7">
        <f>AB3</f>
        <v>2</v>
      </c>
      <c r="X75" s="7">
        <v>2</v>
      </c>
      <c r="Y75" s="7" t="s">
        <v>80</v>
      </c>
    </row>
    <row r="76" spans="22:25" x14ac:dyDescent="0.2">
      <c r="V76" s="6" t="s">
        <v>161</v>
      </c>
      <c r="W76" s="7">
        <f>AB4</f>
        <v>1</v>
      </c>
      <c r="X76" s="7">
        <v>2</v>
      </c>
      <c r="Y76" s="7" t="s">
        <v>80</v>
      </c>
    </row>
    <row r="77" spans="22:25" x14ac:dyDescent="0.2">
      <c r="V77" s="6" t="s">
        <v>162</v>
      </c>
      <c r="W77" s="7">
        <f>AB5</f>
        <v>2</v>
      </c>
      <c r="X77" s="7">
        <v>2</v>
      </c>
      <c r="Y77" s="7" t="s">
        <v>80</v>
      </c>
    </row>
    <row r="78" spans="22:25" x14ac:dyDescent="0.2">
      <c r="V78" s="6" t="s">
        <v>163</v>
      </c>
      <c r="W78" s="7">
        <f>AB6</f>
        <v>0</v>
      </c>
      <c r="X78" s="7">
        <v>2</v>
      </c>
      <c r="Y78" s="7" t="s">
        <v>80</v>
      </c>
    </row>
    <row r="79" spans="22:25" x14ac:dyDescent="0.2">
      <c r="V79" s="6" t="s">
        <v>164</v>
      </c>
      <c r="W79" s="7">
        <f>AC3</f>
        <v>2</v>
      </c>
      <c r="X79" s="7">
        <v>2</v>
      </c>
      <c r="Y79" s="7" t="s">
        <v>80</v>
      </c>
    </row>
    <row r="80" spans="22:25" x14ac:dyDescent="0.2">
      <c r="V80" s="6" t="s">
        <v>165</v>
      </c>
      <c r="W80" s="7">
        <f>AC4</f>
        <v>1</v>
      </c>
      <c r="X80" s="7">
        <v>2</v>
      </c>
      <c r="Y80" s="7" t="s">
        <v>80</v>
      </c>
    </row>
    <row r="81" spans="22:25" x14ac:dyDescent="0.2">
      <c r="V81" s="6" t="s">
        <v>166</v>
      </c>
      <c r="W81" s="7">
        <f>AC5</f>
        <v>2</v>
      </c>
      <c r="X81" s="7">
        <v>2</v>
      </c>
      <c r="Y81" s="7" t="s">
        <v>80</v>
      </c>
    </row>
    <row r="82" spans="22:25" x14ac:dyDescent="0.2">
      <c r="V82" s="6" t="s">
        <v>167</v>
      </c>
      <c r="W82" s="7">
        <f>AC6</f>
        <v>0</v>
      </c>
      <c r="X82" s="7">
        <v>2</v>
      </c>
      <c r="Y82" s="7" t="s">
        <v>80</v>
      </c>
    </row>
    <row r="83" spans="22:25" x14ac:dyDescent="0.2">
      <c r="V83" s="6" t="s">
        <v>168</v>
      </c>
      <c r="W83" s="7">
        <f>AD3</f>
        <v>3</v>
      </c>
      <c r="X83" s="7">
        <v>3</v>
      </c>
      <c r="Y83" s="7" t="s">
        <v>80</v>
      </c>
    </row>
    <row r="84" spans="22:25" x14ac:dyDescent="0.2">
      <c r="V84" s="6" t="s">
        <v>169</v>
      </c>
      <c r="W84" s="7">
        <f>AD4</f>
        <v>0</v>
      </c>
      <c r="X84" s="7">
        <v>3</v>
      </c>
      <c r="Y84" s="7" t="s">
        <v>80</v>
      </c>
    </row>
    <row r="85" spans="22:25" x14ac:dyDescent="0.2">
      <c r="V85" s="6" t="s">
        <v>170</v>
      </c>
      <c r="W85" s="7">
        <f>AD5</f>
        <v>0</v>
      </c>
      <c r="X85" s="7">
        <v>3</v>
      </c>
      <c r="Y85" s="7" t="s">
        <v>80</v>
      </c>
    </row>
    <row r="86" spans="22:25" x14ac:dyDescent="0.2">
      <c r="V86" s="6" t="s">
        <v>171</v>
      </c>
      <c r="W86" s="7">
        <f>AD6</f>
        <v>2</v>
      </c>
      <c r="X86" s="7">
        <v>3</v>
      </c>
      <c r="Y86" s="7" t="s">
        <v>80</v>
      </c>
    </row>
  </sheetData>
  <autoFilter ref="A1:S61"/>
  <mergeCells count="1">
    <mergeCell ref="W5:Y5"/>
  </mergeCells>
  <conditionalFormatting sqref="K1:M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F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Optimisation 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2016-12-11T15:28:09Z</dcterms:created>
  <dcterms:modified xsi:type="dcterms:W3CDTF">2016-12-14T12:49:30Z</dcterms:modified>
</cp:coreProperties>
</file>