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tudents" sheetId="2" r:id="rId5"/>
    <sheet state="visible" name="subjects" sheetId="3" r:id="rId6"/>
    <sheet state="visible" name="scores" sheetId="4" r:id="rId7"/>
    <sheet state="visible" name="DASHBOARD" sheetId="5" r:id="rId8"/>
    <sheet state="visible" name="Data_Cleaning_log" sheetId="6" r:id="rId9"/>
  </sheets>
  <definedNames>
    <definedName hidden="1" localSheetId="3" name="_xlnm._FilterDatabase">scores!$E$1:$E$41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<sst xmlns="http://schemas.openxmlformats.org/spreadsheetml/2006/main" count="342" uniqueCount="154">
  <si>
    <t>Name: CECILIA AGBANU-KUMORDZI</t>
  </si>
  <si>
    <t>Domain: EDUCATION</t>
  </si>
  <si>
    <t xml:space="preserve">Summary of Steps: </t>
  </si>
  <si>
    <r>
      <rPr>
        <rFont val="Arial"/>
        <color theme="1"/>
      </rPr>
      <t xml:space="preserve">1. </t>
    </r>
    <r>
      <rPr>
        <rFont val="Arial"/>
        <b/>
        <color theme="1"/>
      </rPr>
      <t>Checked for Missing Values</t>
    </r>
    <r>
      <rPr>
        <rFont val="Arial"/>
        <color theme="1"/>
      </rPr>
      <t>: Reviewed the dataset for any blank or inconsistent entries, especially in score, student_id, and subject_id. Missing entries were handled or removed where necessary.</t>
    </r>
  </si>
  <si>
    <r>
      <rPr>
        <rFont val="Arial"/>
        <color theme="1"/>
      </rPr>
      <t xml:space="preserve">2. </t>
    </r>
    <r>
      <rPr>
        <rFont val="Arial"/>
        <b/>
        <color theme="1"/>
      </rPr>
      <t>Validated Data Consistency</t>
    </r>
    <r>
      <rPr>
        <rFont val="Arial"/>
        <color theme="1"/>
      </rPr>
      <t>: Ensured that all IDs (student, subject, and score IDs) matched correctly across sheets using the VLOOKUP function to link names, subjects, and schools accurately.</t>
    </r>
  </si>
  <si>
    <r>
      <rPr>
        <rFont val="Arial"/>
        <color theme="1"/>
      </rPr>
      <t>3.</t>
    </r>
    <r>
      <rPr>
        <rFont val="Arial"/>
        <b/>
        <color theme="1"/>
      </rPr>
      <t xml:space="preserve"> Standardized Formats</t>
    </r>
    <r>
      <rPr>
        <rFont val="Arial"/>
        <color theme="1"/>
      </rPr>
      <t xml:space="preserve">: Converted exam_date to a consistent date format (YYYY-MM-DD).        </t>
    </r>
  </si>
  <si>
    <t>4. Ensured uniform capitalization for categorical variables (e.g., Region, Gender, School).</t>
  </si>
  <si>
    <r>
      <rPr>
        <rFont val="Arial"/>
        <color theme="1"/>
      </rPr>
      <t xml:space="preserve">5. </t>
    </r>
    <r>
      <rPr>
        <rFont val="Arial"/>
        <b/>
        <color theme="1"/>
      </rPr>
      <t>Removed Duplicates</t>
    </r>
    <r>
      <rPr>
        <rFont val="Arial"/>
        <color theme="1"/>
      </rPr>
      <t>: Checked and removed any duplicate records for the same student, subject, and score ID.</t>
    </r>
  </si>
  <si>
    <t>Description Of  Each Sheet.</t>
  </si>
  <si>
    <t>1. The students sheet contains information about each student, that is: student_id, name, gender, school and region.</t>
  </si>
  <si>
    <t>2. The subject sheet lists the subject offered in the school, that is: subject_id, subject_name and the teachers who teaches the subject.</t>
  </si>
  <si>
    <t>3. The score sheet contains the grades students obtained in the various subjects, that is: student_id, subject_id, score and the date the exams was taken.</t>
  </si>
  <si>
    <t>student_id</t>
  </si>
  <si>
    <t>name</t>
  </si>
  <si>
    <t>gender</t>
  </si>
  <si>
    <t>school</t>
  </si>
  <si>
    <t>region</t>
  </si>
  <si>
    <t>S001</t>
  </si>
  <si>
    <t>Esi Dapaah</t>
  </si>
  <si>
    <t>Tamale Sec</t>
  </si>
  <si>
    <t>Northern</t>
  </si>
  <si>
    <t>S002</t>
  </si>
  <si>
    <t>Afua Adjei</t>
  </si>
  <si>
    <t>Female</t>
  </si>
  <si>
    <t>Kumasi Tech</t>
  </si>
  <si>
    <t>Volta</t>
  </si>
  <si>
    <t>S003</t>
  </si>
  <si>
    <t>Kojo Boateng</t>
  </si>
  <si>
    <t>Male</t>
  </si>
  <si>
    <t>Legon Senior</t>
  </si>
  <si>
    <t>S004</t>
  </si>
  <si>
    <t>Kojo Ofori</t>
  </si>
  <si>
    <t>Akosombo High</t>
  </si>
  <si>
    <t>Greater Accra</t>
  </si>
  <si>
    <t>S005</t>
  </si>
  <si>
    <t>Akua Mensah</t>
  </si>
  <si>
    <t>S006</t>
  </si>
  <si>
    <t>Kwame Adjei</t>
  </si>
  <si>
    <t>S007</t>
  </si>
  <si>
    <t>Kwame Boateng</t>
  </si>
  <si>
    <t>S008</t>
  </si>
  <si>
    <t>Yaw Mensah</t>
  </si>
  <si>
    <t>Eastern</t>
  </si>
  <si>
    <t>S009</t>
  </si>
  <si>
    <t>Western</t>
  </si>
  <si>
    <t>S010</t>
  </si>
  <si>
    <t>Kwame Ofori</t>
  </si>
  <si>
    <t>S011</t>
  </si>
  <si>
    <t>Afua Ofori</t>
  </si>
  <si>
    <t>S012</t>
  </si>
  <si>
    <t>Akua Ofori</t>
  </si>
  <si>
    <t>S013</t>
  </si>
  <si>
    <t>Cape Coast High</t>
  </si>
  <si>
    <t>S014</t>
  </si>
  <si>
    <t>S015</t>
  </si>
  <si>
    <t>Akua Adjei</t>
  </si>
  <si>
    <t>S016</t>
  </si>
  <si>
    <t>Afua Dapaah</t>
  </si>
  <si>
    <t>S017</t>
  </si>
  <si>
    <t>Akua Boateng</t>
  </si>
  <si>
    <t>S018</t>
  </si>
  <si>
    <t>S019</t>
  </si>
  <si>
    <t>Yaw Dapaah</t>
  </si>
  <si>
    <t>S020</t>
  </si>
  <si>
    <t>Akua Dapaah</t>
  </si>
  <si>
    <t>subject_id</t>
  </si>
  <si>
    <t>subject_name</t>
  </si>
  <si>
    <t>teacher</t>
  </si>
  <si>
    <t>SUB1</t>
  </si>
  <si>
    <t>Math</t>
  </si>
  <si>
    <t>Mr. Koomson</t>
  </si>
  <si>
    <t>SUB2</t>
  </si>
  <si>
    <t>English</t>
  </si>
  <si>
    <t>SUB3</t>
  </si>
  <si>
    <t>Science</t>
  </si>
  <si>
    <t>Ms. Aidoo</t>
  </si>
  <si>
    <t>SUB4</t>
  </si>
  <si>
    <t>ICT</t>
  </si>
  <si>
    <t>Mr. Boateng</t>
  </si>
  <si>
    <t>SUB5</t>
  </si>
  <si>
    <t>Social Studies</t>
  </si>
  <si>
    <t>score_id</t>
  </si>
  <si>
    <t>score</t>
  </si>
  <si>
    <t>exam_date</t>
  </si>
  <si>
    <t>Name</t>
  </si>
  <si>
    <t xml:space="preserve">Gender </t>
  </si>
  <si>
    <t>School</t>
  </si>
  <si>
    <t xml:space="preserve">Region </t>
  </si>
  <si>
    <t>Subject_name</t>
  </si>
  <si>
    <t>Teachers</t>
  </si>
  <si>
    <t>SC001</t>
  </si>
  <si>
    <t>SC002</t>
  </si>
  <si>
    <t>SC003</t>
  </si>
  <si>
    <t>SC004</t>
  </si>
  <si>
    <t>SC005</t>
  </si>
  <si>
    <t>SC006</t>
  </si>
  <si>
    <t>SC007</t>
  </si>
  <si>
    <t>SC008</t>
  </si>
  <si>
    <t>SC009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</si>
  <si>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</si>
  <si>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</si>
  <si>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</si>
  <si>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</si>
  <si>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</si>
  <si>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</si>
  <si>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</si>
  <si>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</si>
  <si>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</si>
  <si>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</si>
  <si>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SC020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</si>
  <si>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</si>
  <si>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</si>
  <si>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</si>
  <si>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</si>
  <si>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</si>
  <si>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</si>
  <si>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</si>
  <si>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</si>
  <si>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SC029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</si>
  <si>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</si>
  <si>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</si>
  <si>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</si>
  <si>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</si>
  <si>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</si>
  <si>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</si>
  <si>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</si>
  <si>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</si>
  <si>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</si>
  <si>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</si>
  <si>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2025-17-03</t>
  </si>
  <si>
    <t>SC040</t>
  </si>
  <si>
    <t>2025-20-02</t>
  </si>
  <si>
    <t>Sum of Score by Subject</t>
  </si>
  <si>
    <t>Number od Student per School</t>
  </si>
  <si>
    <t>AVERAGE of score</t>
  </si>
  <si>
    <t>COUNTA of student_id</t>
  </si>
  <si>
    <t xml:space="preserve">Average Score by Gender </t>
  </si>
  <si>
    <t xml:space="preserve">Female </t>
  </si>
  <si>
    <t>Grand Total</t>
  </si>
  <si>
    <t xml:space="preserve">Reference Table </t>
  </si>
  <si>
    <t>Reference Table</t>
  </si>
  <si>
    <t>Region</t>
  </si>
  <si>
    <t xml:space="preserve">Akua Mensah </t>
  </si>
  <si>
    <t>Ashanti</t>
  </si>
  <si>
    <t xml:space="preserve">Afua Ofori </t>
  </si>
  <si>
    <t xml:space="preserve">Akua Ofori </t>
  </si>
  <si>
    <t xml:space="preserve">Akua Adjei </t>
  </si>
  <si>
    <t>Central</t>
  </si>
  <si>
    <t xml:space="preserve">Akua Boateng </t>
  </si>
  <si>
    <t xml:space="preserve">Kojo Boateng </t>
  </si>
  <si>
    <t xml:space="preserve">Kojo Ofori </t>
  </si>
  <si>
    <t xml:space="preserve">Kwame Boateng </t>
  </si>
  <si>
    <t xml:space="preserve">Yaw Mensah </t>
  </si>
  <si>
    <t xml:space="preserve">Kwame Ofori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</si>
</sst>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 of Student Per School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DASHBOARD!$D$4:$D$8</c:f>
            </c:strRef>
          </c:cat>
          <c:val>
            <c:numRef>
              <c:f>DASHBOARD!$E$4:$E$8</c:f>
              <c:numCache/>
            </c:numRef>
          </c:val>
        </c:ser>
        <c:axId val="567892588"/>
        <c:axId val="141796773"/>
      </c:barChart>
      <c:catAx>
        <c:axId val="567892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96773"/>
      </c:catAx>
      <c:valAx>
        <c:axId val="1417967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8925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Score Per Gender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DASHBOARD!$H$4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DASHBOARD!$G$5:$G$6</c:f>
            </c:strRef>
          </c:cat>
          <c:val>
            <c:numRef>
              <c:f>DASHBOARD!$H$5:$H$6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76200</xdr:rowOff>
    </xdr:from>
    <xdr:ext cx="3457575" cy="2171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10</xdr:row>
      <xdr:rowOff>190500</xdr:rowOff>
    </xdr:from>
    <xdr:ext cx="3267075" cy="2009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5924550" cy="323850"/>
    <xdr:sp>
      <xdr:nvSpPr>
        <xdr:cNvPr id="3" name="Shape 3"/>
        <xdr:cNvSpPr/>
      </xdr:nvSpPr>
      <xdr:spPr>
        <a:xfrm>
          <a:off x="476250" y="2418945"/>
          <a:ext cx="5905293" cy="305724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  <a:solidFill>
                <a:srgbClr val="CFE2F3"/>
              </a:solidFill>
              <a:latin typeface="Arial"/>
            </a:rPr>
            <a:t>SCORE SHEET BY STUDENTS</a:t>
          </a: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41" sheet="scores"/>
  </cacheSource>
  <cacheFields>
    <cacheField name="score_id" numFmtId="0">
      <sharedItems>
        <s v="SC001"/>
        <s v="SC002"/>
        <s v="SC003"/>
        <s v="SC004"/>
        <s v="SC005"/>
        <s v="SC006"/>
        <s v="SC007"/>
        <s v="SC008"/>
        <s v="SC009"/>
        <s v="SC010"/>
        <s v="SC011"/>
        <s v="SC012"/>
        <s v="SC013"/>
        <s v="SC014"/>
        <s v="SC015"/>
        <s v="SC016"/>
        <s v="SC017"/>
        <s v="SC018"/>
        <s v="SC019"/>
        <s v="SC020"/>
        <s v="SC021"/>
        <s v="SC022"/>
        <s v="SC023"/>
        <s v="SC024"/>
        <s v="SC025"/>
        <s v="SC026"/>
        <s v="SC027"/>
        <s v="SC028"/>
        <s v="SC029"/>
        <s v="SC030"/>
        <s v="SC031"/>
        <s v="SC032"/>
        <s v="SC033"/>
        <s v="SC034"/>
        <s v="SC035"/>
        <s v="SC036"/>
        <s v="SC037"/>
        <s v="SC038"/>
        <s v="SC039"/>
        <s v="SC040"/>
      </sharedItems>
    </cacheField>
    <cacheField name="student_id" numFmtId="0">
      <sharedItems>
        <s v="S001"/>
        <s v="S003"/>
        <s v="S018"/>
        <s v="S010"/>
        <s v="S008"/>
        <s v="S014"/>
        <s v="S015"/>
        <s v="S002"/>
        <s v="S017"/>
        <s v="S009"/>
        <s v="S011"/>
        <s v="S016"/>
        <s v="S007"/>
        <s v="S013"/>
        <s v="S004"/>
        <s v="S020"/>
        <s v="S012"/>
        <s v="S019"/>
      </sharedItems>
    </cacheField>
    <cacheField name="subject_id" numFmtId="0">
      <sharedItems>
        <s v="SUB2"/>
        <s v="SUB3"/>
        <s v="SUB4"/>
        <s v="SUB5"/>
        <s v="SUB1"/>
      </sharedItems>
    </cacheField>
    <cacheField name="score" numFmtId="0">
      <sharedItems containsSemiMixedTypes="0" containsString="0" containsNumber="1" containsInteger="1">
        <n v="55.0"/>
        <n v="78.0"/>
        <n v="44.0"/>
        <n v="61.0"/>
        <n v="68.0"/>
        <n v="94.0"/>
        <n v="42.0"/>
        <n v="51.0"/>
        <n v="65.0"/>
        <n v="90.0"/>
        <n v="76.0"/>
        <n v="96.0"/>
        <n v="53.0"/>
        <n v="67.0"/>
        <n v="86.0"/>
        <n v="88.0"/>
        <n v="69.0"/>
        <n v="85.0"/>
        <n v="91.0"/>
        <n v="87.0"/>
        <n v="60.0"/>
        <n v="75.0"/>
        <n v="72.0"/>
        <n v="62.0"/>
        <n v="97.0"/>
        <n v="49.0"/>
        <n v="93.0"/>
      </sharedItems>
    </cacheField>
    <cacheField name="exam_date">
      <sharedItems containsDate="1" containsMixedTypes="1">
        <d v="2024-01-16T00:00:00Z"/>
        <d v="2024-02-21T00:00:00Z"/>
        <d v="2024-02-25T00:00:00Z"/>
        <d v="2024-03-01T00:00:00Z"/>
        <d v="2024-03-03T00:00:00Z"/>
        <d v="2024-03-10T00:00:00Z"/>
        <d v="2024-03-11T00:00:00Z"/>
        <d v="2024-03-23T00:00:00Z"/>
        <d v="2024-04-06T00:00:00Z"/>
        <d v="2024-04-10T00:00:00Z"/>
        <d v="2024-05-02T00:00:00Z"/>
        <d v="2024-06-10T00:00:00Z"/>
        <d v="2024-06-17T00:00:00Z"/>
        <d v="2024-07-13T00:00:00Z"/>
        <d v="2024-08-10T00:00:00Z"/>
        <d v="2024-08-28T00:00:00Z"/>
        <d v="2024-08-30T00:00:00Z"/>
        <d v="2024-09-09T00:00:00Z"/>
        <d v="2024-09-11T00:00:00Z"/>
        <d v="2024-09-12T00:00:00Z"/>
        <d v="2024-09-28T00:00:00Z"/>
        <d v="2024-10-19T00:00:00Z"/>
        <d v="2024-11-17T00:00:00Z"/>
        <d v="2024-12-10T00:00:00Z"/>
        <d v="2024-12-13T00:00:00Z"/>
        <d v="2025-02-14T00:00:00Z"/>
        <d v="2025-02-16T00:00:00Z"/>
        <d v="2025-02-20T00:00:00Z"/>
        <d v="2025-03-08T00:00:00Z"/>
        <d v="2025-03-29T00:00:00Z"/>
        <d v="2025-04-04T00:00:00Z"/>
        <d v="2025-04-23T00:00:00Z"/>
        <d v="2025-05-03T00:00:00Z"/>
        <d v="2025-05-07T00:00:00Z"/>
        <d v="2025-05-13T00:00:00Z"/>
        <d v="2025-09-03T00:00:00Z"/>
        <s v="2025-17-03"/>
        <s v="2025-20-02"/>
      </sharedItems>
    </cacheField>
    <cacheField name="Name" numFmtId="0">
      <sharedItems>
        <s v="Esi Dapaah"/>
        <s v="Kojo Boateng"/>
        <s v="Akua Boateng"/>
        <s v="Kwame Ofori"/>
        <s v="Yaw Mensah"/>
        <s v="Kwame Boateng"/>
        <s v="Akua Adjei"/>
        <s v="Afua Adjei"/>
        <s v="Afua Ofori"/>
        <s v="Afua Dapaah"/>
        <s v="Kwame Adjei"/>
        <s v="Kojo Ofori"/>
        <s v="Akua Dapaah"/>
        <s v="Akua Ofori"/>
        <s v="Yaw Dapaah"/>
      </sharedItems>
    </cacheField>
    <cacheField name="Gender " numFmtId="0">
      <sharedItems>
        <s v="Female "/>
        <s v="Male"/>
      </sharedItems>
    </cacheField>
    <cacheField name="School" numFmtId="0">
      <sharedItems>
        <s v="Tamale Sec"/>
        <s v="Legon Senior"/>
        <s v="Akosombo High"/>
        <s v="Kumasi Tech"/>
        <s v="Cape Coast High"/>
      </sharedItems>
    </cacheField>
    <cacheField name="Region " numFmtId="0">
      <sharedItems>
        <s v="Northern"/>
        <s v="Greater Accra"/>
        <s v="Eastern"/>
        <s v="Ashanti"/>
        <s v="Central"/>
      </sharedItems>
    </cacheField>
    <cacheField name="Subject_name" numFmtId="0">
      <sharedItems>
        <s v="English"/>
        <s v="Science"/>
        <s v="ICT"/>
        <s v="Social Studies"/>
        <s v="Math"/>
      </sharedItems>
    </cacheField>
    <cacheField name="Teachers" numFmtId="0">
      <sharedItems>
        <s v="Mr. Koomson"/>
        <s v="Ms. Aidoo"/>
        <s v="Mr. Boate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A3:B9" firstHeaderRow="0" firstDataRow="1" firstDataCol="0" rowPageCount="1" colPageCount="1"/>
  <pivotFields>
    <pivotField name="scor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tud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ubject_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cor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exam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Gender " compact="0" outline="0" multipleItemSelectionAllowed="1" showAll="0">
      <items>
        <item x="0"/>
        <item x="1"/>
        <item t="default"/>
      </items>
    </pivotField>
    <pivotField name="Schoo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ject_name" axis="axisRow" compact="0" outline="0" multipleItemSelectionAllowed="1" showAll="0" sortType="ascending">
      <items>
        <item x="0"/>
        <item x="2"/>
        <item x="4"/>
        <item x="1"/>
        <item x="3"/>
        <item t="default"/>
      </items>
    </pivotField>
    <pivotField name="Teachers" compact="0" outline="0" multipleItemSelectionAllowed="1" showAll="0">
      <items>
        <item x="0"/>
        <item x="1"/>
        <item x="2"/>
        <item t="default"/>
      </items>
    </pivotField>
  </pivotFields>
  <rowFields>
    <field x="9"/>
  </rowFields>
  <pageFields>
    <pageField fld="3"/>
  </pageFields>
  <dataFields>
    <dataField name="AVERAGE of score" fld="3" subtotal="average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D3:E9" firstHeaderRow="0" firstDataRow="1" firstDataCol="0"/>
  <pivotFields>
    <pivotField name="scor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tuden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ubject_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exam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Gender " compact="0" outline="0" multipleItemSelectionAllowed="1" showAll="0">
      <items>
        <item x="0"/>
        <item x="1"/>
        <item t="default"/>
      </items>
    </pivotField>
    <pivotField name="School" axis="axisRow" compact="0" outline="0" multipleItemSelectionAllowed="1" showAll="0" sortType="ascending">
      <items>
        <item x="2"/>
        <item x="4"/>
        <item x="3"/>
        <item x="1"/>
        <item x="0"/>
        <item t="default"/>
      </items>
    </pivotField>
    <pivotField name="Region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ject_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achers" compact="0" outline="0" multipleItemSelectionAllowed="1" showAll="0">
      <items>
        <item x="0"/>
        <item x="1"/>
        <item x="2"/>
        <item t="default"/>
      </items>
    </pivotField>
  </pivotFields>
  <rowFields>
    <field x="7"/>
  </rowFields>
  <dataFields>
    <dataField name="COUNTA of student_id" fld="1" subtotal="count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compact="0" compactData="0">
  <location ref="G4:H7" firstHeaderRow="0" firstDataRow="1" firstDataCol="0"/>
  <pivotFields>
    <pivotField name="scor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tud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ubject_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exam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Gender " axis="axisRow" compact="0" outline="0" multipleItemSelectionAllowed="1" showAll="0" sortType="ascending">
      <items>
        <item x="0"/>
        <item x="1"/>
        <item t="default"/>
      </items>
    </pivotField>
    <pivotField name="Schoo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ject_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achers" compact="0" outline="0" multipleItemSelectionAllowed="1" showAll="0">
      <items>
        <item x="0"/>
        <item x="1"/>
        <item x="2"/>
        <item t="default"/>
      </items>
    </pivotField>
  </pivotFields>
  <rowFields>
    <field x="6"/>
  </rowFields>
  <dataFields>
    <dataField name="AVERAGE of scor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2" t="s">
        <v>3</v>
      </c>
    </row>
    <row r="6">
      <c r="A6" s="2" t="s">
        <v>4</v>
      </c>
    </row>
    <row r="8">
      <c r="A8" s="2" t="s">
        <v>5</v>
      </c>
    </row>
    <row r="10">
      <c r="A10" s="2" t="s">
        <v>6</v>
      </c>
    </row>
    <row r="12">
      <c r="A12" s="2" t="s">
        <v>7</v>
      </c>
    </row>
    <row r="14">
      <c r="A14" s="1" t="s">
        <v>8</v>
      </c>
    </row>
    <row r="15">
      <c r="A15" s="2" t="s">
        <v>9</v>
      </c>
    </row>
    <row r="16">
      <c r="A16" s="2" t="s">
        <v>10</v>
      </c>
    </row>
    <row r="17">
      <c r="A17" s="2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</row>
    <row r="2">
      <c r="A2" s="3" t="s">
        <v>17</v>
      </c>
      <c r="B2" s="3" t="s">
        <v>18</v>
      </c>
      <c r="C2" s="4" t="str">
        <f>VLOOKUP(B2,Data_Cleaning_log!$A$2:$B$18,2,0)</f>
        <v>Female </v>
      </c>
      <c r="D2" s="3" t="s">
        <v>19</v>
      </c>
      <c r="E2" s="3" t="s">
        <v>20</v>
      </c>
    </row>
    <row r="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</row>
    <row r="4">
      <c r="A4" s="3" t="s">
        <v>26</v>
      </c>
      <c r="B4" s="3" t="s">
        <v>27</v>
      </c>
      <c r="C4" s="3" t="s">
        <v>28</v>
      </c>
      <c r="D4" s="3" t="s">
        <v>29</v>
      </c>
      <c r="E4" s="3" t="s">
        <v>20</v>
      </c>
    </row>
    <row r="5">
      <c r="A5" s="3" t="s">
        <v>30</v>
      </c>
      <c r="B5" s="3" t="s">
        <v>31</v>
      </c>
      <c r="C5" s="3" t="s">
        <v>28</v>
      </c>
      <c r="D5" s="3" t="s">
        <v>32</v>
      </c>
      <c r="E5" s="3" t="s">
        <v>33</v>
      </c>
    </row>
    <row r="6">
      <c r="A6" s="3" t="s">
        <v>34</v>
      </c>
      <c r="B6" s="3" t="s">
        <v>35</v>
      </c>
      <c r="C6" s="3" t="s">
        <v>28</v>
      </c>
      <c r="D6" s="3" t="s">
        <v>32</v>
      </c>
      <c r="E6" s="3" t="s">
        <v>33</v>
      </c>
    </row>
    <row r="7">
      <c r="A7" s="3" t="s">
        <v>36</v>
      </c>
      <c r="B7" s="3" t="s">
        <v>37</v>
      </c>
      <c r="C7" s="3" t="s">
        <v>28</v>
      </c>
      <c r="D7" s="3" t="s">
        <v>24</v>
      </c>
      <c r="E7" s="3" t="s">
        <v>25</v>
      </c>
    </row>
    <row r="8">
      <c r="A8" s="3" t="s">
        <v>38</v>
      </c>
      <c r="B8" s="3" t="s">
        <v>39</v>
      </c>
      <c r="C8" s="3" t="s">
        <v>23</v>
      </c>
      <c r="D8" s="3" t="s">
        <v>29</v>
      </c>
      <c r="E8" s="3" t="s">
        <v>25</v>
      </c>
    </row>
    <row r="9">
      <c r="A9" s="3" t="s">
        <v>40</v>
      </c>
      <c r="B9" s="3" t="s">
        <v>41</v>
      </c>
      <c r="C9" s="3" t="s">
        <v>23</v>
      </c>
      <c r="D9" s="3" t="s">
        <v>29</v>
      </c>
      <c r="E9" s="3" t="s">
        <v>42</v>
      </c>
    </row>
    <row r="10">
      <c r="A10" s="3" t="s">
        <v>43</v>
      </c>
      <c r="B10" s="3" t="s">
        <v>41</v>
      </c>
      <c r="C10" s="3" t="s">
        <v>23</v>
      </c>
      <c r="D10" s="3" t="s">
        <v>19</v>
      </c>
      <c r="E10" s="3" t="s">
        <v>44</v>
      </c>
    </row>
    <row r="11">
      <c r="A11" s="3" t="s">
        <v>45</v>
      </c>
      <c r="B11" s="3" t="s">
        <v>46</v>
      </c>
      <c r="C11" s="3" t="s">
        <v>23</v>
      </c>
      <c r="D11" s="3" t="s">
        <v>29</v>
      </c>
      <c r="E11" s="3" t="s">
        <v>42</v>
      </c>
    </row>
    <row r="12">
      <c r="A12" s="3" t="s">
        <v>47</v>
      </c>
      <c r="B12" s="3" t="s">
        <v>48</v>
      </c>
      <c r="C12" s="3" t="s">
        <v>23</v>
      </c>
      <c r="D12" s="3" t="s">
        <v>29</v>
      </c>
      <c r="E12" s="3" t="s">
        <v>44</v>
      </c>
    </row>
    <row r="13">
      <c r="A13" s="3" t="s">
        <v>49</v>
      </c>
      <c r="B13" s="3" t="s">
        <v>50</v>
      </c>
      <c r="C13" s="3" t="s">
        <v>23</v>
      </c>
      <c r="D13" s="3" t="s">
        <v>29</v>
      </c>
      <c r="E13" s="3" t="s">
        <v>42</v>
      </c>
    </row>
    <row r="14">
      <c r="A14" s="3" t="s">
        <v>51</v>
      </c>
      <c r="B14" s="3" t="s">
        <v>37</v>
      </c>
      <c r="C14" s="3" t="s">
        <v>28</v>
      </c>
      <c r="D14" s="3" t="s">
        <v>52</v>
      </c>
      <c r="E14" s="3" t="s">
        <v>20</v>
      </c>
    </row>
    <row r="15">
      <c r="A15" s="3" t="s">
        <v>53</v>
      </c>
      <c r="B15" s="3" t="s">
        <v>39</v>
      </c>
      <c r="C15" s="3" t="s">
        <v>23</v>
      </c>
      <c r="D15" s="3" t="s">
        <v>19</v>
      </c>
      <c r="E15" s="3" t="s">
        <v>25</v>
      </c>
    </row>
    <row r="16">
      <c r="A16" s="3" t="s">
        <v>54</v>
      </c>
      <c r="B16" s="3" t="s">
        <v>55</v>
      </c>
      <c r="C16" s="3" t="s">
        <v>28</v>
      </c>
      <c r="D16" s="3" t="s">
        <v>32</v>
      </c>
      <c r="E16" s="3" t="s">
        <v>33</v>
      </c>
    </row>
    <row r="17">
      <c r="A17" s="3" t="s">
        <v>56</v>
      </c>
      <c r="B17" s="3" t="s">
        <v>57</v>
      </c>
      <c r="C17" s="3" t="s">
        <v>28</v>
      </c>
      <c r="D17" s="3" t="s">
        <v>24</v>
      </c>
      <c r="E17" s="3" t="s">
        <v>44</v>
      </c>
    </row>
    <row r="18">
      <c r="A18" s="3" t="s">
        <v>58</v>
      </c>
      <c r="B18" s="3" t="s">
        <v>59</v>
      </c>
      <c r="C18" s="3" t="s">
        <v>23</v>
      </c>
      <c r="D18" s="3" t="s">
        <v>32</v>
      </c>
      <c r="E18" s="3" t="s">
        <v>44</v>
      </c>
    </row>
    <row r="19">
      <c r="A19" s="3" t="s">
        <v>60</v>
      </c>
      <c r="B19" s="3" t="s">
        <v>59</v>
      </c>
      <c r="C19" s="3" t="s">
        <v>28</v>
      </c>
      <c r="D19" s="3" t="s">
        <v>19</v>
      </c>
      <c r="E19" s="3" t="s">
        <v>33</v>
      </c>
    </row>
    <row r="20">
      <c r="A20" s="3" t="s">
        <v>61</v>
      </c>
      <c r="B20" s="3" t="s">
        <v>62</v>
      </c>
      <c r="C20" s="3" t="s">
        <v>23</v>
      </c>
      <c r="D20" s="3" t="s">
        <v>24</v>
      </c>
      <c r="E20" s="3" t="s">
        <v>42</v>
      </c>
    </row>
    <row r="21">
      <c r="A21" s="3" t="s">
        <v>63</v>
      </c>
      <c r="B21" s="3" t="s">
        <v>64</v>
      </c>
      <c r="C21" s="3" t="s">
        <v>28</v>
      </c>
      <c r="D21" s="3" t="s">
        <v>19</v>
      </c>
      <c r="E21" s="3" t="s"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65</v>
      </c>
      <c r="B1" s="3" t="s">
        <v>66</v>
      </c>
      <c r="C1" s="3" t="s">
        <v>67</v>
      </c>
    </row>
    <row r="2">
      <c r="A2" s="3" t="s">
        <v>68</v>
      </c>
      <c r="B2" s="3" t="s">
        <v>69</v>
      </c>
      <c r="C2" s="3" t="s">
        <v>70</v>
      </c>
    </row>
    <row r="3">
      <c r="A3" s="3" t="s">
        <v>71</v>
      </c>
      <c r="B3" s="3" t="s">
        <v>72</v>
      </c>
      <c r="C3" s="3" t="s">
        <v>70</v>
      </c>
    </row>
    <row r="4">
      <c r="A4" s="3" t="s">
        <v>73</v>
      </c>
      <c r="B4" s="3" t="s">
        <v>74</v>
      </c>
      <c r="C4" s="3" t="s">
        <v>75</v>
      </c>
    </row>
    <row r="5">
      <c r="A5" s="3" t="s">
        <v>76</v>
      </c>
      <c r="B5" s="3" t="s">
        <v>77</v>
      </c>
      <c r="C5" s="3" t="s">
        <v>78</v>
      </c>
    </row>
    <row r="6">
      <c r="A6" s="3" t="s">
        <v>79</v>
      </c>
      <c r="B6" s="3" t="s">
        <v>80</v>
      </c>
      <c r="C6" s="3" t="s">
        <v>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1.0"/>
    <col customWidth="1" min="7" max="7" width="23.25"/>
  </cols>
  <sheetData>
    <row r="1">
      <c r="A1" s="3" t="s">
        <v>81</v>
      </c>
      <c r="B1" s="3" t="s">
        <v>12</v>
      </c>
      <c r="C1" s="3" t="s">
        <v>65</v>
      </c>
      <c r="D1" s="3" t="s">
        <v>82</v>
      </c>
      <c r="E1" s="5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3" t="s">
        <v>89</v>
      </c>
    </row>
    <row r="2">
      <c r="A2" s="3" t="s">
        <v>90</v>
      </c>
      <c r="B2" s="3" t="s">
        <v>17</v>
      </c>
      <c r="C2" s="3" t="s">
        <v>71</v>
      </c>
      <c r="D2" s="3">
        <v>55.0</v>
      </c>
      <c r="E2" s="5">
        <v>45307.0</v>
      </c>
      <c r="F2" s="4" t="str">
        <f>VLOOKUP(B2, students!A:E, 2, FALSE)</f>
        <v>Esi Dapaah</v>
      </c>
      <c r="G2" s="4" t="str">
        <f>VLOOKUP(F2,Data_Cleaning_log!$A$2:$B$18,2)</f>
        <v>Female </v>
      </c>
      <c r="H2" s="4" t="str">
        <f>VLOOKUP(B2, students!A:E, 4, FALSE)</f>
        <v>Tamale Sec</v>
      </c>
      <c r="I2" s="4" t="str">
        <f>VLOOKUP(H2,Data_Cleaning_log!$D$3:$E$8,2,0)</f>
        <v>Northern</v>
      </c>
      <c r="J2" s="4" t="str">
        <f>VLOOKUP(C2,subjects!$A$1:$C$6,2,0)</f>
        <v>English</v>
      </c>
      <c r="K2" s="4" t="str">
        <f>VLOOKUP(C2,subjects!$A$1:$C$6,3,0)</f>
        <v>Mr. Koomson</v>
      </c>
      <c r="M2" s="4" t="str">
        <f>IFERROR(__xludf.DUMMYFUNCTION("QUERY(scores!D2:D1000, 
""select count(D), avg(D), min(D), max(D) 
 label count(D) 'Size', avg(D) 'Average', min(D) 'Minimum', max(D) 'Maximum'"", 
1)"),"Size")</f>
        <v>Size</v>
      </c>
      <c r="N2" s="4" t="str">
        <f>IFERROR(__xludf.DUMMYFUNCTION("""COMPUTED_VALUE"""),"Average")</f>
        <v>Average</v>
      </c>
      <c r="O2" s="4" t="str">
        <f>IFERROR(__xludf.DUMMYFUNCTION("""COMPUTED_VALUE"""),"Minimum")</f>
        <v>Minimum</v>
      </c>
      <c r="P2" s="4" t="str">
        <f>IFERROR(__xludf.DUMMYFUNCTION("""COMPUTED_VALUE"""),"Maximum")</f>
        <v>Maximum</v>
      </c>
    </row>
    <row r="3">
      <c r="A3" s="3" t="s">
        <v>91</v>
      </c>
      <c r="B3" s="3" t="s">
        <v>26</v>
      </c>
      <c r="C3" s="3" t="s">
        <v>73</v>
      </c>
      <c r="D3" s="3">
        <v>78.0</v>
      </c>
      <c r="E3" s="5">
        <v>45343.0</v>
      </c>
      <c r="F3" s="4" t="str">
        <f>VLOOKUP(B3, students!A:E, 2, FALSE)</f>
        <v>Kojo Boateng</v>
      </c>
      <c r="G3" s="3" t="s">
        <v>28</v>
      </c>
      <c r="H3" s="4" t="str">
        <f>VLOOKUP(B3, students!A:E, 4, FALSE)</f>
        <v>Legon Senior</v>
      </c>
      <c r="I3" s="4" t="str">
        <f>VLOOKUP(H3,Data_Cleaning_log!$D$3:$E$8,2,0)</f>
        <v>Greater Accra</v>
      </c>
      <c r="J3" s="4" t="str">
        <f>VLOOKUP(C3,subjects!$A$1:$C$6,2,0)</f>
        <v>Science</v>
      </c>
      <c r="K3" s="4" t="str">
        <f>VLOOKUP(C3,subjects!$A$1:$C$6,3,0)</f>
        <v>Ms. Aidoo</v>
      </c>
      <c r="M3" s="4">
        <f>IFERROR(__xludf.DUMMYFUNCTION("""COMPUTED_VALUE"""),39.0)</f>
        <v>39</v>
      </c>
      <c r="N3" s="4">
        <f>IFERROR(__xludf.DUMMYFUNCTION("""COMPUTED_VALUE"""),68.56410256410257)</f>
        <v>68.56410256</v>
      </c>
      <c r="O3" s="4">
        <f>IFERROR(__xludf.DUMMYFUNCTION("""COMPUTED_VALUE"""),42.0)</f>
        <v>42</v>
      </c>
      <c r="P3" s="4">
        <f>IFERROR(__xludf.DUMMYFUNCTION("""COMPUTED_VALUE"""),97.0)</f>
        <v>97</v>
      </c>
    </row>
    <row r="4">
      <c r="A4" s="3" t="s">
        <v>92</v>
      </c>
      <c r="B4" s="3" t="s">
        <v>60</v>
      </c>
      <c r="C4" s="3" t="s">
        <v>76</v>
      </c>
      <c r="D4" s="3">
        <v>44.0</v>
      </c>
      <c r="E4" s="5">
        <v>45347.0</v>
      </c>
      <c r="F4" s="4" t="str">
        <f>VLOOKUP(B4, students!A:E, 2, FALSE)</f>
        <v>Akua Boateng</v>
      </c>
      <c r="G4" s="4" t="str">
        <f>VLOOKUP(F4,Data_Cleaning_log!$A$2:$B$18,2)</f>
        <v>Female </v>
      </c>
      <c r="H4" s="4" t="str">
        <f>VLOOKUP(B4, students!A:E, 4, FALSE)</f>
        <v>Tamale Sec</v>
      </c>
      <c r="I4" s="4" t="str">
        <f>VLOOKUP(H4,Data_Cleaning_log!$D$3:$E$8,2,0)</f>
        <v>Northern</v>
      </c>
      <c r="J4" s="4" t="str">
        <f>VLOOKUP(C4,subjects!$A$1:$C$6,2,0)</f>
        <v>ICT</v>
      </c>
      <c r="K4" s="4" t="str">
        <f>VLOOKUP(C4,subjects!$A$1:$C$6,3,0)</f>
        <v>Mr. Boateng</v>
      </c>
    </row>
    <row r="5">
      <c r="A5" s="3" t="s">
        <v>93</v>
      </c>
      <c r="B5" s="3" t="s">
        <v>45</v>
      </c>
      <c r="C5" s="3" t="s">
        <v>79</v>
      </c>
      <c r="D5" s="3">
        <v>61.0</v>
      </c>
      <c r="E5" s="5">
        <v>45352.0</v>
      </c>
      <c r="F5" s="4" t="str">
        <f>VLOOKUP(B5, students!A:E, 2, FALSE)</f>
        <v>Kwame Ofori</v>
      </c>
      <c r="G5" s="4" t="str">
        <f>VLOOKUP(F5,Data_Cleaning_log!$A$2:$B$18,2)</f>
        <v>Male</v>
      </c>
      <c r="H5" s="4" t="str">
        <f>VLOOKUP(B5, students!A:E, 4, FALSE)</f>
        <v>Legon Senior</v>
      </c>
      <c r="I5" s="4" t="str">
        <f>VLOOKUP(H5,Data_Cleaning_log!$D$3:$E$8,2,0)</f>
        <v>Greater Accra</v>
      </c>
      <c r="J5" s="4" t="str">
        <f>VLOOKUP(C5,subjects!$A$1:$C$6,2,0)</f>
        <v>Social Studies</v>
      </c>
      <c r="K5" s="4" t="str">
        <f>VLOOKUP(C5,subjects!$A$1:$C$6,3,0)</f>
        <v>Ms. Aidoo</v>
      </c>
    </row>
    <row r="6">
      <c r="A6" s="3" t="s">
        <v>94</v>
      </c>
      <c r="B6" s="3" t="s">
        <v>26</v>
      </c>
      <c r="C6" s="3" t="s">
        <v>68</v>
      </c>
      <c r="D6" s="3">
        <v>68.0</v>
      </c>
      <c r="E6" s="5">
        <v>45354.0</v>
      </c>
      <c r="F6" s="4" t="str">
        <f>VLOOKUP(B6, students!A:E, 2, FALSE)</f>
        <v>Kojo Boateng</v>
      </c>
      <c r="G6" s="3" t="s">
        <v>28</v>
      </c>
      <c r="H6" s="4" t="str">
        <f>VLOOKUP(B6, students!A:E, 4, FALSE)</f>
        <v>Legon Senior</v>
      </c>
      <c r="I6" s="4" t="str">
        <f>VLOOKUP(H6,Data_Cleaning_log!$D$3:$E$8,2,0)</f>
        <v>Greater Accra</v>
      </c>
      <c r="J6" s="4" t="str">
        <f>VLOOKUP(C6,subjects!$A$1:$C$6,2,0)</f>
        <v>Math</v>
      </c>
      <c r="K6" s="4" t="str">
        <f>VLOOKUP(C6,subjects!$A$1:$C$6,3,0)</f>
        <v>Mr. Koomson</v>
      </c>
    </row>
    <row r="7">
      <c r="A7" s="3" t="s">
        <v>95</v>
      </c>
      <c r="B7" s="3" t="s">
        <v>40</v>
      </c>
      <c r="C7" s="3" t="s">
        <v>79</v>
      </c>
      <c r="D7" s="3">
        <v>94.0</v>
      </c>
      <c r="E7" s="5">
        <v>45361.0</v>
      </c>
      <c r="F7" s="4" t="str">
        <f>VLOOKUP(B7, students!A:E, 2, FALSE)</f>
        <v>Yaw Mensah</v>
      </c>
      <c r="G7" s="4" t="str">
        <f>VLOOKUP(F7,Data_Cleaning_log!$A$2:$B$18,2)</f>
        <v>Male</v>
      </c>
      <c r="H7" s="4" t="str">
        <f>VLOOKUP(B7, students!A:E, 4, FALSE)</f>
        <v>Legon Senior</v>
      </c>
      <c r="I7" s="4" t="str">
        <f>VLOOKUP(H7,Data_Cleaning_log!$D$3:$E$8,2,0)</f>
        <v>Greater Accra</v>
      </c>
      <c r="J7" s="4" t="str">
        <f>VLOOKUP(C7,subjects!$A$1:$C$6,2,0)</f>
        <v>Social Studies</v>
      </c>
      <c r="K7" s="4" t="str">
        <f>VLOOKUP(C7,subjects!$A$1:$C$6,3,0)</f>
        <v>Ms. Aidoo</v>
      </c>
    </row>
    <row r="8">
      <c r="A8" s="3" t="s">
        <v>96</v>
      </c>
      <c r="B8" s="3" t="s">
        <v>53</v>
      </c>
      <c r="C8" s="3" t="s">
        <v>76</v>
      </c>
      <c r="D8" s="3">
        <v>42.0</v>
      </c>
      <c r="E8" s="5">
        <v>45362.0</v>
      </c>
      <c r="F8" s="4" t="str">
        <f>VLOOKUP(B8, students!A:E, 2, FALSE)</f>
        <v>Kwame Boateng</v>
      </c>
      <c r="G8" s="4" t="str">
        <f>VLOOKUP(F8,Data_Cleaning_log!$A$2:$B$18,2)</f>
        <v>Male</v>
      </c>
      <c r="H8" s="4" t="str">
        <f>VLOOKUP(B8, students!A:E, 4, FALSE)</f>
        <v>Tamale Sec</v>
      </c>
      <c r="I8" s="4" t="str">
        <f>VLOOKUP(H8,Data_Cleaning_log!$D$3:$E$8,2,0)</f>
        <v>Northern</v>
      </c>
      <c r="J8" s="4" t="str">
        <f>VLOOKUP(C8,subjects!$A$1:$C$6,2,0)</f>
        <v>ICT</v>
      </c>
      <c r="K8" s="4" t="str">
        <f>VLOOKUP(C8,subjects!$A$1:$C$6,3,0)</f>
        <v>Mr. Boateng</v>
      </c>
    </row>
    <row r="9">
      <c r="A9" s="3" t="s">
        <v>97</v>
      </c>
      <c r="B9" s="3" t="s">
        <v>60</v>
      </c>
      <c r="C9" s="3" t="s">
        <v>76</v>
      </c>
      <c r="D9" s="3">
        <v>51.0</v>
      </c>
      <c r="E9" s="5">
        <v>45374.0</v>
      </c>
      <c r="F9" s="4" t="str">
        <f>VLOOKUP(B9, students!A:E, 2, FALSE)</f>
        <v>Akua Boateng</v>
      </c>
      <c r="G9" s="4" t="str">
        <f>VLOOKUP(F9,Data_Cleaning_log!$A$2:$B$18,2)</f>
        <v>Female </v>
      </c>
      <c r="H9" s="4" t="str">
        <f>VLOOKUP(B9, students!A:E, 4, FALSE)</f>
        <v>Tamale Sec</v>
      </c>
      <c r="I9" s="4" t="str">
        <f>VLOOKUP(H9,Data_Cleaning_log!$D$3:$E$8,2,0)</f>
        <v>Northern</v>
      </c>
      <c r="J9" s="4" t="str">
        <f>VLOOKUP(C9,subjects!$A$1:$C$6,2,0)</f>
        <v>ICT</v>
      </c>
      <c r="K9" s="4" t="str">
        <f>VLOOKUP(C9,subjects!$A$1:$C$6,3,0)</f>
        <v>Mr. Boateng</v>
      </c>
    </row>
    <row r="10">
      <c r="A10" s="3" t="s">
        <v>98</v>
      </c>
      <c r="B10" s="3" t="s">
        <v>54</v>
      </c>
      <c r="C10" s="3" t="s">
        <v>76</v>
      </c>
      <c r="D10" s="3">
        <v>65.0</v>
      </c>
      <c r="E10" s="5">
        <v>45388.0</v>
      </c>
      <c r="F10" s="4" t="str">
        <f>VLOOKUP(B10, students!A:E, 2, FALSE)</f>
        <v>Akua Adjei</v>
      </c>
      <c r="G10" s="4" t="str">
        <f>VLOOKUP(F10,Data_Cleaning_log!$A$2:$B$18,2)</f>
        <v>Female </v>
      </c>
      <c r="H10" s="4" t="str">
        <f>VLOOKUP(B10, students!A:E, 4, FALSE)</f>
        <v>Akosombo High</v>
      </c>
      <c r="I10" s="4" t="str">
        <f>VLOOKUP(H10,Data_Cleaning_log!$D$3:$E$8,2,0)</f>
        <v>Eastern</v>
      </c>
      <c r="J10" s="4" t="str">
        <f>VLOOKUP(C10,subjects!$A$1:$C$6,2,0)</f>
        <v>ICT</v>
      </c>
      <c r="K10" s="4" t="str">
        <f>VLOOKUP(C10,subjects!$A$1:$C$6,3,0)</f>
        <v>Mr. Boateng</v>
      </c>
    </row>
    <row r="11">
      <c r="A11" s="3" t="s">
        <v>99</v>
      </c>
      <c r="B11" s="3" t="s">
        <v>21</v>
      </c>
      <c r="C11" s="3" t="s">
        <v>79</v>
      </c>
      <c r="D11" s="3">
        <v>55.0</v>
      </c>
      <c r="E11" s="5">
        <v>45392.0</v>
      </c>
      <c r="F11" s="4" t="str">
        <f>VLOOKUP(B11, students!A:E, 2, FALSE)</f>
        <v>Afua Adjei</v>
      </c>
      <c r="G11" s="4" t="str">
        <f>VLOOKUP(F11,Data_Cleaning_log!$A$2:$B$18,2)</f>
        <v>Female </v>
      </c>
      <c r="H11" s="4" t="str">
        <f>VLOOKUP(B11, students!A:E, 4, FALSE)</f>
        <v>Kumasi Tech</v>
      </c>
      <c r="I11" s="4" t="str">
        <f>VLOOKUP(H11,Data_Cleaning_log!$D$3:$E$8,2,0)</f>
        <v>Ashanti</v>
      </c>
      <c r="J11" s="4" t="str">
        <f>VLOOKUP(C11,subjects!$A$1:$C$6,2,0)</f>
        <v>Social Studies</v>
      </c>
      <c r="K11" s="4" t="str">
        <f>VLOOKUP(C11,subjects!$A$1:$C$6,3,0)</f>
        <v>Ms. Aidoo</v>
      </c>
    </row>
    <row r="12">
      <c r="A12" s="3" t="s">
        <v>100</v>
      </c>
      <c r="B12" s="3" t="s">
        <v>45</v>
      </c>
      <c r="C12" s="3" t="s">
        <v>76</v>
      </c>
      <c r="D12" s="3">
        <v>90.0</v>
      </c>
      <c r="E12" s="5">
        <v>45392.0</v>
      </c>
      <c r="F12" s="4" t="str">
        <f>VLOOKUP(B12, students!A:E, 2, FALSE)</f>
        <v>Kwame Ofori</v>
      </c>
      <c r="G12" s="4" t="str">
        <f>VLOOKUP(F12,Data_Cleaning_log!$A$2:$B$18,2)</f>
        <v>Male</v>
      </c>
      <c r="H12" s="4" t="str">
        <f>VLOOKUP(B12, students!A:E, 4, FALSE)</f>
        <v>Legon Senior</v>
      </c>
      <c r="I12" s="4" t="str">
        <f>VLOOKUP(H12,Data_Cleaning_log!$D$3:$E$8,2,0)</f>
        <v>Greater Accra</v>
      </c>
      <c r="J12" s="4" t="str">
        <f>VLOOKUP(C12,subjects!$A$1:$C$6,2,0)</f>
        <v>ICT</v>
      </c>
      <c r="K12" s="4" t="str">
        <f>VLOOKUP(C12,subjects!$A$1:$C$6,3,0)</f>
        <v>Mr. Boateng</v>
      </c>
    </row>
    <row r="13">
      <c r="A13" s="3" t="s">
        <v>101</v>
      </c>
      <c r="B13" s="3" t="s">
        <v>21</v>
      </c>
      <c r="C13" s="3" t="s">
        <v>79</v>
      </c>
      <c r="D13" s="3">
        <v>76.0</v>
      </c>
      <c r="E13" s="5">
        <v>45414.0</v>
      </c>
      <c r="F13" s="4" t="str">
        <f>VLOOKUP(B13, students!A:E, 2, FALSE)</f>
        <v>Afua Adjei</v>
      </c>
      <c r="G13" s="4" t="str">
        <f>VLOOKUP(F13,Data_Cleaning_log!$A$2:$B$18,2)</f>
        <v>Female </v>
      </c>
      <c r="H13" s="4" t="str">
        <f>VLOOKUP(B13, students!A:E, 4, FALSE)</f>
        <v>Kumasi Tech</v>
      </c>
      <c r="I13" s="4" t="str">
        <f>VLOOKUP(H13,Data_Cleaning_log!$D$3:$E$8,2,0)</f>
        <v>Ashanti</v>
      </c>
      <c r="J13" s="4" t="str">
        <f>VLOOKUP(C13,subjects!$A$1:$C$6,2,0)</f>
        <v>Social Studies</v>
      </c>
      <c r="K13" s="4" t="str">
        <f>VLOOKUP(C13,subjects!$A$1:$C$6,3,0)</f>
        <v>Ms. Aidoo</v>
      </c>
    </row>
    <row r="14">
      <c r="A14" s="3" t="s">
        <v>102</v>
      </c>
      <c r="B14" s="3" t="s">
        <v>58</v>
      </c>
      <c r="C14" s="3" t="s">
        <v>76</v>
      </c>
      <c r="D14" s="3">
        <v>61.0</v>
      </c>
      <c r="E14" s="5">
        <v>45453.0</v>
      </c>
      <c r="F14" s="4" t="str">
        <f>VLOOKUP(B14, students!A:E, 2, FALSE)</f>
        <v>Akua Boateng</v>
      </c>
      <c r="G14" s="4" t="str">
        <f>VLOOKUP(F14,Data_Cleaning_log!$A$2:$B$18,2)</f>
        <v>Female </v>
      </c>
      <c r="H14" s="4" t="str">
        <f>VLOOKUP(B14, students!A:E, 4, FALSE)</f>
        <v>Akosombo High</v>
      </c>
      <c r="I14" s="4" t="str">
        <f>VLOOKUP(H14,Data_Cleaning_log!$D$3:$E$8,2,0)</f>
        <v>Eastern</v>
      </c>
      <c r="J14" s="4" t="str">
        <f>VLOOKUP(C14,subjects!$A$1:$C$6,2,0)</f>
        <v>ICT</v>
      </c>
      <c r="K14" s="4" t="str">
        <f>VLOOKUP(C14,subjects!$A$1:$C$6,3,0)</f>
        <v>Mr. Boateng</v>
      </c>
    </row>
    <row r="15">
      <c r="A15" s="3" t="s">
        <v>103</v>
      </c>
      <c r="B15" s="3" t="s">
        <v>40</v>
      </c>
      <c r="C15" s="3" t="s">
        <v>73</v>
      </c>
      <c r="D15" s="3">
        <v>96.0</v>
      </c>
      <c r="E15" s="6">
        <v>45460.0</v>
      </c>
      <c r="F15" s="4" t="str">
        <f>VLOOKUP(B15, students!A:E, 2, FALSE)</f>
        <v>Yaw Mensah</v>
      </c>
      <c r="G15" s="4" t="str">
        <f>VLOOKUP(F15,Data_Cleaning_log!$A$2:$B$18,2)</f>
        <v>Male</v>
      </c>
      <c r="H15" s="4" t="str">
        <f>VLOOKUP(B15, students!A:E, 4, FALSE)</f>
        <v>Legon Senior</v>
      </c>
      <c r="I15" s="4" t="str">
        <f>VLOOKUP(H15,Data_Cleaning_log!$D$3:$E$8,2,0)</f>
        <v>Greater Accra</v>
      </c>
      <c r="J15" s="4" t="str">
        <f>VLOOKUP(C15,subjects!$A$1:$C$6,2,0)</f>
        <v>Science</v>
      </c>
      <c r="K15" s="4" t="str">
        <f>VLOOKUP(C15,subjects!$A$1:$C$6,3,0)</f>
        <v>Ms. Aidoo</v>
      </c>
    </row>
    <row r="16">
      <c r="A16" s="3" t="s">
        <v>104</v>
      </c>
      <c r="B16" s="3" t="s">
        <v>17</v>
      </c>
      <c r="C16" s="3" t="s">
        <v>76</v>
      </c>
      <c r="D16" s="3">
        <v>68.0</v>
      </c>
      <c r="E16" s="5">
        <v>45486.0</v>
      </c>
      <c r="F16" s="4" t="str">
        <f>VLOOKUP(B16, students!A:E, 2, FALSE)</f>
        <v>Esi Dapaah</v>
      </c>
      <c r="G16" s="4" t="str">
        <f>VLOOKUP(F16,Data_Cleaning_log!$A$2:$B$18,2)</f>
        <v>Female </v>
      </c>
      <c r="H16" s="4" t="str">
        <f>VLOOKUP(B16, students!A:E, 4, FALSE)</f>
        <v>Tamale Sec</v>
      </c>
      <c r="I16" s="4" t="str">
        <f>VLOOKUP(H16,Data_Cleaning_log!$D$3:$E$8,2,0)</f>
        <v>Northern</v>
      </c>
      <c r="J16" s="4" t="str">
        <f>VLOOKUP(C16,subjects!$A$1:$C$6,2,0)</f>
        <v>ICT</v>
      </c>
      <c r="K16" s="4" t="str">
        <f>VLOOKUP(C16,subjects!$A$1:$C$6,3,0)</f>
        <v>Mr. Boateng</v>
      </c>
    </row>
    <row r="17">
      <c r="A17" s="3" t="s">
        <v>105</v>
      </c>
      <c r="B17" s="3" t="s">
        <v>43</v>
      </c>
      <c r="C17" s="3" t="s">
        <v>79</v>
      </c>
      <c r="D17" s="3">
        <v>53.0</v>
      </c>
      <c r="E17" s="6">
        <v>45486.0</v>
      </c>
      <c r="F17" s="4" t="str">
        <f>VLOOKUP(B17, students!A:E, 2, FALSE)</f>
        <v>Yaw Mensah</v>
      </c>
      <c r="G17" s="4" t="str">
        <f>VLOOKUP(F17,Data_Cleaning_log!$A$2:$B$18,2)</f>
        <v>Male</v>
      </c>
      <c r="H17" s="4" t="str">
        <f>VLOOKUP(B17, students!A:E, 4, FALSE)</f>
        <v>Tamale Sec</v>
      </c>
      <c r="I17" s="4" t="str">
        <f>VLOOKUP(H17,Data_Cleaning_log!$D$3:$E$8,2,0)</f>
        <v>Northern</v>
      </c>
      <c r="J17" s="4" t="str">
        <f>VLOOKUP(C17,subjects!$A$1:$C$6,2,0)</f>
        <v>Social Studies</v>
      </c>
      <c r="K17" s="4" t="str">
        <f>VLOOKUP(C17,subjects!$A$1:$C$6,3,0)</f>
        <v>Ms. Aidoo</v>
      </c>
    </row>
    <row r="18">
      <c r="A18" s="3" t="s">
        <v>106</v>
      </c>
      <c r="B18" s="3" t="s">
        <v>47</v>
      </c>
      <c r="C18" s="3" t="s">
        <v>71</v>
      </c>
      <c r="D18" s="3">
        <v>67.0</v>
      </c>
      <c r="E18" s="5">
        <v>45514.0</v>
      </c>
      <c r="F18" s="4" t="str">
        <f>VLOOKUP(B18, students!A:E, 2, FALSE)</f>
        <v>Afua Ofori</v>
      </c>
      <c r="G18" s="4" t="str">
        <f>VLOOKUP(F18,Data_Cleaning_log!$A$2:$B$18,2)</f>
        <v>Female </v>
      </c>
      <c r="H18" s="4" t="str">
        <f>VLOOKUP(B18, students!A:E, 4, FALSE)</f>
        <v>Legon Senior</v>
      </c>
      <c r="I18" s="4" t="str">
        <f>VLOOKUP(H18,Data_Cleaning_log!$D$3:$E$8,2,0)</f>
        <v>Greater Accra</v>
      </c>
      <c r="J18" s="4" t="str">
        <f>VLOOKUP(C18,subjects!$A$1:$C$6,2,0)</f>
        <v>English</v>
      </c>
      <c r="K18" s="4" t="str">
        <f>VLOOKUP(C18,subjects!$A$1:$C$6,3,0)</f>
        <v>Mr. Koomson</v>
      </c>
    </row>
    <row r="19">
      <c r="A19" s="3" t="s">
        <v>107</v>
      </c>
      <c r="B19" s="3" t="s">
        <v>56</v>
      </c>
      <c r="C19" s="3" t="s">
        <v>76</v>
      </c>
      <c r="D19" s="3">
        <v>44.0</v>
      </c>
      <c r="E19" s="6">
        <v>45532.0</v>
      </c>
      <c r="F19" s="4" t="str">
        <f>VLOOKUP(B19, students!A:E, 2, FALSE)</f>
        <v>Afua Dapaah</v>
      </c>
      <c r="G19" s="4" t="str">
        <f>VLOOKUP(F19,Data_Cleaning_log!$A$2:$B$18,2)</f>
        <v>Female </v>
      </c>
      <c r="H19" s="4" t="str">
        <f>VLOOKUP(B19, students!A:E, 4, FALSE)</f>
        <v>Kumasi Tech</v>
      </c>
      <c r="I19" s="4" t="str">
        <f>VLOOKUP(H19,Data_Cleaning_log!$D$3:$E$8,2,0)</f>
        <v>Ashanti</v>
      </c>
      <c r="J19" s="4" t="str">
        <f>VLOOKUP(C19,subjects!$A$1:$C$6,2,0)</f>
        <v>ICT</v>
      </c>
      <c r="K19" s="4" t="str">
        <f>VLOOKUP(C19,subjects!$A$1:$C$6,3,0)</f>
        <v>Mr. Boateng</v>
      </c>
    </row>
    <row r="20">
      <c r="A20" s="3" t="s">
        <v>108</v>
      </c>
      <c r="B20" s="3" t="s">
        <v>38</v>
      </c>
      <c r="C20" s="3" t="s">
        <v>71</v>
      </c>
      <c r="D20" s="3">
        <v>86.0</v>
      </c>
      <c r="E20" s="5">
        <v>45534.0</v>
      </c>
      <c r="F20" s="4" t="str">
        <f>VLOOKUP(B20, students!A:E, 2, FALSE)</f>
        <v>Kwame Boateng</v>
      </c>
      <c r="G20" s="4" t="str">
        <f>VLOOKUP(F20,Data_Cleaning_log!$A$2:$B$18,2)</f>
        <v>Male</v>
      </c>
      <c r="H20" s="4" t="str">
        <f>VLOOKUP(B20, students!A:E, 4, FALSE)</f>
        <v>Legon Senior</v>
      </c>
      <c r="I20" s="4" t="str">
        <f>VLOOKUP(H20,Data_Cleaning_log!$D$3:$E$8,2,0)</f>
        <v>Greater Accra</v>
      </c>
      <c r="J20" s="4" t="str">
        <f>VLOOKUP(C20,subjects!$A$1:$C$6,2,0)</f>
        <v>English</v>
      </c>
      <c r="K20" s="4" t="str">
        <f>VLOOKUP(C20,subjects!$A$1:$C$6,3,0)</f>
        <v>Mr. Koomson</v>
      </c>
    </row>
    <row r="21">
      <c r="A21" s="3" t="s">
        <v>109</v>
      </c>
      <c r="B21" s="3" t="s">
        <v>45</v>
      </c>
      <c r="C21" s="3" t="s">
        <v>73</v>
      </c>
      <c r="D21" s="3">
        <v>88.0</v>
      </c>
      <c r="E21" s="5">
        <v>45544.0</v>
      </c>
      <c r="F21" s="4" t="str">
        <f>VLOOKUP(B21, students!A:E, 2, FALSE)</f>
        <v>Kwame Ofori</v>
      </c>
      <c r="G21" s="4" t="str">
        <f>VLOOKUP(F21,Data_Cleaning_log!$A$2:$B$18,2)</f>
        <v>Male</v>
      </c>
      <c r="H21" s="4" t="str">
        <f>VLOOKUP(B21, students!A:E, 4, FALSE)</f>
        <v>Legon Senior</v>
      </c>
      <c r="I21" s="4" t="str">
        <f>VLOOKUP(H21,Data_Cleaning_log!$D$3:$E$8,2,0)</f>
        <v>Greater Accra</v>
      </c>
      <c r="J21" s="4" t="str">
        <f>VLOOKUP(C21,subjects!$A$1:$C$6,2,0)</f>
        <v>Science</v>
      </c>
      <c r="K21" s="4" t="str">
        <f>VLOOKUP(C21,subjects!$A$1:$C$6,3,0)</f>
        <v>Ms. Aidoo</v>
      </c>
    </row>
    <row r="22">
      <c r="A22" s="3" t="s">
        <v>110</v>
      </c>
      <c r="B22" s="3" t="s">
        <v>26</v>
      </c>
      <c r="C22" s="3" t="s">
        <v>68</v>
      </c>
      <c r="D22" s="3">
        <v>69.0</v>
      </c>
      <c r="E22" s="5">
        <v>45546.0</v>
      </c>
      <c r="F22" s="4" t="str">
        <f>VLOOKUP(B22, students!A:E, 2, FALSE)</f>
        <v>Kojo Boateng</v>
      </c>
      <c r="G22" s="3" t="s">
        <v>28</v>
      </c>
      <c r="H22" s="4" t="str">
        <f>VLOOKUP(B22, students!A:E, 4, FALSE)</f>
        <v>Legon Senior</v>
      </c>
      <c r="I22" s="4" t="str">
        <f>VLOOKUP(H22,Data_Cleaning_log!$D$3:$E$8,2,0)</f>
        <v>Greater Accra</v>
      </c>
      <c r="J22" s="4" t="str">
        <f>VLOOKUP(C22,subjects!$A$1:$C$6,2,0)</f>
        <v>Math</v>
      </c>
      <c r="K22" s="4" t="str">
        <f>VLOOKUP(C22,subjects!$A$1:$C$6,3,0)</f>
        <v>Mr. Koomson</v>
      </c>
    </row>
    <row r="23">
      <c r="A23" s="3" t="s">
        <v>111</v>
      </c>
      <c r="B23" s="3" t="s">
        <v>60</v>
      </c>
      <c r="C23" s="3" t="s">
        <v>73</v>
      </c>
      <c r="D23" s="3">
        <v>85.0</v>
      </c>
      <c r="E23" s="5">
        <v>45547.0</v>
      </c>
      <c r="F23" s="4" t="str">
        <f>VLOOKUP(B23, students!A:E, 2, FALSE)</f>
        <v>Akua Boateng</v>
      </c>
      <c r="G23" s="4" t="str">
        <f>VLOOKUP(F23,Data_Cleaning_log!$A$2:$B$18,2)</f>
        <v>Female </v>
      </c>
      <c r="H23" s="4" t="str">
        <f>VLOOKUP(B23, students!A:E, 4, FALSE)</f>
        <v>Tamale Sec</v>
      </c>
      <c r="I23" s="4" t="str">
        <f>VLOOKUP(H23,Data_Cleaning_log!$D$3:$E$8,2,0)</f>
        <v>Northern</v>
      </c>
      <c r="J23" s="4" t="str">
        <f>VLOOKUP(C23,subjects!$A$1:$C$6,2,0)</f>
        <v>Science</v>
      </c>
      <c r="K23" s="4" t="str">
        <f>VLOOKUP(C23,subjects!$A$1:$C$6,3,0)</f>
        <v>Ms. Aidoo</v>
      </c>
    </row>
    <row r="24">
      <c r="A24" s="3" t="s">
        <v>112</v>
      </c>
      <c r="B24" s="3" t="s">
        <v>51</v>
      </c>
      <c r="C24" s="3" t="s">
        <v>76</v>
      </c>
      <c r="D24" s="3">
        <v>91.0</v>
      </c>
      <c r="E24" s="6">
        <v>45563.0</v>
      </c>
      <c r="F24" s="4" t="str">
        <f>VLOOKUP(B24, students!A:E, 2, FALSE)</f>
        <v>Kwame Adjei</v>
      </c>
      <c r="G24" s="4" t="str">
        <f>VLOOKUP(F24,Data_Cleaning_log!$A$2:$B$18,2)</f>
        <v>Male</v>
      </c>
      <c r="H24" s="4" t="str">
        <f>VLOOKUP(B24, students!A:E, 4, FALSE)</f>
        <v>Cape Coast High</v>
      </c>
      <c r="I24" s="4" t="str">
        <f>VLOOKUP(H24,Data_Cleaning_log!$D$3:$E$8,2,0)</f>
        <v>Central</v>
      </c>
      <c r="J24" s="4" t="str">
        <f>VLOOKUP(C24,subjects!$A$1:$C$6,2,0)</f>
        <v>ICT</v>
      </c>
      <c r="K24" s="4" t="str">
        <f>VLOOKUP(C24,subjects!$A$1:$C$6,3,0)</f>
        <v>Mr. Boateng</v>
      </c>
    </row>
    <row r="25">
      <c r="A25" s="3" t="s">
        <v>113</v>
      </c>
      <c r="B25" s="3" t="s">
        <v>38</v>
      </c>
      <c r="C25" s="3" t="s">
        <v>71</v>
      </c>
      <c r="D25" s="3">
        <v>44.0</v>
      </c>
      <c r="E25" s="6">
        <v>45584.0</v>
      </c>
      <c r="F25" s="4" t="str">
        <f>VLOOKUP(B25, students!A:E, 2, FALSE)</f>
        <v>Kwame Boateng</v>
      </c>
      <c r="G25" s="4" t="str">
        <f>VLOOKUP(F25,Data_Cleaning_log!$A$2:$B$18,2)</f>
        <v>Male</v>
      </c>
      <c r="H25" s="4" t="str">
        <f>VLOOKUP(B25, students!A:E, 4, FALSE)</f>
        <v>Legon Senior</v>
      </c>
      <c r="I25" s="4" t="str">
        <f>VLOOKUP(H25,Data_Cleaning_log!$D$3:$E$8,2,0)</f>
        <v>Greater Accra</v>
      </c>
      <c r="J25" s="4" t="str">
        <f>VLOOKUP(C25,subjects!$A$1:$C$6,2,0)</f>
        <v>English</v>
      </c>
      <c r="K25" s="4" t="str">
        <f>VLOOKUP(C25,subjects!$A$1:$C$6,3,0)</f>
        <v>Mr. Koomson</v>
      </c>
    </row>
    <row r="26">
      <c r="A26" s="3" t="s">
        <v>114</v>
      </c>
      <c r="B26" s="3" t="s">
        <v>30</v>
      </c>
      <c r="C26" s="3" t="s">
        <v>71</v>
      </c>
      <c r="D26" s="3">
        <v>51.0</v>
      </c>
      <c r="E26" s="5">
        <v>45613.0</v>
      </c>
      <c r="F26" s="4" t="str">
        <f>VLOOKUP(B26, students!A:E, 2, FALSE)</f>
        <v>Kojo Ofori</v>
      </c>
      <c r="G26" s="4" t="str">
        <f>VLOOKUP(F26,Data_Cleaning_log!$A$2:$B$18,2)</f>
        <v>Male</v>
      </c>
      <c r="H26" s="4" t="str">
        <f>VLOOKUP(B26, students!A:E, 4, FALSE)</f>
        <v>Akosombo High</v>
      </c>
      <c r="I26" s="4" t="str">
        <f>VLOOKUP(H26,Data_Cleaning_log!$D$3:$E$8,2,0)</f>
        <v>Eastern</v>
      </c>
      <c r="J26" s="4" t="str">
        <f>VLOOKUP(C26,subjects!$A$1:$C$6,2,0)</f>
        <v>English</v>
      </c>
      <c r="K26" s="4" t="str">
        <f>VLOOKUP(C26,subjects!$A$1:$C$6,3,0)</f>
        <v>Mr. Koomson</v>
      </c>
    </row>
    <row r="27">
      <c r="A27" s="3" t="s">
        <v>115</v>
      </c>
      <c r="B27" s="3" t="s">
        <v>51</v>
      </c>
      <c r="C27" s="3" t="s">
        <v>79</v>
      </c>
      <c r="D27" s="3">
        <v>55.0</v>
      </c>
      <c r="E27" s="5">
        <v>45636.0</v>
      </c>
      <c r="F27" s="4" t="str">
        <f>VLOOKUP(B27, students!A:E, 2, FALSE)</f>
        <v>Kwame Adjei</v>
      </c>
      <c r="G27" s="4" t="str">
        <f>VLOOKUP(F27,Data_Cleaning_log!$A$2:$B$18,2)</f>
        <v>Male</v>
      </c>
      <c r="H27" s="4" t="str">
        <f>VLOOKUP(B27, students!A:E, 4, FALSE)</f>
        <v>Cape Coast High</v>
      </c>
      <c r="I27" s="4" t="str">
        <f>VLOOKUP(H27,Data_Cleaning_log!$D$3:$E$8,2,0)</f>
        <v>Central</v>
      </c>
      <c r="J27" s="4" t="str">
        <f>VLOOKUP(C27,subjects!$A$1:$C$6,2,0)</f>
        <v>Social Studies</v>
      </c>
      <c r="K27" s="4" t="str">
        <f>VLOOKUP(C27,subjects!$A$1:$C$6,3,0)</f>
        <v>Ms. Aidoo</v>
      </c>
    </row>
    <row r="28">
      <c r="A28" s="3" t="s">
        <v>116</v>
      </c>
      <c r="B28" s="3" t="s">
        <v>63</v>
      </c>
      <c r="C28" s="3" t="s">
        <v>71</v>
      </c>
      <c r="D28" s="3">
        <v>65.0</v>
      </c>
      <c r="E28" s="5">
        <v>45639.0</v>
      </c>
      <c r="F28" s="4" t="str">
        <f>VLOOKUP(B28, students!A:E, 2, FALSE)</f>
        <v>Akua Dapaah</v>
      </c>
      <c r="G28" s="4" t="str">
        <f>VLOOKUP(F28,Data_Cleaning_log!$A$2:$B$18,2)</f>
        <v>Female </v>
      </c>
      <c r="H28" s="4" t="str">
        <f>VLOOKUP(B28, students!A:E, 4, FALSE)</f>
        <v>Tamale Sec</v>
      </c>
      <c r="I28" s="4" t="str">
        <f>VLOOKUP(H28,Data_Cleaning_log!$D$3:$E$8,2,0)</f>
        <v>Northern</v>
      </c>
      <c r="J28" s="4" t="str">
        <f>VLOOKUP(C28,subjects!$A$1:$C$6,2,0)</f>
        <v>English</v>
      </c>
      <c r="K28" s="4" t="str">
        <f>VLOOKUP(C28,subjects!$A$1:$C$6,3,0)</f>
        <v>Mr. Koomson</v>
      </c>
    </row>
    <row r="29">
      <c r="A29" s="3" t="s">
        <v>117</v>
      </c>
      <c r="B29" s="3" t="s">
        <v>17</v>
      </c>
      <c r="C29" s="3" t="s">
        <v>79</v>
      </c>
      <c r="D29" s="3">
        <v>65.0</v>
      </c>
      <c r="E29" s="5">
        <v>45702.0</v>
      </c>
      <c r="F29" s="4" t="str">
        <f>VLOOKUP(B29, students!A:E, 2, FALSE)</f>
        <v>Esi Dapaah</v>
      </c>
      <c r="G29" s="4" t="str">
        <f>VLOOKUP(F29,Data_Cleaning_log!$A$2:$B$18,2)</f>
        <v>Female </v>
      </c>
      <c r="H29" s="4" t="str">
        <f>VLOOKUP(B29, students!A:E, 4, FALSE)</f>
        <v>Tamale Sec</v>
      </c>
      <c r="I29" s="4" t="str">
        <f>VLOOKUP(H29,Data_Cleaning_log!$D$3:$E$8,2,0)</f>
        <v>Northern</v>
      </c>
      <c r="J29" s="4" t="str">
        <f>VLOOKUP(C29,subjects!$A$1:$C$6,2,0)</f>
        <v>Social Studies</v>
      </c>
      <c r="K29" s="4" t="str">
        <f>VLOOKUP(C29,subjects!$A$1:$C$6,3,0)</f>
        <v>Ms. Aidoo</v>
      </c>
    </row>
    <row r="30">
      <c r="A30" s="3" t="s">
        <v>118</v>
      </c>
      <c r="B30" s="3" t="s">
        <v>40</v>
      </c>
      <c r="C30" s="3" t="s">
        <v>68</v>
      </c>
      <c r="D30" s="3">
        <v>87.0</v>
      </c>
      <c r="E30" s="5">
        <v>45704.0</v>
      </c>
      <c r="F30" s="4" t="str">
        <f>VLOOKUP(B30, students!A:E, 2, FALSE)</f>
        <v>Yaw Mensah</v>
      </c>
      <c r="G30" s="4" t="str">
        <f>VLOOKUP(F30,Data_Cleaning_log!$A$2:$B$18,2)</f>
        <v>Male</v>
      </c>
      <c r="H30" s="4" t="str">
        <f>VLOOKUP(B30, students!A:E, 4, FALSE)</f>
        <v>Legon Senior</v>
      </c>
      <c r="I30" s="4" t="str">
        <f>VLOOKUP(H30,Data_Cleaning_log!$D$3:$E$8,2,0)</f>
        <v>Greater Accra</v>
      </c>
      <c r="J30" s="4" t="str">
        <f>VLOOKUP(C30,subjects!$A$1:$C$6,2,0)</f>
        <v>Math</v>
      </c>
      <c r="K30" s="4" t="str">
        <f>VLOOKUP(C30,subjects!$A$1:$C$6,3,0)</f>
        <v>Mr. Koomson</v>
      </c>
    </row>
    <row r="31">
      <c r="A31" s="3" t="s">
        <v>119</v>
      </c>
      <c r="B31" s="3" t="s">
        <v>53</v>
      </c>
      <c r="C31" s="3" t="s">
        <v>76</v>
      </c>
      <c r="D31" s="3">
        <v>60.0</v>
      </c>
      <c r="E31" s="5">
        <v>45708.0</v>
      </c>
      <c r="F31" s="4" t="str">
        <f>VLOOKUP(B31, students!A:E, 2, FALSE)</f>
        <v>Kwame Boateng</v>
      </c>
      <c r="G31" s="4" t="str">
        <f>VLOOKUP(F31,Data_Cleaning_log!$A$2:$B$18,2)</f>
        <v>Male</v>
      </c>
      <c r="H31" s="4" t="str">
        <f>VLOOKUP(B31, students!A:E, 4, FALSE)</f>
        <v>Tamale Sec</v>
      </c>
      <c r="I31" s="4" t="str">
        <f>VLOOKUP(H31,Data_Cleaning_log!$D$3:$E$8,2,0)</f>
        <v>Northern</v>
      </c>
      <c r="J31" s="4" t="str">
        <f>VLOOKUP(C31,subjects!$A$1:$C$6,2,0)</f>
        <v>ICT</v>
      </c>
      <c r="K31" s="4" t="str">
        <f>VLOOKUP(C31,subjects!$A$1:$C$6,3,0)</f>
        <v>Mr. Boateng</v>
      </c>
    </row>
    <row r="32">
      <c r="A32" s="3" t="s">
        <v>120</v>
      </c>
      <c r="B32" s="3" t="s">
        <v>56</v>
      </c>
      <c r="C32" s="3" t="s">
        <v>79</v>
      </c>
      <c r="D32" s="3">
        <v>78.0</v>
      </c>
      <c r="E32" s="5">
        <v>45724.0</v>
      </c>
      <c r="F32" s="4" t="str">
        <f>VLOOKUP(B32, students!A:E, 2, FALSE)</f>
        <v>Afua Dapaah</v>
      </c>
      <c r="G32" s="4" t="str">
        <f>VLOOKUP(F32,Data_Cleaning_log!$A$2:$B$18,2)</f>
        <v>Female </v>
      </c>
      <c r="H32" s="4" t="str">
        <f>VLOOKUP(B32, students!A:E, 4, FALSE)</f>
        <v>Kumasi Tech</v>
      </c>
      <c r="I32" s="4" t="str">
        <f>VLOOKUP(H32,Data_Cleaning_log!$D$3:$E$8,2,0)</f>
        <v>Ashanti</v>
      </c>
      <c r="J32" s="4" t="str">
        <f>VLOOKUP(C32,subjects!$A$1:$C$6,2,0)</f>
        <v>Social Studies</v>
      </c>
      <c r="K32" s="4" t="str">
        <f>VLOOKUP(C32,subjects!$A$1:$C$6,3,0)</f>
        <v>Ms. Aidoo</v>
      </c>
    </row>
    <row r="33">
      <c r="A33" s="3" t="s">
        <v>121</v>
      </c>
      <c r="B33" s="3" t="s">
        <v>53</v>
      </c>
      <c r="C33" s="3" t="s">
        <v>68</v>
      </c>
      <c r="D33" s="3">
        <v>75.0</v>
      </c>
      <c r="E33" s="5">
        <v>45745.0</v>
      </c>
      <c r="F33" s="4" t="str">
        <f>VLOOKUP(B33, students!A:E, 2, FALSE)</f>
        <v>Kwame Boateng</v>
      </c>
      <c r="G33" s="4" t="str">
        <f>VLOOKUP(F33,Data_Cleaning_log!$A$2:$B$18,2)</f>
        <v>Male</v>
      </c>
      <c r="H33" s="4" t="str">
        <f>VLOOKUP(B33, students!A:E, 4, FALSE)</f>
        <v>Tamale Sec</v>
      </c>
      <c r="I33" s="4" t="str">
        <f>VLOOKUP(H33,Data_Cleaning_log!$D$3:$E$8,2,0)</f>
        <v>Northern</v>
      </c>
      <c r="J33" s="4" t="str">
        <f>VLOOKUP(C33,subjects!$A$1:$C$6,2,0)</f>
        <v>Math</v>
      </c>
      <c r="K33" s="4" t="str">
        <f>VLOOKUP(C33,subjects!$A$1:$C$6,3,0)</f>
        <v>Mr. Koomson</v>
      </c>
    </row>
    <row r="34">
      <c r="A34" s="3" t="s">
        <v>122</v>
      </c>
      <c r="B34" s="3" t="s">
        <v>49</v>
      </c>
      <c r="C34" s="3" t="s">
        <v>71</v>
      </c>
      <c r="D34" s="3">
        <v>72.0</v>
      </c>
      <c r="E34" s="5">
        <v>45751.0</v>
      </c>
      <c r="F34" s="4" t="str">
        <f>VLOOKUP(B34, students!A:E, 2, FALSE)</f>
        <v>Akua Ofori</v>
      </c>
      <c r="G34" s="4" t="str">
        <f>VLOOKUP(F34,Data_Cleaning_log!$A$2:$B$18,2)</f>
        <v>Female </v>
      </c>
      <c r="H34" s="4" t="str">
        <f>VLOOKUP(B34, students!A:E, 4, FALSE)</f>
        <v>Legon Senior</v>
      </c>
      <c r="I34" s="4" t="str">
        <f>VLOOKUP(H34,Data_Cleaning_log!$D$3:$E$8,2,0)</f>
        <v>Greater Accra</v>
      </c>
      <c r="J34" s="4" t="str">
        <f>VLOOKUP(C34,subjects!$A$1:$C$6,2,0)</f>
        <v>English</v>
      </c>
      <c r="K34" s="4" t="str">
        <f>VLOOKUP(C34,subjects!$A$1:$C$6,3,0)</f>
        <v>Mr. Koomson</v>
      </c>
    </row>
    <row r="35">
      <c r="A35" s="3" t="s">
        <v>123</v>
      </c>
      <c r="B35" s="3" t="s">
        <v>61</v>
      </c>
      <c r="C35" s="3" t="s">
        <v>71</v>
      </c>
      <c r="D35" s="3">
        <v>69.0</v>
      </c>
      <c r="E35" s="5">
        <v>45770.0</v>
      </c>
      <c r="F35" s="4" t="str">
        <f>VLOOKUP(B35, students!A:E, 2, FALSE)</f>
        <v>Yaw Dapaah</v>
      </c>
      <c r="G35" s="4" t="str">
        <f>VLOOKUP(F35,Data_Cleaning_log!$A$2:$B$18,2)</f>
        <v>Male</v>
      </c>
      <c r="H35" s="4" t="str">
        <f>VLOOKUP(B35, students!A:E, 4, FALSE)</f>
        <v>Kumasi Tech</v>
      </c>
      <c r="I35" s="4" t="str">
        <f>VLOOKUP(H35,Data_Cleaning_log!$D$3:$E$8,2,0)</f>
        <v>Ashanti</v>
      </c>
      <c r="J35" s="4" t="str">
        <f>VLOOKUP(C35,subjects!$A$1:$C$6,2,0)</f>
        <v>English</v>
      </c>
      <c r="K35" s="4" t="str">
        <f>VLOOKUP(C35,subjects!$A$1:$C$6,3,0)</f>
        <v>Mr. Koomson</v>
      </c>
    </row>
    <row r="36">
      <c r="A36" s="3" t="s">
        <v>124</v>
      </c>
      <c r="B36" s="3" t="s">
        <v>54</v>
      </c>
      <c r="C36" s="3" t="s">
        <v>68</v>
      </c>
      <c r="D36" s="3">
        <v>76.0</v>
      </c>
      <c r="E36" s="5">
        <v>45780.0</v>
      </c>
      <c r="F36" s="4" t="str">
        <f>VLOOKUP(B36, students!A:E, 2, FALSE)</f>
        <v>Akua Adjei</v>
      </c>
      <c r="G36" s="4" t="str">
        <f>VLOOKUP(F36,Data_Cleaning_log!$A$2:$B$18,2)</f>
        <v>Female </v>
      </c>
      <c r="H36" s="4" t="str">
        <f>VLOOKUP(B36, students!A:E, 4, FALSE)</f>
        <v>Akosombo High</v>
      </c>
      <c r="I36" s="4" t="str">
        <f>VLOOKUP(H36,Data_Cleaning_log!$D$3:$E$8,2,0)</f>
        <v>Eastern</v>
      </c>
      <c r="J36" s="4" t="str">
        <f>VLOOKUP(C36,subjects!$A$1:$C$6,2,0)</f>
        <v>Math</v>
      </c>
      <c r="K36" s="4" t="str">
        <f>VLOOKUP(C36,subjects!$A$1:$C$6,3,0)</f>
        <v>Mr. Koomson</v>
      </c>
    </row>
    <row r="37">
      <c r="A37" s="3" t="s">
        <v>125</v>
      </c>
      <c r="B37" s="3" t="s">
        <v>21</v>
      </c>
      <c r="C37" s="3" t="s">
        <v>71</v>
      </c>
      <c r="D37" s="3">
        <v>62.0</v>
      </c>
      <c r="E37" s="5">
        <v>45784.0</v>
      </c>
      <c r="F37" s="4" t="str">
        <f>VLOOKUP(B37, students!A:E, 2, FALSE)</f>
        <v>Afua Adjei</v>
      </c>
      <c r="G37" s="4" t="str">
        <f>VLOOKUP(F37,Data_Cleaning_log!$A$2:$B$18,2)</f>
        <v>Female </v>
      </c>
      <c r="H37" s="4" t="str">
        <f>VLOOKUP(B37, students!A:E, 4, FALSE)</f>
        <v>Kumasi Tech</v>
      </c>
      <c r="I37" s="4" t="str">
        <f>VLOOKUP(H37,Data_Cleaning_log!$D$3:$E$8,2,0)</f>
        <v>Ashanti</v>
      </c>
      <c r="J37" s="4" t="str">
        <f>VLOOKUP(C37,subjects!$A$1:$C$6,2,0)</f>
        <v>English</v>
      </c>
      <c r="K37" s="4" t="str">
        <f>VLOOKUP(C37,subjects!$A$1:$C$6,3,0)</f>
        <v>Mr. Koomson</v>
      </c>
    </row>
    <row r="38">
      <c r="A38" s="3" t="s">
        <v>126</v>
      </c>
      <c r="B38" s="3" t="s">
        <v>21</v>
      </c>
      <c r="C38" s="3" t="s">
        <v>68</v>
      </c>
      <c r="D38" s="3">
        <v>97.0</v>
      </c>
      <c r="E38" s="5">
        <v>45790.0</v>
      </c>
      <c r="F38" s="4" t="str">
        <f>VLOOKUP(B38, students!A:E, 2, FALSE)</f>
        <v>Afua Adjei</v>
      </c>
      <c r="G38" s="4" t="str">
        <f>VLOOKUP(F38,Data_Cleaning_log!$A$2:$B$18,2)</f>
        <v>Female </v>
      </c>
      <c r="H38" s="4" t="str">
        <f>VLOOKUP(B38, students!A:E, 4, FALSE)</f>
        <v>Kumasi Tech</v>
      </c>
      <c r="I38" s="4" t="str">
        <f>VLOOKUP(H38,Data_Cleaning_log!$D$3:$E$8,2,0)</f>
        <v>Ashanti</v>
      </c>
      <c r="J38" s="4" t="str">
        <f>VLOOKUP(C38,subjects!$A$1:$C$6,2,0)</f>
        <v>Math</v>
      </c>
      <c r="K38" s="4" t="str">
        <f>VLOOKUP(C38,subjects!$A$1:$C$6,3,0)</f>
        <v>Mr. Koomson</v>
      </c>
    </row>
    <row r="39">
      <c r="A39" s="3" t="s">
        <v>127</v>
      </c>
      <c r="B39" s="3" t="s">
        <v>61</v>
      </c>
      <c r="C39" s="3" t="s">
        <v>79</v>
      </c>
      <c r="D39" s="3">
        <v>49.0</v>
      </c>
      <c r="E39" s="5">
        <v>45903.0</v>
      </c>
      <c r="F39" s="4" t="str">
        <f>VLOOKUP(B39, students!A:E, 2, FALSE)</f>
        <v>Yaw Dapaah</v>
      </c>
      <c r="G39" s="4" t="str">
        <f>VLOOKUP(F39,Data_Cleaning_log!$A$2:$B$18,2)</f>
        <v>Male</v>
      </c>
      <c r="H39" s="4" t="str">
        <f>VLOOKUP(B39, students!A:E, 4, FALSE)</f>
        <v>Kumasi Tech</v>
      </c>
      <c r="I39" s="4" t="str">
        <f>VLOOKUP(H39,Data_Cleaning_log!$D$3:$E$8,2,0)</f>
        <v>Ashanti</v>
      </c>
      <c r="J39" s="4" t="str">
        <f>VLOOKUP(C39,subjects!$A$1:$C$6,2,0)</f>
        <v>Social Studies</v>
      </c>
      <c r="K39" s="4" t="str">
        <f>VLOOKUP(C39,subjects!$A$1:$C$6,3,0)</f>
        <v>Ms. Aidoo</v>
      </c>
    </row>
    <row r="40">
      <c r="A40" s="3" t="s">
        <v>128</v>
      </c>
      <c r="B40" s="3" t="s">
        <v>58</v>
      </c>
      <c r="C40" s="3" t="s">
        <v>79</v>
      </c>
      <c r="D40" s="3">
        <v>93.0</v>
      </c>
      <c r="E40" s="5" t="s">
        <v>129</v>
      </c>
      <c r="F40" s="4" t="str">
        <f>VLOOKUP(B40, students!A:E, 2, FALSE)</f>
        <v>Akua Boateng</v>
      </c>
      <c r="G40" s="4" t="str">
        <f>VLOOKUP(F40,Data_Cleaning_log!$A$2:$B$18,2)</f>
        <v>Female </v>
      </c>
      <c r="H40" s="4" t="str">
        <f>VLOOKUP(B40, students!A:E, 4, FALSE)</f>
        <v>Akosombo High</v>
      </c>
      <c r="I40" s="4" t="str">
        <f>VLOOKUP(H40,Data_Cleaning_log!$D$3:$E$8,2,0)</f>
        <v>Eastern</v>
      </c>
      <c r="J40" s="4" t="str">
        <f>VLOOKUP(C40,subjects!$A$1:$C$6,2,0)</f>
        <v>Social Studies</v>
      </c>
      <c r="K40" s="4" t="str">
        <f>VLOOKUP(C40,subjects!$A$1:$C$6,3,0)</f>
        <v>Ms. Aidoo</v>
      </c>
    </row>
    <row r="41">
      <c r="A41" s="3" t="s">
        <v>130</v>
      </c>
      <c r="B41" s="3" t="s">
        <v>63</v>
      </c>
      <c r="C41" s="3" t="s">
        <v>68</v>
      </c>
      <c r="D41" s="3">
        <v>44.0</v>
      </c>
      <c r="E41" s="5" t="s">
        <v>131</v>
      </c>
      <c r="F41" s="4" t="str">
        <f>VLOOKUP(B41, students!A:E, 2, FALSE)</f>
        <v>Akua Dapaah</v>
      </c>
      <c r="G41" s="4" t="str">
        <f>VLOOKUP(F41,Data_Cleaning_log!$A$2:$B$18,2)</f>
        <v>Female </v>
      </c>
      <c r="H41" s="4" t="str">
        <f>VLOOKUP(B41, students!A:E, 4, FALSE)</f>
        <v>Tamale Sec</v>
      </c>
      <c r="I41" s="4" t="str">
        <f>VLOOKUP(H41,Data_Cleaning_log!$D$3:$E$8,2,0)</f>
        <v>Northern</v>
      </c>
      <c r="J41" s="4" t="str">
        <f>VLOOKUP(C41,subjects!$A$1:$C$6,2,0)</f>
        <v>Math</v>
      </c>
      <c r="K41" s="4" t="str">
        <f>VLOOKUP(C41,subjects!$A$1:$C$6,3,0)</f>
        <v>Mr. Koomson</v>
      </c>
    </row>
    <row r="42">
      <c r="E42" s="7"/>
    </row>
    <row r="43">
      <c r="E43" s="7"/>
    </row>
    <row r="44">
      <c r="E44" s="7"/>
    </row>
    <row r="45">
      <c r="E45" s="7"/>
    </row>
    <row r="46">
      <c r="E46" s="7"/>
    </row>
    <row r="47">
      <c r="E47" s="7"/>
    </row>
    <row r="48">
      <c r="E48" s="7"/>
    </row>
    <row r="49">
      <c r="E49" s="7"/>
    </row>
    <row r="50">
      <c r="E50" s="7"/>
    </row>
    <row r="51">
      <c r="E51" s="7"/>
    </row>
    <row r="52">
      <c r="E52" s="7"/>
    </row>
    <row r="53">
      <c r="E53" s="7"/>
    </row>
    <row r="54">
      <c r="E54" s="7"/>
    </row>
    <row r="55">
      <c r="E55" s="7"/>
    </row>
    <row r="56">
      <c r="E56" s="7"/>
    </row>
    <row r="57">
      <c r="E57" s="7"/>
    </row>
    <row r="58">
      <c r="E58" s="7"/>
    </row>
    <row r="59">
      <c r="E59" s="7"/>
    </row>
    <row r="60">
      <c r="E60" s="7"/>
    </row>
    <row r="61">
      <c r="E61" s="7"/>
    </row>
    <row r="62">
      <c r="E62" s="7"/>
    </row>
    <row r="63">
      <c r="E63" s="7"/>
    </row>
    <row r="64">
      <c r="E64" s="7"/>
    </row>
    <row r="65">
      <c r="E65" s="7"/>
    </row>
    <row r="66"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</sheetData>
  <autoFilter ref="$E$1:$E$41">
    <sortState ref="E1:E41">
      <sortCondition ref="E1:E4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 ht="48.75" customHeight="1">
      <c r="A1" s="3"/>
      <c r="E1" s="3"/>
      <c r="H1" s="3"/>
    </row>
    <row r="2">
      <c r="A2" s="3" t="s">
        <v>132</v>
      </c>
      <c r="D2" s="3" t="s">
        <v>133</v>
      </c>
    </row>
    <row r="3">
      <c r="G3" s="3" t="s">
        <v>136</v>
      </c>
    </row>
    <row r="4"/>
    <row r="5"/>
    <row r="6"/>
    <row r="7"/>
    <row r="8"/>
    <row r="9"/>
  </sheetData>
  <conditionalFormatting sqref="A3:B8">
    <cfRule type="colorScale" priority="1">
      <colorScale>
        <cfvo type="min"/>
        <cfvo type="max"/>
        <color rgb="FFFFFFFF"/>
        <color rgb="FF741B47"/>
      </colorScale>
    </cfRule>
  </conditionalFormatting>
  <conditionalFormatting sqref="D3:F8">
    <cfRule type="colorScale" priority="2">
      <colorScale>
        <cfvo type="min"/>
        <cfvo type="max"/>
        <color rgb="FFFFFFFF"/>
        <color rgb="FFFF6D01"/>
      </colorScale>
    </cfRule>
  </conditionalFormatting>
  <conditionalFormatting sqref="H4:H6 I4:I5 G5:G6">
    <cfRule type="colorScale" priority="3">
      <colorScale>
        <cfvo type="min"/>
        <cfvo type="max"/>
        <color rgb="FFFFFFFF"/>
        <color rgb="FFFF00FF"/>
      </colorScale>
    </cfRule>
  </conditionalFormatting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88"/>
  </cols>
  <sheetData>
    <row r="1">
      <c r="A1" s="8" t="s">
        <v>139</v>
      </c>
      <c r="E1" s="4" t="str">
        <f>VLOOKUP(F2,Data_Cleaning_log!$A$2:$B$18,0.2,0)</f>
        <v>#VALUE!</v>
      </c>
    </row>
    <row r="2">
      <c r="A2" s="3" t="s">
        <v>84</v>
      </c>
      <c r="B2" s="3" t="s">
        <v>85</v>
      </c>
      <c r="D2" s="8" t="s">
        <v>140</v>
      </c>
    </row>
    <row r="3">
      <c r="A3" s="3" t="s">
        <v>18</v>
      </c>
      <c r="B3" s="3" t="s">
        <v>137</v>
      </c>
      <c r="D3" s="3" t="s">
        <v>86</v>
      </c>
      <c r="E3" s="3" t="s">
        <v>141</v>
      </c>
    </row>
    <row r="4">
      <c r="A4" s="3" t="s">
        <v>22</v>
      </c>
      <c r="B4" s="3" t="s">
        <v>137</v>
      </c>
      <c r="D4" s="3" t="s">
        <v>19</v>
      </c>
      <c r="E4" s="3" t="s">
        <v>20</v>
      </c>
    </row>
    <row r="5">
      <c r="A5" s="3" t="s">
        <v>142</v>
      </c>
      <c r="B5" s="3" t="s">
        <v>137</v>
      </c>
      <c r="D5" s="3" t="s">
        <v>24</v>
      </c>
      <c r="E5" s="3" t="s">
        <v>143</v>
      </c>
    </row>
    <row r="6">
      <c r="A6" s="3" t="s">
        <v>144</v>
      </c>
      <c r="B6" s="3" t="s">
        <v>137</v>
      </c>
      <c r="D6" s="3" t="s">
        <v>29</v>
      </c>
      <c r="E6" s="3" t="s">
        <v>33</v>
      </c>
    </row>
    <row r="7">
      <c r="A7" s="3" t="s">
        <v>145</v>
      </c>
      <c r="B7" s="3" t="s">
        <v>137</v>
      </c>
      <c r="D7" s="3" t="s">
        <v>32</v>
      </c>
      <c r="E7" s="3" t="s">
        <v>42</v>
      </c>
    </row>
    <row r="8">
      <c r="A8" s="3" t="s">
        <v>146</v>
      </c>
      <c r="B8" s="3" t="s">
        <v>137</v>
      </c>
      <c r="D8" s="3" t="s">
        <v>52</v>
      </c>
      <c r="E8" s="3" t="s">
        <v>147</v>
      </c>
    </row>
    <row r="9">
      <c r="A9" s="3" t="s">
        <v>57</v>
      </c>
      <c r="B9" s="3" t="s">
        <v>137</v>
      </c>
    </row>
    <row r="10">
      <c r="A10" s="3" t="s">
        <v>148</v>
      </c>
      <c r="B10" s="3" t="s">
        <v>137</v>
      </c>
    </row>
    <row r="11">
      <c r="A11" s="3" t="s">
        <v>64</v>
      </c>
      <c r="B11" s="3" t="s">
        <v>137</v>
      </c>
    </row>
    <row r="12">
      <c r="A12" s="3" t="s">
        <v>149</v>
      </c>
      <c r="B12" s="3" t="s">
        <v>28</v>
      </c>
    </row>
    <row r="13">
      <c r="A13" s="3" t="s">
        <v>150</v>
      </c>
      <c r="B13" s="3" t="s">
        <v>28</v>
      </c>
    </row>
    <row r="14">
      <c r="A14" s="3" t="s">
        <v>37</v>
      </c>
      <c r="B14" s="3" t="s">
        <v>28</v>
      </c>
    </row>
    <row r="15">
      <c r="A15" s="3" t="s">
        <v>151</v>
      </c>
      <c r="B15" s="3" t="s">
        <v>28</v>
      </c>
    </row>
    <row r="16">
      <c r="A16" s="3" t="s">
        <v>152</v>
      </c>
      <c r="B16" s="3" t="s">
        <v>28</v>
      </c>
    </row>
    <row r="17">
      <c r="A17" s="3" t="s">
        <v>153</v>
      </c>
      <c r="B17" s="3" t="s">
        <v>28</v>
      </c>
    </row>
    <row r="18">
      <c r="A18" s="3" t="s">
        <v>62</v>
      </c>
      <c r="B18" s="3" t="s">
        <v>28</v>
      </c>
    </row>
  </sheetData>
  <mergeCells count="2">
    <mergeCell ref="A1:B1"/>
    <mergeCell ref="D2:E2"/>
  </mergeCells>
  <drawing r:id="rId1"/>
</worksheet>
</file>