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ceciliodaher/Documents/git/FOMENTAR/normativas/"/>
    </mc:Choice>
  </mc:AlternateContent>
  <xr:revisionPtr revIDLastSave="0" documentId="8_{FEFE14D5-5775-1F49-8304-1E9EED6038A4}" xr6:coauthVersionLast="47" xr6:coauthVersionMax="47" xr10:uidLastSave="{00000000-0000-0000-0000-000000000000}"/>
  <bookViews>
    <workbookView xWindow="0" yWindow="500" windowWidth="30240" windowHeight="19400" xr2:uid="{3E2FE197-A8A2-2D49-850A-26443BB11215}"/>
  </bookViews>
  <sheets>
    <sheet name="Apuração Mensal versão 3.5" sheetId="1" r:id="rId1"/>
    <sheet name="Industriliz Outros Estados v3.4" sheetId="2" r:id="rId2"/>
    <sheet name="Importação peças Veic. ver.3.4" sheetId="3" r:id="rId3"/>
  </sheets>
  <externalReferences>
    <externalReference r:id="rId4"/>
  </externalReferences>
  <definedNames>
    <definedName name="_xlnm.Print_Area" localSheetId="0">'Apuração Mensal versão 3.5'!$A$1:$H$114</definedName>
    <definedName name="_xlnm.Print_Titles" localSheetId="0">'Apuração Mensal versão 3.5'!$1:$5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K7" i="3"/>
  <c r="M7" i="3"/>
  <c r="O7" i="3"/>
  <c r="I15" i="3"/>
  <c r="J15" i="3"/>
  <c r="O15" i="3"/>
  <c r="I16" i="3"/>
  <c r="J16" i="3"/>
  <c r="O16" i="3"/>
  <c r="I17" i="3"/>
  <c r="J17" i="3"/>
  <c r="O17" i="3"/>
  <c r="I18" i="3"/>
  <c r="J18" i="3"/>
  <c r="O18" i="3"/>
  <c r="I19" i="3"/>
  <c r="J19" i="3"/>
  <c r="O19" i="3"/>
  <c r="I20" i="3"/>
  <c r="J20" i="3"/>
  <c r="O20" i="3"/>
  <c r="I21" i="3"/>
  <c r="J21" i="3"/>
  <c r="O21" i="3"/>
  <c r="I22" i="3"/>
  <c r="J22" i="3"/>
  <c r="O22" i="3"/>
  <c r="I23" i="3"/>
  <c r="J23" i="3"/>
  <c r="O23" i="3"/>
  <c r="I24" i="3"/>
  <c r="J24" i="3"/>
  <c r="O24" i="3"/>
  <c r="I25" i="3"/>
  <c r="J25" i="3"/>
  <c r="O25" i="3"/>
  <c r="I26" i="3"/>
  <c r="J26" i="3"/>
  <c r="O26" i="3"/>
  <c r="I27" i="3"/>
  <c r="J27" i="3"/>
  <c r="O27" i="3"/>
  <c r="I28" i="3"/>
  <c r="J28" i="3"/>
  <c r="O28" i="3"/>
  <c r="I29" i="3"/>
  <c r="J29" i="3"/>
  <c r="O29" i="3"/>
  <c r="I30" i="3"/>
  <c r="J30" i="3"/>
  <c r="O30" i="3"/>
  <c r="I31" i="3"/>
  <c r="J31" i="3"/>
  <c r="O31" i="3"/>
  <c r="I32" i="3"/>
  <c r="J32" i="3"/>
  <c r="O32" i="3"/>
  <c r="I33" i="3"/>
  <c r="J33" i="3"/>
  <c r="O33" i="3"/>
  <c r="H34" i="3"/>
  <c r="J34" i="3"/>
  <c r="L34" i="3"/>
  <c r="O34" i="3"/>
  <c r="I7" i="2"/>
  <c r="L7" i="2"/>
  <c r="O7" i="2"/>
  <c r="Q7" i="2"/>
  <c r="R7" i="2"/>
  <c r="J15" i="2"/>
  <c r="K15" i="2"/>
  <c r="L15" i="2"/>
  <c r="N15" i="2"/>
  <c r="Q15" i="2"/>
  <c r="R15" i="2"/>
  <c r="J16" i="2"/>
  <c r="K16" i="2"/>
  <c r="L16" i="2"/>
  <c r="Q16" i="2"/>
  <c r="R16" i="2"/>
  <c r="J17" i="2"/>
  <c r="K17" i="2"/>
  <c r="L17" i="2"/>
  <c r="Q17" i="2"/>
  <c r="R17" i="2"/>
  <c r="J18" i="2"/>
  <c r="K18" i="2"/>
  <c r="L18" i="2"/>
  <c r="Q18" i="2"/>
  <c r="R18" i="2"/>
  <c r="J19" i="2"/>
  <c r="K19" i="2"/>
  <c r="L19" i="2"/>
  <c r="Q19" i="2"/>
  <c r="R19" i="2"/>
  <c r="J20" i="2"/>
  <c r="K20" i="2"/>
  <c r="L20" i="2"/>
  <c r="Q20" i="2"/>
  <c r="R20" i="2"/>
  <c r="J21" i="2"/>
  <c r="K21" i="2"/>
  <c r="L21" i="2"/>
  <c r="Q21" i="2"/>
  <c r="R21" i="2"/>
  <c r="J22" i="2"/>
  <c r="K22" i="2"/>
  <c r="L22" i="2"/>
  <c r="Q22" i="2"/>
  <c r="R22" i="2"/>
  <c r="J23" i="2"/>
  <c r="K23" i="2"/>
  <c r="L23" i="2"/>
  <c r="Q23" i="2"/>
  <c r="R23" i="2"/>
  <c r="J24" i="2"/>
  <c r="K24" i="2"/>
  <c r="L24" i="2"/>
  <c r="Q24" i="2"/>
  <c r="R24" i="2"/>
  <c r="J25" i="2"/>
  <c r="K25" i="2"/>
  <c r="L25" i="2"/>
  <c r="Q25" i="2"/>
  <c r="R25" i="2"/>
  <c r="J26" i="2"/>
  <c r="K26" i="2"/>
  <c r="L26" i="2"/>
  <c r="Q26" i="2"/>
  <c r="R26" i="2"/>
  <c r="J27" i="2"/>
  <c r="K27" i="2"/>
  <c r="L27" i="2"/>
  <c r="Q27" i="2"/>
  <c r="R27" i="2"/>
  <c r="J28" i="2"/>
  <c r="K28" i="2"/>
  <c r="L28" i="2"/>
  <c r="Q28" i="2"/>
  <c r="R28" i="2"/>
  <c r="J29" i="2"/>
  <c r="K29" i="2"/>
  <c r="L29" i="2"/>
  <c r="Q29" i="2"/>
  <c r="R29" i="2"/>
  <c r="J30" i="2"/>
  <c r="K30" i="2"/>
  <c r="L30" i="2"/>
  <c r="Q30" i="2"/>
  <c r="R30" i="2"/>
  <c r="J31" i="2"/>
  <c r="K31" i="2"/>
  <c r="L31" i="2"/>
  <c r="Q31" i="2"/>
  <c r="R31" i="2"/>
  <c r="J32" i="2"/>
  <c r="K32" i="2"/>
  <c r="L32" i="2"/>
  <c r="Q32" i="2"/>
  <c r="R32" i="2"/>
  <c r="J33" i="2"/>
  <c r="K33" i="2"/>
  <c r="L33" i="2"/>
  <c r="Q33" i="2"/>
  <c r="R33" i="2"/>
  <c r="H34" i="2"/>
  <c r="I34" i="2"/>
  <c r="K34" i="2"/>
  <c r="L34" i="2"/>
  <c r="N34" i="2"/>
  <c r="Q34" i="2"/>
  <c r="R34" i="2"/>
  <c r="G11" i="1"/>
  <c r="G16" i="1"/>
  <c r="G17" i="1"/>
  <c r="G18" i="1"/>
  <c r="G30" i="1"/>
  <c r="G32" i="1"/>
  <c r="G33" i="1"/>
  <c r="G35" i="1"/>
  <c r="G36" i="1"/>
  <c r="B37" i="1"/>
  <c r="G37" i="1"/>
  <c r="B38" i="1"/>
  <c r="B39" i="1"/>
  <c r="G39" i="1"/>
  <c r="B40" i="1"/>
  <c r="B41" i="1"/>
  <c r="G41" i="1"/>
  <c r="B42" i="1"/>
  <c r="G42" i="1"/>
  <c r="B43" i="1"/>
  <c r="G43" i="1"/>
  <c r="B44" i="1"/>
  <c r="G44" i="1"/>
  <c r="B45" i="1"/>
  <c r="G45" i="1"/>
  <c r="B46" i="1"/>
  <c r="G46" i="1"/>
  <c r="B47" i="1"/>
  <c r="G47" i="1"/>
  <c r="B52" i="1"/>
  <c r="B53" i="1"/>
  <c r="B54" i="1"/>
  <c r="G54" i="1"/>
  <c r="B55" i="1"/>
  <c r="G55" i="1"/>
  <c r="B56" i="1"/>
  <c r="B57" i="1"/>
  <c r="G57" i="1"/>
  <c r="B58" i="1"/>
  <c r="G58" i="1"/>
  <c r="B59" i="1"/>
  <c r="G59" i="1"/>
  <c r="B60" i="1"/>
  <c r="G60" i="1"/>
  <c r="B61" i="1"/>
  <c r="G61" i="1"/>
  <c r="B62" i="1"/>
  <c r="G62" i="1"/>
  <c r="B63" i="1"/>
  <c r="G63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G85" i="1"/>
  <c r="B88" i="1"/>
  <c r="B89" i="1"/>
  <c r="B90" i="1"/>
  <c r="B91" i="1"/>
  <c r="B92" i="1"/>
  <c r="B93" i="1"/>
  <c r="B94" i="1"/>
  <c r="B95" i="1"/>
  <c r="B96" i="1"/>
  <c r="G96" i="1"/>
  <c r="B97" i="1"/>
  <c r="G97" i="1"/>
  <c r="B103" i="1"/>
  <c r="B104" i="1"/>
  <c r="G104" i="1"/>
  <c r="B105" i="1"/>
  <c r="B106" i="1"/>
  <c r="G106" i="1"/>
  <c r="B107" i="1"/>
  <c r="B108" i="1"/>
  <c r="G108" i="1"/>
  <c r="B109" i="1"/>
  <c r="G109" i="1"/>
  <c r="B110" i="1"/>
  <c r="G110" i="1"/>
  <c r="B111" i="1"/>
  <c r="G111" i="1"/>
  <c r="B112" i="1"/>
  <c r="G112" i="1"/>
  <c r="B113" i="1"/>
  <c r="G113" i="1"/>
</calcChain>
</file>

<file path=xl/sharedStrings.xml><?xml version="1.0" encoding="utf-8"?>
<sst xmlns="http://schemas.openxmlformats.org/spreadsheetml/2006/main" count="247" uniqueCount="149">
  <si>
    <t>A -  PROPORÇÃO DOS CRÉDITOS APROPRIADOS</t>
  </si>
  <si>
    <t>Item</t>
  </si>
  <si>
    <t>Descrição</t>
  </si>
  <si>
    <t>Valor</t>
  </si>
  <si>
    <t>Total das Saídas</t>
  </si>
  <si>
    <t>=</t>
  </si>
  <si>
    <t>+</t>
  </si>
  <si>
    <t xml:space="preserve">Créditos por Entradas </t>
  </si>
  <si>
    <r>
      <t xml:space="preserve">Outros Créditos  </t>
    </r>
    <r>
      <rPr>
        <sz val="8"/>
        <color indexed="10"/>
        <rFont val="Arial"/>
        <family val="2"/>
      </rPr>
      <t>(exceto o crédito</t>
    </r>
    <r>
      <rPr>
        <b/>
        <sz val="8"/>
        <color indexed="10"/>
        <rFont val="Arial"/>
        <family val="2"/>
      </rPr>
      <t xml:space="preserve"> </t>
    </r>
    <r>
      <rPr>
        <sz val="8"/>
        <color indexed="10"/>
        <rFont val="Arial"/>
        <family val="2"/>
      </rPr>
      <t>do item 10.1)</t>
    </r>
  </si>
  <si>
    <t xml:space="preserve">Estorno de Débitos </t>
  </si>
  <si>
    <t xml:space="preserve">Saldo Credor do Período Anterior </t>
  </si>
  <si>
    <t xml:space="preserve">Total dos Créditos do Período (4+5+6+7) </t>
  </si>
  <si>
    <t xml:space="preserve"> Crédito para Operações Incentivadas  [(3x8)/100]</t>
  </si>
  <si>
    <t xml:space="preserve"> Crédito para Operações Não Incentivadas (8-9) </t>
  </si>
  <si>
    <t xml:space="preserve">A .1 -   CRÉDITOS NÃO SUBMETIDOS À PROPORÇÃO </t>
  </si>
  <si>
    <t>10.1</t>
  </si>
  <si>
    <t>B -  APURAÇÃO DOS SALDOS DAS OPERAÇÕES INCENTIVADAS</t>
  </si>
  <si>
    <t>Outros Débitos das Operações Incentivadas</t>
  </si>
  <si>
    <t>Estorno de Créditos das Operações Incentivadas</t>
  </si>
  <si>
    <t>-</t>
  </si>
  <si>
    <r>
      <t>Crédito para Operações Incentivadas</t>
    </r>
    <r>
      <rPr>
        <b/>
        <sz val="8"/>
        <color indexed="10"/>
        <rFont val="Arial"/>
        <family val="2"/>
      </rPr>
      <t xml:space="preserve"> (9+10.1)</t>
    </r>
  </si>
  <si>
    <t>Deduções das Operações Incentivadas (Linha 14 do Quadro da Apuração dos Saldos - LRA)</t>
  </si>
  <si>
    <t xml:space="preserve">Crédito Referente a Saldo Credor do Período das Operações Não Incentivadas (43) </t>
  </si>
  <si>
    <t xml:space="preserve">ICMS por Média </t>
  </si>
  <si>
    <t>Deduções/Compensações (64)</t>
  </si>
  <si>
    <t>Saldo do ICMS a Pagar por Média  (18-19)</t>
  </si>
  <si>
    <t>ICMS Base para Fomentar/Produzir (17-18)</t>
  </si>
  <si>
    <t>Percentagem do Financiamento</t>
  </si>
  <si>
    <t>ICMS Sujeito a Financiamento [(21x22)/100]</t>
  </si>
  <si>
    <t>ICMS Excedente Não Sujeito ao Incentivo</t>
  </si>
  <si>
    <t>ICMS Financiado  (23-24)</t>
  </si>
  <si>
    <t>Saldo do ICMS da Parcela Não Financiada (21-23)</t>
  </si>
  <si>
    <t>Deduções/Compensações (65)</t>
  </si>
  <si>
    <t>Saldo do ICMS a Pagar da Parcela Não Financiada (26-27)</t>
  </si>
  <si>
    <t>Saldo Credor do Período Utilizado nas Operações Não Incentivadas</t>
  </si>
  <si>
    <t>Saldo Credor a Transportar para o Período Seguinte (29-30)</t>
  </si>
  <si>
    <t xml:space="preserve">C -  APURAÇÃO DOS SALDOS DAS OPERAÇÕES NÃO INCENTIVADAS </t>
  </si>
  <si>
    <t>Outros Débitos das Operações Não Incentivadas</t>
  </si>
  <si>
    <t>Estorno de Créditos das Operações Não Incentivadas</t>
  </si>
  <si>
    <t xml:space="preserve">ICMS Excedente Não Sujeito ao Incentivo </t>
  </si>
  <si>
    <t>Crédito para Operações Não Incentivadas (10)</t>
  </si>
  <si>
    <t>Deduções das Operações Não Incentivadas (Linha 14 do Quadro Apuração dos Saldos - LRA)</t>
  </si>
  <si>
    <t xml:space="preserve">Crédito Referente a Saldo Credor do Período das Operações Incentivadas (30) </t>
  </si>
  <si>
    <t>Deduções/Compensações (63)</t>
  </si>
  <si>
    <t>Saldo do ICMS a Pagar das Operações Não Incentivadas (39-40)</t>
  </si>
  <si>
    <t xml:space="preserve">Saldo Credor do Período [(36+37)-(32+33+34+35)] </t>
  </si>
  <si>
    <t xml:space="preserve">Saldo Credor do Período Utilizado nas Operações Incentivadas </t>
  </si>
  <si>
    <t>Saldo Credor a Transp para o Período Seguinte (42-43)</t>
  </si>
  <si>
    <t>D - DEMONSTRATIVO E UTILIZAÇÃO DOS CRÉDITOS ESCRITURADOS NA LINHA OBSERVAÇÕES DO LRA</t>
  </si>
  <si>
    <t>Demonstrativo dos Créditos</t>
  </si>
  <si>
    <t xml:space="preserve">Saldo Credor da Linha Observações do Período Anterior </t>
  </si>
  <si>
    <t>Cheque Moradia</t>
  </si>
  <si>
    <t>Protege Goiás</t>
  </si>
  <si>
    <t>Proesporte</t>
  </si>
  <si>
    <t>Goyazes</t>
  </si>
  <si>
    <t>Pagamento Antecipado</t>
  </si>
  <si>
    <t>ICMS Recebido em Transferência</t>
  </si>
  <si>
    <t>Crédito do Fabricante de Papel e Embalagem com  Reciclado</t>
  </si>
  <si>
    <t>Crédito Relativo ao Adicional de 2% na Alíquota do ICMS</t>
  </si>
  <si>
    <t>Ajuste de Valor Pago por Força de Legislação em Relação a % ICMS Apurado em Período Anterior</t>
  </si>
  <si>
    <t>Crédito Especial para Investimento</t>
  </si>
  <si>
    <t>Crédito do Industrial na Produção Interna do Biodiesel</t>
  </si>
  <si>
    <t xml:space="preserve">Crédito na Produção de Álcool Anidro </t>
  </si>
  <si>
    <t>Crédito do ICMS Pago em DARE Distinto para Regularizar Operações Fora do Período de Apuração</t>
  </si>
  <si>
    <t>Crédito Outorgado para Industrial de Veículo Automotor - Art. 11, XXXVIII, Anexo IX</t>
  </si>
  <si>
    <t>Outros Créditos Autorizados pela Legislação Tributária</t>
  </si>
  <si>
    <t>Total dos Créditos (45 a 60)</t>
  </si>
  <si>
    <t>Utilização dos Créditos</t>
  </si>
  <si>
    <t xml:space="preserve">ICMS  Retido via DARE, ou de Substituto Tributário </t>
  </si>
  <si>
    <t>ICMS sobre Operações Não Incentivadas</t>
  </si>
  <si>
    <t xml:space="preserve">ICMS  por  Média  </t>
  </si>
  <si>
    <t xml:space="preserve"> ICMS  da Parcela Não Financiada</t>
  </si>
  <si>
    <t>Transferência para Terceiros e/ou para sua(s) Filial (ais)</t>
  </si>
  <si>
    <t>Restituição de Crédito (em Moeda)</t>
  </si>
  <si>
    <t>Quitação de  Auto de Infração</t>
  </si>
  <si>
    <t>Estorno de Crédito Apropriado Indevidamente</t>
  </si>
  <si>
    <t>Outras Deduções/ Compensações</t>
  </si>
  <si>
    <t>Total das Deduções/Compensações (62 a 70)</t>
  </si>
  <si>
    <t>Saldo Credor do ICMS da Linha Observações a Transportar para Período Seguinte (61- 71)</t>
  </si>
  <si>
    <t>E - DEMONSTRATIVO DE DÉBITOS REFERENTES À MERCADORIA IMPORTADA PARA COMERCIALIZAÇÃO</t>
  </si>
  <si>
    <t>Total das Mercadorias Importadas</t>
  </si>
  <si>
    <t>Outros Acréscimos sobre Importação</t>
  </si>
  <si>
    <t xml:space="preserve"> Total das Operações de Importação (73+74)</t>
  </si>
  <si>
    <t xml:space="preserve"> Total das Entradas do Período </t>
  </si>
  <si>
    <t>Percentual das Operações de Importação [(75/76)x100]</t>
  </si>
  <si>
    <t xml:space="preserve"> ICMS sobre Importação</t>
  </si>
  <si>
    <t xml:space="preserve"> Mercadorias Importadas  Excedentes {[76x(77 - 30%)]/100}</t>
  </si>
  <si>
    <t>ICMS sobre Importação Excedente [78x(79/75)]</t>
  </si>
  <si>
    <t>ICMS sobre Importação Excedente Não Sujeito a Incentivo [(80x22)/100]</t>
  </si>
  <si>
    <t xml:space="preserve"> ICMS sobre Importação Sujeito ao Incentivo (78-80)</t>
  </si>
  <si>
    <t>ICMS sobre Importação da Parcela Não Financiada {[78x( 100%- 22)]/100}</t>
  </si>
  <si>
    <t>Saldo do ICMS sobre Importação a Pagar (81+83)</t>
  </si>
  <si>
    <t xml:space="preserve">MERCADORIAS INDUSTRIALIZADAS EM OUTROS ESTADOS </t>
  </si>
  <si>
    <t>A - APURAÇÃO DO PERCENTUAL DA INDUSTRIALIZAÇÃO EM OUTRO ESTADO</t>
  </si>
  <si>
    <t>Total das Saídas do Período</t>
  </si>
  <si>
    <t>Industrialização  Efetuada em Outros Estados (Retorno)</t>
  </si>
  <si>
    <t>Percentual da Industrialização em Outros Estados                 [(2 / 1) x 100]</t>
  </si>
  <si>
    <t>Percentual Excedente s/ o Total das Saídas (3 - 30%)</t>
  </si>
  <si>
    <t xml:space="preserve">Percentual Excedente s/ Industrialização Efetuada em Outros Estados                       [(1 x 4) / 2] </t>
  </si>
  <si>
    <t>Valor das Mercadorias Excedentes                                  [(2 x 5) / 100]</t>
  </si>
  <si>
    <t>B - APURAÇÃO DO VALOR EXCEDENTE NÃO SUJEITO AO INCENTIVO REFERENTE AO RETORNO DA INDUSTRIALIZAÇÃO EM OUTRO ESTADO</t>
  </si>
  <si>
    <t>DOCUMENTOS FISCAIS DE  RETORNO</t>
  </si>
  <si>
    <t>APURAÇÃO DO  EXCEDENTE DA INDUSTRIALIZAÇÃO</t>
  </si>
  <si>
    <t>Número</t>
  </si>
  <si>
    <t>Data</t>
  </si>
  <si>
    <t>Unid</t>
  </si>
  <si>
    <t>Quant</t>
  </si>
  <si>
    <t>Vlr Unit</t>
  </si>
  <si>
    <t>Vlr Mercadoria</t>
  </si>
  <si>
    <t>Crédito</t>
  </si>
  <si>
    <t xml:space="preserve">Quant Proporc </t>
  </si>
  <si>
    <t xml:space="preserve">Crédito </t>
  </si>
  <si>
    <t>Valor unit Saída</t>
  </si>
  <si>
    <t>Base de Cálculo</t>
  </si>
  <si>
    <t>Alíq Média</t>
  </si>
  <si>
    <t>Saldo Devedor</t>
  </si>
  <si>
    <t>ICMS Excedente</t>
  </si>
  <si>
    <t>( 11 X 5)</t>
  </si>
  <si>
    <t>(14 X 5)</t>
  </si>
  <si>
    <t>(15 X 12)</t>
  </si>
  <si>
    <t>(19 X 20) - 16</t>
  </si>
  <si>
    <t>(21 x 22*)</t>
  </si>
  <si>
    <t xml:space="preserve">TOTAL </t>
  </si>
  <si>
    <t xml:space="preserve">22* - refere-se ao item 22 (percentagem do financiamento) da planilha "Demonstrativo da Apuração Mensal - Fomentar/Produzir/Microproduzir" </t>
  </si>
  <si>
    <t xml:space="preserve">IMPORTAÇÃO DE PEÇAS E PARTES DE VEÍCULOS AUTOMOTORES </t>
  </si>
  <si>
    <t>A - APURAÇÃO DO PERCENTUAL REFERENTE A IMPORTAÇÃO DE PEÇAS E PARTES DE VEÍCULOS AUTOMOTORES</t>
  </si>
  <si>
    <t>Total das Entradas do Período</t>
  </si>
  <si>
    <t>Valor da Impotação das Peças e Partes de Veículos</t>
  </si>
  <si>
    <t>Percentual da Importação das Peças e Partes de Veículos                                    [(2 / 1) x 100]</t>
  </si>
  <si>
    <t>Percentual Excedente s/ o Total das Entradas                       (3 - 30%)</t>
  </si>
  <si>
    <t xml:space="preserve">Percentual Excedente s/ Valor da Importação das Peças e Partes de Veículos                           [(1 x 4) / 2] </t>
  </si>
  <si>
    <t>Valor das Peças e Partes Excedentes         [(2 x 5) / 100]</t>
  </si>
  <si>
    <t>B - APURAÇÃO DO VALOR EXCEDENTE NÃO SUJEITO AO INCENTIVO REFERENTE A IMPORTAÇÃO DE PEÇAS E PARTES DE VEÍCULOS</t>
  </si>
  <si>
    <t>DOCUMENTOS FISCAIS DE  IMPORTAÇÃO</t>
  </si>
  <si>
    <t>APURAÇÃO DO  EXCEDENTE DA IMPORTAÇÃO</t>
  </si>
  <si>
    <t>(14 X 12)</t>
  </si>
  <si>
    <t>((17 X 18) X 22*)</t>
  </si>
  <si>
    <t xml:space="preserve">22* - refere-se ao item 22(percentagem do financiamento) da planilha "Demonstrativo da Apuração Mensal - Fomentar/Produzir/Microproduzir" </t>
  </si>
  <si>
    <t>Outros Créditos Correspondente à Primeira   Parcela de ICMS FOMENTAR/PRODUZIR- Art. 4° da IN 1208/2015-GSF e similares</t>
  </si>
  <si>
    <t>11.1</t>
  </si>
  <si>
    <t>Saldo Devedor do ICMS das Operações Incentivadas [(11+11.1+12+13)-(14+15+16)]</t>
  </si>
  <si>
    <r>
      <t xml:space="preserve">Débito do ICMS das Operações Incentivadas </t>
    </r>
    <r>
      <rPr>
        <sz val="8"/>
        <color indexed="10"/>
        <rFont val="Arial"/>
        <family val="2"/>
      </rPr>
      <t>(exceto o débito do item 11.1)</t>
    </r>
  </si>
  <si>
    <t xml:space="preserve"> Saídas das Operações Incentivadas  </t>
  </si>
  <si>
    <t>Saldo Devedor do ICMS das Operações Não Incentivadas [(32+33+34+35)-(36+37+38)]</t>
  </si>
  <si>
    <t>Débito do ICMS das Operações Não Incentivadas</t>
  </si>
  <si>
    <t>Débito do ICMS  das Saídas a Título de Bonificação ou Semelhante Incentivadas</t>
  </si>
  <si>
    <t xml:space="preserve">DEMONSTRATIVO DA APURAÇÃO MENSAL - FOMENTAR/PRODUZIR/MICROPRODUZIR                        </t>
  </si>
  <si>
    <t xml:space="preserve"> Percentual das Saídas das Operações Incentivadas [(1/2)x100]</t>
  </si>
  <si>
    <t xml:space="preserve"> Saldo Credor do Período [(14+15)-(11+11.1+12+13)]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</si>
</sst>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25" x14ac:knownFonts="1">
    <font>
      <sz val="10"/>
      <name val="Arial"/>
      <family val="2"/>
    </font>
    <font>
      <sz val="8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6.5"/>
      <name val="Arial"/>
      <family val="2"/>
    </font>
    <font>
      <b/>
      <sz val="7.5"/>
      <name val="Arial"/>
      <family val="2"/>
    </font>
    <font>
      <sz val="8"/>
      <color indexed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6"/>
      <color indexed="8"/>
      <name val="Times New Roman"/>
      <family val="1"/>
    </font>
    <font>
      <sz val="6"/>
      <name val="Arial"/>
      <family val="2"/>
    </font>
    <font>
      <sz val="8"/>
      <color indexed="8"/>
      <name val="Times New Roman"/>
      <family val="1"/>
    </font>
    <font>
      <b/>
      <sz val="6"/>
      <name val="Arial"/>
      <family val="2"/>
    </font>
    <font>
      <b/>
      <sz val="6"/>
      <color indexed="8"/>
      <name val="Times New Roman"/>
      <family val="1"/>
    </font>
    <font>
      <b/>
      <sz val="7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8"/>
      </patternFill>
    </fill>
    <fill>
      <patternFill patternType="darkGray">
        <fgColor indexed="8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395">
    <xf numFmtId="0" fontId="0" fillId="0" borderId="0" xfId="0"/>
    <xf numFmtId="0" fontId="2" fillId="0" borderId="0" xfId="2" applyFont="1" applyProtection="1">
      <protection locked="0"/>
    </xf>
    <xf numFmtId="0" fontId="0" fillId="0" borderId="0" xfId="0" applyProtection="1">
      <protection locked="0"/>
    </xf>
    <xf numFmtId="0" fontId="2" fillId="0" borderId="1" xfId="2" applyFont="1" applyBorder="1"/>
    <xf numFmtId="0" fontId="2" fillId="0" borderId="2" xfId="2" applyFont="1" applyBorder="1"/>
    <xf numFmtId="49" fontId="2" fillId="0" borderId="2" xfId="2" applyNumberFormat="1" applyFont="1" applyBorder="1"/>
    <xf numFmtId="4" fontId="3" fillId="0" borderId="2" xfId="2" applyNumberFormat="1" applyFont="1" applyBorder="1" applyAlignment="1">
      <alignment horizontal="right" vertical="justify"/>
    </xf>
    <xf numFmtId="0" fontId="2" fillId="0" borderId="3" xfId="2" applyFont="1" applyBorder="1" applyProtection="1">
      <protection locked="0"/>
    </xf>
    <xf numFmtId="0" fontId="2" fillId="0" borderId="4" xfId="2" applyFont="1" applyBorder="1"/>
    <xf numFmtId="0" fontId="2" fillId="0" borderId="5" xfId="2" applyFont="1" applyBorder="1" applyProtection="1">
      <protection locked="0"/>
    </xf>
    <xf numFmtId="0" fontId="2" fillId="0" borderId="6" xfId="2" applyFont="1" applyBorder="1" applyAlignment="1">
      <alignment vertical="center"/>
    </xf>
    <xf numFmtId="49" fontId="2" fillId="0" borderId="6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horizontal="right" vertical="justify"/>
    </xf>
    <xf numFmtId="0" fontId="6" fillId="0" borderId="0" xfId="0" applyFont="1" applyProtection="1">
      <protection locked="0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" fontId="3" fillId="0" borderId="13" xfId="1" applyNumberFormat="1" applyFont="1" applyBorder="1" applyAlignment="1" applyProtection="1">
      <alignment horizontal="right" vertical="justify"/>
      <protection locked="0"/>
    </xf>
    <xf numFmtId="4" fontId="2" fillId="0" borderId="0" xfId="2" applyNumberFormat="1" applyFont="1" applyProtection="1">
      <protection locked="0"/>
    </xf>
    <xf numFmtId="4" fontId="3" fillId="0" borderId="13" xfId="1" applyNumberFormat="1" applyFont="1" applyBorder="1" applyAlignment="1">
      <alignment horizontal="right" vertical="justify"/>
    </xf>
    <xf numFmtId="4" fontId="3" fillId="0" borderId="14" xfId="1" applyNumberFormat="1" applyFont="1" applyBorder="1" applyAlignment="1" applyProtection="1">
      <alignment horizontal="right" vertical="justify"/>
      <protection locked="0"/>
    </xf>
    <xf numFmtId="0" fontId="7" fillId="0" borderId="5" xfId="1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49" fontId="10" fillId="0" borderId="16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49" fontId="10" fillId="0" borderId="18" xfId="0" applyNumberFormat="1" applyFont="1" applyBorder="1" applyAlignment="1">
      <alignment horizontal="center" vertical="center" wrapText="1"/>
    </xf>
    <xf numFmtId="4" fontId="3" fillId="0" borderId="19" xfId="1" applyNumberFormat="1" applyFont="1" applyBorder="1" applyAlignment="1">
      <alignment horizontal="right" vertical="justify"/>
    </xf>
    <xf numFmtId="0" fontId="10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4" fontId="3" fillId="0" borderId="2" xfId="1" applyNumberFormat="1" applyFont="1" applyBorder="1" applyAlignment="1">
      <alignment horizontal="right" vertical="justify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49" fontId="10" fillId="0" borderId="21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2" fillId="0" borderId="5" xfId="2" applyFont="1" applyBorder="1" applyAlignment="1" applyProtection="1">
      <alignment vertical="center"/>
      <protection locked="0"/>
    </xf>
    <xf numFmtId="0" fontId="1" fillId="0" borderId="11" xfId="1" applyFont="1" applyBorder="1" applyAlignment="1">
      <alignment horizontal="center"/>
    </xf>
    <xf numFmtId="49" fontId="1" fillId="0" borderId="12" xfId="1" applyNumberFormat="1" applyFont="1" applyBorder="1" applyAlignment="1">
      <alignment horizontal="center"/>
    </xf>
    <xf numFmtId="0" fontId="1" fillId="0" borderId="22" xfId="1" applyFont="1" applyBorder="1"/>
    <xf numFmtId="0" fontId="1" fillId="0" borderId="22" xfId="2" applyBorder="1"/>
    <xf numFmtId="4" fontId="3" fillId="0" borderId="23" xfId="2" applyNumberFormat="1" applyFont="1" applyBorder="1" applyAlignment="1" applyProtection="1">
      <alignment horizontal="right" vertical="justify"/>
      <protection locked="0"/>
    </xf>
    <xf numFmtId="0" fontId="1" fillId="0" borderId="15" xfId="1" applyFont="1" applyBorder="1" applyAlignment="1">
      <alignment horizontal="center"/>
    </xf>
    <xf numFmtId="49" fontId="1" fillId="0" borderId="16" xfId="1" applyNumberFormat="1" applyFont="1" applyBorder="1" applyAlignment="1">
      <alignment horizontal="center"/>
    </xf>
    <xf numFmtId="0" fontId="1" fillId="0" borderId="24" xfId="1" applyFont="1" applyBorder="1"/>
    <xf numFmtId="0" fontId="1" fillId="0" borderId="24" xfId="2" applyBorder="1"/>
    <xf numFmtId="4" fontId="3" fillId="0" borderId="14" xfId="2" applyNumberFormat="1" applyFont="1" applyBorder="1" applyAlignment="1" applyProtection="1">
      <alignment horizontal="right" vertical="justify"/>
      <protection locked="0"/>
    </xf>
    <xf numFmtId="0" fontId="2" fillId="0" borderId="0" xfId="2" applyFont="1" applyAlignment="1" applyProtection="1">
      <alignment vertical="center"/>
      <protection locked="0"/>
    </xf>
    <xf numFmtId="0" fontId="1" fillId="0" borderId="15" xfId="2" applyBorder="1" applyAlignment="1">
      <alignment horizontal="center"/>
    </xf>
    <xf numFmtId="49" fontId="1" fillId="0" borderId="16" xfId="2" applyNumberFormat="1" applyBorder="1" applyAlignment="1">
      <alignment horizontal="center"/>
    </xf>
    <xf numFmtId="0" fontId="10" fillId="0" borderId="24" xfId="2" applyFont="1" applyBorder="1"/>
    <xf numFmtId="4" fontId="3" fillId="0" borderId="14" xfId="2" applyNumberFormat="1" applyFont="1" applyBorder="1" applyAlignment="1">
      <alignment horizontal="right" vertical="justify"/>
    </xf>
    <xf numFmtId="0" fontId="10" fillId="0" borderId="15" xfId="1" applyFont="1" applyBorder="1" applyAlignment="1">
      <alignment horizontal="center"/>
    </xf>
    <xf numFmtId="49" fontId="10" fillId="0" borderId="16" xfId="1" applyNumberFormat="1" applyFont="1" applyBorder="1" applyAlignment="1">
      <alignment horizontal="center"/>
    </xf>
    <xf numFmtId="0" fontId="10" fillId="0" borderId="24" xfId="1" applyFont="1" applyBorder="1"/>
    <xf numFmtId="0" fontId="1" fillId="0" borderId="25" xfId="2" applyBorder="1"/>
    <xf numFmtId="0" fontId="10" fillId="0" borderId="22" xfId="2" applyFont="1" applyBorder="1"/>
    <xf numFmtId="0" fontId="1" fillId="0" borderId="24" xfId="2" applyBorder="1" applyAlignment="1">
      <alignment horizontal="right"/>
    </xf>
    <xf numFmtId="49" fontId="10" fillId="0" borderId="26" xfId="1" applyNumberFormat="1" applyFont="1" applyBorder="1" applyAlignment="1">
      <alignment horizontal="center"/>
    </xf>
    <xf numFmtId="0" fontId="10" fillId="0" borderId="25" xfId="1" applyFont="1" applyBorder="1"/>
    <xf numFmtId="0" fontId="10" fillId="0" borderId="25" xfId="2" applyFont="1" applyBorder="1"/>
    <xf numFmtId="4" fontId="3" fillId="0" borderId="27" xfId="2" applyNumberFormat="1" applyFont="1" applyBorder="1" applyAlignment="1">
      <alignment horizontal="right" vertical="justify"/>
    </xf>
    <xf numFmtId="49" fontId="10" fillId="0" borderId="26" xfId="2" applyNumberFormat="1" applyFont="1" applyBorder="1" applyAlignment="1">
      <alignment horizontal="center"/>
    </xf>
    <xf numFmtId="4" fontId="3" fillId="0" borderId="28" xfId="2" applyNumberFormat="1" applyFont="1" applyBorder="1" applyAlignment="1">
      <alignment horizontal="right" vertical="justify"/>
    </xf>
    <xf numFmtId="0" fontId="1" fillId="0" borderId="6" xfId="2" applyBorder="1" applyAlignment="1">
      <alignment horizontal="center"/>
    </xf>
    <xf numFmtId="49" fontId="1" fillId="0" borderId="6" xfId="2" applyNumberFormat="1" applyBorder="1" applyAlignment="1">
      <alignment horizontal="center"/>
    </xf>
    <xf numFmtId="0" fontId="2" fillId="0" borderId="6" xfId="1" applyFont="1" applyBorder="1"/>
    <xf numFmtId="0" fontId="1" fillId="0" borderId="6" xfId="2" applyBorder="1"/>
    <xf numFmtId="0" fontId="2" fillId="0" borderId="6" xfId="2" applyFont="1" applyBorder="1"/>
    <xf numFmtId="0" fontId="1" fillId="0" borderId="11" xfId="2" applyBorder="1" applyAlignment="1">
      <alignment horizontal="center"/>
    </xf>
    <xf numFmtId="49" fontId="1" fillId="0" borderId="10" xfId="2" applyNumberFormat="1" applyBorder="1" applyAlignment="1">
      <alignment horizontal="center"/>
    </xf>
    <xf numFmtId="0" fontId="11" fillId="0" borderId="0" xfId="0" applyFont="1" applyProtection="1">
      <protection locked="0"/>
    </xf>
    <xf numFmtId="4" fontId="11" fillId="0" borderId="0" xfId="2" applyNumberFormat="1" applyFont="1" applyProtection="1">
      <protection locked="0"/>
    </xf>
    <xf numFmtId="0" fontId="11" fillId="0" borderId="0" xfId="2" applyFont="1" applyProtection="1">
      <protection locked="0"/>
    </xf>
    <xf numFmtId="49" fontId="10" fillId="0" borderId="16" xfId="2" applyNumberFormat="1" applyFont="1" applyBorder="1" applyAlignment="1">
      <alignment horizontal="center"/>
    </xf>
    <xf numFmtId="4" fontId="1" fillId="0" borderId="5" xfId="2" applyNumberFormat="1" applyBorder="1" applyProtection="1">
      <protection locked="0"/>
    </xf>
    <xf numFmtId="0" fontId="1" fillId="0" borderId="29" xfId="2" applyBorder="1"/>
    <xf numFmtId="0" fontId="10" fillId="0" borderId="17" xfId="1" applyFont="1" applyBorder="1" applyAlignment="1">
      <alignment horizontal="center"/>
    </xf>
    <xf numFmtId="49" fontId="10" fillId="0" borderId="18" xfId="1" applyNumberFormat="1" applyFont="1" applyBorder="1" applyAlignment="1">
      <alignment horizontal="center"/>
    </xf>
    <xf numFmtId="0" fontId="10" fillId="0" borderId="18" xfId="1" applyFont="1" applyBorder="1"/>
    <xf numFmtId="0" fontId="10" fillId="0" borderId="30" xfId="2" applyFont="1" applyBorder="1"/>
    <xf numFmtId="0" fontId="10" fillId="0" borderId="31" xfId="2" applyFont="1" applyBorder="1"/>
    <xf numFmtId="0" fontId="2" fillId="0" borderId="32" xfId="2" applyFont="1" applyBorder="1"/>
    <xf numFmtId="0" fontId="10" fillId="0" borderId="21" xfId="1" applyFont="1" applyBorder="1" applyAlignment="1">
      <alignment horizontal="center"/>
    </xf>
    <xf numFmtId="49" fontId="10" fillId="0" borderId="21" xfId="1" applyNumberFormat="1" applyFont="1" applyBorder="1" applyAlignment="1">
      <alignment horizontal="center"/>
    </xf>
    <xf numFmtId="0" fontId="10" fillId="0" borderId="21" xfId="1" applyFont="1" applyBorder="1"/>
    <xf numFmtId="0" fontId="10" fillId="0" borderId="21" xfId="2" applyFont="1" applyBorder="1"/>
    <xf numFmtId="4" fontId="3" fillId="0" borderId="21" xfId="2" applyNumberFormat="1" applyFont="1" applyBorder="1" applyAlignment="1">
      <alignment horizontal="right" vertical="justify"/>
    </xf>
    <xf numFmtId="0" fontId="2" fillId="0" borderId="33" xfId="2" applyFont="1" applyBorder="1" applyProtection="1">
      <protection locked="0"/>
    </xf>
    <xf numFmtId="0" fontId="1" fillId="0" borderId="0" xfId="1" applyFont="1" applyAlignment="1">
      <alignment horizontal="center"/>
    </xf>
    <xf numFmtId="49" fontId="1" fillId="0" borderId="0" xfId="1" applyNumberFormat="1" applyFont="1" applyAlignment="1">
      <alignment horizontal="center"/>
    </xf>
    <xf numFmtId="0" fontId="2" fillId="0" borderId="0" xfId="1" applyFont="1"/>
    <xf numFmtId="0" fontId="1" fillId="0" borderId="0" xfId="2"/>
    <xf numFmtId="0" fontId="2" fillId="0" borderId="0" xfId="2" applyFont="1"/>
    <xf numFmtId="4" fontId="3" fillId="0" borderId="0" xfId="2" applyNumberFormat="1" applyFont="1" applyAlignment="1">
      <alignment horizontal="right" vertical="justify"/>
    </xf>
    <xf numFmtId="0" fontId="2" fillId="0" borderId="2" xfId="2" applyFont="1" applyBorder="1" applyProtection="1">
      <protection locked="0"/>
    </xf>
    <xf numFmtId="0" fontId="10" fillId="0" borderId="21" xfId="1" applyFont="1" applyBorder="1" applyAlignment="1">
      <alignment horizontal="left" vertical="center"/>
    </xf>
    <xf numFmtId="4" fontId="10" fillId="0" borderId="21" xfId="1" applyNumberFormat="1" applyFont="1" applyBorder="1" applyAlignment="1">
      <alignment horizontal="right" vertical="center"/>
    </xf>
    <xf numFmtId="0" fontId="10" fillId="0" borderId="5" xfId="2" applyFont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" fillId="0" borderId="34" xfId="1" applyFont="1" applyBorder="1" applyAlignment="1">
      <alignment horizontal="center"/>
    </xf>
    <xf numFmtId="49" fontId="1" fillId="0" borderId="22" xfId="1" applyNumberFormat="1" applyFont="1" applyBorder="1" applyAlignment="1">
      <alignment horizontal="center"/>
    </xf>
    <xf numFmtId="4" fontId="3" fillId="0" borderId="35" xfId="2" applyNumberFormat="1" applyFont="1" applyBorder="1" applyAlignment="1" applyProtection="1">
      <alignment horizontal="right" vertical="justify"/>
      <protection locked="0"/>
    </xf>
    <xf numFmtId="0" fontId="1" fillId="0" borderId="36" xfId="1" applyFont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7" xfId="1" applyFont="1" applyBorder="1" applyAlignment="1">
      <alignment horizontal="left"/>
    </xf>
    <xf numFmtId="4" fontId="3" fillId="0" borderId="13" xfId="2" applyNumberFormat="1" applyFont="1" applyBorder="1" applyAlignment="1" applyProtection="1">
      <alignment horizontal="right" vertical="justify"/>
      <protection locked="0"/>
    </xf>
    <xf numFmtId="49" fontId="1" fillId="0" borderId="38" xfId="1" applyNumberFormat="1" applyFont="1" applyBorder="1" applyAlignment="1">
      <alignment horizontal="center"/>
    </xf>
    <xf numFmtId="49" fontId="1" fillId="0" borderId="25" xfId="1" applyNumberFormat="1" applyFont="1" applyBorder="1" applyAlignment="1">
      <alignment horizontal="center"/>
    </xf>
    <xf numFmtId="0" fontId="1" fillId="0" borderId="39" xfId="1" applyFont="1" applyBorder="1" applyAlignment="1">
      <alignment horizontal="left"/>
    </xf>
    <xf numFmtId="0" fontId="1" fillId="0" borderId="25" xfId="1" applyFont="1" applyBorder="1" applyAlignment="1">
      <alignment horizontal="left"/>
    </xf>
    <xf numFmtId="0" fontId="1" fillId="0" borderId="29" xfId="1" applyFont="1" applyBorder="1" applyAlignment="1">
      <alignment horizontal="left"/>
    </xf>
    <xf numFmtId="0" fontId="10" fillId="0" borderId="39" xfId="1" applyFont="1" applyBorder="1" applyAlignment="1">
      <alignment horizontal="left"/>
    </xf>
    <xf numFmtId="0" fontId="10" fillId="0" borderId="25" xfId="1" applyFont="1" applyBorder="1" applyAlignment="1">
      <alignment horizontal="left"/>
    </xf>
    <xf numFmtId="0" fontId="10" fillId="0" borderId="29" xfId="1" applyFont="1" applyBorder="1" applyAlignment="1">
      <alignment horizontal="left"/>
    </xf>
    <xf numFmtId="4" fontId="3" fillId="0" borderId="40" xfId="2" applyNumberFormat="1" applyFont="1" applyBorder="1" applyAlignment="1">
      <alignment horizontal="right" vertical="justify"/>
    </xf>
    <xf numFmtId="0" fontId="1" fillId="0" borderId="41" xfId="1" applyFont="1" applyBorder="1" applyAlignment="1">
      <alignment horizontal="center"/>
    </xf>
    <xf numFmtId="0" fontId="1" fillId="0" borderId="42" xfId="1" applyFont="1" applyBorder="1" applyAlignment="1">
      <alignment horizontal="left"/>
    </xf>
    <xf numFmtId="0" fontId="1" fillId="0" borderId="0" xfId="1" applyFont="1" applyAlignment="1">
      <alignment horizontal="left"/>
    </xf>
    <xf numFmtId="0" fontId="1" fillId="0" borderId="43" xfId="1" applyFont="1" applyBorder="1" applyAlignment="1">
      <alignment horizontal="left"/>
    </xf>
    <xf numFmtId="0" fontId="1" fillId="0" borderId="44" xfId="1" applyFont="1" applyBorder="1" applyAlignment="1">
      <alignment horizontal="center"/>
    </xf>
    <xf numFmtId="0" fontId="10" fillId="0" borderId="44" xfId="1" applyFont="1" applyBorder="1" applyAlignment="1">
      <alignment horizontal="center"/>
    </xf>
    <xf numFmtId="49" fontId="10" fillId="0" borderId="25" xfId="1" applyNumberFormat="1" applyFont="1" applyBorder="1" applyAlignment="1">
      <alignment horizontal="center"/>
    </xf>
    <xf numFmtId="4" fontId="3" fillId="0" borderId="13" xfId="2" applyNumberFormat="1" applyFont="1" applyBorder="1" applyAlignment="1">
      <alignment horizontal="right" vertical="justify"/>
    </xf>
    <xf numFmtId="0" fontId="10" fillId="0" borderId="45" xfId="1" applyFont="1" applyBorder="1" applyAlignment="1">
      <alignment horizontal="center"/>
    </xf>
    <xf numFmtId="49" fontId="10" fillId="0" borderId="46" xfId="1" applyNumberFormat="1" applyFont="1" applyBorder="1" applyAlignment="1">
      <alignment horizontal="center"/>
    </xf>
    <xf numFmtId="4" fontId="3" fillId="0" borderId="19" xfId="2" applyNumberFormat="1" applyFont="1" applyBorder="1" applyAlignment="1">
      <alignment horizontal="right" vertical="justify"/>
    </xf>
    <xf numFmtId="0" fontId="10" fillId="0" borderId="0" xfId="1" applyFont="1" applyAlignment="1">
      <alignment horizontal="center"/>
    </xf>
    <xf numFmtId="49" fontId="10" fillId="0" borderId="0" xfId="1" applyNumberFormat="1" applyFont="1" applyAlignment="1">
      <alignment horizontal="center"/>
    </xf>
    <xf numFmtId="0" fontId="13" fillId="0" borderId="0" xfId="1" applyFont="1" applyAlignment="1">
      <alignment horizontal="left"/>
    </xf>
    <xf numFmtId="0" fontId="3" fillId="0" borderId="4" xfId="0" applyFont="1" applyBorder="1"/>
    <xf numFmtId="0" fontId="7" fillId="3" borderId="47" xfId="1" applyFont="1" applyFill="1" applyBorder="1" applyAlignment="1">
      <alignment horizontal="center" vertical="center"/>
    </xf>
    <xf numFmtId="4" fontId="7" fillId="3" borderId="47" xfId="1" applyNumberFormat="1" applyFont="1" applyFill="1" applyBorder="1" applyAlignment="1">
      <alignment horizontal="center" vertical="justify"/>
    </xf>
    <xf numFmtId="0" fontId="1" fillId="0" borderId="48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3" fontId="1" fillId="0" borderId="49" xfId="0" applyNumberFormat="1" applyFont="1" applyBorder="1" applyAlignment="1">
      <alignment horizontal="right"/>
    </xf>
    <xf numFmtId="3" fontId="1" fillId="0" borderId="50" xfId="0" applyNumberFormat="1" applyFont="1" applyBorder="1" applyAlignment="1">
      <alignment horizontal="right"/>
    </xf>
    <xf numFmtId="4" fontId="1" fillId="0" borderId="50" xfId="0" applyNumberFormat="1" applyFont="1" applyBorder="1" applyAlignment="1">
      <alignment horizontal="right"/>
    </xf>
    <xf numFmtId="4" fontId="3" fillId="0" borderId="51" xfId="0" applyNumberFormat="1" applyFont="1" applyBorder="1" applyProtection="1">
      <protection locked="0"/>
    </xf>
    <xf numFmtId="0" fontId="1" fillId="0" borderId="52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3" fontId="1" fillId="0" borderId="53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right"/>
    </xf>
    <xf numFmtId="4" fontId="1" fillId="0" borderId="24" xfId="0" applyNumberFormat="1" applyFont="1" applyBorder="1" applyAlignment="1">
      <alignment horizontal="right"/>
    </xf>
    <xf numFmtId="4" fontId="3" fillId="0" borderId="14" xfId="0" applyNumberFormat="1" applyFont="1" applyBorder="1" applyProtection="1">
      <protection locked="0"/>
    </xf>
    <xf numFmtId="4" fontId="3" fillId="0" borderId="14" xfId="0" applyNumberFormat="1" applyFont="1" applyBorder="1"/>
    <xf numFmtId="3" fontId="14" fillId="0" borderId="24" xfId="0" applyNumberFormat="1" applyFont="1" applyBorder="1" applyAlignment="1">
      <alignment horizontal="right"/>
    </xf>
    <xf numFmtId="4" fontId="14" fillId="0" borderId="24" xfId="0" applyNumberFormat="1" applyFont="1" applyBorder="1" applyAlignment="1">
      <alignment horizontal="right"/>
    </xf>
    <xf numFmtId="0" fontId="10" fillId="0" borderId="52" xfId="0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3" fontId="10" fillId="0" borderId="53" xfId="0" applyNumberFormat="1" applyFont="1" applyBorder="1" applyAlignment="1">
      <alignment horizontal="right"/>
    </xf>
    <xf numFmtId="3" fontId="10" fillId="0" borderId="24" xfId="0" applyNumberFormat="1" applyFont="1" applyBorder="1" applyAlignment="1">
      <alignment horizontal="right"/>
    </xf>
    <xf numFmtId="4" fontId="10" fillId="0" borderId="24" xfId="0" applyNumberFormat="1" applyFont="1" applyBorder="1" applyAlignment="1">
      <alignment horizontal="right"/>
    </xf>
    <xf numFmtId="0" fontId="10" fillId="0" borderId="18" xfId="0" applyFont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46" xfId="0" applyFont="1" applyBorder="1" applyAlignment="1">
      <alignment horizontal="left"/>
    </xf>
    <xf numFmtId="4" fontId="10" fillId="0" borderId="46" xfId="0" applyNumberFormat="1" applyFont="1" applyBorder="1" applyAlignment="1">
      <alignment horizontal="right"/>
    </xf>
    <xf numFmtId="0" fontId="0" fillId="0" borderId="3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21" xfId="0" applyBorder="1" applyProtection="1">
      <protection locked="0"/>
    </xf>
    <xf numFmtId="4" fontId="0" fillId="0" borderId="21" xfId="0" applyNumberFormat="1" applyBorder="1" applyProtection="1">
      <protection locked="0"/>
    </xf>
    <xf numFmtId="49" fontId="1" fillId="0" borderId="54" xfId="0" applyNumberFormat="1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4" fontId="0" fillId="0" borderId="2" xfId="0" applyNumberFormat="1" applyBorder="1"/>
    <xf numFmtId="3" fontId="0" fillId="0" borderId="2" xfId="0" applyNumberFormat="1" applyBorder="1"/>
    <xf numFmtId="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55" xfId="0" applyBorder="1"/>
    <xf numFmtId="0" fontId="0" fillId="0" borderId="4" xfId="0" applyBorder="1"/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" xfId="0" applyBorder="1"/>
    <xf numFmtId="0" fontId="16" fillId="0" borderId="55" xfId="0" applyFon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17" fillId="0" borderId="0" xfId="0" applyFont="1" applyAlignment="1">
      <alignment horizontal="center"/>
    </xf>
    <xf numFmtId="0" fontId="6" fillId="0" borderId="5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8" fillId="0" borderId="56" xfId="0" applyFont="1" applyBorder="1" applyAlignment="1">
      <alignment horizontal="center" vertical="center"/>
    </xf>
    <xf numFmtId="1" fontId="18" fillId="0" borderId="56" xfId="0" applyNumberFormat="1" applyFont="1" applyBorder="1" applyAlignment="1">
      <alignment horizontal="center" vertical="center"/>
    </xf>
    <xf numFmtId="1" fontId="18" fillId="0" borderId="32" xfId="0" applyNumberFormat="1" applyFont="1" applyBorder="1" applyAlignment="1">
      <alignment horizontal="center" vertical="center"/>
    </xf>
    <xf numFmtId="1" fontId="18" fillId="0" borderId="56" xfId="0" applyNumberFormat="1" applyFont="1" applyBorder="1" applyAlignment="1">
      <alignment horizontal="center" vertical="center" wrapText="1"/>
    </xf>
    <xf numFmtId="1" fontId="18" fillId="0" borderId="32" xfId="0" applyNumberFormat="1" applyFont="1" applyBorder="1" applyAlignment="1">
      <alignment horizontal="center" vertical="center" wrapText="1"/>
    </xf>
    <xf numFmtId="1" fontId="18" fillId="0" borderId="57" xfId="0" applyNumberFormat="1" applyFont="1" applyBorder="1" applyAlignment="1">
      <alignment horizontal="center" vertical="center" wrapText="1"/>
    </xf>
    <xf numFmtId="0" fontId="10" fillId="4" borderId="47" xfId="0" applyFont="1" applyFill="1" applyBorder="1" applyAlignment="1">
      <alignment horizontal="center" vertical="center" wrapText="1"/>
    </xf>
    <xf numFmtId="164" fontId="10" fillId="4" borderId="56" xfId="0" applyNumberFormat="1" applyFont="1" applyFill="1" applyBorder="1" applyAlignment="1">
      <alignment horizontal="center" vertical="center" wrapText="1"/>
    </xf>
    <xf numFmtId="0" fontId="10" fillId="4" borderId="56" xfId="0" applyFont="1" applyFill="1" applyBorder="1" applyAlignment="1">
      <alignment horizontal="center" vertical="center"/>
    </xf>
    <xf numFmtId="3" fontId="10" fillId="4" borderId="56" xfId="0" applyNumberFormat="1" applyFont="1" applyFill="1" applyBorder="1" applyAlignment="1">
      <alignment horizontal="center" vertical="center"/>
    </xf>
    <xf numFmtId="4" fontId="10" fillId="4" borderId="56" xfId="0" applyNumberFormat="1" applyFont="1" applyFill="1" applyBorder="1" applyAlignment="1">
      <alignment horizontal="center" vertical="center" wrapText="1"/>
    </xf>
    <xf numFmtId="4" fontId="10" fillId="4" borderId="32" xfId="0" applyNumberFormat="1" applyFont="1" applyFill="1" applyBorder="1" applyAlignment="1">
      <alignment horizontal="center" vertical="center"/>
    </xf>
    <xf numFmtId="0" fontId="10" fillId="3" borderId="56" xfId="0" applyFont="1" applyFill="1" applyBorder="1" applyAlignment="1">
      <alignment horizontal="center" vertical="center" wrapText="1"/>
    </xf>
    <xf numFmtId="4" fontId="10" fillId="3" borderId="32" xfId="0" applyNumberFormat="1" applyFont="1" applyFill="1" applyBorder="1" applyAlignment="1">
      <alignment horizontal="center" vertical="center" wrapText="1"/>
    </xf>
    <xf numFmtId="4" fontId="10" fillId="3" borderId="58" xfId="0" applyNumberFormat="1" applyFont="1" applyFill="1" applyBorder="1" applyAlignment="1">
      <alignment horizontal="center" vertical="center" wrapText="1"/>
    </xf>
    <xf numFmtId="0" fontId="10" fillId="0" borderId="5" xfId="0" applyFont="1" applyBorder="1"/>
    <xf numFmtId="0" fontId="19" fillId="0" borderId="48" xfId="0" applyFont="1" applyBorder="1" applyAlignment="1" applyProtection="1">
      <alignment horizontal="left"/>
      <protection locked="0"/>
    </xf>
    <xf numFmtId="164" fontId="19" fillId="0" borderId="59" xfId="0" applyNumberFormat="1" applyFont="1" applyBorder="1" applyAlignment="1" applyProtection="1">
      <alignment horizontal="center"/>
      <protection locked="0"/>
    </xf>
    <xf numFmtId="0" fontId="19" fillId="0" borderId="10" xfId="0" applyFont="1" applyBorder="1" applyAlignment="1" applyProtection="1">
      <alignment horizontal="left"/>
      <protection locked="0"/>
    </xf>
    <xf numFmtId="3" fontId="19" fillId="0" borderId="10" xfId="0" applyNumberFormat="1" applyFont="1" applyBorder="1" applyAlignment="1" applyProtection="1">
      <alignment horizontal="right"/>
      <protection locked="0"/>
    </xf>
    <xf numFmtId="4" fontId="19" fillId="0" borderId="10" xfId="0" applyNumberFormat="1" applyFont="1" applyBorder="1" applyAlignment="1" applyProtection="1">
      <alignment horizontal="right"/>
      <protection locked="0"/>
    </xf>
    <xf numFmtId="4" fontId="19" fillId="0" borderId="49" xfId="0" applyNumberFormat="1" applyFont="1" applyBorder="1" applyAlignment="1" applyProtection="1">
      <alignment horizontal="right"/>
      <protection locked="0"/>
    </xf>
    <xf numFmtId="4" fontId="20" fillId="0" borderId="48" xfId="0" applyNumberFormat="1" applyFont="1" applyBorder="1"/>
    <xf numFmtId="4" fontId="20" fillId="0" borderId="10" xfId="0" applyNumberFormat="1" applyFont="1" applyBorder="1"/>
    <xf numFmtId="10" fontId="20" fillId="0" borderId="10" xfId="0" applyNumberFormat="1" applyFont="1" applyBorder="1" applyAlignment="1" applyProtection="1">
      <alignment horizontal="right"/>
      <protection locked="0"/>
    </xf>
    <xf numFmtId="4" fontId="20" fillId="0" borderId="10" xfId="0" applyNumberFormat="1" applyFont="1" applyBorder="1" applyAlignment="1">
      <alignment horizontal="right"/>
    </xf>
    <xf numFmtId="4" fontId="20" fillId="0" borderId="23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19" fillId="0" borderId="34" xfId="0" applyFont="1" applyBorder="1" applyAlignment="1" applyProtection="1">
      <alignment horizontal="left"/>
      <protection locked="0"/>
    </xf>
    <xf numFmtId="164" fontId="19" fillId="0" borderId="37" xfId="0" applyNumberFormat="1" applyFont="1" applyBorder="1" applyAlignment="1" applyProtection="1">
      <alignment horizontal="center"/>
      <protection locked="0"/>
    </xf>
    <xf numFmtId="0" fontId="19" fillId="0" borderId="12" xfId="0" applyFont="1" applyBorder="1" applyAlignment="1" applyProtection="1">
      <alignment horizontal="left"/>
      <protection locked="0"/>
    </xf>
    <xf numFmtId="3" fontId="19" fillId="0" borderId="12" xfId="0" applyNumberFormat="1" applyFont="1" applyBorder="1" applyAlignment="1" applyProtection="1">
      <alignment horizontal="right"/>
      <protection locked="0"/>
    </xf>
    <xf numFmtId="4" fontId="19" fillId="0" borderId="12" xfId="0" applyNumberFormat="1" applyFont="1" applyBorder="1" applyAlignment="1" applyProtection="1">
      <alignment horizontal="right"/>
      <protection locked="0"/>
    </xf>
    <xf numFmtId="4" fontId="19" fillId="0" borderId="36" xfId="0" applyNumberFormat="1" applyFont="1" applyBorder="1" applyAlignment="1" applyProtection="1">
      <alignment horizontal="right"/>
      <protection locked="0"/>
    </xf>
    <xf numFmtId="4" fontId="20" fillId="0" borderId="52" xfId="0" applyNumberFormat="1" applyFont="1" applyBorder="1"/>
    <xf numFmtId="4" fontId="20" fillId="0" borderId="16" xfId="0" applyNumberFormat="1" applyFont="1" applyBorder="1"/>
    <xf numFmtId="4" fontId="19" fillId="0" borderId="16" xfId="0" applyNumberFormat="1" applyFont="1" applyBorder="1" applyAlignment="1" applyProtection="1">
      <alignment horizontal="right"/>
      <protection locked="0"/>
    </xf>
    <xf numFmtId="10" fontId="20" fillId="0" borderId="16" xfId="0" applyNumberFormat="1" applyFont="1" applyBorder="1" applyAlignment="1" applyProtection="1">
      <alignment horizontal="right"/>
      <protection locked="0"/>
    </xf>
    <xf numFmtId="4" fontId="20" fillId="0" borderId="16" xfId="0" applyNumberFormat="1" applyFont="1" applyBorder="1" applyAlignment="1">
      <alignment horizontal="right"/>
    </xf>
    <xf numFmtId="4" fontId="20" fillId="0" borderId="14" xfId="0" applyNumberFormat="1" applyFont="1" applyBorder="1" applyAlignment="1">
      <alignment horizontal="right"/>
    </xf>
    <xf numFmtId="0" fontId="19" fillId="0" borderId="52" xfId="0" applyFont="1" applyBorder="1" applyAlignment="1" applyProtection="1">
      <alignment horizontal="left"/>
      <protection locked="0"/>
    </xf>
    <xf numFmtId="164" fontId="19" fillId="0" borderId="38" xfId="0" applyNumberFormat="1" applyFont="1" applyBorder="1" applyAlignment="1" applyProtection="1">
      <alignment horizontal="left"/>
      <protection locked="0"/>
    </xf>
    <xf numFmtId="0" fontId="19" fillId="0" borderId="16" xfId="0" applyFont="1" applyBorder="1" applyAlignment="1" applyProtection="1">
      <alignment horizontal="left"/>
      <protection locked="0"/>
    </xf>
    <xf numFmtId="3" fontId="19" fillId="0" borderId="16" xfId="0" applyNumberFormat="1" applyFont="1" applyBorder="1" applyAlignment="1" applyProtection="1">
      <alignment horizontal="right"/>
      <protection locked="0"/>
    </xf>
    <xf numFmtId="4" fontId="19" fillId="0" borderId="53" xfId="0" applyNumberFormat="1" applyFont="1" applyBorder="1" applyAlignment="1" applyProtection="1">
      <alignment horizontal="right"/>
      <protection locked="0"/>
    </xf>
    <xf numFmtId="4" fontId="21" fillId="0" borderId="5" xfId="0" applyNumberFormat="1" applyFont="1" applyBorder="1" applyAlignment="1">
      <alignment horizontal="right"/>
    </xf>
    <xf numFmtId="0" fontId="19" fillId="0" borderId="45" xfId="0" applyFont="1" applyBorder="1" applyAlignment="1" applyProtection="1">
      <alignment horizontal="left"/>
      <protection locked="0"/>
    </xf>
    <xf numFmtId="164" fontId="19" fillId="0" borderId="31" xfId="0" applyNumberFormat="1" applyFont="1" applyBorder="1" applyAlignment="1" applyProtection="1">
      <alignment horizontal="left"/>
      <protection locked="0"/>
    </xf>
    <xf numFmtId="0" fontId="19" fillId="0" borderId="18" xfId="0" applyFont="1" applyBorder="1" applyAlignment="1" applyProtection="1">
      <alignment horizontal="left"/>
      <protection locked="0"/>
    </xf>
    <xf numFmtId="3" fontId="19" fillId="0" borderId="18" xfId="0" applyNumberFormat="1" applyFont="1" applyBorder="1" applyAlignment="1" applyProtection="1">
      <alignment horizontal="right"/>
      <protection locked="0"/>
    </xf>
    <xf numFmtId="4" fontId="19" fillId="0" borderId="18" xfId="0" applyNumberFormat="1" applyFont="1" applyBorder="1" applyAlignment="1" applyProtection="1">
      <alignment horizontal="right"/>
      <protection locked="0"/>
    </xf>
    <xf numFmtId="4" fontId="19" fillId="0" borderId="30" xfId="0" applyNumberFormat="1" applyFont="1" applyBorder="1" applyAlignment="1" applyProtection="1">
      <alignment horizontal="right"/>
      <protection locked="0"/>
    </xf>
    <xf numFmtId="4" fontId="20" fillId="0" borderId="45" xfId="0" applyNumberFormat="1" applyFont="1" applyBorder="1"/>
    <xf numFmtId="4" fontId="20" fillId="0" borderId="18" xfId="0" applyNumberFormat="1" applyFont="1" applyBorder="1"/>
    <xf numFmtId="10" fontId="20" fillId="0" borderId="18" xfId="0" applyNumberFormat="1" applyFont="1" applyBorder="1" applyAlignment="1" applyProtection="1">
      <alignment horizontal="right"/>
      <protection locked="0"/>
    </xf>
    <xf numFmtId="4" fontId="20" fillId="0" borderId="18" xfId="0" applyNumberFormat="1" applyFont="1" applyBorder="1" applyAlignment="1">
      <alignment horizontal="right"/>
    </xf>
    <xf numFmtId="4" fontId="20" fillId="0" borderId="28" xfId="0" applyNumberFormat="1" applyFont="1" applyBorder="1" applyAlignment="1">
      <alignment horizontal="right"/>
    </xf>
    <xf numFmtId="4" fontId="23" fillId="5" borderId="56" xfId="0" applyNumberFormat="1" applyFont="1" applyFill="1" applyBorder="1" applyAlignment="1">
      <alignment horizontal="right"/>
    </xf>
    <xf numFmtId="4" fontId="22" fillId="0" borderId="56" xfId="0" applyNumberFormat="1" applyFont="1" applyBorder="1" applyAlignment="1">
      <alignment horizontal="right"/>
    </xf>
    <xf numFmtId="4" fontId="23" fillId="0" borderId="56" xfId="0" applyNumberFormat="1" applyFont="1" applyBorder="1" applyAlignment="1">
      <alignment horizontal="right"/>
    </xf>
    <xf numFmtId="4" fontId="23" fillId="5" borderId="32" xfId="0" applyNumberFormat="1" applyFont="1" applyFill="1" applyBorder="1" applyAlignment="1">
      <alignment horizontal="right"/>
    </xf>
    <xf numFmtId="4" fontId="23" fillId="5" borderId="33" xfId="0" applyNumberFormat="1" applyFont="1" applyFill="1" applyBorder="1" applyAlignment="1">
      <alignment horizontal="right"/>
    </xf>
    <xf numFmtId="4" fontId="23" fillId="0" borderId="21" xfId="0" applyNumberFormat="1" applyFont="1" applyBorder="1" applyAlignment="1">
      <alignment horizontal="right"/>
    </xf>
    <xf numFmtId="4" fontId="23" fillId="0" borderId="57" xfId="0" applyNumberFormat="1" applyFont="1" applyBorder="1" applyAlignment="1">
      <alignment horizontal="right"/>
    </xf>
    <xf numFmtId="0" fontId="0" fillId="0" borderId="32" xfId="0" applyBorder="1"/>
    <xf numFmtId="0" fontId="18" fillId="0" borderId="21" xfId="0" applyFont="1" applyBorder="1" applyAlignment="1">
      <alignment horizontal="left"/>
    </xf>
    <xf numFmtId="164" fontId="18" fillId="0" borderId="21" xfId="0" applyNumberFormat="1" applyFont="1" applyBorder="1" applyAlignment="1">
      <alignment horizontal="left"/>
    </xf>
    <xf numFmtId="4" fontId="18" fillId="0" borderId="21" xfId="0" applyNumberFormat="1" applyFont="1" applyBorder="1" applyAlignment="1">
      <alignment horizontal="right"/>
    </xf>
    <xf numFmtId="4" fontId="24" fillId="0" borderId="21" xfId="0" applyNumberFormat="1" applyFont="1" applyBorder="1" applyAlignment="1">
      <alignment horizontal="right"/>
    </xf>
    <xf numFmtId="0" fontId="24" fillId="0" borderId="21" xfId="0" applyFont="1" applyBorder="1" applyAlignment="1">
      <alignment horizontal="left"/>
    </xf>
    <xf numFmtId="4" fontId="24" fillId="0" borderId="21" xfId="0" applyNumberFormat="1" applyFont="1" applyBorder="1" applyAlignment="1">
      <alignment horizontal="center"/>
    </xf>
    <xf numFmtId="4" fontId="21" fillId="0" borderId="33" xfId="0" applyNumberFormat="1" applyFont="1" applyBorder="1" applyAlignment="1">
      <alignment horizontal="right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3" borderId="47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/>
    </xf>
    <xf numFmtId="4" fontId="10" fillId="4" borderId="32" xfId="0" applyNumberFormat="1" applyFont="1" applyFill="1" applyBorder="1" applyAlignment="1">
      <alignment horizontal="center" vertical="center" wrapText="1"/>
    </xf>
    <xf numFmtId="4" fontId="10" fillId="4" borderId="47" xfId="0" applyNumberFormat="1" applyFont="1" applyFill="1" applyBorder="1" applyAlignment="1">
      <alignment horizontal="center" vertical="center" wrapText="1"/>
    </xf>
    <xf numFmtId="1" fontId="18" fillId="0" borderId="56" xfId="0" applyNumberFormat="1" applyFont="1" applyBorder="1" applyAlignment="1" applyProtection="1">
      <alignment horizontal="center" vertical="center" wrapText="1"/>
      <protection locked="0"/>
    </xf>
    <xf numFmtId="1" fontId="18" fillId="0" borderId="56" xfId="0" applyNumberFormat="1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right"/>
      <protection locked="0"/>
    </xf>
    <xf numFmtId="4" fontId="3" fillId="0" borderId="58" xfId="2" applyNumberFormat="1" applyFont="1" applyBorder="1" applyAlignment="1" applyProtection="1">
      <alignment horizontal="right" vertical="justify"/>
      <protection locked="0"/>
    </xf>
    <xf numFmtId="4" fontId="3" fillId="0" borderId="51" xfId="2" applyNumberFormat="1" applyFont="1" applyBorder="1" applyAlignment="1" applyProtection="1">
      <alignment horizontal="right" vertical="justify"/>
      <protection locked="0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" fillId="0" borderId="36" xfId="1" applyFont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7" xfId="1" applyFont="1" applyBorder="1" applyAlignment="1">
      <alignment horizontal="left"/>
    </xf>
    <xf numFmtId="0" fontId="1" fillId="0" borderId="16" xfId="1" applyFont="1" applyBorder="1" applyAlignment="1">
      <alignment horizontal="left"/>
    </xf>
    <xf numFmtId="0" fontId="7" fillId="2" borderId="7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10" fillId="0" borderId="30" xfId="1" applyFont="1" applyBorder="1" applyAlignment="1">
      <alignment horizontal="left" wrapText="1"/>
    </xf>
    <xf numFmtId="0" fontId="1" fillId="0" borderId="46" xfId="0" applyFont="1" applyBorder="1" applyAlignment="1">
      <alignment horizontal="left" wrapText="1"/>
    </xf>
    <xf numFmtId="0" fontId="1" fillId="0" borderId="31" xfId="0" applyFont="1" applyBorder="1" applyAlignment="1">
      <alignment horizontal="left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11" fillId="0" borderId="0" xfId="2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6" fillId="3" borderId="7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6" fillId="3" borderId="7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 wrapText="1"/>
    </xf>
    <xf numFmtId="49" fontId="1" fillId="0" borderId="60" xfId="0" applyNumberFormat="1" applyFont="1" applyBorder="1" applyAlignment="1">
      <alignment horizontal="left" vertical="center" wrapText="1"/>
    </xf>
    <xf numFmtId="0" fontId="6" fillId="0" borderId="0" xfId="0" applyFont="1" applyAlignment="1" applyProtection="1">
      <alignment horizontal="center" wrapText="1"/>
      <protection locked="0"/>
    </xf>
    <xf numFmtId="0" fontId="1" fillId="0" borderId="38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53" xfId="0" applyFont="1" applyBorder="1" applyAlignment="1">
      <alignment horizontal="left"/>
    </xf>
    <xf numFmtId="4" fontId="0" fillId="0" borderId="4" xfId="0" applyNumberFormat="1" applyBorder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1" fillId="0" borderId="53" xfId="1" applyFont="1" applyBorder="1" applyAlignment="1">
      <alignment horizontal="left"/>
    </xf>
    <xf numFmtId="0" fontId="1" fillId="0" borderId="24" xfId="1" applyFont="1" applyBorder="1" applyAlignment="1">
      <alignment horizontal="left"/>
    </xf>
    <xf numFmtId="0" fontId="1" fillId="0" borderId="38" xfId="1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21" xfId="2" applyFont="1" applyBorder="1" applyAlignment="1">
      <alignment horizontal="center"/>
    </xf>
    <xf numFmtId="0" fontId="4" fillId="0" borderId="1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" fontId="20" fillId="0" borderId="16" xfId="0" applyNumberFormat="1" applyFont="1" applyBorder="1" applyAlignment="1" applyProtection="1">
      <alignment horizontal="center"/>
      <protection locked="0"/>
    </xf>
    <xf numFmtId="4" fontId="20" fillId="0" borderId="18" xfId="0" applyNumberFormat="1" applyFont="1" applyBorder="1" applyAlignment="1" applyProtection="1">
      <alignment horizontal="center"/>
      <protection locked="0"/>
    </xf>
    <xf numFmtId="0" fontId="22" fillId="0" borderId="7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4" fontId="20" fillId="0" borderId="64" xfId="0" applyNumberFormat="1" applyFont="1" applyBorder="1" applyAlignment="1">
      <alignment horizontal="right"/>
    </xf>
    <xf numFmtId="4" fontId="20" fillId="0" borderId="62" xfId="0" applyNumberFormat="1" applyFont="1" applyBorder="1" applyAlignment="1">
      <alignment horizontal="right"/>
    </xf>
    <xf numFmtId="4" fontId="20" fillId="0" borderId="10" xfId="0" applyNumberFormat="1" applyFont="1" applyBorder="1" applyAlignment="1" applyProtection="1">
      <alignment horizontal="right"/>
      <protection locked="0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" fontId="18" fillId="0" borderId="7" xfId="0" applyNumberFormat="1" applyFont="1" applyBorder="1" applyAlignment="1">
      <alignment horizontal="center" vertical="center" wrapText="1"/>
    </xf>
    <xf numFmtId="1" fontId="18" fillId="0" borderId="8" xfId="0" applyNumberFormat="1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4" fontId="10" fillId="0" borderId="63" xfId="0" applyNumberFormat="1" applyFont="1" applyBorder="1" applyAlignment="1">
      <alignment horizontal="right" vertical="center"/>
    </xf>
    <xf numFmtId="4" fontId="10" fillId="0" borderId="3" xfId="0" applyNumberFormat="1" applyFont="1" applyBorder="1" applyAlignment="1">
      <alignment horizontal="right" vertical="center"/>
    </xf>
    <xf numFmtId="4" fontId="10" fillId="0" borderId="64" xfId="0" applyNumberFormat="1" applyFont="1" applyBorder="1" applyAlignment="1">
      <alignment horizontal="right" vertical="center"/>
    </xf>
    <xf numFmtId="4" fontId="10" fillId="0" borderId="33" xfId="0" applyNumberFormat="1" applyFont="1" applyBorder="1" applyAlignment="1">
      <alignment horizontal="right" vertical="center"/>
    </xf>
    <xf numFmtId="4" fontId="10" fillId="3" borderId="7" xfId="0" applyNumberFormat="1" applyFont="1" applyFill="1" applyBorder="1" applyAlignment="1">
      <alignment horizontal="center" vertical="center" wrapText="1"/>
    </xf>
    <xf numFmtId="4" fontId="10" fillId="3" borderId="6" xfId="0" applyNumberFormat="1" applyFont="1" applyFill="1" applyBorder="1" applyAlignment="1">
      <alignment horizontal="center" vertical="center" wrapText="1"/>
    </xf>
    <xf numFmtId="4" fontId="10" fillId="3" borderId="8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7" xfId="0" applyFont="1" applyFill="1" applyBorder="1" applyAlignment="1">
      <alignment horizontal="center" vertical="center" wrapText="1"/>
    </xf>
    <xf numFmtId="4" fontId="10" fillId="0" borderId="1" xfId="0" applyNumberFormat="1" applyFont="1" applyBorder="1" applyAlignment="1" applyProtection="1">
      <alignment horizontal="right" vertical="center"/>
      <protection locked="0"/>
    </xf>
    <xf numFmtId="4" fontId="10" fillId="0" borderId="2" xfId="0" applyNumberFormat="1" applyFont="1" applyBorder="1" applyAlignment="1" applyProtection="1">
      <alignment horizontal="right" vertical="center"/>
      <protection locked="0"/>
    </xf>
    <xf numFmtId="4" fontId="10" fillId="0" borderId="61" xfId="0" applyNumberFormat="1" applyFont="1" applyBorder="1" applyAlignment="1" applyProtection="1">
      <alignment horizontal="right" vertical="center"/>
      <protection locked="0"/>
    </xf>
    <xf numFmtId="4" fontId="10" fillId="0" borderId="32" xfId="0" applyNumberFormat="1" applyFont="1" applyBorder="1" applyAlignment="1" applyProtection="1">
      <alignment horizontal="right" vertical="center"/>
      <protection locked="0"/>
    </xf>
    <xf numFmtId="4" fontId="10" fillId="0" borderId="21" xfId="0" applyNumberFormat="1" applyFont="1" applyBorder="1" applyAlignment="1" applyProtection="1">
      <alignment horizontal="right" vertical="center"/>
      <protection locked="0"/>
    </xf>
    <xf numFmtId="4" fontId="10" fillId="0" borderId="62" xfId="0" applyNumberFormat="1" applyFont="1" applyBorder="1" applyAlignment="1" applyProtection="1">
      <alignment horizontal="right" vertical="center"/>
      <protection locked="0"/>
    </xf>
    <xf numFmtId="4" fontId="10" fillId="0" borderId="63" xfId="0" applyNumberFormat="1" applyFont="1" applyBorder="1" applyAlignment="1" applyProtection="1">
      <alignment horizontal="right" vertical="center"/>
      <protection locked="0"/>
    </xf>
    <xf numFmtId="4" fontId="10" fillId="0" borderId="64" xfId="0" applyNumberFormat="1" applyFont="1" applyBorder="1" applyAlignment="1" applyProtection="1">
      <alignment horizontal="right" vertical="center"/>
      <protection locked="0"/>
    </xf>
    <xf numFmtId="4" fontId="10" fillId="0" borderId="2" xfId="0" applyNumberFormat="1" applyFont="1" applyBorder="1" applyAlignment="1">
      <alignment horizontal="right" vertical="center"/>
    </xf>
    <xf numFmtId="4" fontId="10" fillId="0" borderId="61" xfId="0" applyNumberFormat="1" applyFont="1" applyBorder="1" applyAlignment="1">
      <alignment horizontal="right" vertical="center"/>
    </xf>
    <xf numFmtId="4" fontId="10" fillId="0" borderId="21" xfId="0" applyNumberFormat="1" applyFont="1" applyBorder="1" applyAlignment="1">
      <alignment horizontal="right" vertical="center"/>
    </xf>
    <xf numFmtId="4" fontId="10" fillId="0" borderId="62" xfId="0" applyNumberFormat="1" applyFont="1" applyBorder="1" applyAlignment="1">
      <alignment horizontal="right" vertical="center"/>
    </xf>
    <xf numFmtId="10" fontId="10" fillId="0" borderId="63" xfId="0" applyNumberFormat="1" applyFont="1" applyBorder="1" applyAlignment="1">
      <alignment horizontal="right" vertical="center"/>
    </xf>
    <xf numFmtId="10" fontId="10" fillId="0" borderId="2" xfId="0" applyNumberFormat="1" applyFont="1" applyBorder="1" applyAlignment="1">
      <alignment horizontal="right" vertical="center"/>
    </xf>
    <xf numFmtId="10" fontId="10" fillId="0" borderId="61" xfId="0" applyNumberFormat="1" applyFont="1" applyBorder="1" applyAlignment="1">
      <alignment horizontal="right" vertical="center"/>
    </xf>
    <xf numFmtId="10" fontId="10" fillId="0" borderId="64" xfId="0" applyNumberFormat="1" applyFont="1" applyBorder="1" applyAlignment="1">
      <alignment horizontal="right" vertical="center"/>
    </xf>
    <xf numFmtId="10" fontId="10" fillId="0" borderId="21" xfId="0" applyNumberFormat="1" applyFont="1" applyBorder="1" applyAlignment="1">
      <alignment horizontal="right" vertical="center"/>
    </xf>
    <xf numFmtId="10" fontId="10" fillId="0" borderId="62" xfId="0" applyNumberFormat="1" applyFont="1" applyBorder="1" applyAlignment="1">
      <alignment horizontal="right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" fontId="23" fillId="0" borderId="32" xfId="0" applyNumberFormat="1" applyFont="1" applyBorder="1" applyAlignment="1">
      <alignment horizontal="right"/>
    </xf>
    <xf numFmtId="4" fontId="23" fillId="0" borderId="33" xfId="0" applyNumberFormat="1" applyFont="1" applyBorder="1" applyAlignment="1">
      <alignment horizontal="right"/>
    </xf>
    <xf numFmtId="1" fontId="18" fillId="0" borderId="7" xfId="0" applyNumberFormat="1" applyFont="1" applyBorder="1" applyAlignment="1" applyProtection="1">
      <alignment horizontal="center" vertical="center" wrapText="1"/>
      <protection locked="0"/>
    </xf>
    <xf numFmtId="1" fontId="18" fillId="0" borderId="8" xfId="0" applyNumberFormat="1" applyFont="1" applyBorder="1" applyAlignment="1" applyProtection="1">
      <alignment horizontal="center" vertical="center" wrapText="1"/>
      <protection locked="0"/>
    </xf>
    <xf numFmtId="4" fontId="10" fillId="0" borderId="65" xfId="0" applyNumberFormat="1" applyFont="1" applyBorder="1" applyAlignment="1">
      <alignment horizontal="right" vertical="center"/>
    </xf>
    <xf numFmtId="4" fontId="10" fillId="0" borderId="57" xfId="0" applyNumberFormat="1" applyFont="1" applyBorder="1" applyAlignment="1">
      <alignment horizontal="right" vertical="center"/>
    </xf>
  </cellXfs>
  <cellStyles count="3">
    <cellStyle name="Normal" xfId="0" builtinId="0"/>
    <cellStyle name="Normal_A-ICMS-v30" xfId="1" xr:uid="{6F0494CC-173A-AF41-B497-B77CE64778ED}"/>
    <cellStyle name="Normal_A-ICMS-v30_1" xfId="2" xr:uid="{092C12F0-25DE-4D41-A7C1-28BC8098C2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96</xdr:row>
      <xdr:rowOff>0</xdr:rowOff>
    </xdr:from>
    <xdr:to>
      <xdr:col>3</xdr:col>
      <xdr:colOff>152400</xdr:colOff>
      <xdr:row>96</xdr:row>
      <xdr:rowOff>0</xdr:rowOff>
    </xdr:to>
    <xdr:pic>
      <xdr:nvPicPr>
        <xdr:cNvPr id="1031" name="Picture 1">
          <a:extLst>
            <a:ext uri="{FF2B5EF4-FFF2-40B4-BE49-F238E27FC236}">
              <a16:creationId xmlns:a16="http://schemas.microsoft.com/office/drawing/2014/main" id="{B1BECB3C-EA8E-31CE-6E18-67FE324F5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1130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63500</xdr:colOff>
      <xdr:row>96</xdr:row>
      <xdr:rowOff>0</xdr:rowOff>
    </xdr:from>
    <xdr:to>
      <xdr:col>3</xdr:col>
      <xdr:colOff>152400</xdr:colOff>
      <xdr:row>96</xdr:row>
      <xdr:rowOff>0</xdr:rowOff>
    </xdr:to>
    <xdr:pic>
      <xdr:nvPicPr>
        <xdr:cNvPr id="1032" name="Picture 2">
          <a:extLst>
            <a:ext uri="{FF2B5EF4-FFF2-40B4-BE49-F238E27FC236}">
              <a16:creationId xmlns:a16="http://schemas.microsoft.com/office/drawing/2014/main" id="{ABE090AB-675C-08EE-8899-CCB29DBBE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1130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63500</xdr:colOff>
      <xdr:row>96</xdr:row>
      <xdr:rowOff>0</xdr:rowOff>
    </xdr:from>
    <xdr:to>
      <xdr:col>3</xdr:col>
      <xdr:colOff>152400</xdr:colOff>
      <xdr:row>96</xdr:row>
      <xdr:rowOff>0</xdr:rowOff>
    </xdr:to>
    <xdr:pic>
      <xdr:nvPicPr>
        <xdr:cNvPr id="1033" name="Picture 3">
          <a:extLst>
            <a:ext uri="{FF2B5EF4-FFF2-40B4-BE49-F238E27FC236}">
              <a16:creationId xmlns:a16="http://schemas.microsoft.com/office/drawing/2014/main" id="{EF0901D9-B6EF-6D57-C8BB-9CB6CE174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1130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63500</xdr:colOff>
      <xdr:row>98</xdr:row>
      <xdr:rowOff>0</xdr:rowOff>
    </xdr:from>
    <xdr:to>
      <xdr:col>3</xdr:col>
      <xdr:colOff>152400</xdr:colOff>
      <xdr:row>98</xdr:row>
      <xdr:rowOff>0</xdr:rowOff>
    </xdr:to>
    <xdr:pic>
      <xdr:nvPicPr>
        <xdr:cNvPr id="1034" name="Picture 4">
          <a:extLst>
            <a:ext uri="{FF2B5EF4-FFF2-40B4-BE49-F238E27FC236}">
              <a16:creationId xmlns:a16="http://schemas.microsoft.com/office/drawing/2014/main" id="{5522FA69-39E7-75A8-1DBA-992CBCFD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3162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63500</xdr:colOff>
      <xdr:row>98</xdr:row>
      <xdr:rowOff>0</xdr:rowOff>
    </xdr:from>
    <xdr:to>
      <xdr:col>3</xdr:col>
      <xdr:colOff>152400</xdr:colOff>
      <xdr:row>98</xdr:row>
      <xdr:rowOff>0</xdr:rowOff>
    </xdr:to>
    <xdr:pic>
      <xdr:nvPicPr>
        <xdr:cNvPr id="1035" name="Picture 5">
          <a:extLst>
            <a:ext uri="{FF2B5EF4-FFF2-40B4-BE49-F238E27FC236}">
              <a16:creationId xmlns:a16="http://schemas.microsoft.com/office/drawing/2014/main" id="{01790534-80A1-A2BA-B82C-56D0E6F30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3162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63500</xdr:colOff>
      <xdr:row>98</xdr:row>
      <xdr:rowOff>0</xdr:rowOff>
    </xdr:from>
    <xdr:to>
      <xdr:col>3</xdr:col>
      <xdr:colOff>152400</xdr:colOff>
      <xdr:row>98</xdr:row>
      <xdr:rowOff>0</xdr:rowOff>
    </xdr:to>
    <xdr:pic>
      <xdr:nvPicPr>
        <xdr:cNvPr id="1036" name="Picture 6">
          <a:extLst>
            <a:ext uri="{FF2B5EF4-FFF2-40B4-BE49-F238E27FC236}">
              <a16:creationId xmlns:a16="http://schemas.microsoft.com/office/drawing/2014/main" id="{88B00863-98F9-2D26-9857-BFC681049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3162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vone-ns/Downloads/Demonstrativo%20da%20Apuracao%20Mensal%20-%20versao3.3_Pr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uração Mensal versão 3.3"/>
      <sheetName val="Industriliz Outros Estados v3.3"/>
      <sheetName val="Importação peças Veic. ver.3.3"/>
    </sheetNames>
    <sheetDataSet>
      <sheetData sheetId="0">
        <row r="33">
          <cell r="G33">
            <v>73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10D6-BFA5-7540-8ADD-A733AB93A4F9}">
  <dimension ref="A1:R114"/>
  <sheetViews>
    <sheetView showGridLines="0" tabSelected="1" topLeftCell="A77" zoomScale="110" zoomScaleNormal="130" workbookViewId="0">
      <selection activeCell="L97" sqref="L97"/>
    </sheetView>
  </sheetViews>
  <sheetFormatPr baseColWidth="10" defaultColWidth="9.1640625" defaultRowHeight="13" x14ac:dyDescent="0.15"/>
  <cols>
    <col min="1" max="1" width="1.33203125" style="2" customWidth="1"/>
    <col min="2" max="2" width="4.5" style="2" customWidth="1"/>
    <col min="3" max="3" width="4" style="2" customWidth="1"/>
    <col min="4" max="5" width="9.1640625" style="2"/>
    <col min="6" max="6" width="52.83203125" style="2" customWidth="1"/>
    <col min="7" max="7" width="12.5" style="2" customWidth="1"/>
    <col min="8" max="8" width="0.6640625" style="2" customWidth="1"/>
    <col min="9" max="16384" width="9.1640625" style="2"/>
  </cols>
  <sheetData>
    <row r="1" spans="1:18" ht="3" customHeight="1" x14ac:dyDescent="0.15">
      <c r="A1" s="328"/>
      <c r="B1" s="328"/>
      <c r="C1" s="328"/>
      <c r="D1" s="328"/>
      <c r="E1" s="328"/>
      <c r="F1" s="328"/>
      <c r="G1" s="328"/>
      <c r="H1" s="1"/>
      <c r="I1" s="1"/>
    </row>
    <row r="2" spans="1:18" ht="3" customHeight="1" x14ac:dyDescent="0.15">
      <c r="A2" s="3"/>
      <c r="B2" s="4"/>
      <c r="C2" s="5"/>
      <c r="D2" s="4"/>
      <c r="E2" s="4"/>
      <c r="F2" s="4"/>
      <c r="G2" s="6"/>
      <c r="H2" s="7"/>
      <c r="I2" s="1"/>
    </row>
    <row r="3" spans="1:18" ht="12.75" customHeight="1" x14ac:dyDescent="0.15">
      <c r="A3" s="8"/>
      <c r="B3" s="329" t="s">
        <v>146</v>
      </c>
      <c r="C3" s="330"/>
      <c r="D3" s="330"/>
      <c r="E3" s="330"/>
      <c r="F3" s="330"/>
      <c r="G3" s="331"/>
      <c r="H3" s="9"/>
      <c r="I3" s="1"/>
    </row>
    <row r="4" spans="1:18" ht="12" customHeight="1" x14ac:dyDescent="0.15">
      <c r="A4" s="8"/>
      <c r="B4" s="332"/>
      <c r="C4" s="333"/>
      <c r="D4" s="333"/>
      <c r="E4" s="333"/>
      <c r="F4" s="333"/>
      <c r="G4" s="334"/>
      <c r="H4" s="9"/>
      <c r="I4" s="1"/>
    </row>
    <row r="5" spans="1:18" ht="8.25" customHeight="1" x14ac:dyDescent="0.15">
      <c r="A5" s="8"/>
      <c r="B5" s="335"/>
      <c r="C5" s="336"/>
      <c r="D5" s="336"/>
      <c r="E5" s="336"/>
      <c r="F5" s="336"/>
      <c r="G5" s="337"/>
      <c r="H5" s="9"/>
      <c r="I5" s="1"/>
    </row>
    <row r="6" spans="1:18" ht="4.5" customHeight="1" x14ac:dyDescent="0.15">
      <c r="A6" s="8"/>
      <c r="B6" s="10"/>
      <c r="C6" s="11"/>
      <c r="D6" s="10"/>
      <c r="E6" s="10"/>
      <c r="F6" s="10"/>
      <c r="G6" s="12"/>
      <c r="H6" s="9"/>
      <c r="I6" s="1"/>
    </row>
    <row r="7" spans="1:18" ht="20.25" customHeight="1" x14ac:dyDescent="0.15">
      <c r="A7" s="8"/>
      <c r="B7" s="303" t="s">
        <v>0</v>
      </c>
      <c r="C7" s="304"/>
      <c r="D7" s="304"/>
      <c r="E7" s="304"/>
      <c r="F7" s="304"/>
      <c r="G7" s="305"/>
      <c r="H7" s="9"/>
      <c r="I7" s="1"/>
      <c r="P7" s="13"/>
    </row>
    <row r="8" spans="1:18" ht="15" customHeight="1" x14ac:dyDescent="0.15">
      <c r="A8" s="8"/>
      <c r="B8" s="14" t="s">
        <v>1</v>
      </c>
      <c r="C8" s="284" t="s">
        <v>2</v>
      </c>
      <c r="D8" s="285"/>
      <c r="E8" s="285"/>
      <c r="F8" s="286"/>
      <c r="G8" s="15" t="s">
        <v>3</v>
      </c>
      <c r="H8" s="9"/>
      <c r="I8" s="1"/>
    </row>
    <row r="9" spans="1:18" ht="12" customHeight="1" x14ac:dyDescent="0.15">
      <c r="A9" s="8"/>
      <c r="B9" s="16">
        <v>1</v>
      </c>
      <c r="C9" s="17"/>
      <c r="D9" s="326" t="s">
        <v>142</v>
      </c>
      <c r="E9" s="327"/>
      <c r="F9" s="327"/>
      <c r="G9" s="48">
        <v>0</v>
      </c>
      <c r="H9" s="9"/>
      <c r="I9" s="1"/>
    </row>
    <row r="10" spans="1:18" ht="12" customHeight="1" x14ac:dyDescent="0.15">
      <c r="A10" s="8"/>
      <c r="B10" s="18">
        <v>2</v>
      </c>
      <c r="C10" s="19"/>
      <c r="D10" s="318" t="s">
        <v>4</v>
      </c>
      <c r="E10" s="319"/>
      <c r="F10" s="319"/>
      <c r="G10" s="20">
        <v>0</v>
      </c>
      <c r="H10" s="9"/>
      <c r="I10" s="21"/>
      <c r="O10" s="317"/>
      <c r="P10" s="317"/>
      <c r="Q10" s="317"/>
      <c r="R10" s="317"/>
    </row>
    <row r="11" spans="1:18" ht="12" customHeight="1" x14ac:dyDescent="0.15">
      <c r="A11" s="8"/>
      <c r="B11" s="18">
        <v>3</v>
      </c>
      <c r="C11" s="19" t="s">
        <v>5</v>
      </c>
      <c r="D11" s="318" t="s">
        <v>147</v>
      </c>
      <c r="E11" s="319"/>
      <c r="F11" s="319"/>
      <c r="G11" s="22">
        <f>IF(G10&gt;0,ROUND((G9)/G10*100,2),0)</f>
        <v>0</v>
      </c>
      <c r="H11" s="9"/>
      <c r="I11" s="1"/>
      <c r="O11" s="317"/>
      <c r="P11" s="317"/>
      <c r="Q11" s="317"/>
      <c r="R11" s="317"/>
    </row>
    <row r="12" spans="1:18" ht="12" customHeight="1" x14ac:dyDescent="0.15">
      <c r="A12" s="8"/>
      <c r="B12" s="18">
        <v>4</v>
      </c>
      <c r="C12" s="19" t="s">
        <v>6</v>
      </c>
      <c r="D12" s="318" t="s">
        <v>7</v>
      </c>
      <c r="E12" s="319"/>
      <c r="F12" s="319"/>
      <c r="G12" s="20">
        <v>0</v>
      </c>
      <c r="H12" s="9"/>
      <c r="I12" s="1"/>
      <c r="O12" s="302"/>
      <c r="P12" s="302"/>
      <c r="Q12" s="302"/>
      <c r="R12" s="302"/>
    </row>
    <row r="13" spans="1:18" ht="12" customHeight="1" x14ac:dyDescent="0.15">
      <c r="A13" s="8"/>
      <c r="B13" s="18">
        <v>5</v>
      </c>
      <c r="C13" s="19" t="s">
        <v>6</v>
      </c>
      <c r="D13" s="318" t="s">
        <v>8</v>
      </c>
      <c r="E13" s="319"/>
      <c r="F13" s="320"/>
      <c r="G13" s="23">
        <v>0</v>
      </c>
      <c r="H13" s="24"/>
      <c r="I13" s="1"/>
    </row>
    <row r="14" spans="1:18" ht="12" customHeight="1" x14ac:dyDescent="0.15">
      <c r="A14" s="8"/>
      <c r="B14" s="18">
        <v>6</v>
      </c>
      <c r="C14" s="19" t="s">
        <v>6</v>
      </c>
      <c r="D14" s="318" t="s">
        <v>9</v>
      </c>
      <c r="E14" s="319"/>
      <c r="F14" s="319"/>
      <c r="G14" s="23">
        <v>0</v>
      </c>
      <c r="H14" s="9"/>
      <c r="I14" s="1"/>
    </row>
    <row r="15" spans="1:18" ht="12" customHeight="1" x14ac:dyDescent="0.15">
      <c r="A15" s="8"/>
      <c r="B15" s="25">
        <v>7</v>
      </c>
      <c r="C15" s="26" t="s">
        <v>6</v>
      </c>
      <c r="D15" s="306" t="s">
        <v>10</v>
      </c>
      <c r="E15" s="307"/>
      <c r="F15" s="307"/>
      <c r="G15" s="20">
        <v>0</v>
      </c>
      <c r="H15" s="9"/>
      <c r="I15" s="1"/>
    </row>
    <row r="16" spans="1:18" ht="12" customHeight="1" x14ac:dyDescent="0.15">
      <c r="A16" s="8"/>
      <c r="B16" s="27">
        <v>8</v>
      </c>
      <c r="C16" s="28" t="s">
        <v>5</v>
      </c>
      <c r="D16" s="308" t="s">
        <v>11</v>
      </c>
      <c r="E16" s="309"/>
      <c r="F16" s="309"/>
      <c r="G16" s="22">
        <f>(G12+G13+G14+G15)</f>
        <v>0</v>
      </c>
      <c r="H16" s="9"/>
      <c r="I16" s="1"/>
    </row>
    <row r="17" spans="1:9" ht="12" customHeight="1" x14ac:dyDescent="0.15">
      <c r="A17" s="8"/>
      <c r="B17" s="29">
        <v>9</v>
      </c>
      <c r="C17" s="30"/>
      <c r="D17" s="308" t="s">
        <v>12</v>
      </c>
      <c r="E17" s="309"/>
      <c r="F17" s="309"/>
      <c r="G17" s="22">
        <f>IF(G11&gt;0,(G11*G16)/100,0)</f>
        <v>0</v>
      </c>
      <c r="H17" s="9"/>
      <c r="I17" s="1"/>
    </row>
    <row r="18" spans="1:9" ht="12" customHeight="1" x14ac:dyDescent="0.15">
      <c r="A18" s="8"/>
      <c r="B18" s="31">
        <v>10</v>
      </c>
      <c r="C18" s="32"/>
      <c r="D18" s="310" t="s">
        <v>13</v>
      </c>
      <c r="E18" s="311"/>
      <c r="F18" s="311"/>
      <c r="G18" s="33">
        <f>(G16-G17)</f>
        <v>0</v>
      </c>
      <c r="H18" s="9"/>
      <c r="I18" s="1"/>
    </row>
    <row r="19" spans="1:9" ht="3.75" customHeight="1" x14ac:dyDescent="0.15">
      <c r="A19" s="8"/>
      <c r="B19" s="34"/>
      <c r="C19" s="35"/>
      <c r="D19" s="36"/>
      <c r="E19" s="36"/>
      <c r="F19" s="36"/>
      <c r="G19" s="37"/>
      <c r="H19" s="9"/>
      <c r="I19" s="1"/>
    </row>
    <row r="20" spans="1:9" ht="15" customHeight="1" x14ac:dyDescent="0.15">
      <c r="A20" s="8"/>
      <c r="B20" s="312" t="s">
        <v>14</v>
      </c>
      <c r="C20" s="313"/>
      <c r="D20" s="313"/>
      <c r="E20" s="313"/>
      <c r="F20" s="313"/>
      <c r="G20" s="314"/>
      <c r="H20" s="9"/>
      <c r="I20" s="1"/>
    </row>
    <row r="21" spans="1:9" ht="15" customHeight="1" x14ac:dyDescent="0.15">
      <c r="A21" s="8"/>
      <c r="B21" s="14" t="s">
        <v>1</v>
      </c>
      <c r="C21" s="284" t="s">
        <v>2</v>
      </c>
      <c r="D21" s="285"/>
      <c r="E21" s="285"/>
      <c r="F21" s="286"/>
      <c r="G21" s="15" t="s">
        <v>3</v>
      </c>
      <c r="H21" s="9"/>
      <c r="I21" s="1"/>
    </row>
    <row r="22" spans="1:9" ht="22.5" customHeight="1" x14ac:dyDescent="0.15">
      <c r="A22" s="8"/>
      <c r="B22" s="38" t="s">
        <v>15</v>
      </c>
      <c r="C22" s="168"/>
      <c r="D22" s="315" t="s">
        <v>138</v>
      </c>
      <c r="E22" s="315"/>
      <c r="F22" s="316"/>
      <c r="G22" s="276">
        <v>0</v>
      </c>
      <c r="H22" s="9"/>
      <c r="I22" s="1"/>
    </row>
    <row r="23" spans="1:9" ht="3.75" customHeight="1" x14ac:dyDescent="0.15">
      <c r="A23" s="8"/>
      <c r="C23" s="39"/>
      <c r="D23" s="40"/>
      <c r="E23" s="41"/>
      <c r="F23" s="41"/>
      <c r="G23" s="41"/>
      <c r="H23" s="9"/>
      <c r="I23" s="1"/>
    </row>
    <row r="24" spans="1:9" ht="20.25" customHeight="1" x14ac:dyDescent="0.15">
      <c r="A24" s="42"/>
      <c r="B24" s="303" t="s">
        <v>16</v>
      </c>
      <c r="C24" s="304"/>
      <c r="D24" s="304"/>
      <c r="E24" s="304"/>
      <c r="F24" s="304"/>
      <c r="G24" s="305"/>
      <c r="H24" s="43"/>
      <c r="I24" s="1"/>
    </row>
    <row r="25" spans="1:9" ht="15" customHeight="1" x14ac:dyDescent="0.15">
      <c r="A25" s="42"/>
      <c r="B25" s="14" t="s">
        <v>1</v>
      </c>
      <c r="C25" s="284" t="s">
        <v>2</v>
      </c>
      <c r="D25" s="285"/>
      <c r="E25" s="285"/>
      <c r="F25" s="286"/>
      <c r="G25" s="15" t="s">
        <v>3</v>
      </c>
      <c r="H25" s="43"/>
      <c r="I25" s="1"/>
    </row>
    <row r="26" spans="1:9" ht="12" customHeight="1" x14ac:dyDescent="0.15">
      <c r="A26" s="8"/>
      <c r="B26" s="44">
        <v>11</v>
      </c>
      <c r="C26" s="45" t="s">
        <v>6</v>
      </c>
      <c r="D26" s="46" t="s">
        <v>141</v>
      </c>
      <c r="E26" s="47"/>
      <c r="F26" s="47"/>
      <c r="G26" s="48">
        <v>0</v>
      </c>
      <c r="H26" s="9"/>
      <c r="I26" s="1"/>
    </row>
    <row r="27" spans="1:9" ht="12" customHeight="1" x14ac:dyDescent="0.15">
      <c r="A27" s="8"/>
      <c r="B27" s="44" t="s">
        <v>139</v>
      </c>
      <c r="C27" s="45" t="s">
        <v>6</v>
      </c>
      <c r="D27" s="323" t="s">
        <v>145</v>
      </c>
      <c r="E27" s="324"/>
      <c r="F27" s="325"/>
      <c r="G27" s="277">
        <v>0</v>
      </c>
      <c r="H27" s="9"/>
      <c r="I27" s="1"/>
    </row>
    <row r="28" spans="1:9" ht="12" customHeight="1" x14ac:dyDescent="0.15">
      <c r="A28" s="8"/>
      <c r="B28" s="49">
        <v>12</v>
      </c>
      <c r="C28" s="50" t="s">
        <v>6</v>
      </c>
      <c r="D28" s="51" t="s">
        <v>17</v>
      </c>
      <c r="E28" s="52"/>
      <c r="F28" s="52"/>
      <c r="G28" s="53">
        <v>0</v>
      </c>
      <c r="H28" s="9"/>
      <c r="I28" s="54"/>
    </row>
    <row r="29" spans="1:9" ht="12" customHeight="1" x14ac:dyDescent="0.15">
      <c r="A29" s="8"/>
      <c r="B29" s="55">
        <v>13</v>
      </c>
      <c r="C29" s="56" t="s">
        <v>6</v>
      </c>
      <c r="D29" s="52" t="s">
        <v>18</v>
      </c>
      <c r="E29" s="52"/>
      <c r="F29" s="52"/>
      <c r="G29" s="53">
        <v>0</v>
      </c>
      <c r="H29" s="9"/>
      <c r="I29" s="1"/>
    </row>
    <row r="30" spans="1:9" ht="12" customHeight="1" x14ac:dyDescent="0.15">
      <c r="A30" s="8"/>
      <c r="B30" s="55">
        <v>14</v>
      </c>
      <c r="C30" s="56" t="s">
        <v>19</v>
      </c>
      <c r="D30" s="57" t="s">
        <v>20</v>
      </c>
      <c r="E30" s="52"/>
      <c r="F30" s="52"/>
      <c r="G30" s="58">
        <f>G17+G22</f>
        <v>0</v>
      </c>
      <c r="H30" s="9"/>
      <c r="I30" s="1"/>
    </row>
    <row r="31" spans="1:9" ht="12" customHeight="1" x14ac:dyDescent="0.15">
      <c r="A31" s="8"/>
      <c r="B31" s="55">
        <v>15</v>
      </c>
      <c r="C31" s="56" t="s">
        <v>19</v>
      </c>
      <c r="D31" s="52" t="s">
        <v>21</v>
      </c>
      <c r="E31" s="52"/>
      <c r="F31" s="52"/>
      <c r="G31" s="53">
        <v>0</v>
      </c>
      <c r="H31" s="9"/>
      <c r="I31" s="1"/>
    </row>
    <row r="32" spans="1:9" ht="12" customHeight="1" x14ac:dyDescent="0.15">
      <c r="A32" s="8"/>
      <c r="B32" s="55">
        <v>16</v>
      </c>
      <c r="C32" s="56" t="s">
        <v>19</v>
      </c>
      <c r="D32" s="51" t="s">
        <v>22</v>
      </c>
      <c r="E32" s="52"/>
      <c r="F32" s="52"/>
      <c r="G32" s="58">
        <f>G62</f>
        <v>0</v>
      </c>
      <c r="H32" s="9"/>
    </row>
    <row r="33" spans="1:14" ht="12" customHeight="1" x14ac:dyDescent="0.15">
      <c r="A33" s="8"/>
      <c r="B33" s="49">
        <v>17</v>
      </c>
      <c r="C33" s="50" t="s">
        <v>5</v>
      </c>
      <c r="D33" s="52" t="s">
        <v>140</v>
      </c>
      <c r="E33" s="51"/>
      <c r="F33" s="52"/>
      <c r="G33" s="58">
        <f>IF((G26+G27+G28+G29)-(G30+G31)&gt;0,(G26+G28+G27+G29)-(G30+G31+G32),0)</f>
        <v>0</v>
      </c>
      <c r="H33" s="9"/>
    </row>
    <row r="34" spans="1:14" ht="12" customHeight="1" x14ac:dyDescent="0.15">
      <c r="A34" s="8"/>
      <c r="B34" s="49">
        <v>18</v>
      </c>
      <c r="C34" s="50" t="s">
        <v>19</v>
      </c>
      <c r="D34" s="51" t="s">
        <v>23</v>
      </c>
      <c r="E34" s="52"/>
      <c r="F34" s="52"/>
      <c r="G34" s="53">
        <v>0</v>
      </c>
      <c r="H34" s="9"/>
      <c r="I34" s="1"/>
    </row>
    <row r="35" spans="1:14" ht="12" customHeight="1" x14ac:dyDescent="0.15">
      <c r="A35" s="8"/>
      <c r="B35" s="49">
        <v>19</v>
      </c>
      <c r="C35" s="50" t="s">
        <v>19</v>
      </c>
      <c r="D35" s="51" t="s">
        <v>24</v>
      </c>
      <c r="E35" s="52"/>
      <c r="F35" s="52"/>
      <c r="G35" s="53">
        <f>G89</f>
        <v>0</v>
      </c>
      <c r="H35" s="9"/>
      <c r="I35" s="1"/>
    </row>
    <row r="36" spans="1:14" ht="12" customHeight="1" x14ac:dyDescent="0.15">
      <c r="A36" s="8"/>
      <c r="B36" s="59">
        <v>20</v>
      </c>
      <c r="C36" s="60" t="s">
        <v>5</v>
      </c>
      <c r="D36" s="61" t="s">
        <v>25</v>
      </c>
      <c r="E36" s="57"/>
      <c r="F36" s="52"/>
      <c r="G36" s="58">
        <f>G34-G35</f>
        <v>0</v>
      </c>
      <c r="H36" s="9"/>
      <c r="I36" s="1"/>
    </row>
    <row r="37" spans="1:14" ht="12" customHeight="1" x14ac:dyDescent="0.15">
      <c r="A37" s="8"/>
      <c r="B37" s="49">
        <f>B36+1</f>
        <v>21</v>
      </c>
      <c r="C37" s="50" t="s">
        <v>5</v>
      </c>
      <c r="D37" s="51" t="s">
        <v>26</v>
      </c>
      <c r="E37" s="62"/>
      <c r="F37" s="62"/>
      <c r="G37" s="58">
        <f>IF(G33&gt;G34,(G33-G34),0)</f>
        <v>0</v>
      </c>
      <c r="H37" s="9"/>
      <c r="I37" s="1"/>
    </row>
    <row r="38" spans="1:14" ht="12" customHeight="1" x14ac:dyDescent="0.15">
      <c r="A38" s="8"/>
      <c r="B38" s="49">
        <f t="shared" ref="B38:B47" si="0">B37+1</f>
        <v>22</v>
      </c>
      <c r="C38" s="56"/>
      <c r="D38" s="52" t="s">
        <v>27</v>
      </c>
      <c r="E38" s="57"/>
      <c r="F38" s="57"/>
      <c r="G38" s="53">
        <v>0</v>
      </c>
      <c r="H38" s="9"/>
      <c r="I38" s="1"/>
    </row>
    <row r="39" spans="1:14" ht="12" customHeight="1" x14ac:dyDescent="0.15">
      <c r="A39" s="8"/>
      <c r="B39" s="49">
        <f t="shared" si="0"/>
        <v>23</v>
      </c>
      <c r="C39" s="60" t="s">
        <v>5</v>
      </c>
      <c r="D39" s="51" t="s">
        <v>28</v>
      </c>
      <c r="E39" s="63"/>
      <c r="F39" s="47"/>
      <c r="G39" s="58">
        <f>((G37*G38)/100)</f>
        <v>0</v>
      </c>
      <c r="H39" s="9"/>
      <c r="I39" s="1"/>
    </row>
    <row r="40" spans="1:14" ht="12" customHeight="1" x14ac:dyDescent="0.15">
      <c r="A40" s="8"/>
      <c r="B40" s="49">
        <f t="shared" si="0"/>
        <v>24</v>
      </c>
      <c r="C40" s="60" t="s">
        <v>19</v>
      </c>
      <c r="D40" s="51" t="s">
        <v>29</v>
      </c>
      <c r="E40" s="63"/>
      <c r="F40" s="47"/>
      <c r="G40" s="53">
        <v>0</v>
      </c>
      <c r="H40" s="9"/>
      <c r="I40" s="1"/>
    </row>
    <row r="41" spans="1:14" ht="12" customHeight="1" x14ac:dyDescent="0.15">
      <c r="A41" s="8"/>
      <c r="B41" s="59">
        <f t="shared" si="0"/>
        <v>25</v>
      </c>
      <c r="C41" s="60" t="s">
        <v>5</v>
      </c>
      <c r="D41" s="61" t="s">
        <v>30</v>
      </c>
      <c r="E41" s="63"/>
      <c r="F41" s="47"/>
      <c r="G41" s="58">
        <f>IF((G39-G40)&gt;0,(G39-G40),0)</f>
        <v>0</v>
      </c>
      <c r="H41" s="9"/>
      <c r="I41" s="1"/>
    </row>
    <row r="42" spans="1:14" ht="12" customHeight="1" x14ac:dyDescent="0.15">
      <c r="A42" s="8"/>
      <c r="B42" s="49">
        <f t="shared" si="0"/>
        <v>26</v>
      </c>
      <c r="C42" s="56" t="s">
        <v>5</v>
      </c>
      <c r="D42" s="51" t="s">
        <v>31</v>
      </c>
      <c r="E42" s="52"/>
      <c r="F42" s="52"/>
      <c r="G42" s="58">
        <f>IF((G37&gt;G39),(G37-G39),0)</f>
        <v>0</v>
      </c>
      <c r="H42" s="9"/>
      <c r="I42" s="1"/>
    </row>
    <row r="43" spans="1:14" ht="12" customHeight="1" x14ac:dyDescent="0.15">
      <c r="A43" s="8"/>
      <c r="B43" s="49">
        <f t="shared" si="0"/>
        <v>27</v>
      </c>
      <c r="C43" s="50" t="s">
        <v>19</v>
      </c>
      <c r="D43" s="51" t="s">
        <v>32</v>
      </c>
      <c r="E43" s="52"/>
      <c r="F43" s="64"/>
      <c r="G43" s="53">
        <f>G90</f>
        <v>0</v>
      </c>
      <c r="H43" s="9"/>
      <c r="I43" s="1"/>
    </row>
    <row r="44" spans="1:14" ht="12" customHeight="1" x14ac:dyDescent="0.15">
      <c r="A44" s="8"/>
      <c r="B44" s="49">
        <f t="shared" si="0"/>
        <v>28</v>
      </c>
      <c r="C44" s="60" t="s">
        <v>5</v>
      </c>
      <c r="D44" s="61" t="s">
        <v>33</v>
      </c>
      <c r="E44" s="57"/>
      <c r="F44" s="57"/>
      <c r="G44" s="58">
        <f>G42-G43</f>
        <v>0</v>
      </c>
      <c r="H44" s="9"/>
      <c r="I44" s="1"/>
    </row>
    <row r="45" spans="1:14" ht="12" customHeight="1" x14ac:dyDescent="0.15">
      <c r="A45" s="8"/>
      <c r="B45" s="49">
        <f t="shared" si="0"/>
        <v>29</v>
      </c>
      <c r="C45" s="65" t="s">
        <v>5</v>
      </c>
      <c r="D45" s="66" t="s">
        <v>148</v>
      </c>
      <c r="E45" s="67"/>
      <c r="F45" s="67"/>
      <c r="G45" s="68">
        <f>IF((G30+G31)&gt;(G26+G27+G28+G29),(G30+G31)-(G26+G27+G28+G29),0)</f>
        <v>0</v>
      </c>
      <c r="H45" s="9"/>
      <c r="I45" s="321"/>
      <c r="J45" s="322"/>
      <c r="K45" s="322"/>
      <c r="L45" s="322"/>
      <c r="M45" s="322"/>
      <c r="N45"/>
    </row>
    <row r="46" spans="1:14" ht="12" customHeight="1" x14ac:dyDescent="0.15">
      <c r="A46" s="8"/>
      <c r="B46" s="49">
        <f t="shared" si="0"/>
        <v>30</v>
      </c>
      <c r="C46" s="65" t="s">
        <v>19</v>
      </c>
      <c r="D46" s="51" t="s">
        <v>34</v>
      </c>
      <c r="E46" s="67"/>
      <c r="F46" s="67"/>
      <c r="G46" s="68">
        <f>IF(G45=0,0,IF(G51+G52+G53+G54-G55-G56&lt;=0,0,IF(G51+G52+G53+G54-G55-G56&gt;=G45,G45,IF(G51+G52+G53+G54-G55-G56&lt;=G45,G51+G52+G53+G54-G55-G56,0))))</f>
        <v>0</v>
      </c>
      <c r="H46" s="9"/>
      <c r="I46" s="321"/>
      <c r="J46" s="322"/>
      <c r="K46" s="322"/>
      <c r="L46" s="322"/>
      <c r="M46" s="322"/>
      <c r="N46"/>
    </row>
    <row r="47" spans="1:14" ht="12" customHeight="1" x14ac:dyDescent="0.15">
      <c r="A47" s="8"/>
      <c r="B47" s="59">
        <f t="shared" si="0"/>
        <v>31</v>
      </c>
      <c r="C47" s="69" t="s">
        <v>5</v>
      </c>
      <c r="D47" s="66" t="s">
        <v>35</v>
      </c>
      <c r="E47" s="67"/>
      <c r="F47" s="67"/>
      <c r="G47" s="70">
        <f>G45-G46</f>
        <v>0</v>
      </c>
      <c r="H47" s="9"/>
      <c r="I47" s="301"/>
      <c r="J47" s="302"/>
      <c r="K47" s="302"/>
      <c r="L47" s="302"/>
      <c r="M47" s="302"/>
      <c r="N47"/>
    </row>
    <row r="48" spans="1:14" ht="4.5" customHeight="1" x14ac:dyDescent="0.15">
      <c r="A48" s="8"/>
      <c r="B48" s="71"/>
      <c r="C48" s="72"/>
      <c r="D48" s="73"/>
      <c r="E48" s="74"/>
      <c r="F48" s="75"/>
      <c r="G48" s="12"/>
      <c r="H48" s="9"/>
      <c r="I48" s="301"/>
      <c r="J48" s="302"/>
      <c r="K48" s="302"/>
      <c r="L48" s="302"/>
      <c r="M48" s="302"/>
    </row>
    <row r="49" spans="1:14" ht="20.25" customHeight="1" x14ac:dyDescent="0.15">
      <c r="A49" s="8"/>
      <c r="B49" s="303" t="s">
        <v>36</v>
      </c>
      <c r="C49" s="304"/>
      <c r="D49" s="304"/>
      <c r="E49" s="304"/>
      <c r="F49" s="304"/>
      <c r="G49" s="305"/>
      <c r="H49" s="9"/>
      <c r="I49" s="301"/>
      <c r="J49" s="302"/>
      <c r="K49" s="302"/>
      <c r="L49" s="302"/>
      <c r="M49" s="302"/>
    </row>
    <row r="50" spans="1:14" ht="15" customHeight="1" x14ac:dyDescent="0.15">
      <c r="A50" s="8"/>
      <c r="B50" s="14" t="s">
        <v>1</v>
      </c>
      <c r="C50" s="284" t="s">
        <v>2</v>
      </c>
      <c r="D50" s="285"/>
      <c r="E50" s="285"/>
      <c r="F50" s="286"/>
      <c r="G50" s="15" t="s">
        <v>3</v>
      </c>
      <c r="H50" s="9"/>
      <c r="I50" s="1"/>
    </row>
    <row r="51" spans="1:14" ht="12" customHeight="1" x14ac:dyDescent="0.15">
      <c r="A51" s="8"/>
      <c r="B51" s="76">
        <v>32</v>
      </c>
      <c r="C51" s="77" t="s">
        <v>6</v>
      </c>
      <c r="D51" s="47" t="s">
        <v>144</v>
      </c>
      <c r="E51" s="47"/>
      <c r="F51" s="47"/>
      <c r="G51" s="48">
        <v>0</v>
      </c>
      <c r="H51" s="9"/>
      <c r="I51" s="1"/>
    </row>
    <row r="52" spans="1:14" ht="12" customHeight="1" x14ac:dyDescent="0.15">
      <c r="A52" s="8"/>
      <c r="B52" s="49">
        <f>B51+1</f>
        <v>33</v>
      </c>
      <c r="C52" s="50" t="s">
        <v>6</v>
      </c>
      <c r="D52" s="51" t="s">
        <v>37</v>
      </c>
      <c r="E52" s="52"/>
      <c r="F52" s="52"/>
      <c r="G52" s="53">
        <v>0</v>
      </c>
      <c r="H52" s="9"/>
      <c r="I52" s="1"/>
    </row>
    <row r="53" spans="1:14" ht="12" customHeight="1" x14ac:dyDescent="0.15">
      <c r="A53" s="8"/>
      <c r="B53" s="49">
        <f t="shared" ref="B53:B63" si="1">B52+1</f>
        <v>34</v>
      </c>
      <c r="C53" s="56" t="s">
        <v>6</v>
      </c>
      <c r="D53" s="52" t="s">
        <v>38</v>
      </c>
      <c r="E53" s="52"/>
      <c r="F53" s="52"/>
      <c r="G53" s="53">
        <v>0</v>
      </c>
      <c r="H53" s="9"/>
      <c r="I53" s="1"/>
    </row>
    <row r="54" spans="1:14" ht="12" customHeight="1" x14ac:dyDescent="0.15">
      <c r="A54" s="8"/>
      <c r="B54" s="49">
        <f t="shared" si="1"/>
        <v>35</v>
      </c>
      <c r="C54" s="56" t="s">
        <v>6</v>
      </c>
      <c r="D54" s="51" t="s">
        <v>39</v>
      </c>
      <c r="E54" s="57"/>
      <c r="F54" s="57"/>
      <c r="G54" s="58">
        <f>IF(G38=0,0,IF((G34&gt;((G26+G27+G28+G29)-(G30+G31)-((G40/G38)*100))),(G37-G42),(G40)))</f>
        <v>0</v>
      </c>
      <c r="H54" s="9"/>
    </row>
    <row r="55" spans="1:14" ht="12" customHeight="1" x14ac:dyDescent="0.15">
      <c r="A55" s="8"/>
      <c r="B55" s="49">
        <f t="shared" si="1"/>
        <v>36</v>
      </c>
      <c r="C55" s="56" t="s">
        <v>19</v>
      </c>
      <c r="D55" s="52" t="s">
        <v>40</v>
      </c>
      <c r="E55" s="52"/>
      <c r="F55" s="52"/>
      <c r="G55" s="58">
        <f>G18</f>
        <v>0</v>
      </c>
      <c r="H55" s="9"/>
      <c r="I55" s="1"/>
      <c r="J55" s="1"/>
    </row>
    <row r="56" spans="1:14" ht="12" customHeight="1" x14ac:dyDescent="0.15">
      <c r="A56" s="8"/>
      <c r="B56" s="49">
        <f t="shared" si="1"/>
        <v>37</v>
      </c>
      <c r="C56" s="56" t="s">
        <v>19</v>
      </c>
      <c r="D56" s="52" t="s">
        <v>41</v>
      </c>
      <c r="E56" s="52"/>
      <c r="F56" s="52"/>
      <c r="G56" s="53">
        <v>0</v>
      </c>
      <c r="H56" s="9"/>
      <c r="I56" s="1"/>
      <c r="J56" s="1"/>
    </row>
    <row r="57" spans="1:14" ht="12" customHeight="1" x14ac:dyDescent="0.2">
      <c r="A57" s="8"/>
      <c r="B57" s="49">
        <f t="shared" si="1"/>
        <v>38</v>
      </c>
      <c r="C57" s="56" t="s">
        <v>19</v>
      </c>
      <c r="D57" s="51" t="s">
        <v>42</v>
      </c>
      <c r="E57" s="52"/>
      <c r="F57" s="52"/>
      <c r="G57" s="58">
        <f>G46</f>
        <v>0</v>
      </c>
      <c r="H57" s="9"/>
      <c r="I57" s="78"/>
      <c r="J57" s="79"/>
      <c r="K57" s="78"/>
      <c r="L57" s="78"/>
      <c r="M57" s="78"/>
      <c r="N57" s="78"/>
    </row>
    <row r="58" spans="1:14" ht="12" customHeight="1" x14ac:dyDescent="0.2">
      <c r="A58" s="8"/>
      <c r="B58" s="49">
        <f t="shared" si="1"/>
        <v>39</v>
      </c>
      <c r="C58" s="56" t="s">
        <v>5</v>
      </c>
      <c r="D58" s="51" t="s">
        <v>143</v>
      </c>
      <c r="E58" s="52"/>
      <c r="F58" s="52"/>
      <c r="G58" s="58">
        <f>IF((G51+G52+G53+G54)&gt;(G55+G56+G57),(G51+G52+G53+G54)-(G55+G56+G57),0)</f>
        <v>0</v>
      </c>
      <c r="H58" s="9"/>
      <c r="I58" s="78"/>
      <c r="J58" s="80"/>
      <c r="K58" s="78"/>
      <c r="L58" s="78"/>
      <c r="M58" s="78"/>
      <c r="N58" s="78"/>
    </row>
    <row r="59" spans="1:14" ht="12" customHeight="1" x14ac:dyDescent="0.2">
      <c r="A59" s="8"/>
      <c r="B59" s="49">
        <f t="shared" si="1"/>
        <v>40</v>
      </c>
      <c r="C59" s="56" t="s">
        <v>19</v>
      </c>
      <c r="D59" s="51" t="s">
        <v>43</v>
      </c>
      <c r="E59" s="52"/>
      <c r="F59" s="52"/>
      <c r="G59" s="53">
        <f>G88</f>
        <v>0</v>
      </c>
      <c r="H59" s="9"/>
      <c r="I59" s="80"/>
      <c r="J59" s="80"/>
      <c r="K59" s="78"/>
      <c r="L59" s="78"/>
      <c r="M59" s="78"/>
      <c r="N59" s="78"/>
    </row>
    <row r="60" spans="1:14" ht="12" customHeight="1" x14ac:dyDescent="0.2">
      <c r="A60" s="8"/>
      <c r="B60" s="59">
        <f t="shared" si="1"/>
        <v>41</v>
      </c>
      <c r="C60" s="81" t="s">
        <v>5</v>
      </c>
      <c r="D60" s="61" t="s">
        <v>44</v>
      </c>
      <c r="E60" s="52"/>
      <c r="F60" s="52"/>
      <c r="G60" s="58">
        <f>G58-G59</f>
        <v>0</v>
      </c>
      <c r="H60" s="82"/>
      <c r="I60" s="80"/>
      <c r="J60" s="80"/>
      <c r="K60" s="78"/>
      <c r="L60" s="78"/>
      <c r="M60" s="78"/>
      <c r="N60" s="78"/>
    </row>
    <row r="61" spans="1:14" ht="12" customHeight="1" x14ac:dyDescent="0.2">
      <c r="A61" s="8"/>
      <c r="B61" s="59">
        <f t="shared" si="1"/>
        <v>42</v>
      </c>
      <c r="C61" s="69" t="s">
        <v>5</v>
      </c>
      <c r="D61" s="57" t="s">
        <v>45</v>
      </c>
      <c r="E61" s="62"/>
      <c r="F61" s="62"/>
      <c r="G61" s="68">
        <f>IF((G55+G56)&gt;(G51+G52+G53+G54),(G55+G56)-(G51+G52+G53+G54),0)</f>
        <v>0</v>
      </c>
      <c r="H61" s="82"/>
      <c r="I61" s="80"/>
      <c r="J61" s="80"/>
      <c r="K61" s="78"/>
      <c r="L61" s="78"/>
      <c r="M61" s="78"/>
      <c r="N61" s="78"/>
    </row>
    <row r="62" spans="1:14" ht="12" customHeight="1" x14ac:dyDescent="0.2">
      <c r="A62" s="8"/>
      <c r="B62" s="49">
        <f t="shared" si="1"/>
        <v>43</v>
      </c>
      <c r="C62" s="69" t="s">
        <v>19</v>
      </c>
      <c r="D62" s="83" t="s">
        <v>46</v>
      </c>
      <c r="E62" s="62"/>
      <c r="F62" s="62"/>
      <c r="G62" s="68">
        <f>IF((G55+G56)-(G51+G52+G53+G54)&lt;=0,0,IF((G26+G27+G28+G29)-(G30+G31)&lt;=0,0,IF(G26+G27+G28+G29-G30-G31&gt;=(G55+G56)-(G51+G52+G53+G54),(G55+G56)-(G51+G52+G53+G54),IF(G26+G27+G28+G29-G30-G31&lt;=(G55+G56)-(G51+G52+G53+G54),G26+G27+G28+G29-G30-G31,0))))</f>
        <v>0</v>
      </c>
      <c r="H62" s="82"/>
      <c r="I62" s="80"/>
      <c r="J62" s="296"/>
      <c r="K62" s="297"/>
      <c r="L62" s="297"/>
      <c r="M62" s="297"/>
      <c r="N62" s="297"/>
    </row>
    <row r="63" spans="1:14" ht="12" customHeight="1" x14ac:dyDescent="0.2">
      <c r="A63" s="8"/>
      <c r="B63" s="84">
        <f t="shared" si="1"/>
        <v>44</v>
      </c>
      <c r="C63" s="85" t="s">
        <v>5</v>
      </c>
      <c r="D63" s="86" t="s">
        <v>47</v>
      </c>
      <c r="E63" s="87"/>
      <c r="F63" s="88"/>
      <c r="G63" s="70">
        <f>G61-G62</f>
        <v>0</v>
      </c>
      <c r="H63" s="9"/>
      <c r="I63" s="79"/>
      <c r="J63" s="297"/>
      <c r="K63" s="297"/>
      <c r="L63" s="297"/>
      <c r="M63" s="297"/>
      <c r="N63" s="297"/>
    </row>
    <row r="64" spans="1:14" ht="5.25" customHeight="1" x14ac:dyDescent="0.15">
      <c r="A64" s="89"/>
      <c r="B64" s="90"/>
      <c r="C64" s="91"/>
      <c r="D64" s="92"/>
      <c r="E64" s="93"/>
      <c r="F64" s="93"/>
      <c r="G64" s="94"/>
      <c r="H64" s="95"/>
      <c r="I64" s="21"/>
    </row>
    <row r="65" spans="1:10" ht="4.5" customHeight="1" x14ac:dyDescent="0.15">
      <c r="A65" s="4"/>
      <c r="B65" s="96"/>
      <c r="C65" s="97"/>
      <c r="D65" s="98"/>
      <c r="E65" s="99"/>
      <c r="F65" s="100"/>
      <c r="G65" s="101"/>
      <c r="H65" s="102"/>
      <c r="I65" s="1"/>
    </row>
    <row r="66" spans="1:10" ht="3.75" customHeight="1" x14ac:dyDescent="0.15">
      <c r="A66" s="8"/>
      <c r="B66" s="103"/>
      <c r="C66" s="103"/>
      <c r="D66" s="103"/>
      <c r="E66" s="103"/>
      <c r="F66" s="103"/>
      <c r="G66" s="104"/>
      <c r="H66" s="9"/>
      <c r="I66" s="1"/>
    </row>
    <row r="67" spans="1:10" ht="27" customHeight="1" x14ac:dyDescent="0.15">
      <c r="A67" s="8"/>
      <c r="B67" s="298" t="s">
        <v>48</v>
      </c>
      <c r="C67" s="299"/>
      <c r="D67" s="299"/>
      <c r="E67" s="299"/>
      <c r="F67" s="299"/>
      <c r="G67" s="300"/>
      <c r="H67" s="105"/>
    </row>
    <row r="68" spans="1:10" ht="12" customHeight="1" x14ac:dyDescent="0.15">
      <c r="A68" s="8"/>
      <c r="B68" s="14" t="s">
        <v>1</v>
      </c>
      <c r="C68" s="284" t="s">
        <v>49</v>
      </c>
      <c r="D68" s="285"/>
      <c r="E68" s="285"/>
      <c r="F68" s="286"/>
      <c r="G68" s="15" t="s">
        <v>3</v>
      </c>
      <c r="H68" s="105"/>
      <c r="J68" s="106"/>
    </row>
    <row r="69" spans="1:10" ht="14" customHeight="1" x14ac:dyDescent="0.15">
      <c r="A69" s="8"/>
      <c r="B69" s="107">
        <v>45</v>
      </c>
      <c r="C69" s="108" t="s">
        <v>6</v>
      </c>
      <c r="D69" s="280" t="s">
        <v>50</v>
      </c>
      <c r="E69" s="281"/>
      <c r="F69" s="282"/>
      <c r="G69" s="109">
        <v>0</v>
      </c>
      <c r="H69" s="105"/>
    </row>
    <row r="70" spans="1:10" ht="14" customHeight="1" x14ac:dyDescent="0.15">
      <c r="A70" s="8"/>
      <c r="B70" s="107">
        <f>B69+1</f>
        <v>46</v>
      </c>
      <c r="C70" s="108" t="s">
        <v>6</v>
      </c>
      <c r="D70" s="280" t="s">
        <v>51</v>
      </c>
      <c r="E70" s="281"/>
      <c r="F70" s="282"/>
      <c r="G70" s="109">
        <v>0</v>
      </c>
      <c r="H70" s="9"/>
    </row>
    <row r="71" spans="1:10" ht="14" customHeight="1" x14ac:dyDescent="0.15">
      <c r="A71" s="8"/>
      <c r="B71" s="107">
        <f t="shared" ref="B71:B85" si="2">B70+1</f>
        <v>47</v>
      </c>
      <c r="C71" s="108" t="s">
        <v>6</v>
      </c>
      <c r="D71" s="280" t="s">
        <v>52</v>
      </c>
      <c r="E71" s="281"/>
      <c r="F71" s="282"/>
      <c r="G71" s="109">
        <v>0</v>
      </c>
      <c r="H71" s="9"/>
    </row>
    <row r="72" spans="1:10" ht="14" customHeight="1" x14ac:dyDescent="0.15">
      <c r="A72" s="8"/>
      <c r="B72" s="107">
        <f t="shared" si="2"/>
        <v>48</v>
      </c>
      <c r="C72" s="108" t="s">
        <v>6</v>
      </c>
      <c r="D72" s="110" t="s">
        <v>53</v>
      </c>
      <c r="E72" s="111"/>
      <c r="F72" s="112"/>
      <c r="G72" s="113">
        <v>0</v>
      </c>
      <c r="H72" s="9"/>
    </row>
    <row r="73" spans="1:10" ht="14" customHeight="1" x14ac:dyDescent="0.15">
      <c r="A73" s="8"/>
      <c r="B73" s="107">
        <f t="shared" si="2"/>
        <v>49</v>
      </c>
      <c r="C73" s="108" t="s">
        <v>6</v>
      </c>
      <c r="D73" s="110" t="s">
        <v>54</v>
      </c>
      <c r="E73" s="111"/>
      <c r="F73" s="112"/>
      <c r="G73" s="113">
        <v>0</v>
      </c>
      <c r="H73" s="9"/>
    </row>
    <row r="74" spans="1:10" ht="14" customHeight="1" x14ac:dyDescent="0.15">
      <c r="A74" s="8"/>
      <c r="B74" s="107">
        <f t="shared" si="2"/>
        <v>50</v>
      </c>
      <c r="C74" s="108" t="s">
        <v>6</v>
      </c>
      <c r="D74" s="110" t="s">
        <v>55</v>
      </c>
      <c r="E74" s="111"/>
      <c r="F74" s="112"/>
      <c r="G74" s="113">
        <v>0</v>
      </c>
      <c r="H74" s="9"/>
    </row>
    <row r="75" spans="1:10" ht="14" customHeight="1" x14ac:dyDescent="0.15">
      <c r="A75" s="8"/>
      <c r="B75" s="107">
        <f t="shared" si="2"/>
        <v>51</v>
      </c>
      <c r="C75" s="108" t="s">
        <v>6</v>
      </c>
      <c r="D75" s="280" t="s">
        <v>56</v>
      </c>
      <c r="E75" s="281"/>
      <c r="F75" s="282"/>
      <c r="G75" s="113">
        <v>0</v>
      </c>
      <c r="H75" s="9"/>
    </row>
    <row r="76" spans="1:10" ht="14" customHeight="1" x14ac:dyDescent="0.15">
      <c r="A76" s="8"/>
      <c r="B76" s="107">
        <f t="shared" si="2"/>
        <v>52</v>
      </c>
      <c r="C76" s="108" t="s">
        <v>6</v>
      </c>
      <c r="D76" s="280" t="s">
        <v>57</v>
      </c>
      <c r="E76" s="281"/>
      <c r="F76" s="282"/>
      <c r="G76" s="113">
        <v>0</v>
      </c>
      <c r="H76" s="9"/>
    </row>
    <row r="77" spans="1:10" ht="14" customHeight="1" x14ac:dyDescent="0.15">
      <c r="A77" s="8"/>
      <c r="B77" s="107">
        <f t="shared" si="2"/>
        <v>53</v>
      </c>
      <c r="C77" s="108" t="s">
        <v>6</v>
      </c>
      <c r="D77" s="280" t="s">
        <v>58</v>
      </c>
      <c r="E77" s="281"/>
      <c r="F77" s="282"/>
      <c r="G77" s="113">
        <v>0</v>
      </c>
      <c r="H77" s="9"/>
    </row>
    <row r="78" spans="1:10" ht="14" customHeight="1" x14ac:dyDescent="0.15">
      <c r="A78" s="8"/>
      <c r="B78" s="107">
        <f t="shared" si="2"/>
        <v>54</v>
      </c>
      <c r="C78" s="108" t="s">
        <v>6</v>
      </c>
      <c r="D78" s="280" t="s">
        <v>59</v>
      </c>
      <c r="E78" s="281"/>
      <c r="F78" s="282"/>
      <c r="G78" s="113">
        <v>0</v>
      </c>
      <c r="H78" s="9"/>
    </row>
    <row r="79" spans="1:10" ht="14" customHeight="1" x14ac:dyDescent="0.15">
      <c r="A79" s="8"/>
      <c r="B79" s="107">
        <f t="shared" si="2"/>
        <v>55</v>
      </c>
      <c r="C79" s="108" t="s">
        <v>6</v>
      </c>
      <c r="D79" s="280" t="s">
        <v>60</v>
      </c>
      <c r="E79" s="281"/>
      <c r="F79" s="282"/>
      <c r="G79" s="113">
        <v>0</v>
      </c>
      <c r="H79" s="9"/>
    </row>
    <row r="80" spans="1:10" ht="14" customHeight="1" x14ac:dyDescent="0.15">
      <c r="A80" s="8"/>
      <c r="B80" s="107">
        <f t="shared" si="2"/>
        <v>56</v>
      </c>
      <c r="C80" s="114" t="s">
        <v>6</v>
      </c>
      <c r="D80" s="283" t="s">
        <v>61</v>
      </c>
      <c r="E80" s="283"/>
      <c r="F80" s="283"/>
      <c r="G80" s="113">
        <v>0</v>
      </c>
      <c r="H80" s="9"/>
    </row>
    <row r="81" spans="1:8" ht="14" customHeight="1" x14ac:dyDescent="0.15">
      <c r="A81" s="8"/>
      <c r="B81" s="107">
        <f t="shared" si="2"/>
        <v>57</v>
      </c>
      <c r="C81" s="115" t="s">
        <v>6</v>
      </c>
      <c r="D81" s="116" t="s">
        <v>62</v>
      </c>
      <c r="E81" s="117"/>
      <c r="F81" s="118"/>
      <c r="G81" s="113">
        <v>0</v>
      </c>
      <c r="H81" s="9"/>
    </row>
    <row r="82" spans="1:8" ht="14" customHeight="1" x14ac:dyDescent="0.15">
      <c r="A82" s="8"/>
      <c r="B82" s="107">
        <f t="shared" si="2"/>
        <v>58</v>
      </c>
      <c r="C82" s="115" t="s">
        <v>6</v>
      </c>
      <c r="D82" s="116" t="s">
        <v>63</v>
      </c>
      <c r="E82" s="117"/>
      <c r="F82" s="118"/>
      <c r="G82" s="113">
        <v>0</v>
      </c>
      <c r="H82" s="9"/>
    </row>
    <row r="83" spans="1:8" ht="14" customHeight="1" x14ac:dyDescent="0.15">
      <c r="A83" s="8"/>
      <c r="B83" s="107">
        <f>B82+1</f>
        <v>59</v>
      </c>
      <c r="C83" s="115" t="s">
        <v>6</v>
      </c>
      <c r="D83" s="116" t="s">
        <v>64</v>
      </c>
      <c r="E83" s="117"/>
      <c r="F83" s="118"/>
      <c r="G83" s="113">
        <v>0</v>
      </c>
      <c r="H83" s="9"/>
    </row>
    <row r="84" spans="1:8" ht="14" customHeight="1" x14ac:dyDescent="0.15">
      <c r="A84" s="8"/>
      <c r="B84" s="107">
        <f t="shared" si="2"/>
        <v>60</v>
      </c>
      <c r="C84" s="115" t="s">
        <v>6</v>
      </c>
      <c r="D84" s="116" t="s">
        <v>65</v>
      </c>
      <c r="E84" s="117"/>
      <c r="F84" s="118"/>
      <c r="G84" s="113">
        <v>0</v>
      </c>
      <c r="H84" s="9"/>
    </row>
    <row r="85" spans="1:8" ht="12" customHeight="1" x14ac:dyDescent="0.15">
      <c r="A85" s="8"/>
      <c r="B85" s="107">
        <f t="shared" si="2"/>
        <v>61</v>
      </c>
      <c r="C85" s="115" t="s">
        <v>5</v>
      </c>
      <c r="D85" s="119" t="s">
        <v>66</v>
      </c>
      <c r="E85" s="120"/>
      <c r="F85" s="121"/>
      <c r="G85" s="122">
        <f>SUM(G69:G84)</f>
        <v>0</v>
      </c>
      <c r="H85" s="9"/>
    </row>
    <row r="86" spans="1:8" ht="14.25" customHeight="1" x14ac:dyDescent="0.15">
      <c r="A86" s="8"/>
      <c r="B86" s="14" t="s">
        <v>1</v>
      </c>
      <c r="C86" s="284" t="s">
        <v>67</v>
      </c>
      <c r="D86" s="285"/>
      <c r="E86" s="285"/>
      <c r="F86" s="286"/>
      <c r="G86" s="15" t="s">
        <v>3</v>
      </c>
      <c r="H86" s="9"/>
    </row>
    <row r="87" spans="1:8" ht="14" customHeight="1" x14ac:dyDescent="0.15">
      <c r="A87" s="8"/>
      <c r="B87" s="123">
        <v>62</v>
      </c>
      <c r="C87" s="97" t="s">
        <v>19</v>
      </c>
      <c r="D87" s="124" t="s">
        <v>68</v>
      </c>
      <c r="E87" s="125"/>
      <c r="F87" s="126"/>
      <c r="G87" s="109">
        <v>0</v>
      </c>
      <c r="H87" s="9"/>
    </row>
    <row r="88" spans="1:8" ht="14" customHeight="1" x14ac:dyDescent="0.15">
      <c r="A88" s="8"/>
      <c r="B88" s="127">
        <f t="shared" ref="B88:B97" si="3">B87+1</f>
        <v>63</v>
      </c>
      <c r="C88" s="115" t="s">
        <v>19</v>
      </c>
      <c r="D88" s="116" t="s">
        <v>69</v>
      </c>
      <c r="E88" s="117"/>
      <c r="F88" s="118"/>
      <c r="G88" s="113">
        <v>0</v>
      </c>
      <c r="H88" s="9"/>
    </row>
    <row r="89" spans="1:8" ht="14" customHeight="1" x14ac:dyDescent="0.15">
      <c r="A89" s="8"/>
      <c r="B89" s="127">
        <f t="shared" si="3"/>
        <v>64</v>
      </c>
      <c r="C89" s="115" t="s">
        <v>19</v>
      </c>
      <c r="D89" s="116" t="s">
        <v>70</v>
      </c>
      <c r="E89" s="117"/>
      <c r="F89" s="118"/>
      <c r="G89" s="113">
        <v>0</v>
      </c>
      <c r="H89" s="9"/>
    </row>
    <row r="90" spans="1:8" ht="14" customHeight="1" x14ac:dyDescent="0.15">
      <c r="A90" s="8"/>
      <c r="B90" s="127">
        <f t="shared" si="3"/>
        <v>65</v>
      </c>
      <c r="C90" s="115" t="s">
        <v>19</v>
      </c>
      <c r="D90" s="116" t="s">
        <v>71</v>
      </c>
      <c r="E90" s="117"/>
      <c r="F90" s="118"/>
      <c r="G90" s="113">
        <v>0</v>
      </c>
      <c r="H90" s="9"/>
    </row>
    <row r="91" spans="1:8" ht="14" customHeight="1" x14ac:dyDescent="0.15">
      <c r="A91" s="8"/>
      <c r="B91" s="127">
        <f t="shared" si="3"/>
        <v>66</v>
      </c>
      <c r="C91" s="115" t="s">
        <v>19</v>
      </c>
      <c r="D91" s="116" t="s">
        <v>72</v>
      </c>
      <c r="E91" s="117"/>
      <c r="F91" s="118"/>
      <c r="G91" s="113">
        <v>0</v>
      </c>
      <c r="H91" s="9"/>
    </row>
    <row r="92" spans="1:8" ht="14" customHeight="1" x14ac:dyDescent="0.15">
      <c r="A92" s="8"/>
      <c r="B92" s="127">
        <f t="shared" si="3"/>
        <v>67</v>
      </c>
      <c r="C92" s="115" t="s">
        <v>19</v>
      </c>
      <c r="D92" s="116" t="s">
        <v>73</v>
      </c>
      <c r="E92" s="117"/>
      <c r="F92" s="118"/>
      <c r="G92" s="113">
        <v>0</v>
      </c>
      <c r="H92" s="9"/>
    </row>
    <row r="93" spans="1:8" ht="14" customHeight="1" x14ac:dyDescent="0.15">
      <c r="A93" s="8"/>
      <c r="B93" s="127">
        <f t="shared" si="3"/>
        <v>68</v>
      </c>
      <c r="C93" s="115" t="s">
        <v>19</v>
      </c>
      <c r="D93" s="116" t="s">
        <v>74</v>
      </c>
      <c r="E93" s="117"/>
      <c r="F93" s="118"/>
      <c r="G93" s="113">
        <v>0</v>
      </c>
      <c r="H93" s="9"/>
    </row>
    <row r="94" spans="1:8" ht="14" customHeight="1" x14ac:dyDescent="0.15">
      <c r="A94" s="8"/>
      <c r="B94" s="127">
        <f t="shared" si="3"/>
        <v>69</v>
      </c>
      <c r="C94" s="115" t="s">
        <v>19</v>
      </c>
      <c r="D94" s="116" t="s">
        <v>75</v>
      </c>
      <c r="E94" s="117"/>
      <c r="F94" s="118"/>
      <c r="G94" s="113">
        <v>0</v>
      </c>
      <c r="H94" s="9"/>
    </row>
    <row r="95" spans="1:8" ht="14" customHeight="1" x14ac:dyDescent="0.15">
      <c r="A95" s="8"/>
      <c r="B95" s="127">
        <f t="shared" si="3"/>
        <v>70</v>
      </c>
      <c r="C95" s="115" t="s">
        <v>19</v>
      </c>
      <c r="D95" s="116" t="s">
        <v>76</v>
      </c>
      <c r="E95" s="117"/>
      <c r="F95" s="118"/>
      <c r="G95" s="113">
        <v>0</v>
      </c>
      <c r="H95" s="9"/>
    </row>
    <row r="96" spans="1:8" ht="14" customHeight="1" x14ac:dyDescent="0.15">
      <c r="A96" s="8"/>
      <c r="B96" s="128">
        <f t="shared" si="3"/>
        <v>71</v>
      </c>
      <c r="C96" s="129" t="s">
        <v>5</v>
      </c>
      <c r="D96" s="119" t="s">
        <v>77</v>
      </c>
      <c r="E96" s="120"/>
      <c r="F96" s="121"/>
      <c r="G96" s="130">
        <f>SUM(G87:G95)</f>
        <v>0</v>
      </c>
      <c r="H96" s="9"/>
    </row>
    <row r="97" spans="1:8" ht="13.5" customHeight="1" x14ac:dyDescent="0.15">
      <c r="A97" s="8"/>
      <c r="B97" s="131">
        <f t="shared" si="3"/>
        <v>72</v>
      </c>
      <c r="C97" s="132" t="s">
        <v>5</v>
      </c>
      <c r="D97" s="287" t="s">
        <v>78</v>
      </c>
      <c r="E97" s="288"/>
      <c r="F97" s="289"/>
      <c r="G97" s="133">
        <f>G85-G96</f>
        <v>0</v>
      </c>
      <c r="H97" s="9"/>
    </row>
    <row r="98" spans="1:8" ht="3" customHeight="1" x14ac:dyDescent="0.15">
      <c r="A98" s="8"/>
      <c r="B98" s="134"/>
      <c r="C98" s="135"/>
      <c r="D98" s="136"/>
      <c r="E98" s="136"/>
      <c r="F98" s="136"/>
      <c r="G98" s="101"/>
      <c r="H98" s="9"/>
    </row>
    <row r="99" spans="1:8" ht="13.5" customHeight="1" x14ac:dyDescent="0.15">
      <c r="A99" s="137"/>
      <c r="B99" s="290" t="s">
        <v>79</v>
      </c>
      <c r="C99" s="291"/>
      <c r="D99" s="291"/>
      <c r="E99" s="291"/>
      <c r="F99" s="291"/>
      <c r="G99" s="292"/>
      <c r="H99" s="9"/>
    </row>
    <row r="100" spans="1:8" ht="8.25" customHeight="1" x14ac:dyDescent="0.15">
      <c r="A100" s="137"/>
      <c r="B100" s="293"/>
      <c r="C100" s="294"/>
      <c r="D100" s="294"/>
      <c r="E100" s="294"/>
      <c r="F100" s="294"/>
      <c r="G100" s="295"/>
      <c r="H100" s="9"/>
    </row>
    <row r="101" spans="1:8" ht="15.75" customHeight="1" x14ac:dyDescent="0.15">
      <c r="A101" s="137"/>
      <c r="B101" s="138" t="s">
        <v>1</v>
      </c>
      <c r="C101" s="278" t="s">
        <v>2</v>
      </c>
      <c r="D101" s="279"/>
      <c r="E101" s="279"/>
      <c r="F101" s="279"/>
      <c r="G101" s="139" t="s">
        <v>3</v>
      </c>
      <c r="H101" s="9"/>
    </row>
    <row r="102" spans="1:8" ht="14" customHeight="1" x14ac:dyDescent="0.15">
      <c r="A102" s="137"/>
      <c r="B102" s="140">
        <v>73</v>
      </c>
      <c r="C102" s="141" t="s">
        <v>80</v>
      </c>
      <c r="D102" s="142"/>
      <c r="E102" s="143"/>
      <c r="F102" s="144"/>
      <c r="G102" s="145">
        <v>0</v>
      </c>
      <c r="H102" s="9"/>
    </row>
    <row r="103" spans="1:8" ht="14" customHeight="1" x14ac:dyDescent="0.15">
      <c r="A103" s="137"/>
      <c r="B103" s="146">
        <f t="shared" ref="B103:B113" si="4">B102+1</f>
        <v>74</v>
      </c>
      <c r="C103" s="147" t="s">
        <v>81</v>
      </c>
      <c r="D103" s="148"/>
      <c r="E103" s="149"/>
      <c r="F103" s="150"/>
      <c r="G103" s="151">
        <v>0</v>
      </c>
      <c r="H103" s="9"/>
    </row>
    <row r="104" spans="1:8" ht="14" customHeight="1" x14ac:dyDescent="0.15">
      <c r="A104" s="137"/>
      <c r="B104" s="146">
        <f t="shared" si="4"/>
        <v>75</v>
      </c>
      <c r="C104" s="147" t="s">
        <v>82</v>
      </c>
      <c r="D104" s="148"/>
      <c r="E104" s="149"/>
      <c r="F104" s="150"/>
      <c r="G104" s="152">
        <f>G102+G103</f>
        <v>0</v>
      </c>
      <c r="H104" s="9"/>
    </row>
    <row r="105" spans="1:8" ht="14" customHeight="1" x14ac:dyDescent="0.15">
      <c r="A105" s="137"/>
      <c r="B105" s="146">
        <f t="shared" si="4"/>
        <v>76</v>
      </c>
      <c r="C105" s="147" t="s">
        <v>83</v>
      </c>
      <c r="D105" s="148"/>
      <c r="E105" s="149"/>
      <c r="F105" s="150"/>
      <c r="G105" s="151">
        <v>0</v>
      </c>
      <c r="H105" s="9"/>
    </row>
    <row r="106" spans="1:8" ht="14" customHeight="1" x14ac:dyDescent="0.15">
      <c r="A106" s="137"/>
      <c r="B106" s="146">
        <f t="shared" si="4"/>
        <v>77</v>
      </c>
      <c r="C106" s="147" t="s">
        <v>84</v>
      </c>
      <c r="D106" s="148"/>
      <c r="E106" s="149"/>
      <c r="F106" s="150"/>
      <c r="G106" s="152">
        <f>IF(G105&gt;0,(G104/G105)*100,0)</f>
        <v>0</v>
      </c>
      <c r="H106" s="9"/>
    </row>
    <row r="107" spans="1:8" ht="14" customHeight="1" x14ac:dyDescent="0.15">
      <c r="A107" s="137"/>
      <c r="B107" s="146">
        <f t="shared" si="4"/>
        <v>78</v>
      </c>
      <c r="C107" s="147" t="s">
        <v>85</v>
      </c>
      <c r="D107" s="148"/>
      <c r="E107" s="149"/>
      <c r="F107" s="150"/>
      <c r="G107" s="151">
        <v>0</v>
      </c>
      <c r="H107" s="9"/>
    </row>
    <row r="108" spans="1:8" ht="14" customHeight="1" x14ac:dyDescent="0.15">
      <c r="A108" s="137"/>
      <c r="B108" s="146">
        <f t="shared" si="4"/>
        <v>79</v>
      </c>
      <c r="C108" s="147" t="s">
        <v>86</v>
      </c>
      <c r="D108" s="148"/>
      <c r="E108" s="153"/>
      <c r="F108" s="154"/>
      <c r="G108" s="152">
        <f>IF(G106&lt;30,0,((G105*(G106-30)/100)))</f>
        <v>0</v>
      </c>
      <c r="H108" s="9"/>
    </row>
    <row r="109" spans="1:8" ht="14" customHeight="1" x14ac:dyDescent="0.15">
      <c r="A109" s="137"/>
      <c r="B109" s="146">
        <f t="shared" si="4"/>
        <v>80</v>
      </c>
      <c r="C109" s="147" t="s">
        <v>87</v>
      </c>
      <c r="D109" s="148"/>
      <c r="E109" s="153"/>
      <c r="F109" s="154"/>
      <c r="G109" s="152">
        <f>IF(G104&lt;=0,0,(G107*G108/G104))</f>
        <v>0</v>
      </c>
      <c r="H109" s="9"/>
    </row>
    <row r="110" spans="1:8" ht="14" customHeight="1" x14ac:dyDescent="0.15">
      <c r="A110" s="137"/>
      <c r="B110" s="155">
        <f t="shared" si="4"/>
        <v>81</v>
      </c>
      <c r="C110" s="156" t="s">
        <v>88</v>
      </c>
      <c r="D110" s="157"/>
      <c r="E110" s="158"/>
      <c r="F110" s="159"/>
      <c r="G110" s="152">
        <f>((G109*G38)/100)</f>
        <v>0</v>
      </c>
      <c r="H110" s="9"/>
    </row>
    <row r="111" spans="1:8" ht="14" customHeight="1" x14ac:dyDescent="0.15">
      <c r="A111" s="137"/>
      <c r="B111" s="146">
        <f t="shared" si="4"/>
        <v>82</v>
      </c>
      <c r="C111" s="147" t="s">
        <v>89</v>
      </c>
      <c r="D111" s="157"/>
      <c r="E111" s="158"/>
      <c r="F111" s="159"/>
      <c r="G111" s="152">
        <f>G107-G109</f>
        <v>0</v>
      </c>
      <c r="H111" s="9"/>
    </row>
    <row r="112" spans="1:8" ht="14" customHeight="1" x14ac:dyDescent="0.15">
      <c r="A112" s="137"/>
      <c r="B112" s="155">
        <f t="shared" si="4"/>
        <v>83</v>
      </c>
      <c r="C112" s="156" t="s">
        <v>90</v>
      </c>
      <c r="D112" s="157"/>
      <c r="E112" s="149"/>
      <c r="F112" s="150"/>
      <c r="G112" s="152">
        <f>((G107*(100-G38))/100)</f>
        <v>0</v>
      </c>
      <c r="H112" s="9"/>
    </row>
    <row r="113" spans="1:8" ht="14" customHeight="1" x14ac:dyDescent="0.15">
      <c r="A113" s="137"/>
      <c r="B113" s="155">
        <f t="shared" si="4"/>
        <v>84</v>
      </c>
      <c r="C113" s="160" t="s">
        <v>91</v>
      </c>
      <c r="D113" s="161"/>
      <c r="E113" s="162"/>
      <c r="F113" s="163"/>
      <c r="G113" s="152">
        <f>G110+G112</f>
        <v>0</v>
      </c>
      <c r="H113" s="9"/>
    </row>
    <row r="114" spans="1:8" ht="6" customHeight="1" x14ac:dyDescent="0.15">
      <c r="A114" s="164"/>
      <c r="B114" s="165"/>
      <c r="C114" s="166"/>
      <c r="D114" s="166"/>
      <c r="E114" s="166"/>
      <c r="F114" s="167"/>
      <c r="G114" s="165"/>
      <c r="H114" s="95"/>
    </row>
  </sheetData>
  <sheetProtection selectLockedCells="1"/>
  <mergeCells count="42">
    <mergeCell ref="A1:G1"/>
    <mergeCell ref="B3:G4"/>
    <mergeCell ref="B5:G5"/>
    <mergeCell ref="B7:G7"/>
    <mergeCell ref="C8:F8"/>
    <mergeCell ref="I45:M46"/>
    <mergeCell ref="D14:F14"/>
    <mergeCell ref="D27:F27"/>
    <mergeCell ref="C25:F25"/>
    <mergeCell ref="D9:F9"/>
    <mergeCell ref="D10:F10"/>
    <mergeCell ref="D22:F22"/>
    <mergeCell ref="B24:G24"/>
    <mergeCell ref="O10:R12"/>
    <mergeCell ref="D11:F11"/>
    <mergeCell ref="D12:F12"/>
    <mergeCell ref="D13:F13"/>
    <mergeCell ref="D71:F71"/>
    <mergeCell ref="D75:F75"/>
    <mergeCell ref="I47:M49"/>
    <mergeCell ref="B49:G49"/>
    <mergeCell ref="D15:F15"/>
    <mergeCell ref="D16:F16"/>
    <mergeCell ref="D17:F17"/>
    <mergeCell ref="D18:F18"/>
    <mergeCell ref="B20:G20"/>
    <mergeCell ref="C21:F21"/>
    <mergeCell ref="C50:F50"/>
    <mergeCell ref="J62:N63"/>
    <mergeCell ref="B67:G67"/>
    <mergeCell ref="C68:F68"/>
    <mergeCell ref="D69:F69"/>
    <mergeCell ref="D70:F70"/>
    <mergeCell ref="C101:F101"/>
    <mergeCell ref="D76:F76"/>
    <mergeCell ref="D77:F77"/>
    <mergeCell ref="D80:F80"/>
    <mergeCell ref="C86:F86"/>
    <mergeCell ref="D97:F97"/>
    <mergeCell ref="B99:G100"/>
    <mergeCell ref="D78:F78"/>
    <mergeCell ref="D79:F79"/>
  </mergeCells>
  <conditionalFormatting sqref="G11">
    <cfRule type="expression" priority="1" stopIfTrue="1">
      <formula>_xludf.ISERROR(G11)</formula>
    </cfRule>
  </conditionalFormatting>
  <pageMargins left="0.78740157480314965" right="0.19685039370078741" top="0.19685039370078741" bottom="0" header="0.51181102362204722" footer="0.51181102362204722"/>
  <pageSetup paperSize="9" orientation="portrait"/>
  <headerFooter alignWithMargins="0"/>
  <rowBreaks count="1" manualBreakCount="1">
    <brk id="65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FAF8-0E90-8944-B1A6-D7E1ACEF3346}">
  <dimension ref="A1:CC2145"/>
  <sheetViews>
    <sheetView showGridLines="0" topLeftCell="D1" workbookViewId="0">
      <selection activeCell="M43" sqref="M43"/>
    </sheetView>
  </sheetViews>
  <sheetFormatPr baseColWidth="10" defaultRowHeight="13" x14ac:dyDescent="0.15"/>
  <cols>
    <col min="1" max="1" width="1" customWidth="1"/>
    <col min="2" max="2" width="7.33203125" customWidth="1"/>
    <col min="3" max="3" width="6.6640625" style="262" customWidth="1"/>
    <col min="4" max="4" width="20.5" customWidth="1"/>
    <col min="5" max="5" width="3.6640625" customWidth="1"/>
    <col min="6" max="6" width="6.1640625" customWidth="1"/>
    <col min="7" max="7" width="7.33203125" customWidth="1"/>
    <col min="8" max="8" width="9.83203125" customWidth="1"/>
    <col min="9" max="9" width="7.5" customWidth="1"/>
    <col min="10" max="10" width="8.5" customWidth="1"/>
    <col min="11" max="11" width="7.5" customWidth="1"/>
    <col min="12" max="12" width="9.6640625" customWidth="1"/>
    <col min="13" max="13" width="8.5" customWidth="1"/>
    <col min="14" max="14" width="5.33203125" customWidth="1"/>
    <col min="15" max="15" width="5.5" customWidth="1"/>
    <col min="16" max="16" width="8.1640625" customWidth="1"/>
    <col min="17" max="17" width="10.5" customWidth="1"/>
    <col min="18" max="18" width="10.1640625" customWidth="1"/>
    <col min="19" max="19" width="1.5" customWidth="1"/>
    <col min="20" max="81" width="9.1640625" style="2" customWidth="1"/>
    <col min="82" max="256" width="8.83203125" customWidth="1"/>
  </cols>
  <sheetData>
    <row r="1" spans="1:19" x14ac:dyDescent="0.15">
      <c r="A1" s="169"/>
      <c r="B1" s="170"/>
      <c r="C1" s="171"/>
      <c r="D1" s="170"/>
      <c r="E1" s="172"/>
      <c r="F1" s="173"/>
      <c r="G1" s="170"/>
      <c r="H1" s="174"/>
      <c r="I1" s="174"/>
      <c r="J1" s="172"/>
      <c r="K1" s="172"/>
      <c r="L1" s="172"/>
      <c r="M1" s="170"/>
      <c r="N1" s="170"/>
      <c r="O1" s="170"/>
      <c r="P1" s="170"/>
      <c r="Q1" s="170"/>
      <c r="R1" s="174"/>
      <c r="S1" s="175"/>
    </row>
    <row r="2" spans="1:19" ht="29.25" customHeight="1" x14ac:dyDescent="0.15">
      <c r="A2" s="176"/>
      <c r="B2" s="380" t="s">
        <v>92</v>
      </c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2"/>
      <c r="S2" s="176"/>
    </row>
    <row r="3" spans="1:19" ht="6.75" customHeight="1" x14ac:dyDescent="0.15">
      <c r="A3" s="177"/>
      <c r="B3" s="178"/>
      <c r="C3" s="179"/>
      <c r="D3" s="178"/>
      <c r="E3" s="178"/>
      <c r="F3" s="178"/>
      <c r="G3" s="178"/>
      <c r="H3" s="178"/>
      <c r="I3" s="178"/>
      <c r="J3" s="178"/>
      <c r="K3" s="178"/>
      <c r="L3" s="180"/>
      <c r="M3" s="180"/>
      <c r="N3" s="180"/>
      <c r="O3" s="180"/>
      <c r="P3" s="180"/>
      <c r="Q3" s="180"/>
      <c r="R3" s="180"/>
      <c r="S3" s="181"/>
    </row>
    <row r="4" spans="1:19" ht="16" x14ac:dyDescent="0.2">
      <c r="A4" s="182"/>
      <c r="B4" s="383" t="s">
        <v>93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5"/>
      <c r="S4" s="181"/>
    </row>
    <row r="5" spans="1:19" ht="11.25" customHeight="1" x14ac:dyDescent="0.2">
      <c r="A5" s="182"/>
      <c r="B5" s="386">
        <v>1</v>
      </c>
      <c r="C5" s="387"/>
      <c r="D5" s="387"/>
      <c r="E5" s="388"/>
      <c r="F5" s="386">
        <v>2</v>
      </c>
      <c r="G5" s="387"/>
      <c r="H5" s="388"/>
      <c r="I5" s="386">
        <v>3</v>
      </c>
      <c r="J5" s="387"/>
      <c r="K5" s="388"/>
      <c r="L5" s="386">
        <v>4</v>
      </c>
      <c r="M5" s="387"/>
      <c r="N5" s="388"/>
      <c r="O5" s="386">
        <v>5</v>
      </c>
      <c r="P5" s="387"/>
      <c r="Q5" s="386">
        <v>6</v>
      </c>
      <c r="R5" s="388"/>
      <c r="S5" s="181"/>
    </row>
    <row r="6" spans="1:19" ht="56.25" customHeight="1" x14ac:dyDescent="0.15">
      <c r="A6" s="176"/>
      <c r="B6" s="361" t="s">
        <v>94</v>
      </c>
      <c r="C6" s="361"/>
      <c r="D6" s="361"/>
      <c r="E6" s="361"/>
      <c r="F6" s="357" t="s">
        <v>95</v>
      </c>
      <c r="G6" s="358"/>
      <c r="H6" s="359"/>
      <c r="I6" s="351" t="s">
        <v>96</v>
      </c>
      <c r="J6" s="360"/>
      <c r="K6" s="352"/>
      <c r="L6" s="361" t="s">
        <v>97</v>
      </c>
      <c r="M6" s="361"/>
      <c r="N6" s="361"/>
      <c r="O6" s="351" t="s">
        <v>98</v>
      </c>
      <c r="P6" s="352"/>
      <c r="Q6" s="351" t="s">
        <v>99</v>
      </c>
      <c r="R6" s="352"/>
      <c r="S6" s="176"/>
    </row>
    <row r="7" spans="1:19" ht="17.25" customHeight="1" x14ac:dyDescent="0.15">
      <c r="A7" s="176"/>
      <c r="B7" s="362">
        <v>0</v>
      </c>
      <c r="C7" s="363"/>
      <c r="D7" s="363"/>
      <c r="E7" s="364"/>
      <c r="F7" s="368">
        <v>0</v>
      </c>
      <c r="G7" s="363"/>
      <c r="H7" s="364"/>
      <c r="I7" s="353">
        <f>IF((B7&gt;0),((F7/B7)*100),0)</f>
        <v>0</v>
      </c>
      <c r="J7" s="370"/>
      <c r="K7" s="371"/>
      <c r="L7" s="374">
        <f>IF((I7-30)&gt;0,(I7-30)/100,0)</f>
        <v>0</v>
      </c>
      <c r="M7" s="375"/>
      <c r="N7" s="376"/>
      <c r="O7" s="374">
        <f>IF((F7&gt;0),((B7*L7)/F7),0)</f>
        <v>0</v>
      </c>
      <c r="P7" s="376"/>
      <c r="Q7" s="353">
        <f>((F7*O7))</f>
        <v>0</v>
      </c>
      <c r="R7" s="354">
        <f>((H7*P7)/100)</f>
        <v>0</v>
      </c>
      <c r="S7" s="176"/>
    </row>
    <row r="8" spans="1:19" ht="12.75" customHeight="1" x14ac:dyDescent="0.15">
      <c r="A8" s="176"/>
      <c r="B8" s="365"/>
      <c r="C8" s="366"/>
      <c r="D8" s="366"/>
      <c r="E8" s="367"/>
      <c r="F8" s="369"/>
      <c r="G8" s="366"/>
      <c r="H8" s="367"/>
      <c r="I8" s="355"/>
      <c r="J8" s="372"/>
      <c r="K8" s="373"/>
      <c r="L8" s="377"/>
      <c r="M8" s="378"/>
      <c r="N8" s="379"/>
      <c r="O8" s="377"/>
      <c r="P8" s="379"/>
      <c r="Q8" s="355"/>
      <c r="R8" s="356"/>
      <c r="S8" s="176"/>
    </row>
    <row r="9" spans="1:19" ht="7.5" customHeight="1" x14ac:dyDescent="0.2">
      <c r="A9" s="177"/>
      <c r="B9" s="183"/>
      <c r="C9" s="184"/>
      <c r="D9" s="183"/>
      <c r="E9" s="183"/>
      <c r="F9" s="183"/>
      <c r="G9" s="183"/>
      <c r="H9" s="183"/>
      <c r="I9" s="185"/>
      <c r="J9" s="185"/>
      <c r="K9" s="186"/>
      <c r="L9" s="186"/>
      <c r="M9" s="186"/>
      <c r="N9" s="186"/>
      <c r="O9" s="186"/>
      <c r="P9" s="186"/>
      <c r="Q9" s="186"/>
      <c r="R9" s="186"/>
      <c r="S9" s="176"/>
    </row>
    <row r="10" spans="1:19" x14ac:dyDescent="0.15">
      <c r="A10" s="187"/>
      <c r="B10" s="346" t="s">
        <v>100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8"/>
      <c r="S10" s="176"/>
    </row>
    <row r="11" spans="1:19" x14ac:dyDescent="0.15">
      <c r="A11" s="188"/>
      <c r="B11" s="346" t="s">
        <v>101</v>
      </c>
      <c r="C11" s="347"/>
      <c r="D11" s="347"/>
      <c r="E11" s="347"/>
      <c r="F11" s="347"/>
      <c r="G11" s="347"/>
      <c r="H11" s="347"/>
      <c r="I11" s="347"/>
      <c r="J11" s="346" t="s">
        <v>102</v>
      </c>
      <c r="K11" s="347"/>
      <c r="L11" s="347"/>
      <c r="M11" s="347"/>
      <c r="N11" s="347"/>
      <c r="O11" s="347"/>
      <c r="P11" s="347"/>
      <c r="Q11" s="347"/>
      <c r="R11" s="348"/>
      <c r="S11" s="176"/>
    </row>
    <row r="12" spans="1:19" ht="11.25" customHeight="1" x14ac:dyDescent="0.15">
      <c r="A12" s="188"/>
      <c r="B12" s="189">
        <v>7</v>
      </c>
      <c r="C12" s="189">
        <v>8</v>
      </c>
      <c r="D12" s="189">
        <v>9</v>
      </c>
      <c r="E12" s="190">
        <v>10</v>
      </c>
      <c r="F12" s="190">
        <v>11</v>
      </c>
      <c r="G12" s="190">
        <v>12</v>
      </c>
      <c r="H12" s="190">
        <v>13</v>
      </c>
      <c r="I12" s="191">
        <v>14</v>
      </c>
      <c r="J12" s="192">
        <v>15</v>
      </c>
      <c r="K12" s="192">
        <v>16</v>
      </c>
      <c r="L12" s="192">
        <v>17</v>
      </c>
      <c r="M12" s="192">
        <v>18</v>
      </c>
      <c r="N12" s="349">
        <v>19</v>
      </c>
      <c r="O12" s="350"/>
      <c r="P12" s="190">
        <v>20</v>
      </c>
      <c r="Q12" s="193">
        <v>21</v>
      </c>
      <c r="R12" s="194">
        <v>22</v>
      </c>
      <c r="S12" s="181"/>
    </row>
    <row r="13" spans="1:19" ht="24" x14ac:dyDescent="0.15">
      <c r="A13" s="177"/>
      <c r="B13" s="195" t="s">
        <v>103</v>
      </c>
      <c r="C13" s="196" t="s">
        <v>104</v>
      </c>
      <c r="D13" s="197" t="s">
        <v>2</v>
      </c>
      <c r="E13" s="197" t="s">
        <v>105</v>
      </c>
      <c r="F13" s="198" t="s">
        <v>106</v>
      </c>
      <c r="G13" s="197" t="s">
        <v>107</v>
      </c>
      <c r="H13" s="199" t="s">
        <v>108</v>
      </c>
      <c r="I13" s="200" t="s">
        <v>109</v>
      </c>
      <c r="J13" s="199" t="s">
        <v>110</v>
      </c>
      <c r="K13" s="199" t="s">
        <v>111</v>
      </c>
      <c r="L13" s="199" t="s">
        <v>3</v>
      </c>
      <c r="M13" s="201" t="s">
        <v>112</v>
      </c>
      <c r="N13" s="351" t="s">
        <v>113</v>
      </c>
      <c r="O13" s="352"/>
      <c r="P13" s="201" t="s">
        <v>114</v>
      </c>
      <c r="Q13" s="202" t="s">
        <v>115</v>
      </c>
      <c r="R13" s="203" t="s">
        <v>116</v>
      </c>
      <c r="S13" s="181"/>
    </row>
    <row r="14" spans="1:19" ht="8.25" customHeight="1" x14ac:dyDescent="0.15">
      <c r="A14" s="177"/>
      <c r="B14" s="189"/>
      <c r="C14" s="189"/>
      <c r="D14" s="189"/>
      <c r="E14" s="190"/>
      <c r="F14" s="190"/>
      <c r="G14" s="190"/>
      <c r="H14" s="190"/>
      <c r="I14" s="191"/>
      <c r="J14" s="192" t="s">
        <v>117</v>
      </c>
      <c r="K14" s="192" t="s">
        <v>118</v>
      </c>
      <c r="L14" s="192" t="s">
        <v>119</v>
      </c>
      <c r="M14" s="192"/>
      <c r="N14" s="349"/>
      <c r="O14" s="350"/>
      <c r="P14" s="190"/>
      <c r="Q14" s="193" t="s">
        <v>120</v>
      </c>
      <c r="R14" s="194" t="s">
        <v>121</v>
      </c>
      <c r="S14" s="204"/>
    </row>
    <row r="15" spans="1:19" x14ac:dyDescent="0.15">
      <c r="A15" s="177"/>
      <c r="B15" s="205"/>
      <c r="C15" s="206"/>
      <c r="D15" s="207"/>
      <c r="E15" s="207"/>
      <c r="F15" s="208"/>
      <c r="G15" s="209"/>
      <c r="H15" s="209"/>
      <c r="I15" s="210"/>
      <c r="J15" s="211">
        <f>F15*$O$7</f>
        <v>0</v>
      </c>
      <c r="K15" s="212">
        <f>I15*$O$7</f>
        <v>0</v>
      </c>
      <c r="L15" s="212">
        <f>J15*G15</f>
        <v>0</v>
      </c>
      <c r="M15" s="209">
        <v>0</v>
      </c>
      <c r="N15" s="345">
        <f>M15*J15</f>
        <v>0</v>
      </c>
      <c r="O15" s="345"/>
      <c r="P15" s="213">
        <v>0</v>
      </c>
      <c r="Q15" s="214">
        <f>N15*P15-K15</f>
        <v>0</v>
      </c>
      <c r="R15" s="215">
        <f>Q15*'[1]Apuração Mensal versão 3.3'!$G$33/100</f>
        <v>0</v>
      </c>
      <c r="S15" s="216"/>
    </row>
    <row r="16" spans="1:19" x14ac:dyDescent="0.15">
      <c r="A16" s="177"/>
      <c r="B16" s="217"/>
      <c r="C16" s="218"/>
      <c r="D16" s="219"/>
      <c r="E16" s="219"/>
      <c r="F16" s="220"/>
      <c r="G16" s="221"/>
      <c r="H16" s="221"/>
      <c r="I16" s="222"/>
      <c r="J16" s="223">
        <f t="shared" ref="J16:J33" si="0">F16*$O$7</f>
        <v>0</v>
      </c>
      <c r="K16" s="224">
        <f t="shared" ref="K16:K33" si="1">I16*$O$7</f>
        <v>0</v>
      </c>
      <c r="L16" s="224">
        <f t="shared" ref="L16:L33" si="2">J16*G16</f>
        <v>0</v>
      </c>
      <c r="M16" s="225"/>
      <c r="N16" s="338"/>
      <c r="O16" s="338"/>
      <c r="P16" s="226">
        <v>0</v>
      </c>
      <c r="Q16" s="227">
        <f t="shared" ref="Q16:Q33" si="3">N16*P16-K16</f>
        <v>0</v>
      </c>
      <c r="R16" s="228">
        <f>Q16*'[1]Apuração Mensal versão 3.3'!$G$33/100</f>
        <v>0</v>
      </c>
      <c r="S16" s="216"/>
    </row>
    <row r="17" spans="1:19" x14ac:dyDescent="0.15">
      <c r="A17" s="177"/>
      <c r="B17" s="217"/>
      <c r="C17" s="218"/>
      <c r="D17" s="219"/>
      <c r="E17" s="219"/>
      <c r="F17" s="220"/>
      <c r="G17" s="221"/>
      <c r="H17" s="221"/>
      <c r="I17" s="222"/>
      <c r="J17" s="223">
        <f t="shared" si="0"/>
        <v>0</v>
      </c>
      <c r="K17" s="224">
        <f t="shared" si="1"/>
        <v>0</v>
      </c>
      <c r="L17" s="224">
        <f t="shared" si="2"/>
        <v>0</v>
      </c>
      <c r="M17" s="225"/>
      <c r="N17" s="338"/>
      <c r="O17" s="338"/>
      <c r="P17" s="226">
        <v>0</v>
      </c>
      <c r="Q17" s="227">
        <f t="shared" si="3"/>
        <v>0</v>
      </c>
      <c r="R17" s="228">
        <f>Q17*'[1]Apuração Mensal versão 3.3'!$G$33/100</f>
        <v>0</v>
      </c>
      <c r="S17" s="216"/>
    </row>
    <row r="18" spans="1:19" x14ac:dyDescent="0.15">
      <c r="A18" s="177"/>
      <c r="B18" s="217"/>
      <c r="C18" s="218"/>
      <c r="D18" s="219"/>
      <c r="E18" s="219"/>
      <c r="F18" s="220"/>
      <c r="G18" s="221"/>
      <c r="H18" s="221"/>
      <c r="I18" s="222"/>
      <c r="J18" s="223">
        <f t="shared" si="0"/>
        <v>0</v>
      </c>
      <c r="K18" s="224">
        <f t="shared" si="1"/>
        <v>0</v>
      </c>
      <c r="L18" s="224">
        <f t="shared" si="2"/>
        <v>0</v>
      </c>
      <c r="M18" s="225"/>
      <c r="N18" s="338"/>
      <c r="O18" s="338"/>
      <c r="P18" s="226">
        <v>0</v>
      </c>
      <c r="Q18" s="227">
        <f t="shared" si="3"/>
        <v>0</v>
      </c>
      <c r="R18" s="228">
        <f>Q18*'[1]Apuração Mensal versão 3.3'!$G$33/100</f>
        <v>0</v>
      </c>
      <c r="S18" s="216"/>
    </row>
    <row r="19" spans="1:19" x14ac:dyDescent="0.15">
      <c r="A19" s="177"/>
      <c r="B19" s="217"/>
      <c r="C19" s="218"/>
      <c r="D19" s="219"/>
      <c r="E19" s="219"/>
      <c r="F19" s="220"/>
      <c r="G19" s="221"/>
      <c r="H19" s="221"/>
      <c r="I19" s="222"/>
      <c r="J19" s="223">
        <f t="shared" si="0"/>
        <v>0</v>
      </c>
      <c r="K19" s="224">
        <f t="shared" si="1"/>
        <v>0</v>
      </c>
      <c r="L19" s="224">
        <f t="shared" si="2"/>
        <v>0</v>
      </c>
      <c r="M19" s="225"/>
      <c r="N19" s="338"/>
      <c r="O19" s="338"/>
      <c r="P19" s="226">
        <v>0</v>
      </c>
      <c r="Q19" s="227">
        <f t="shared" si="3"/>
        <v>0</v>
      </c>
      <c r="R19" s="228">
        <f>Q19*'[1]Apuração Mensal versão 3.3'!$G$33/100</f>
        <v>0</v>
      </c>
      <c r="S19" s="216"/>
    </row>
    <row r="20" spans="1:19" x14ac:dyDescent="0.15">
      <c r="A20" s="177"/>
      <c r="B20" s="217"/>
      <c r="C20" s="218"/>
      <c r="D20" s="219"/>
      <c r="E20" s="219"/>
      <c r="F20" s="220"/>
      <c r="G20" s="221"/>
      <c r="H20" s="221"/>
      <c r="I20" s="222"/>
      <c r="J20" s="223">
        <f t="shared" si="0"/>
        <v>0</v>
      </c>
      <c r="K20" s="224">
        <f t="shared" si="1"/>
        <v>0</v>
      </c>
      <c r="L20" s="224">
        <f t="shared" si="2"/>
        <v>0</v>
      </c>
      <c r="M20" s="225"/>
      <c r="N20" s="338"/>
      <c r="O20" s="338"/>
      <c r="P20" s="226">
        <v>0</v>
      </c>
      <c r="Q20" s="227">
        <f t="shared" si="3"/>
        <v>0</v>
      </c>
      <c r="R20" s="228">
        <f>Q20*'[1]Apuração Mensal versão 3.3'!$G$33/100</f>
        <v>0</v>
      </c>
      <c r="S20" s="216"/>
    </row>
    <row r="21" spans="1:19" x14ac:dyDescent="0.15">
      <c r="A21" s="177"/>
      <c r="B21" s="217"/>
      <c r="C21" s="218"/>
      <c r="D21" s="219"/>
      <c r="E21" s="219"/>
      <c r="F21" s="220"/>
      <c r="G21" s="221"/>
      <c r="H21" s="221"/>
      <c r="I21" s="222"/>
      <c r="J21" s="223">
        <f t="shared" si="0"/>
        <v>0</v>
      </c>
      <c r="K21" s="224">
        <f t="shared" si="1"/>
        <v>0</v>
      </c>
      <c r="L21" s="224">
        <f t="shared" si="2"/>
        <v>0</v>
      </c>
      <c r="M21" s="225"/>
      <c r="N21" s="338"/>
      <c r="O21" s="338"/>
      <c r="P21" s="226">
        <v>0</v>
      </c>
      <c r="Q21" s="227">
        <f t="shared" si="3"/>
        <v>0</v>
      </c>
      <c r="R21" s="228">
        <f>Q21*'[1]Apuração Mensal versão 3.3'!$G$33/100</f>
        <v>0</v>
      </c>
      <c r="S21" s="216"/>
    </row>
    <row r="22" spans="1:19" x14ac:dyDescent="0.15">
      <c r="A22" s="177"/>
      <c r="B22" s="217"/>
      <c r="C22" s="218"/>
      <c r="D22" s="219"/>
      <c r="E22" s="219"/>
      <c r="F22" s="220"/>
      <c r="G22" s="221"/>
      <c r="H22" s="221"/>
      <c r="I22" s="222"/>
      <c r="J22" s="223">
        <f t="shared" si="0"/>
        <v>0</v>
      </c>
      <c r="K22" s="224">
        <f t="shared" si="1"/>
        <v>0</v>
      </c>
      <c r="L22" s="224">
        <f t="shared" si="2"/>
        <v>0</v>
      </c>
      <c r="M22" s="225"/>
      <c r="N22" s="338"/>
      <c r="O22" s="338"/>
      <c r="P22" s="226">
        <v>0</v>
      </c>
      <c r="Q22" s="227">
        <f t="shared" si="3"/>
        <v>0</v>
      </c>
      <c r="R22" s="228">
        <f>Q22*'[1]Apuração Mensal versão 3.3'!$G$33/100</f>
        <v>0</v>
      </c>
      <c r="S22" s="216"/>
    </row>
    <row r="23" spans="1:19" x14ac:dyDescent="0.15">
      <c r="A23" s="177"/>
      <c r="B23" s="217"/>
      <c r="C23" s="218"/>
      <c r="D23" s="219"/>
      <c r="E23" s="219"/>
      <c r="F23" s="220"/>
      <c r="G23" s="221"/>
      <c r="H23" s="221"/>
      <c r="I23" s="222"/>
      <c r="J23" s="223">
        <f t="shared" si="0"/>
        <v>0</v>
      </c>
      <c r="K23" s="224">
        <f t="shared" si="1"/>
        <v>0</v>
      </c>
      <c r="L23" s="224">
        <f t="shared" si="2"/>
        <v>0</v>
      </c>
      <c r="M23" s="225"/>
      <c r="N23" s="338"/>
      <c r="O23" s="338"/>
      <c r="P23" s="226">
        <v>0</v>
      </c>
      <c r="Q23" s="227">
        <f t="shared" si="3"/>
        <v>0</v>
      </c>
      <c r="R23" s="228">
        <f>Q23*'[1]Apuração Mensal versão 3.3'!$G$33/100</f>
        <v>0</v>
      </c>
      <c r="S23" s="216"/>
    </row>
    <row r="24" spans="1:19" x14ac:dyDescent="0.15">
      <c r="A24" s="177"/>
      <c r="B24" s="229"/>
      <c r="C24" s="230"/>
      <c r="D24" s="231"/>
      <c r="E24" s="231"/>
      <c r="F24" s="232"/>
      <c r="G24" s="225"/>
      <c r="H24" s="225"/>
      <c r="I24" s="233"/>
      <c r="J24" s="223">
        <f t="shared" si="0"/>
        <v>0</v>
      </c>
      <c r="K24" s="224">
        <f t="shared" si="1"/>
        <v>0</v>
      </c>
      <c r="L24" s="224">
        <f t="shared" si="2"/>
        <v>0</v>
      </c>
      <c r="M24" s="225"/>
      <c r="N24" s="338"/>
      <c r="O24" s="338"/>
      <c r="P24" s="226">
        <v>0</v>
      </c>
      <c r="Q24" s="227">
        <f t="shared" si="3"/>
        <v>0</v>
      </c>
      <c r="R24" s="228">
        <f>Q24*'[1]Apuração Mensal versão 3.3'!$G$33/100</f>
        <v>0</v>
      </c>
      <c r="S24" s="234"/>
    </row>
    <row r="25" spans="1:19" ht="11.25" customHeight="1" x14ac:dyDescent="0.15">
      <c r="A25" s="177"/>
      <c r="B25" s="229"/>
      <c r="C25" s="230"/>
      <c r="D25" s="231"/>
      <c r="E25" s="231"/>
      <c r="F25" s="232"/>
      <c r="G25" s="225"/>
      <c r="H25" s="225"/>
      <c r="I25" s="233"/>
      <c r="J25" s="223">
        <f t="shared" si="0"/>
        <v>0</v>
      </c>
      <c r="K25" s="224">
        <f t="shared" si="1"/>
        <v>0</v>
      </c>
      <c r="L25" s="224">
        <f t="shared" si="2"/>
        <v>0</v>
      </c>
      <c r="M25" s="225"/>
      <c r="N25" s="338"/>
      <c r="O25" s="338"/>
      <c r="P25" s="226">
        <v>0</v>
      </c>
      <c r="Q25" s="227">
        <f t="shared" si="3"/>
        <v>0</v>
      </c>
      <c r="R25" s="228">
        <f>Q25*'[1]Apuração Mensal versão 3.3'!$G$33/100</f>
        <v>0</v>
      </c>
      <c r="S25" s="234"/>
    </row>
    <row r="26" spans="1:19" x14ac:dyDescent="0.15">
      <c r="A26" s="177"/>
      <c r="B26" s="229"/>
      <c r="C26" s="230"/>
      <c r="D26" s="231"/>
      <c r="E26" s="231"/>
      <c r="F26" s="232"/>
      <c r="G26" s="225"/>
      <c r="H26" s="225"/>
      <c r="I26" s="233"/>
      <c r="J26" s="223">
        <f t="shared" si="0"/>
        <v>0</v>
      </c>
      <c r="K26" s="224">
        <f t="shared" si="1"/>
        <v>0</v>
      </c>
      <c r="L26" s="224">
        <f t="shared" si="2"/>
        <v>0</v>
      </c>
      <c r="M26" s="225"/>
      <c r="N26" s="338"/>
      <c r="O26" s="338"/>
      <c r="P26" s="226">
        <v>0</v>
      </c>
      <c r="Q26" s="227">
        <f t="shared" si="3"/>
        <v>0</v>
      </c>
      <c r="R26" s="228">
        <f>Q26*'[1]Apuração Mensal versão 3.3'!$G$33/100</f>
        <v>0</v>
      </c>
      <c r="S26" s="234"/>
    </row>
    <row r="27" spans="1:19" x14ac:dyDescent="0.15">
      <c r="A27" s="177"/>
      <c r="B27" s="229"/>
      <c r="C27" s="230"/>
      <c r="D27" s="231"/>
      <c r="E27" s="231"/>
      <c r="F27" s="232"/>
      <c r="G27" s="225"/>
      <c r="H27" s="225"/>
      <c r="I27" s="233"/>
      <c r="J27" s="223">
        <f t="shared" si="0"/>
        <v>0</v>
      </c>
      <c r="K27" s="224">
        <f t="shared" si="1"/>
        <v>0</v>
      </c>
      <c r="L27" s="224">
        <f t="shared" si="2"/>
        <v>0</v>
      </c>
      <c r="M27" s="225"/>
      <c r="N27" s="338"/>
      <c r="O27" s="338"/>
      <c r="P27" s="226">
        <v>0</v>
      </c>
      <c r="Q27" s="227">
        <f t="shared" si="3"/>
        <v>0</v>
      </c>
      <c r="R27" s="228">
        <f>Q27*'[1]Apuração Mensal versão 3.3'!$G$33/100</f>
        <v>0</v>
      </c>
      <c r="S27" s="234"/>
    </row>
    <row r="28" spans="1:19" x14ac:dyDescent="0.15">
      <c r="A28" s="177"/>
      <c r="B28" s="229"/>
      <c r="C28" s="230"/>
      <c r="D28" s="231"/>
      <c r="E28" s="231"/>
      <c r="F28" s="232"/>
      <c r="G28" s="225"/>
      <c r="H28" s="225"/>
      <c r="I28" s="233"/>
      <c r="J28" s="223">
        <f t="shared" si="0"/>
        <v>0</v>
      </c>
      <c r="K28" s="224">
        <f t="shared" si="1"/>
        <v>0</v>
      </c>
      <c r="L28" s="224">
        <f t="shared" si="2"/>
        <v>0</v>
      </c>
      <c r="M28" s="225"/>
      <c r="N28" s="338"/>
      <c r="O28" s="338"/>
      <c r="P28" s="226">
        <v>0</v>
      </c>
      <c r="Q28" s="227">
        <f t="shared" si="3"/>
        <v>0</v>
      </c>
      <c r="R28" s="228">
        <f>Q28*'[1]Apuração Mensal versão 3.3'!$G$33/100</f>
        <v>0</v>
      </c>
      <c r="S28" s="234"/>
    </row>
    <row r="29" spans="1:19" x14ac:dyDescent="0.15">
      <c r="A29" s="177"/>
      <c r="B29" s="229"/>
      <c r="C29" s="230"/>
      <c r="D29" s="231"/>
      <c r="E29" s="231"/>
      <c r="F29" s="232"/>
      <c r="G29" s="225"/>
      <c r="H29" s="225"/>
      <c r="I29" s="233"/>
      <c r="J29" s="223">
        <f t="shared" si="0"/>
        <v>0</v>
      </c>
      <c r="K29" s="224">
        <f t="shared" si="1"/>
        <v>0</v>
      </c>
      <c r="L29" s="224">
        <f t="shared" si="2"/>
        <v>0</v>
      </c>
      <c r="M29" s="225"/>
      <c r="N29" s="338"/>
      <c r="O29" s="338"/>
      <c r="P29" s="226">
        <v>0</v>
      </c>
      <c r="Q29" s="227">
        <f t="shared" si="3"/>
        <v>0</v>
      </c>
      <c r="R29" s="228">
        <f>Q29*'[1]Apuração Mensal versão 3.3'!$G$33/100</f>
        <v>0</v>
      </c>
      <c r="S29" s="234"/>
    </row>
    <row r="30" spans="1:19" x14ac:dyDescent="0.15">
      <c r="A30" s="177"/>
      <c r="B30" s="229"/>
      <c r="C30" s="230"/>
      <c r="D30" s="231"/>
      <c r="E30" s="231"/>
      <c r="F30" s="232"/>
      <c r="G30" s="225"/>
      <c r="H30" s="225"/>
      <c r="I30" s="233"/>
      <c r="J30" s="223">
        <f t="shared" si="0"/>
        <v>0</v>
      </c>
      <c r="K30" s="224">
        <f t="shared" si="1"/>
        <v>0</v>
      </c>
      <c r="L30" s="224">
        <f t="shared" si="2"/>
        <v>0</v>
      </c>
      <c r="M30" s="225"/>
      <c r="N30" s="338"/>
      <c r="O30" s="338"/>
      <c r="P30" s="226">
        <v>0</v>
      </c>
      <c r="Q30" s="227">
        <f t="shared" si="3"/>
        <v>0</v>
      </c>
      <c r="R30" s="228">
        <f>Q30*'[1]Apuração Mensal versão 3.3'!$G$33/100</f>
        <v>0</v>
      </c>
      <c r="S30" s="181"/>
    </row>
    <row r="31" spans="1:19" x14ac:dyDescent="0.15">
      <c r="A31" s="177"/>
      <c r="B31" s="229"/>
      <c r="C31" s="230"/>
      <c r="D31" s="231"/>
      <c r="E31" s="231"/>
      <c r="F31" s="232"/>
      <c r="G31" s="225"/>
      <c r="H31" s="225"/>
      <c r="I31" s="233"/>
      <c r="J31" s="223">
        <f t="shared" si="0"/>
        <v>0</v>
      </c>
      <c r="K31" s="224">
        <f t="shared" si="1"/>
        <v>0</v>
      </c>
      <c r="L31" s="224">
        <f t="shared" si="2"/>
        <v>0</v>
      </c>
      <c r="M31" s="225"/>
      <c r="N31" s="338"/>
      <c r="O31" s="338"/>
      <c r="P31" s="226">
        <v>0</v>
      </c>
      <c r="Q31" s="227">
        <f t="shared" si="3"/>
        <v>0</v>
      </c>
      <c r="R31" s="228">
        <f>Q31*'[1]Apuração Mensal versão 3.3'!$G$33/100</f>
        <v>0</v>
      </c>
      <c r="S31" s="234"/>
    </row>
    <row r="32" spans="1:19" x14ac:dyDescent="0.15">
      <c r="A32" s="177"/>
      <c r="B32" s="229"/>
      <c r="C32" s="230"/>
      <c r="D32" s="231"/>
      <c r="E32" s="231"/>
      <c r="F32" s="232"/>
      <c r="G32" s="225"/>
      <c r="H32" s="225"/>
      <c r="I32" s="233"/>
      <c r="J32" s="223">
        <f t="shared" si="0"/>
        <v>0</v>
      </c>
      <c r="K32" s="224">
        <f t="shared" si="1"/>
        <v>0</v>
      </c>
      <c r="L32" s="224">
        <f t="shared" si="2"/>
        <v>0</v>
      </c>
      <c r="M32" s="225"/>
      <c r="N32" s="338"/>
      <c r="O32" s="338"/>
      <c r="P32" s="226">
        <v>0</v>
      </c>
      <c r="Q32" s="227">
        <f t="shared" si="3"/>
        <v>0</v>
      </c>
      <c r="R32" s="228">
        <f>Q32*'[1]Apuração Mensal versão 3.3'!$G$33/100</f>
        <v>0</v>
      </c>
      <c r="S32" s="234"/>
    </row>
    <row r="33" spans="1:19" x14ac:dyDescent="0.15">
      <c r="A33" s="177"/>
      <c r="B33" s="235"/>
      <c r="C33" s="236"/>
      <c r="D33" s="237"/>
      <c r="E33" s="237"/>
      <c r="F33" s="238"/>
      <c r="G33" s="239"/>
      <c r="H33" s="239"/>
      <c r="I33" s="240"/>
      <c r="J33" s="241">
        <f t="shared" si="0"/>
        <v>0</v>
      </c>
      <c r="K33" s="242">
        <f t="shared" si="1"/>
        <v>0</v>
      </c>
      <c r="L33" s="242">
        <f t="shared" si="2"/>
        <v>0</v>
      </c>
      <c r="M33" s="239"/>
      <c r="N33" s="339"/>
      <c r="O33" s="339"/>
      <c r="P33" s="243">
        <v>0</v>
      </c>
      <c r="Q33" s="244">
        <f t="shared" si="3"/>
        <v>0</v>
      </c>
      <c r="R33" s="245">
        <f>Q33*'[1]Apuração Mensal versão 3.3'!$G$33/100</f>
        <v>0</v>
      </c>
      <c r="S33" s="234"/>
    </row>
    <row r="34" spans="1:19" x14ac:dyDescent="0.15">
      <c r="A34" s="177"/>
      <c r="B34" s="340" t="s">
        <v>122</v>
      </c>
      <c r="C34" s="341"/>
      <c r="D34" s="342"/>
      <c r="E34" s="246"/>
      <c r="F34" s="246"/>
      <c r="G34" s="246"/>
      <c r="H34" s="247">
        <f>SUM(H15:H33)</f>
        <v>0</v>
      </c>
      <c r="I34" s="247">
        <f>SUM(I15:I33)</f>
        <v>0</v>
      </c>
      <c r="J34" s="246"/>
      <c r="K34" s="248">
        <f>SUM(K15:K33)</f>
        <v>0</v>
      </c>
      <c r="L34" s="248">
        <f>SUM(L15:L33)</f>
        <v>0</v>
      </c>
      <c r="M34" s="249"/>
      <c r="N34" s="343">
        <f>SUM(N15:O33)</f>
        <v>0</v>
      </c>
      <c r="O34" s="344"/>
      <c r="P34" s="250"/>
      <c r="Q34" s="251">
        <f>SUM(Q15:Q33)</f>
        <v>0</v>
      </c>
      <c r="R34" s="252">
        <f>SUM(R15:R33)</f>
        <v>0</v>
      </c>
      <c r="S34" s="234"/>
    </row>
    <row r="35" spans="1:19" x14ac:dyDescent="0.15">
      <c r="A35" s="253"/>
      <c r="B35" s="254" t="s">
        <v>123</v>
      </c>
      <c r="C35" s="255"/>
      <c r="D35" s="254"/>
      <c r="E35" s="254"/>
      <c r="F35" s="254"/>
      <c r="G35" s="254"/>
      <c r="H35" s="256"/>
      <c r="I35" s="256"/>
      <c r="J35" s="257"/>
      <c r="K35" s="257"/>
      <c r="L35" s="257"/>
      <c r="M35" s="258"/>
      <c r="N35" s="259"/>
      <c r="O35" s="259"/>
      <c r="P35" s="259"/>
      <c r="Q35" s="259"/>
      <c r="R35" s="257"/>
      <c r="S35" s="260"/>
    </row>
    <row r="36" spans="1:19" x14ac:dyDescent="0.15">
      <c r="A36" s="2"/>
      <c r="B36" s="2"/>
      <c r="C36" s="26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/>
      <c r="B37" s="2"/>
      <c r="C37" s="26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/>
      <c r="B38" s="2"/>
      <c r="C38" s="26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/>
      <c r="B39" s="2"/>
      <c r="C39" s="26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/>
      <c r="B40" s="2"/>
      <c r="C40" s="26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/>
      <c r="B41" s="2"/>
      <c r="C41" s="26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/>
      <c r="B42" s="2"/>
      <c r="C42" s="26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/>
      <c r="B43" s="2"/>
      <c r="C43" s="26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/>
      <c r="B44" s="2"/>
      <c r="C44" s="26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/>
      <c r="B45" s="2"/>
      <c r="C45" s="26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/>
      <c r="B46" s="2"/>
      <c r="C46" s="26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/>
      <c r="B47" s="2"/>
      <c r="C47" s="26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/>
      <c r="B48" s="2"/>
      <c r="C48" s="26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3:3" s="2" customFormat="1" x14ac:dyDescent="0.15">
      <c r="C49" s="261"/>
    </row>
    <row r="50" spans="3:3" s="2" customFormat="1" x14ac:dyDescent="0.15">
      <c r="C50" s="261"/>
    </row>
    <row r="51" spans="3:3" s="2" customFormat="1" x14ac:dyDescent="0.15">
      <c r="C51" s="261"/>
    </row>
    <row r="52" spans="3:3" s="2" customFormat="1" x14ac:dyDescent="0.15">
      <c r="C52" s="261"/>
    </row>
    <row r="53" spans="3:3" s="2" customFormat="1" x14ac:dyDescent="0.15">
      <c r="C53" s="261"/>
    </row>
    <row r="54" spans="3:3" s="2" customFormat="1" x14ac:dyDescent="0.15">
      <c r="C54" s="261"/>
    </row>
    <row r="55" spans="3:3" s="2" customFormat="1" x14ac:dyDescent="0.15">
      <c r="C55" s="261"/>
    </row>
    <row r="56" spans="3:3" s="2" customFormat="1" x14ac:dyDescent="0.15">
      <c r="C56" s="261"/>
    </row>
    <row r="57" spans="3:3" s="2" customFormat="1" x14ac:dyDescent="0.15">
      <c r="C57" s="261"/>
    </row>
    <row r="58" spans="3:3" s="2" customFormat="1" x14ac:dyDescent="0.15">
      <c r="C58" s="261"/>
    </row>
    <row r="59" spans="3:3" s="2" customFormat="1" x14ac:dyDescent="0.15">
      <c r="C59" s="261"/>
    </row>
    <row r="60" spans="3:3" s="2" customFormat="1" x14ac:dyDescent="0.15">
      <c r="C60" s="261"/>
    </row>
    <row r="61" spans="3:3" s="2" customFormat="1" x14ac:dyDescent="0.15">
      <c r="C61" s="261"/>
    </row>
    <row r="62" spans="3:3" s="2" customFormat="1" x14ac:dyDescent="0.15">
      <c r="C62" s="261"/>
    </row>
    <row r="63" spans="3:3" s="2" customFormat="1" x14ac:dyDescent="0.15">
      <c r="C63" s="261"/>
    </row>
    <row r="64" spans="3:3" s="2" customFormat="1" x14ac:dyDescent="0.15">
      <c r="C64" s="261"/>
    </row>
    <row r="65" spans="3:3" s="2" customFormat="1" x14ac:dyDescent="0.15">
      <c r="C65" s="261"/>
    </row>
    <row r="66" spans="3:3" s="2" customFormat="1" x14ac:dyDescent="0.15">
      <c r="C66" s="261"/>
    </row>
    <row r="67" spans="3:3" s="2" customFormat="1" x14ac:dyDescent="0.15">
      <c r="C67" s="261"/>
    </row>
    <row r="68" spans="3:3" s="2" customFormat="1" x14ac:dyDescent="0.15">
      <c r="C68" s="261"/>
    </row>
    <row r="69" spans="3:3" s="2" customFormat="1" x14ac:dyDescent="0.15">
      <c r="C69" s="261"/>
    </row>
    <row r="70" spans="3:3" s="2" customFormat="1" x14ac:dyDescent="0.15">
      <c r="C70" s="261"/>
    </row>
    <row r="71" spans="3:3" s="2" customFormat="1" x14ac:dyDescent="0.15">
      <c r="C71" s="261"/>
    </row>
    <row r="72" spans="3:3" s="2" customFormat="1" x14ac:dyDescent="0.15">
      <c r="C72" s="261"/>
    </row>
    <row r="73" spans="3:3" s="2" customFormat="1" x14ac:dyDescent="0.15">
      <c r="C73" s="261"/>
    </row>
    <row r="74" spans="3:3" s="2" customFormat="1" x14ac:dyDescent="0.15">
      <c r="C74" s="261"/>
    </row>
    <row r="75" spans="3:3" s="2" customFormat="1" x14ac:dyDescent="0.15">
      <c r="C75" s="261"/>
    </row>
    <row r="76" spans="3:3" s="2" customFormat="1" x14ac:dyDescent="0.15">
      <c r="C76" s="261"/>
    </row>
    <row r="77" spans="3:3" s="2" customFormat="1" x14ac:dyDescent="0.15">
      <c r="C77" s="261"/>
    </row>
    <row r="78" spans="3:3" s="2" customFormat="1" x14ac:dyDescent="0.15">
      <c r="C78" s="261"/>
    </row>
    <row r="79" spans="3:3" s="2" customFormat="1" x14ac:dyDescent="0.15">
      <c r="C79" s="261"/>
    </row>
    <row r="80" spans="3:3" s="2" customFormat="1" x14ac:dyDescent="0.15">
      <c r="C80" s="261"/>
    </row>
    <row r="81" spans="3:3" s="2" customFormat="1" x14ac:dyDescent="0.15">
      <c r="C81" s="261"/>
    </row>
    <row r="82" spans="3:3" s="2" customFormat="1" x14ac:dyDescent="0.15">
      <c r="C82" s="261"/>
    </row>
    <row r="83" spans="3:3" s="2" customFormat="1" x14ac:dyDescent="0.15">
      <c r="C83" s="261"/>
    </row>
    <row r="84" spans="3:3" s="2" customFormat="1" x14ac:dyDescent="0.15">
      <c r="C84" s="261"/>
    </row>
    <row r="85" spans="3:3" s="2" customFormat="1" x14ac:dyDescent="0.15">
      <c r="C85" s="261"/>
    </row>
    <row r="86" spans="3:3" s="2" customFormat="1" x14ac:dyDescent="0.15">
      <c r="C86" s="261"/>
    </row>
    <row r="87" spans="3:3" s="2" customFormat="1" x14ac:dyDescent="0.15">
      <c r="C87" s="261"/>
    </row>
    <row r="88" spans="3:3" s="2" customFormat="1" x14ac:dyDescent="0.15">
      <c r="C88" s="261"/>
    </row>
    <row r="89" spans="3:3" s="2" customFormat="1" x14ac:dyDescent="0.15">
      <c r="C89" s="261"/>
    </row>
    <row r="90" spans="3:3" s="2" customFormat="1" x14ac:dyDescent="0.15">
      <c r="C90" s="261"/>
    </row>
    <row r="91" spans="3:3" s="2" customFormat="1" x14ac:dyDescent="0.15">
      <c r="C91" s="261"/>
    </row>
    <row r="92" spans="3:3" s="2" customFormat="1" x14ac:dyDescent="0.15">
      <c r="C92" s="261"/>
    </row>
    <row r="93" spans="3:3" s="2" customFormat="1" x14ac:dyDescent="0.15">
      <c r="C93" s="261"/>
    </row>
    <row r="94" spans="3:3" s="2" customFormat="1" x14ac:dyDescent="0.15">
      <c r="C94" s="261"/>
    </row>
    <row r="95" spans="3:3" s="2" customFormat="1" x14ac:dyDescent="0.15">
      <c r="C95" s="261"/>
    </row>
    <row r="96" spans="3:3" s="2" customFormat="1" x14ac:dyDescent="0.15">
      <c r="C96" s="261"/>
    </row>
    <row r="97" spans="3:3" s="2" customFormat="1" x14ac:dyDescent="0.15">
      <c r="C97" s="261"/>
    </row>
    <row r="98" spans="3:3" s="2" customFormat="1" x14ac:dyDescent="0.15">
      <c r="C98" s="261"/>
    </row>
    <row r="99" spans="3:3" s="2" customFormat="1" x14ac:dyDescent="0.15">
      <c r="C99" s="261"/>
    </row>
    <row r="100" spans="3:3" s="2" customFormat="1" x14ac:dyDescent="0.15">
      <c r="C100" s="261"/>
    </row>
    <row r="101" spans="3:3" s="2" customFormat="1" x14ac:dyDescent="0.15">
      <c r="C101" s="261"/>
    </row>
    <row r="102" spans="3:3" s="2" customFormat="1" x14ac:dyDescent="0.15">
      <c r="C102" s="261"/>
    </row>
    <row r="103" spans="3:3" s="2" customFormat="1" x14ac:dyDescent="0.15">
      <c r="C103" s="261"/>
    </row>
    <row r="104" spans="3:3" s="2" customFormat="1" x14ac:dyDescent="0.15">
      <c r="C104" s="261"/>
    </row>
    <row r="105" spans="3:3" s="2" customFormat="1" x14ac:dyDescent="0.15">
      <c r="C105" s="261"/>
    </row>
    <row r="106" spans="3:3" s="2" customFormat="1" x14ac:dyDescent="0.15">
      <c r="C106" s="261"/>
    </row>
    <row r="107" spans="3:3" s="2" customFormat="1" x14ac:dyDescent="0.15">
      <c r="C107" s="261"/>
    </row>
    <row r="108" spans="3:3" s="2" customFormat="1" x14ac:dyDescent="0.15">
      <c r="C108" s="261"/>
    </row>
    <row r="109" spans="3:3" s="2" customFormat="1" x14ac:dyDescent="0.15">
      <c r="C109" s="261"/>
    </row>
    <row r="110" spans="3:3" s="2" customFormat="1" x14ac:dyDescent="0.15">
      <c r="C110" s="261"/>
    </row>
    <row r="111" spans="3:3" s="2" customFormat="1" x14ac:dyDescent="0.15">
      <c r="C111" s="261"/>
    </row>
    <row r="112" spans="3:3" s="2" customFormat="1" x14ac:dyDescent="0.15">
      <c r="C112" s="261"/>
    </row>
    <row r="113" spans="3:3" s="2" customFormat="1" x14ac:dyDescent="0.15">
      <c r="C113" s="261"/>
    </row>
    <row r="114" spans="3:3" s="2" customFormat="1" x14ac:dyDescent="0.15">
      <c r="C114" s="261"/>
    </row>
    <row r="115" spans="3:3" s="2" customFormat="1" x14ac:dyDescent="0.15">
      <c r="C115" s="261"/>
    </row>
    <row r="116" spans="3:3" s="2" customFormat="1" x14ac:dyDescent="0.15">
      <c r="C116" s="261"/>
    </row>
    <row r="117" spans="3:3" s="2" customFormat="1" x14ac:dyDescent="0.15">
      <c r="C117" s="261"/>
    </row>
    <row r="118" spans="3:3" s="2" customFormat="1" x14ac:dyDescent="0.15">
      <c r="C118" s="261"/>
    </row>
    <row r="119" spans="3:3" s="2" customFormat="1" x14ac:dyDescent="0.15">
      <c r="C119" s="261"/>
    </row>
    <row r="120" spans="3:3" s="2" customFormat="1" x14ac:dyDescent="0.15">
      <c r="C120" s="261"/>
    </row>
    <row r="121" spans="3:3" s="2" customFormat="1" x14ac:dyDescent="0.15">
      <c r="C121" s="261"/>
    </row>
    <row r="122" spans="3:3" s="2" customFormat="1" x14ac:dyDescent="0.15">
      <c r="C122" s="261"/>
    </row>
    <row r="123" spans="3:3" s="2" customFormat="1" x14ac:dyDescent="0.15">
      <c r="C123" s="261"/>
    </row>
    <row r="124" spans="3:3" s="2" customFormat="1" x14ac:dyDescent="0.15">
      <c r="C124" s="261"/>
    </row>
    <row r="125" spans="3:3" s="2" customFormat="1" x14ac:dyDescent="0.15">
      <c r="C125" s="261"/>
    </row>
    <row r="126" spans="3:3" s="2" customFormat="1" x14ac:dyDescent="0.15">
      <c r="C126" s="261"/>
    </row>
    <row r="127" spans="3:3" s="2" customFormat="1" x14ac:dyDescent="0.15">
      <c r="C127" s="261"/>
    </row>
    <row r="128" spans="3:3" s="2" customFormat="1" x14ac:dyDescent="0.15">
      <c r="C128" s="261"/>
    </row>
    <row r="129" spans="3:3" s="2" customFormat="1" x14ac:dyDescent="0.15">
      <c r="C129" s="261"/>
    </row>
    <row r="130" spans="3:3" s="2" customFormat="1" x14ac:dyDescent="0.15">
      <c r="C130" s="261"/>
    </row>
    <row r="131" spans="3:3" s="2" customFormat="1" x14ac:dyDescent="0.15">
      <c r="C131" s="261"/>
    </row>
    <row r="132" spans="3:3" s="2" customFormat="1" x14ac:dyDescent="0.15">
      <c r="C132" s="261"/>
    </row>
    <row r="133" spans="3:3" s="2" customFormat="1" x14ac:dyDescent="0.15">
      <c r="C133" s="261"/>
    </row>
    <row r="134" spans="3:3" s="2" customFormat="1" x14ac:dyDescent="0.15">
      <c r="C134" s="261"/>
    </row>
    <row r="135" spans="3:3" s="2" customFormat="1" x14ac:dyDescent="0.15">
      <c r="C135" s="261"/>
    </row>
    <row r="136" spans="3:3" s="2" customFormat="1" x14ac:dyDescent="0.15">
      <c r="C136" s="261"/>
    </row>
    <row r="137" spans="3:3" s="2" customFormat="1" x14ac:dyDescent="0.15">
      <c r="C137" s="261"/>
    </row>
    <row r="138" spans="3:3" s="2" customFormat="1" x14ac:dyDescent="0.15">
      <c r="C138" s="261"/>
    </row>
    <row r="139" spans="3:3" s="2" customFormat="1" x14ac:dyDescent="0.15">
      <c r="C139" s="261"/>
    </row>
    <row r="140" spans="3:3" s="2" customFormat="1" x14ac:dyDescent="0.15">
      <c r="C140" s="261"/>
    </row>
    <row r="141" spans="3:3" s="2" customFormat="1" x14ac:dyDescent="0.15">
      <c r="C141" s="261"/>
    </row>
    <row r="142" spans="3:3" s="2" customFormat="1" x14ac:dyDescent="0.15">
      <c r="C142" s="261"/>
    </row>
    <row r="143" spans="3:3" s="2" customFormat="1" x14ac:dyDescent="0.15">
      <c r="C143" s="261"/>
    </row>
    <row r="144" spans="3:3" s="2" customFormat="1" x14ac:dyDescent="0.15">
      <c r="C144" s="261"/>
    </row>
    <row r="145" spans="3:3" s="2" customFormat="1" x14ac:dyDescent="0.15">
      <c r="C145" s="261"/>
    </row>
    <row r="146" spans="3:3" s="2" customFormat="1" x14ac:dyDescent="0.15">
      <c r="C146" s="261"/>
    </row>
    <row r="147" spans="3:3" s="2" customFormat="1" x14ac:dyDescent="0.15">
      <c r="C147" s="261"/>
    </row>
    <row r="148" spans="3:3" s="2" customFormat="1" x14ac:dyDescent="0.15">
      <c r="C148" s="261"/>
    </row>
    <row r="149" spans="3:3" s="2" customFormat="1" x14ac:dyDescent="0.15">
      <c r="C149" s="261"/>
    </row>
    <row r="150" spans="3:3" s="2" customFormat="1" x14ac:dyDescent="0.15">
      <c r="C150" s="261"/>
    </row>
    <row r="151" spans="3:3" s="2" customFormat="1" x14ac:dyDescent="0.15">
      <c r="C151" s="261"/>
    </row>
    <row r="152" spans="3:3" s="2" customFormat="1" x14ac:dyDescent="0.15">
      <c r="C152" s="261"/>
    </row>
    <row r="153" spans="3:3" s="2" customFormat="1" x14ac:dyDescent="0.15">
      <c r="C153" s="261"/>
    </row>
    <row r="154" spans="3:3" s="2" customFormat="1" x14ac:dyDescent="0.15">
      <c r="C154" s="261"/>
    </row>
    <row r="155" spans="3:3" s="2" customFormat="1" x14ac:dyDescent="0.15">
      <c r="C155" s="261"/>
    </row>
    <row r="156" spans="3:3" s="2" customFormat="1" x14ac:dyDescent="0.15">
      <c r="C156" s="261"/>
    </row>
    <row r="157" spans="3:3" s="2" customFormat="1" x14ac:dyDescent="0.15">
      <c r="C157" s="261"/>
    </row>
    <row r="158" spans="3:3" s="2" customFormat="1" x14ac:dyDescent="0.15">
      <c r="C158" s="261"/>
    </row>
    <row r="159" spans="3:3" s="2" customFormat="1" x14ac:dyDescent="0.15">
      <c r="C159" s="261"/>
    </row>
    <row r="160" spans="3:3" s="2" customFormat="1" x14ac:dyDescent="0.15">
      <c r="C160" s="261"/>
    </row>
    <row r="161" spans="3:3" s="2" customFormat="1" x14ac:dyDescent="0.15">
      <c r="C161" s="261"/>
    </row>
    <row r="162" spans="3:3" s="2" customFormat="1" x14ac:dyDescent="0.15">
      <c r="C162" s="261"/>
    </row>
    <row r="163" spans="3:3" s="2" customFormat="1" x14ac:dyDescent="0.15">
      <c r="C163" s="261"/>
    </row>
    <row r="164" spans="3:3" s="2" customFormat="1" x14ac:dyDescent="0.15">
      <c r="C164" s="261"/>
    </row>
    <row r="165" spans="3:3" s="2" customFormat="1" x14ac:dyDescent="0.15">
      <c r="C165" s="261"/>
    </row>
    <row r="166" spans="3:3" s="2" customFormat="1" x14ac:dyDescent="0.15">
      <c r="C166" s="261"/>
    </row>
    <row r="167" spans="3:3" s="2" customFormat="1" x14ac:dyDescent="0.15">
      <c r="C167" s="261"/>
    </row>
    <row r="168" spans="3:3" s="2" customFormat="1" x14ac:dyDescent="0.15">
      <c r="C168" s="261"/>
    </row>
    <row r="169" spans="3:3" s="2" customFormat="1" x14ac:dyDescent="0.15">
      <c r="C169" s="261"/>
    </row>
    <row r="170" spans="3:3" s="2" customFormat="1" x14ac:dyDescent="0.15">
      <c r="C170" s="261"/>
    </row>
    <row r="171" spans="3:3" s="2" customFormat="1" x14ac:dyDescent="0.15">
      <c r="C171" s="261"/>
    </row>
    <row r="172" spans="3:3" s="2" customFormat="1" x14ac:dyDescent="0.15">
      <c r="C172" s="261"/>
    </row>
    <row r="173" spans="3:3" s="2" customFormat="1" x14ac:dyDescent="0.15">
      <c r="C173" s="261"/>
    </row>
    <row r="174" spans="3:3" s="2" customFormat="1" x14ac:dyDescent="0.15">
      <c r="C174" s="261"/>
    </row>
    <row r="175" spans="3:3" s="2" customFormat="1" x14ac:dyDescent="0.15">
      <c r="C175" s="261"/>
    </row>
    <row r="176" spans="3:3" s="2" customFormat="1" x14ac:dyDescent="0.15">
      <c r="C176" s="261"/>
    </row>
    <row r="177" spans="3:3" s="2" customFormat="1" x14ac:dyDescent="0.15">
      <c r="C177" s="261"/>
    </row>
    <row r="178" spans="3:3" s="2" customFormat="1" x14ac:dyDescent="0.15">
      <c r="C178" s="261"/>
    </row>
    <row r="179" spans="3:3" s="2" customFormat="1" x14ac:dyDescent="0.15">
      <c r="C179" s="261"/>
    </row>
    <row r="180" spans="3:3" s="2" customFormat="1" x14ac:dyDescent="0.15">
      <c r="C180" s="261"/>
    </row>
    <row r="181" spans="3:3" s="2" customFormat="1" x14ac:dyDescent="0.15">
      <c r="C181" s="261"/>
    </row>
    <row r="182" spans="3:3" s="2" customFormat="1" x14ac:dyDescent="0.15">
      <c r="C182" s="261"/>
    </row>
    <row r="183" spans="3:3" s="2" customFormat="1" x14ac:dyDescent="0.15">
      <c r="C183" s="261"/>
    </row>
    <row r="184" spans="3:3" s="2" customFormat="1" x14ac:dyDescent="0.15">
      <c r="C184" s="261"/>
    </row>
    <row r="185" spans="3:3" s="2" customFormat="1" x14ac:dyDescent="0.15">
      <c r="C185" s="261"/>
    </row>
    <row r="186" spans="3:3" s="2" customFormat="1" x14ac:dyDescent="0.15">
      <c r="C186" s="261"/>
    </row>
    <row r="187" spans="3:3" s="2" customFormat="1" x14ac:dyDescent="0.15">
      <c r="C187" s="261"/>
    </row>
    <row r="188" spans="3:3" s="2" customFormat="1" x14ac:dyDescent="0.15">
      <c r="C188" s="261"/>
    </row>
    <row r="189" spans="3:3" s="2" customFormat="1" x14ac:dyDescent="0.15">
      <c r="C189" s="261"/>
    </row>
    <row r="190" spans="3:3" s="2" customFormat="1" x14ac:dyDescent="0.15">
      <c r="C190" s="261"/>
    </row>
    <row r="191" spans="3:3" s="2" customFormat="1" x14ac:dyDescent="0.15">
      <c r="C191" s="261"/>
    </row>
    <row r="192" spans="3:3" s="2" customFormat="1" x14ac:dyDescent="0.15">
      <c r="C192" s="261"/>
    </row>
    <row r="193" spans="3:3" s="2" customFormat="1" x14ac:dyDescent="0.15">
      <c r="C193" s="261"/>
    </row>
    <row r="194" spans="3:3" s="2" customFormat="1" x14ac:dyDescent="0.15">
      <c r="C194" s="261"/>
    </row>
    <row r="195" spans="3:3" s="2" customFormat="1" x14ac:dyDescent="0.15">
      <c r="C195" s="261"/>
    </row>
    <row r="196" spans="3:3" s="2" customFormat="1" x14ac:dyDescent="0.15">
      <c r="C196" s="261"/>
    </row>
    <row r="197" spans="3:3" s="2" customFormat="1" x14ac:dyDescent="0.15">
      <c r="C197" s="261"/>
    </row>
    <row r="198" spans="3:3" s="2" customFormat="1" x14ac:dyDescent="0.15">
      <c r="C198" s="261"/>
    </row>
    <row r="199" spans="3:3" s="2" customFormat="1" x14ac:dyDescent="0.15">
      <c r="C199" s="261"/>
    </row>
    <row r="200" spans="3:3" s="2" customFormat="1" x14ac:dyDescent="0.15">
      <c r="C200" s="261"/>
    </row>
    <row r="201" spans="3:3" s="2" customFormat="1" x14ac:dyDescent="0.15">
      <c r="C201" s="261"/>
    </row>
    <row r="202" spans="3:3" s="2" customFormat="1" x14ac:dyDescent="0.15">
      <c r="C202" s="261"/>
    </row>
    <row r="203" spans="3:3" s="2" customFormat="1" x14ac:dyDescent="0.15">
      <c r="C203" s="261"/>
    </row>
    <row r="204" spans="3:3" s="2" customFormat="1" x14ac:dyDescent="0.15">
      <c r="C204" s="261"/>
    </row>
    <row r="205" spans="3:3" s="2" customFormat="1" x14ac:dyDescent="0.15">
      <c r="C205" s="261"/>
    </row>
    <row r="206" spans="3:3" s="2" customFormat="1" x14ac:dyDescent="0.15">
      <c r="C206" s="261"/>
    </row>
    <row r="207" spans="3:3" s="2" customFormat="1" x14ac:dyDescent="0.15">
      <c r="C207" s="261"/>
    </row>
    <row r="208" spans="3:3" s="2" customFormat="1" x14ac:dyDescent="0.15">
      <c r="C208" s="261"/>
    </row>
    <row r="209" spans="3:3" s="2" customFormat="1" x14ac:dyDescent="0.15">
      <c r="C209" s="261"/>
    </row>
    <row r="210" spans="3:3" s="2" customFormat="1" x14ac:dyDescent="0.15">
      <c r="C210" s="261"/>
    </row>
    <row r="211" spans="3:3" s="2" customFormat="1" x14ac:dyDescent="0.15">
      <c r="C211" s="261"/>
    </row>
    <row r="212" spans="3:3" s="2" customFormat="1" x14ac:dyDescent="0.15">
      <c r="C212" s="261"/>
    </row>
    <row r="213" spans="3:3" s="2" customFormat="1" x14ac:dyDescent="0.15">
      <c r="C213" s="261"/>
    </row>
    <row r="214" spans="3:3" s="2" customFormat="1" x14ac:dyDescent="0.15">
      <c r="C214" s="261"/>
    </row>
    <row r="215" spans="3:3" s="2" customFormat="1" x14ac:dyDescent="0.15">
      <c r="C215" s="261"/>
    </row>
    <row r="216" spans="3:3" s="2" customFormat="1" x14ac:dyDescent="0.15">
      <c r="C216" s="261"/>
    </row>
    <row r="217" spans="3:3" s="2" customFormat="1" x14ac:dyDescent="0.15">
      <c r="C217" s="261"/>
    </row>
    <row r="218" spans="3:3" s="2" customFormat="1" x14ac:dyDescent="0.15">
      <c r="C218" s="261"/>
    </row>
    <row r="219" spans="3:3" s="2" customFormat="1" x14ac:dyDescent="0.15">
      <c r="C219" s="261"/>
    </row>
    <row r="220" spans="3:3" s="2" customFormat="1" x14ac:dyDescent="0.15">
      <c r="C220" s="261"/>
    </row>
    <row r="221" spans="3:3" s="2" customFormat="1" x14ac:dyDescent="0.15">
      <c r="C221" s="261"/>
    </row>
    <row r="222" spans="3:3" s="2" customFormat="1" x14ac:dyDescent="0.15">
      <c r="C222" s="261"/>
    </row>
    <row r="223" spans="3:3" s="2" customFormat="1" x14ac:dyDescent="0.15">
      <c r="C223" s="261"/>
    </row>
    <row r="224" spans="3:3" s="2" customFormat="1" x14ac:dyDescent="0.15">
      <c r="C224" s="261"/>
    </row>
    <row r="225" spans="3:3" s="2" customFormat="1" x14ac:dyDescent="0.15">
      <c r="C225" s="261"/>
    </row>
    <row r="226" spans="3:3" s="2" customFormat="1" x14ac:dyDescent="0.15">
      <c r="C226" s="261"/>
    </row>
    <row r="227" spans="3:3" s="2" customFormat="1" x14ac:dyDescent="0.15">
      <c r="C227" s="261"/>
    </row>
    <row r="228" spans="3:3" s="2" customFormat="1" x14ac:dyDescent="0.15">
      <c r="C228" s="261"/>
    </row>
    <row r="229" spans="3:3" s="2" customFormat="1" x14ac:dyDescent="0.15">
      <c r="C229" s="261"/>
    </row>
    <row r="230" spans="3:3" s="2" customFormat="1" x14ac:dyDescent="0.15">
      <c r="C230" s="261"/>
    </row>
    <row r="231" spans="3:3" s="2" customFormat="1" x14ac:dyDescent="0.15">
      <c r="C231" s="261"/>
    </row>
    <row r="232" spans="3:3" s="2" customFormat="1" x14ac:dyDescent="0.15">
      <c r="C232" s="261"/>
    </row>
    <row r="233" spans="3:3" s="2" customFormat="1" x14ac:dyDescent="0.15">
      <c r="C233" s="261"/>
    </row>
    <row r="234" spans="3:3" s="2" customFormat="1" x14ac:dyDescent="0.15">
      <c r="C234" s="261"/>
    </row>
    <row r="235" spans="3:3" s="2" customFormat="1" x14ac:dyDescent="0.15">
      <c r="C235" s="261"/>
    </row>
    <row r="236" spans="3:3" s="2" customFormat="1" x14ac:dyDescent="0.15">
      <c r="C236" s="261"/>
    </row>
    <row r="237" spans="3:3" s="2" customFormat="1" x14ac:dyDescent="0.15">
      <c r="C237" s="261"/>
    </row>
    <row r="238" spans="3:3" s="2" customFormat="1" x14ac:dyDescent="0.15">
      <c r="C238" s="261"/>
    </row>
    <row r="239" spans="3:3" s="2" customFormat="1" x14ac:dyDescent="0.15">
      <c r="C239" s="261"/>
    </row>
    <row r="240" spans="3:3" s="2" customFormat="1" x14ac:dyDescent="0.15">
      <c r="C240" s="261"/>
    </row>
    <row r="241" spans="3:3" s="2" customFormat="1" x14ac:dyDescent="0.15">
      <c r="C241" s="261"/>
    </row>
    <row r="242" spans="3:3" s="2" customFormat="1" x14ac:dyDescent="0.15">
      <c r="C242" s="261"/>
    </row>
    <row r="243" spans="3:3" s="2" customFormat="1" x14ac:dyDescent="0.15">
      <c r="C243" s="261"/>
    </row>
    <row r="244" spans="3:3" s="2" customFormat="1" x14ac:dyDescent="0.15">
      <c r="C244" s="261"/>
    </row>
    <row r="245" spans="3:3" s="2" customFormat="1" x14ac:dyDescent="0.15">
      <c r="C245" s="261"/>
    </row>
    <row r="246" spans="3:3" s="2" customFormat="1" x14ac:dyDescent="0.15">
      <c r="C246" s="261"/>
    </row>
    <row r="247" spans="3:3" s="2" customFormat="1" x14ac:dyDescent="0.15">
      <c r="C247" s="261"/>
    </row>
    <row r="248" spans="3:3" s="2" customFormat="1" x14ac:dyDescent="0.15">
      <c r="C248" s="261"/>
    </row>
    <row r="249" spans="3:3" s="2" customFormat="1" x14ac:dyDescent="0.15">
      <c r="C249" s="261"/>
    </row>
    <row r="250" spans="3:3" s="2" customFormat="1" x14ac:dyDescent="0.15">
      <c r="C250" s="261"/>
    </row>
    <row r="251" spans="3:3" s="2" customFormat="1" x14ac:dyDescent="0.15">
      <c r="C251" s="261"/>
    </row>
    <row r="252" spans="3:3" s="2" customFormat="1" x14ac:dyDescent="0.15">
      <c r="C252" s="261"/>
    </row>
    <row r="253" spans="3:3" s="2" customFormat="1" x14ac:dyDescent="0.15">
      <c r="C253" s="261"/>
    </row>
    <row r="254" spans="3:3" s="2" customFormat="1" x14ac:dyDescent="0.15">
      <c r="C254" s="261"/>
    </row>
    <row r="255" spans="3:3" s="2" customFormat="1" x14ac:dyDescent="0.15">
      <c r="C255" s="261"/>
    </row>
    <row r="256" spans="3:3" s="2" customFormat="1" x14ac:dyDescent="0.15">
      <c r="C256" s="261"/>
    </row>
    <row r="257" spans="3:3" s="2" customFormat="1" x14ac:dyDescent="0.15">
      <c r="C257" s="261"/>
    </row>
    <row r="258" spans="3:3" s="2" customFormat="1" x14ac:dyDescent="0.15">
      <c r="C258" s="261"/>
    </row>
    <row r="259" spans="3:3" s="2" customFormat="1" x14ac:dyDescent="0.15">
      <c r="C259" s="261"/>
    </row>
    <row r="260" spans="3:3" s="2" customFormat="1" x14ac:dyDescent="0.15">
      <c r="C260" s="261"/>
    </row>
    <row r="261" spans="3:3" s="2" customFormat="1" x14ac:dyDescent="0.15">
      <c r="C261" s="261"/>
    </row>
    <row r="262" spans="3:3" s="2" customFormat="1" x14ac:dyDescent="0.15">
      <c r="C262" s="261"/>
    </row>
    <row r="263" spans="3:3" s="2" customFormat="1" x14ac:dyDescent="0.15">
      <c r="C263" s="261"/>
    </row>
    <row r="264" spans="3:3" s="2" customFormat="1" x14ac:dyDescent="0.15">
      <c r="C264" s="261"/>
    </row>
    <row r="265" spans="3:3" s="2" customFormat="1" x14ac:dyDescent="0.15">
      <c r="C265" s="261"/>
    </row>
    <row r="266" spans="3:3" s="2" customFormat="1" x14ac:dyDescent="0.15">
      <c r="C266" s="261"/>
    </row>
    <row r="267" spans="3:3" s="2" customFormat="1" x14ac:dyDescent="0.15">
      <c r="C267" s="261"/>
    </row>
    <row r="268" spans="3:3" s="2" customFormat="1" x14ac:dyDescent="0.15">
      <c r="C268" s="261"/>
    </row>
    <row r="269" spans="3:3" s="2" customFormat="1" x14ac:dyDescent="0.15">
      <c r="C269" s="261"/>
    </row>
    <row r="270" spans="3:3" s="2" customFormat="1" x14ac:dyDescent="0.15">
      <c r="C270" s="261"/>
    </row>
    <row r="271" spans="3:3" s="2" customFormat="1" x14ac:dyDescent="0.15">
      <c r="C271" s="261"/>
    </row>
    <row r="272" spans="3:3" s="2" customFormat="1" x14ac:dyDescent="0.15">
      <c r="C272" s="261"/>
    </row>
    <row r="273" spans="3:3" s="2" customFormat="1" x14ac:dyDescent="0.15">
      <c r="C273" s="261"/>
    </row>
    <row r="274" spans="3:3" s="2" customFormat="1" x14ac:dyDescent="0.15">
      <c r="C274" s="261"/>
    </row>
    <row r="275" spans="3:3" s="2" customFormat="1" x14ac:dyDescent="0.15">
      <c r="C275" s="261"/>
    </row>
    <row r="276" spans="3:3" s="2" customFormat="1" x14ac:dyDescent="0.15">
      <c r="C276" s="261"/>
    </row>
    <row r="277" spans="3:3" s="2" customFormat="1" x14ac:dyDescent="0.15">
      <c r="C277" s="261"/>
    </row>
    <row r="278" spans="3:3" s="2" customFormat="1" x14ac:dyDescent="0.15">
      <c r="C278" s="261"/>
    </row>
    <row r="279" spans="3:3" s="2" customFormat="1" x14ac:dyDescent="0.15">
      <c r="C279" s="261"/>
    </row>
    <row r="280" spans="3:3" s="2" customFormat="1" x14ac:dyDescent="0.15">
      <c r="C280" s="261"/>
    </row>
    <row r="281" spans="3:3" s="2" customFormat="1" x14ac:dyDescent="0.15">
      <c r="C281" s="261"/>
    </row>
    <row r="282" spans="3:3" s="2" customFormat="1" x14ac:dyDescent="0.15">
      <c r="C282" s="261"/>
    </row>
    <row r="283" spans="3:3" s="2" customFormat="1" x14ac:dyDescent="0.15">
      <c r="C283" s="261"/>
    </row>
    <row r="284" spans="3:3" s="2" customFormat="1" x14ac:dyDescent="0.15">
      <c r="C284" s="261"/>
    </row>
    <row r="285" spans="3:3" s="2" customFormat="1" x14ac:dyDescent="0.15">
      <c r="C285" s="261"/>
    </row>
    <row r="286" spans="3:3" s="2" customFormat="1" x14ac:dyDescent="0.15">
      <c r="C286" s="261"/>
    </row>
    <row r="287" spans="3:3" s="2" customFormat="1" x14ac:dyDescent="0.15">
      <c r="C287" s="261"/>
    </row>
    <row r="288" spans="3:3" s="2" customFormat="1" x14ac:dyDescent="0.15">
      <c r="C288" s="261"/>
    </row>
    <row r="289" spans="3:3" s="2" customFormat="1" x14ac:dyDescent="0.15">
      <c r="C289" s="261"/>
    </row>
    <row r="290" spans="3:3" s="2" customFormat="1" x14ac:dyDescent="0.15">
      <c r="C290" s="261"/>
    </row>
    <row r="291" spans="3:3" s="2" customFormat="1" x14ac:dyDescent="0.15">
      <c r="C291" s="261"/>
    </row>
    <row r="292" spans="3:3" s="2" customFormat="1" x14ac:dyDescent="0.15">
      <c r="C292" s="261"/>
    </row>
    <row r="293" spans="3:3" s="2" customFormat="1" x14ac:dyDescent="0.15">
      <c r="C293" s="261"/>
    </row>
    <row r="294" spans="3:3" s="2" customFormat="1" x14ac:dyDescent="0.15">
      <c r="C294" s="261"/>
    </row>
    <row r="295" spans="3:3" s="2" customFormat="1" x14ac:dyDescent="0.15">
      <c r="C295" s="261"/>
    </row>
    <row r="296" spans="3:3" s="2" customFormat="1" x14ac:dyDescent="0.15">
      <c r="C296" s="261"/>
    </row>
    <row r="297" spans="3:3" s="2" customFormat="1" x14ac:dyDescent="0.15">
      <c r="C297" s="261"/>
    </row>
    <row r="298" spans="3:3" s="2" customFormat="1" x14ac:dyDescent="0.15">
      <c r="C298" s="261"/>
    </row>
    <row r="299" spans="3:3" s="2" customFormat="1" x14ac:dyDescent="0.15">
      <c r="C299" s="261"/>
    </row>
    <row r="300" spans="3:3" s="2" customFormat="1" x14ac:dyDescent="0.15">
      <c r="C300" s="261"/>
    </row>
    <row r="301" spans="3:3" s="2" customFormat="1" x14ac:dyDescent="0.15">
      <c r="C301" s="261"/>
    </row>
    <row r="302" spans="3:3" s="2" customFormat="1" x14ac:dyDescent="0.15">
      <c r="C302" s="261"/>
    </row>
    <row r="303" spans="3:3" s="2" customFormat="1" x14ac:dyDescent="0.15">
      <c r="C303" s="261"/>
    </row>
    <row r="304" spans="3:3" s="2" customFormat="1" x14ac:dyDescent="0.15">
      <c r="C304" s="261"/>
    </row>
    <row r="305" spans="3:3" s="2" customFormat="1" x14ac:dyDescent="0.15">
      <c r="C305" s="261"/>
    </row>
    <row r="306" spans="3:3" s="2" customFormat="1" x14ac:dyDescent="0.15">
      <c r="C306" s="261"/>
    </row>
    <row r="307" spans="3:3" s="2" customFormat="1" x14ac:dyDescent="0.15">
      <c r="C307" s="261"/>
    </row>
    <row r="308" spans="3:3" s="2" customFormat="1" x14ac:dyDescent="0.15">
      <c r="C308" s="261"/>
    </row>
    <row r="309" spans="3:3" s="2" customFormat="1" x14ac:dyDescent="0.15">
      <c r="C309" s="261"/>
    </row>
    <row r="310" spans="3:3" s="2" customFormat="1" x14ac:dyDescent="0.15">
      <c r="C310" s="261"/>
    </row>
    <row r="311" spans="3:3" s="2" customFormat="1" x14ac:dyDescent="0.15">
      <c r="C311" s="261"/>
    </row>
    <row r="312" spans="3:3" s="2" customFormat="1" x14ac:dyDescent="0.15">
      <c r="C312" s="261"/>
    </row>
    <row r="313" spans="3:3" s="2" customFormat="1" x14ac:dyDescent="0.15">
      <c r="C313" s="261"/>
    </row>
    <row r="314" spans="3:3" s="2" customFormat="1" x14ac:dyDescent="0.15">
      <c r="C314" s="261"/>
    </row>
    <row r="315" spans="3:3" s="2" customFormat="1" x14ac:dyDescent="0.15">
      <c r="C315" s="261"/>
    </row>
    <row r="316" spans="3:3" s="2" customFormat="1" x14ac:dyDescent="0.15">
      <c r="C316" s="261"/>
    </row>
    <row r="317" spans="3:3" s="2" customFormat="1" x14ac:dyDescent="0.15">
      <c r="C317" s="261"/>
    </row>
    <row r="318" spans="3:3" s="2" customFormat="1" x14ac:dyDescent="0.15">
      <c r="C318" s="261"/>
    </row>
    <row r="319" spans="3:3" s="2" customFormat="1" x14ac:dyDescent="0.15">
      <c r="C319" s="261"/>
    </row>
    <row r="320" spans="3:3" s="2" customFormat="1" x14ac:dyDescent="0.15">
      <c r="C320" s="261"/>
    </row>
    <row r="321" spans="3:3" s="2" customFormat="1" x14ac:dyDescent="0.15">
      <c r="C321" s="261"/>
    </row>
    <row r="322" spans="3:3" s="2" customFormat="1" x14ac:dyDescent="0.15">
      <c r="C322" s="261"/>
    </row>
    <row r="323" spans="3:3" s="2" customFormat="1" x14ac:dyDescent="0.15">
      <c r="C323" s="261"/>
    </row>
    <row r="324" spans="3:3" s="2" customFormat="1" x14ac:dyDescent="0.15">
      <c r="C324" s="261"/>
    </row>
    <row r="325" spans="3:3" s="2" customFormat="1" x14ac:dyDescent="0.15">
      <c r="C325" s="261"/>
    </row>
    <row r="326" spans="3:3" s="2" customFormat="1" x14ac:dyDescent="0.15">
      <c r="C326" s="261"/>
    </row>
    <row r="327" spans="3:3" s="2" customFormat="1" x14ac:dyDescent="0.15">
      <c r="C327" s="261"/>
    </row>
    <row r="328" spans="3:3" s="2" customFormat="1" x14ac:dyDescent="0.15">
      <c r="C328" s="261"/>
    </row>
    <row r="329" spans="3:3" s="2" customFormat="1" x14ac:dyDescent="0.15">
      <c r="C329" s="261"/>
    </row>
    <row r="330" spans="3:3" s="2" customFormat="1" x14ac:dyDescent="0.15">
      <c r="C330" s="261"/>
    </row>
    <row r="331" spans="3:3" s="2" customFormat="1" x14ac:dyDescent="0.15">
      <c r="C331" s="261"/>
    </row>
    <row r="332" spans="3:3" s="2" customFormat="1" x14ac:dyDescent="0.15">
      <c r="C332" s="261"/>
    </row>
    <row r="333" spans="3:3" s="2" customFormat="1" x14ac:dyDescent="0.15">
      <c r="C333" s="261"/>
    </row>
    <row r="334" spans="3:3" s="2" customFormat="1" x14ac:dyDescent="0.15">
      <c r="C334" s="261"/>
    </row>
    <row r="335" spans="3:3" s="2" customFormat="1" x14ac:dyDescent="0.15">
      <c r="C335" s="261"/>
    </row>
    <row r="336" spans="3:3" s="2" customFormat="1" x14ac:dyDescent="0.15">
      <c r="C336" s="261"/>
    </row>
    <row r="337" spans="3:3" s="2" customFormat="1" x14ac:dyDescent="0.15">
      <c r="C337" s="261"/>
    </row>
    <row r="338" spans="3:3" s="2" customFormat="1" x14ac:dyDescent="0.15">
      <c r="C338" s="261"/>
    </row>
    <row r="339" spans="3:3" s="2" customFormat="1" x14ac:dyDescent="0.15">
      <c r="C339" s="261"/>
    </row>
    <row r="340" spans="3:3" s="2" customFormat="1" x14ac:dyDescent="0.15">
      <c r="C340" s="261"/>
    </row>
    <row r="341" spans="3:3" s="2" customFormat="1" x14ac:dyDescent="0.15">
      <c r="C341" s="261"/>
    </row>
    <row r="342" spans="3:3" s="2" customFormat="1" x14ac:dyDescent="0.15">
      <c r="C342" s="261"/>
    </row>
    <row r="343" spans="3:3" s="2" customFormat="1" x14ac:dyDescent="0.15">
      <c r="C343" s="261"/>
    </row>
    <row r="344" spans="3:3" s="2" customFormat="1" x14ac:dyDescent="0.15">
      <c r="C344" s="261"/>
    </row>
    <row r="345" spans="3:3" s="2" customFormat="1" x14ac:dyDescent="0.15">
      <c r="C345" s="261"/>
    </row>
    <row r="346" spans="3:3" s="2" customFormat="1" x14ac:dyDescent="0.15">
      <c r="C346" s="261"/>
    </row>
    <row r="347" spans="3:3" s="2" customFormat="1" x14ac:dyDescent="0.15">
      <c r="C347" s="261"/>
    </row>
    <row r="348" spans="3:3" s="2" customFormat="1" x14ac:dyDescent="0.15">
      <c r="C348" s="261"/>
    </row>
    <row r="349" spans="3:3" s="2" customFormat="1" x14ac:dyDescent="0.15">
      <c r="C349" s="261"/>
    </row>
    <row r="350" spans="3:3" s="2" customFormat="1" x14ac:dyDescent="0.15">
      <c r="C350" s="261"/>
    </row>
    <row r="351" spans="3:3" s="2" customFormat="1" x14ac:dyDescent="0.15">
      <c r="C351" s="261"/>
    </row>
    <row r="352" spans="3:3" s="2" customFormat="1" x14ac:dyDescent="0.15">
      <c r="C352" s="261"/>
    </row>
    <row r="353" spans="3:3" s="2" customFormat="1" x14ac:dyDescent="0.15">
      <c r="C353" s="261"/>
    </row>
    <row r="354" spans="3:3" s="2" customFormat="1" x14ac:dyDescent="0.15">
      <c r="C354" s="261"/>
    </row>
    <row r="355" spans="3:3" s="2" customFormat="1" x14ac:dyDescent="0.15">
      <c r="C355" s="261"/>
    </row>
    <row r="356" spans="3:3" s="2" customFormat="1" x14ac:dyDescent="0.15">
      <c r="C356" s="261"/>
    </row>
    <row r="357" spans="3:3" s="2" customFormat="1" x14ac:dyDescent="0.15">
      <c r="C357" s="261"/>
    </row>
    <row r="358" spans="3:3" s="2" customFormat="1" x14ac:dyDescent="0.15">
      <c r="C358" s="261"/>
    </row>
    <row r="359" spans="3:3" s="2" customFormat="1" x14ac:dyDescent="0.15">
      <c r="C359" s="261"/>
    </row>
    <row r="360" spans="3:3" s="2" customFormat="1" x14ac:dyDescent="0.15">
      <c r="C360" s="261"/>
    </row>
    <row r="361" spans="3:3" s="2" customFormat="1" x14ac:dyDescent="0.15">
      <c r="C361" s="261"/>
    </row>
    <row r="362" spans="3:3" s="2" customFormat="1" x14ac:dyDescent="0.15">
      <c r="C362" s="261"/>
    </row>
    <row r="363" spans="3:3" s="2" customFormat="1" x14ac:dyDescent="0.15">
      <c r="C363" s="261"/>
    </row>
    <row r="364" spans="3:3" s="2" customFormat="1" x14ac:dyDescent="0.15">
      <c r="C364" s="261"/>
    </row>
    <row r="365" spans="3:3" s="2" customFormat="1" x14ac:dyDescent="0.15">
      <c r="C365" s="261"/>
    </row>
    <row r="366" spans="3:3" s="2" customFormat="1" x14ac:dyDescent="0.15">
      <c r="C366" s="261"/>
    </row>
    <row r="367" spans="3:3" s="2" customFormat="1" x14ac:dyDescent="0.15">
      <c r="C367" s="261"/>
    </row>
    <row r="368" spans="3:3" s="2" customFormat="1" x14ac:dyDescent="0.15">
      <c r="C368" s="261"/>
    </row>
    <row r="369" spans="3:3" s="2" customFormat="1" x14ac:dyDescent="0.15">
      <c r="C369" s="261"/>
    </row>
    <row r="370" spans="3:3" s="2" customFormat="1" x14ac:dyDescent="0.15">
      <c r="C370" s="261"/>
    </row>
    <row r="371" spans="3:3" s="2" customFormat="1" x14ac:dyDescent="0.15">
      <c r="C371" s="261"/>
    </row>
    <row r="372" spans="3:3" s="2" customFormat="1" x14ac:dyDescent="0.15">
      <c r="C372" s="261"/>
    </row>
    <row r="373" spans="3:3" s="2" customFormat="1" x14ac:dyDescent="0.15">
      <c r="C373" s="261"/>
    </row>
    <row r="374" spans="3:3" s="2" customFormat="1" x14ac:dyDescent="0.15">
      <c r="C374" s="261"/>
    </row>
    <row r="375" spans="3:3" s="2" customFormat="1" x14ac:dyDescent="0.15">
      <c r="C375" s="261"/>
    </row>
    <row r="376" spans="3:3" s="2" customFormat="1" x14ac:dyDescent="0.15">
      <c r="C376" s="261"/>
    </row>
    <row r="377" spans="3:3" s="2" customFormat="1" x14ac:dyDescent="0.15">
      <c r="C377" s="261"/>
    </row>
    <row r="378" spans="3:3" s="2" customFormat="1" x14ac:dyDescent="0.15">
      <c r="C378" s="261"/>
    </row>
    <row r="379" spans="3:3" s="2" customFormat="1" x14ac:dyDescent="0.15">
      <c r="C379" s="261"/>
    </row>
    <row r="380" spans="3:3" s="2" customFormat="1" x14ac:dyDescent="0.15">
      <c r="C380" s="261"/>
    </row>
    <row r="381" spans="3:3" s="2" customFormat="1" x14ac:dyDescent="0.15">
      <c r="C381" s="261"/>
    </row>
    <row r="382" spans="3:3" s="2" customFormat="1" x14ac:dyDescent="0.15">
      <c r="C382" s="261"/>
    </row>
    <row r="383" spans="3:3" s="2" customFormat="1" x14ac:dyDescent="0.15">
      <c r="C383" s="261"/>
    </row>
    <row r="384" spans="3:3" s="2" customFormat="1" x14ac:dyDescent="0.15">
      <c r="C384" s="261"/>
    </row>
    <row r="385" spans="3:3" s="2" customFormat="1" x14ac:dyDescent="0.15">
      <c r="C385" s="261"/>
    </row>
    <row r="386" spans="3:3" s="2" customFormat="1" x14ac:dyDescent="0.15">
      <c r="C386" s="261"/>
    </row>
    <row r="387" spans="3:3" s="2" customFormat="1" x14ac:dyDescent="0.15">
      <c r="C387" s="261"/>
    </row>
    <row r="388" spans="3:3" s="2" customFormat="1" x14ac:dyDescent="0.15">
      <c r="C388" s="261"/>
    </row>
    <row r="389" spans="3:3" s="2" customFormat="1" x14ac:dyDescent="0.15">
      <c r="C389" s="261"/>
    </row>
    <row r="390" spans="3:3" s="2" customFormat="1" x14ac:dyDescent="0.15">
      <c r="C390" s="261"/>
    </row>
    <row r="391" spans="3:3" s="2" customFormat="1" x14ac:dyDescent="0.15">
      <c r="C391" s="261"/>
    </row>
    <row r="392" spans="3:3" s="2" customFormat="1" x14ac:dyDescent="0.15">
      <c r="C392" s="261"/>
    </row>
    <row r="393" spans="3:3" s="2" customFormat="1" x14ac:dyDescent="0.15">
      <c r="C393" s="261"/>
    </row>
    <row r="394" spans="3:3" s="2" customFormat="1" x14ac:dyDescent="0.15">
      <c r="C394" s="261"/>
    </row>
    <row r="395" spans="3:3" s="2" customFormat="1" x14ac:dyDescent="0.15">
      <c r="C395" s="261"/>
    </row>
    <row r="396" spans="3:3" s="2" customFormat="1" x14ac:dyDescent="0.15">
      <c r="C396" s="261"/>
    </row>
    <row r="397" spans="3:3" s="2" customFormat="1" x14ac:dyDescent="0.15">
      <c r="C397" s="261"/>
    </row>
    <row r="398" spans="3:3" s="2" customFormat="1" x14ac:dyDescent="0.15">
      <c r="C398" s="261"/>
    </row>
    <row r="399" spans="3:3" s="2" customFormat="1" x14ac:dyDescent="0.15">
      <c r="C399" s="261"/>
    </row>
    <row r="400" spans="3:3" s="2" customFormat="1" x14ac:dyDescent="0.15">
      <c r="C400" s="261"/>
    </row>
    <row r="401" spans="3:3" s="2" customFormat="1" x14ac:dyDescent="0.15">
      <c r="C401" s="261"/>
    </row>
    <row r="402" spans="3:3" s="2" customFormat="1" x14ac:dyDescent="0.15">
      <c r="C402" s="261"/>
    </row>
    <row r="403" spans="3:3" s="2" customFormat="1" x14ac:dyDescent="0.15">
      <c r="C403" s="261"/>
    </row>
    <row r="404" spans="3:3" s="2" customFormat="1" x14ac:dyDescent="0.15">
      <c r="C404" s="261"/>
    </row>
    <row r="405" spans="3:3" s="2" customFormat="1" x14ac:dyDescent="0.15">
      <c r="C405" s="261"/>
    </row>
    <row r="406" spans="3:3" s="2" customFormat="1" x14ac:dyDescent="0.15">
      <c r="C406" s="261"/>
    </row>
    <row r="407" spans="3:3" s="2" customFormat="1" x14ac:dyDescent="0.15">
      <c r="C407" s="261"/>
    </row>
    <row r="408" spans="3:3" s="2" customFormat="1" x14ac:dyDescent="0.15">
      <c r="C408" s="261"/>
    </row>
    <row r="409" spans="3:3" s="2" customFormat="1" x14ac:dyDescent="0.15">
      <c r="C409" s="261"/>
    </row>
    <row r="410" spans="3:3" s="2" customFormat="1" x14ac:dyDescent="0.15">
      <c r="C410" s="261"/>
    </row>
    <row r="411" spans="3:3" s="2" customFormat="1" x14ac:dyDescent="0.15">
      <c r="C411" s="261"/>
    </row>
    <row r="412" spans="3:3" s="2" customFormat="1" x14ac:dyDescent="0.15">
      <c r="C412" s="261"/>
    </row>
    <row r="413" spans="3:3" s="2" customFormat="1" x14ac:dyDescent="0.15">
      <c r="C413" s="261"/>
    </row>
    <row r="414" spans="3:3" s="2" customFormat="1" x14ac:dyDescent="0.15">
      <c r="C414" s="261"/>
    </row>
    <row r="415" spans="3:3" s="2" customFormat="1" x14ac:dyDescent="0.15">
      <c r="C415" s="261"/>
    </row>
    <row r="416" spans="3:3" s="2" customFormat="1" x14ac:dyDescent="0.15">
      <c r="C416" s="261"/>
    </row>
    <row r="417" spans="3:3" s="2" customFormat="1" x14ac:dyDescent="0.15">
      <c r="C417" s="261"/>
    </row>
    <row r="418" spans="3:3" s="2" customFormat="1" x14ac:dyDescent="0.15">
      <c r="C418" s="261"/>
    </row>
    <row r="419" spans="3:3" s="2" customFormat="1" x14ac:dyDescent="0.15">
      <c r="C419" s="261"/>
    </row>
    <row r="420" spans="3:3" s="2" customFormat="1" x14ac:dyDescent="0.15">
      <c r="C420" s="261"/>
    </row>
    <row r="421" spans="3:3" s="2" customFormat="1" x14ac:dyDescent="0.15">
      <c r="C421" s="261"/>
    </row>
    <row r="422" spans="3:3" s="2" customFormat="1" x14ac:dyDescent="0.15">
      <c r="C422" s="261"/>
    </row>
    <row r="423" spans="3:3" s="2" customFormat="1" x14ac:dyDescent="0.15">
      <c r="C423" s="261"/>
    </row>
    <row r="424" spans="3:3" s="2" customFormat="1" x14ac:dyDescent="0.15">
      <c r="C424" s="261"/>
    </row>
    <row r="425" spans="3:3" s="2" customFormat="1" x14ac:dyDescent="0.15">
      <c r="C425" s="261"/>
    </row>
    <row r="426" spans="3:3" s="2" customFormat="1" x14ac:dyDescent="0.15">
      <c r="C426" s="261"/>
    </row>
    <row r="427" spans="3:3" s="2" customFormat="1" x14ac:dyDescent="0.15">
      <c r="C427" s="261"/>
    </row>
    <row r="428" spans="3:3" s="2" customFormat="1" x14ac:dyDescent="0.15">
      <c r="C428" s="261"/>
    </row>
    <row r="429" spans="3:3" s="2" customFormat="1" x14ac:dyDescent="0.15">
      <c r="C429" s="261"/>
    </row>
    <row r="430" spans="3:3" s="2" customFormat="1" x14ac:dyDescent="0.15">
      <c r="C430" s="261"/>
    </row>
    <row r="431" spans="3:3" s="2" customFormat="1" x14ac:dyDescent="0.15">
      <c r="C431" s="261"/>
    </row>
    <row r="432" spans="3:3" s="2" customFormat="1" x14ac:dyDescent="0.15">
      <c r="C432" s="261"/>
    </row>
    <row r="433" spans="3:3" s="2" customFormat="1" x14ac:dyDescent="0.15">
      <c r="C433" s="261"/>
    </row>
    <row r="434" spans="3:3" s="2" customFormat="1" x14ac:dyDescent="0.15">
      <c r="C434" s="261"/>
    </row>
    <row r="435" spans="3:3" s="2" customFormat="1" x14ac:dyDescent="0.15">
      <c r="C435" s="261"/>
    </row>
    <row r="436" spans="3:3" s="2" customFormat="1" x14ac:dyDescent="0.15">
      <c r="C436" s="261"/>
    </row>
    <row r="437" spans="3:3" s="2" customFormat="1" x14ac:dyDescent="0.15">
      <c r="C437" s="261"/>
    </row>
    <row r="438" spans="3:3" s="2" customFormat="1" x14ac:dyDescent="0.15">
      <c r="C438" s="261"/>
    </row>
    <row r="439" spans="3:3" s="2" customFormat="1" x14ac:dyDescent="0.15">
      <c r="C439" s="261"/>
    </row>
    <row r="440" spans="3:3" s="2" customFormat="1" x14ac:dyDescent="0.15">
      <c r="C440" s="261"/>
    </row>
    <row r="441" spans="3:3" s="2" customFormat="1" x14ac:dyDescent="0.15">
      <c r="C441" s="261"/>
    </row>
    <row r="442" spans="3:3" s="2" customFormat="1" x14ac:dyDescent="0.15">
      <c r="C442" s="261"/>
    </row>
    <row r="443" spans="3:3" s="2" customFormat="1" x14ac:dyDescent="0.15">
      <c r="C443" s="261"/>
    </row>
    <row r="444" spans="3:3" s="2" customFormat="1" x14ac:dyDescent="0.15">
      <c r="C444" s="261"/>
    </row>
    <row r="445" spans="3:3" s="2" customFormat="1" x14ac:dyDescent="0.15">
      <c r="C445" s="261"/>
    </row>
    <row r="446" spans="3:3" s="2" customFormat="1" x14ac:dyDescent="0.15">
      <c r="C446" s="261"/>
    </row>
    <row r="447" spans="3:3" s="2" customFormat="1" x14ac:dyDescent="0.15">
      <c r="C447" s="261"/>
    </row>
    <row r="448" spans="3:3" s="2" customFormat="1" x14ac:dyDescent="0.15">
      <c r="C448" s="261"/>
    </row>
    <row r="449" spans="3:3" s="2" customFormat="1" x14ac:dyDescent="0.15">
      <c r="C449" s="261"/>
    </row>
    <row r="450" spans="3:3" s="2" customFormat="1" x14ac:dyDescent="0.15">
      <c r="C450" s="261"/>
    </row>
    <row r="451" spans="3:3" s="2" customFormat="1" x14ac:dyDescent="0.15">
      <c r="C451" s="261"/>
    </row>
    <row r="452" spans="3:3" s="2" customFormat="1" x14ac:dyDescent="0.15">
      <c r="C452" s="261"/>
    </row>
    <row r="453" spans="3:3" s="2" customFormat="1" x14ac:dyDescent="0.15">
      <c r="C453" s="261"/>
    </row>
    <row r="454" spans="3:3" s="2" customFormat="1" x14ac:dyDescent="0.15">
      <c r="C454" s="261"/>
    </row>
    <row r="455" spans="3:3" s="2" customFormat="1" x14ac:dyDescent="0.15">
      <c r="C455" s="261"/>
    </row>
    <row r="456" spans="3:3" s="2" customFormat="1" x14ac:dyDescent="0.15">
      <c r="C456" s="261"/>
    </row>
    <row r="457" spans="3:3" s="2" customFormat="1" x14ac:dyDescent="0.15">
      <c r="C457" s="261"/>
    </row>
    <row r="458" spans="3:3" s="2" customFormat="1" x14ac:dyDescent="0.15">
      <c r="C458" s="261"/>
    </row>
    <row r="459" spans="3:3" s="2" customFormat="1" x14ac:dyDescent="0.15">
      <c r="C459" s="261"/>
    </row>
    <row r="460" spans="3:3" s="2" customFormat="1" x14ac:dyDescent="0.15">
      <c r="C460" s="261"/>
    </row>
    <row r="461" spans="3:3" s="2" customFormat="1" x14ac:dyDescent="0.15">
      <c r="C461" s="261"/>
    </row>
    <row r="462" spans="3:3" s="2" customFormat="1" x14ac:dyDescent="0.15">
      <c r="C462" s="261"/>
    </row>
    <row r="463" spans="3:3" s="2" customFormat="1" x14ac:dyDescent="0.15">
      <c r="C463" s="261"/>
    </row>
    <row r="464" spans="3:3" s="2" customFormat="1" x14ac:dyDescent="0.15">
      <c r="C464" s="261"/>
    </row>
    <row r="465" spans="3:3" s="2" customFormat="1" x14ac:dyDescent="0.15">
      <c r="C465" s="261"/>
    </row>
    <row r="466" spans="3:3" s="2" customFormat="1" x14ac:dyDescent="0.15">
      <c r="C466" s="261"/>
    </row>
    <row r="467" spans="3:3" s="2" customFormat="1" x14ac:dyDescent="0.15">
      <c r="C467" s="261"/>
    </row>
    <row r="468" spans="3:3" s="2" customFormat="1" x14ac:dyDescent="0.15">
      <c r="C468" s="261"/>
    </row>
    <row r="469" spans="3:3" s="2" customFormat="1" x14ac:dyDescent="0.15">
      <c r="C469" s="261"/>
    </row>
    <row r="470" spans="3:3" s="2" customFormat="1" x14ac:dyDescent="0.15">
      <c r="C470" s="261"/>
    </row>
    <row r="471" spans="3:3" s="2" customFormat="1" x14ac:dyDescent="0.15">
      <c r="C471" s="261"/>
    </row>
    <row r="472" spans="3:3" s="2" customFormat="1" x14ac:dyDescent="0.15">
      <c r="C472" s="261"/>
    </row>
    <row r="473" spans="3:3" s="2" customFormat="1" x14ac:dyDescent="0.15">
      <c r="C473" s="261"/>
    </row>
    <row r="474" spans="3:3" s="2" customFormat="1" x14ac:dyDescent="0.15">
      <c r="C474" s="261"/>
    </row>
    <row r="475" spans="3:3" s="2" customFormat="1" x14ac:dyDescent="0.15">
      <c r="C475" s="261"/>
    </row>
    <row r="476" spans="3:3" s="2" customFormat="1" x14ac:dyDescent="0.15">
      <c r="C476" s="261"/>
    </row>
    <row r="477" spans="3:3" s="2" customFormat="1" x14ac:dyDescent="0.15">
      <c r="C477" s="261"/>
    </row>
    <row r="478" spans="3:3" s="2" customFormat="1" x14ac:dyDescent="0.15">
      <c r="C478" s="261"/>
    </row>
    <row r="479" spans="3:3" s="2" customFormat="1" x14ac:dyDescent="0.15">
      <c r="C479" s="261"/>
    </row>
    <row r="480" spans="3:3" s="2" customFormat="1" x14ac:dyDescent="0.15">
      <c r="C480" s="261"/>
    </row>
    <row r="481" spans="3:3" s="2" customFormat="1" x14ac:dyDescent="0.15">
      <c r="C481" s="261"/>
    </row>
    <row r="482" spans="3:3" s="2" customFormat="1" x14ac:dyDescent="0.15">
      <c r="C482" s="261"/>
    </row>
    <row r="483" spans="3:3" s="2" customFormat="1" x14ac:dyDescent="0.15">
      <c r="C483" s="261"/>
    </row>
    <row r="484" spans="3:3" s="2" customFormat="1" x14ac:dyDescent="0.15">
      <c r="C484" s="261"/>
    </row>
    <row r="485" spans="3:3" s="2" customFormat="1" x14ac:dyDescent="0.15">
      <c r="C485" s="261"/>
    </row>
    <row r="486" spans="3:3" s="2" customFormat="1" x14ac:dyDescent="0.15">
      <c r="C486" s="261"/>
    </row>
    <row r="487" spans="3:3" s="2" customFormat="1" x14ac:dyDescent="0.15">
      <c r="C487" s="261"/>
    </row>
    <row r="488" spans="3:3" s="2" customFormat="1" x14ac:dyDescent="0.15">
      <c r="C488" s="261"/>
    </row>
    <row r="489" spans="3:3" s="2" customFormat="1" x14ac:dyDescent="0.15">
      <c r="C489" s="261"/>
    </row>
    <row r="490" spans="3:3" s="2" customFormat="1" x14ac:dyDescent="0.15">
      <c r="C490" s="261"/>
    </row>
    <row r="491" spans="3:3" s="2" customFormat="1" x14ac:dyDescent="0.15">
      <c r="C491" s="261"/>
    </row>
    <row r="492" spans="3:3" s="2" customFormat="1" x14ac:dyDescent="0.15">
      <c r="C492" s="261"/>
    </row>
    <row r="493" spans="3:3" s="2" customFormat="1" x14ac:dyDescent="0.15">
      <c r="C493" s="261"/>
    </row>
    <row r="494" spans="3:3" s="2" customFormat="1" x14ac:dyDescent="0.15">
      <c r="C494" s="261"/>
    </row>
    <row r="495" spans="3:3" s="2" customFormat="1" x14ac:dyDescent="0.15">
      <c r="C495" s="261"/>
    </row>
    <row r="496" spans="3:3" s="2" customFormat="1" x14ac:dyDescent="0.15">
      <c r="C496" s="261"/>
    </row>
    <row r="497" spans="3:3" s="2" customFormat="1" x14ac:dyDescent="0.15">
      <c r="C497" s="261"/>
    </row>
    <row r="498" spans="3:3" s="2" customFormat="1" x14ac:dyDescent="0.15">
      <c r="C498" s="261"/>
    </row>
    <row r="499" spans="3:3" s="2" customFormat="1" x14ac:dyDescent="0.15">
      <c r="C499" s="261"/>
    </row>
    <row r="500" spans="3:3" s="2" customFormat="1" x14ac:dyDescent="0.15">
      <c r="C500" s="261"/>
    </row>
    <row r="501" spans="3:3" s="2" customFormat="1" x14ac:dyDescent="0.15">
      <c r="C501" s="261"/>
    </row>
    <row r="502" spans="3:3" s="2" customFormat="1" x14ac:dyDescent="0.15">
      <c r="C502" s="261"/>
    </row>
    <row r="503" spans="3:3" s="2" customFormat="1" x14ac:dyDescent="0.15">
      <c r="C503" s="261"/>
    </row>
    <row r="504" spans="3:3" s="2" customFormat="1" x14ac:dyDescent="0.15">
      <c r="C504" s="261"/>
    </row>
    <row r="505" spans="3:3" s="2" customFormat="1" x14ac:dyDescent="0.15">
      <c r="C505" s="261"/>
    </row>
    <row r="506" spans="3:3" s="2" customFormat="1" x14ac:dyDescent="0.15">
      <c r="C506" s="261"/>
    </row>
    <row r="507" spans="3:3" s="2" customFormat="1" x14ac:dyDescent="0.15">
      <c r="C507" s="261"/>
    </row>
    <row r="508" spans="3:3" s="2" customFormat="1" x14ac:dyDescent="0.15">
      <c r="C508" s="261"/>
    </row>
    <row r="509" spans="3:3" s="2" customFormat="1" x14ac:dyDescent="0.15">
      <c r="C509" s="261"/>
    </row>
    <row r="510" spans="3:3" s="2" customFormat="1" x14ac:dyDescent="0.15">
      <c r="C510" s="261"/>
    </row>
    <row r="511" spans="3:3" s="2" customFormat="1" x14ac:dyDescent="0.15">
      <c r="C511" s="261"/>
    </row>
    <row r="512" spans="3:3" s="2" customFormat="1" x14ac:dyDescent="0.15">
      <c r="C512" s="261"/>
    </row>
    <row r="513" spans="3:3" s="2" customFormat="1" x14ac:dyDescent="0.15">
      <c r="C513" s="261"/>
    </row>
    <row r="514" spans="3:3" s="2" customFormat="1" x14ac:dyDescent="0.15">
      <c r="C514" s="261"/>
    </row>
    <row r="515" spans="3:3" s="2" customFormat="1" x14ac:dyDescent="0.15">
      <c r="C515" s="261"/>
    </row>
    <row r="516" spans="3:3" s="2" customFormat="1" x14ac:dyDescent="0.15">
      <c r="C516" s="261"/>
    </row>
    <row r="517" spans="3:3" s="2" customFormat="1" x14ac:dyDescent="0.15">
      <c r="C517" s="261"/>
    </row>
    <row r="518" spans="3:3" s="2" customFormat="1" x14ac:dyDescent="0.15">
      <c r="C518" s="261"/>
    </row>
    <row r="519" spans="3:3" s="2" customFormat="1" x14ac:dyDescent="0.15">
      <c r="C519" s="261"/>
    </row>
    <row r="520" spans="3:3" s="2" customFormat="1" x14ac:dyDescent="0.15">
      <c r="C520" s="261"/>
    </row>
    <row r="521" spans="3:3" s="2" customFormat="1" x14ac:dyDescent="0.15">
      <c r="C521" s="261"/>
    </row>
    <row r="522" spans="3:3" s="2" customFormat="1" x14ac:dyDescent="0.15">
      <c r="C522" s="261"/>
    </row>
    <row r="523" spans="3:3" s="2" customFormat="1" x14ac:dyDescent="0.15">
      <c r="C523" s="261"/>
    </row>
    <row r="524" spans="3:3" s="2" customFormat="1" x14ac:dyDescent="0.15">
      <c r="C524" s="261"/>
    </row>
    <row r="525" spans="3:3" s="2" customFormat="1" x14ac:dyDescent="0.15">
      <c r="C525" s="261"/>
    </row>
    <row r="526" spans="3:3" s="2" customFormat="1" x14ac:dyDescent="0.15">
      <c r="C526" s="261"/>
    </row>
    <row r="527" spans="3:3" s="2" customFormat="1" x14ac:dyDescent="0.15">
      <c r="C527" s="261"/>
    </row>
    <row r="528" spans="3:3" s="2" customFormat="1" x14ac:dyDescent="0.15">
      <c r="C528" s="261"/>
    </row>
    <row r="529" spans="3:3" s="2" customFormat="1" x14ac:dyDescent="0.15">
      <c r="C529" s="261"/>
    </row>
    <row r="530" spans="3:3" s="2" customFormat="1" x14ac:dyDescent="0.15">
      <c r="C530" s="261"/>
    </row>
    <row r="531" spans="3:3" s="2" customFormat="1" x14ac:dyDescent="0.15">
      <c r="C531" s="261"/>
    </row>
    <row r="532" spans="3:3" s="2" customFormat="1" x14ac:dyDescent="0.15">
      <c r="C532" s="261"/>
    </row>
    <row r="533" spans="3:3" s="2" customFormat="1" x14ac:dyDescent="0.15">
      <c r="C533" s="261"/>
    </row>
    <row r="534" spans="3:3" s="2" customFormat="1" x14ac:dyDescent="0.15">
      <c r="C534" s="261"/>
    </row>
    <row r="535" spans="3:3" s="2" customFormat="1" x14ac:dyDescent="0.15">
      <c r="C535" s="261"/>
    </row>
    <row r="536" spans="3:3" s="2" customFormat="1" x14ac:dyDescent="0.15">
      <c r="C536" s="261"/>
    </row>
    <row r="537" spans="3:3" s="2" customFormat="1" x14ac:dyDescent="0.15">
      <c r="C537" s="261"/>
    </row>
    <row r="538" spans="3:3" s="2" customFormat="1" x14ac:dyDescent="0.15">
      <c r="C538" s="261"/>
    </row>
    <row r="539" spans="3:3" s="2" customFormat="1" x14ac:dyDescent="0.15">
      <c r="C539" s="261"/>
    </row>
    <row r="540" spans="3:3" s="2" customFormat="1" x14ac:dyDescent="0.15">
      <c r="C540" s="261"/>
    </row>
    <row r="541" spans="3:3" s="2" customFormat="1" x14ac:dyDescent="0.15">
      <c r="C541" s="261"/>
    </row>
    <row r="542" spans="3:3" s="2" customFormat="1" x14ac:dyDescent="0.15">
      <c r="C542" s="261"/>
    </row>
    <row r="543" spans="3:3" s="2" customFormat="1" x14ac:dyDescent="0.15">
      <c r="C543" s="261"/>
    </row>
    <row r="544" spans="3:3" s="2" customFormat="1" x14ac:dyDescent="0.15">
      <c r="C544" s="261"/>
    </row>
    <row r="545" spans="3:3" s="2" customFormat="1" x14ac:dyDescent="0.15">
      <c r="C545" s="261"/>
    </row>
    <row r="546" spans="3:3" s="2" customFormat="1" x14ac:dyDescent="0.15">
      <c r="C546" s="261"/>
    </row>
    <row r="547" spans="3:3" s="2" customFormat="1" x14ac:dyDescent="0.15">
      <c r="C547" s="261"/>
    </row>
    <row r="548" spans="3:3" s="2" customFormat="1" x14ac:dyDescent="0.15">
      <c r="C548" s="261"/>
    </row>
    <row r="549" spans="3:3" s="2" customFormat="1" x14ac:dyDescent="0.15">
      <c r="C549" s="261"/>
    </row>
    <row r="550" spans="3:3" s="2" customFormat="1" x14ac:dyDescent="0.15">
      <c r="C550" s="261"/>
    </row>
    <row r="551" spans="3:3" s="2" customFormat="1" x14ac:dyDescent="0.15">
      <c r="C551" s="261"/>
    </row>
    <row r="552" spans="3:3" s="2" customFormat="1" x14ac:dyDescent="0.15">
      <c r="C552" s="261"/>
    </row>
    <row r="553" spans="3:3" s="2" customFormat="1" x14ac:dyDescent="0.15">
      <c r="C553" s="261"/>
    </row>
    <row r="554" spans="3:3" s="2" customFormat="1" x14ac:dyDescent="0.15">
      <c r="C554" s="261"/>
    </row>
    <row r="555" spans="3:3" s="2" customFormat="1" x14ac:dyDescent="0.15">
      <c r="C555" s="261"/>
    </row>
    <row r="556" spans="3:3" s="2" customFormat="1" x14ac:dyDescent="0.15">
      <c r="C556" s="261"/>
    </row>
    <row r="557" spans="3:3" s="2" customFormat="1" x14ac:dyDescent="0.15">
      <c r="C557" s="261"/>
    </row>
    <row r="558" spans="3:3" s="2" customFormat="1" x14ac:dyDescent="0.15">
      <c r="C558" s="261"/>
    </row>
    <row r="559" spans="3:3" s="2" customFormat="1" x14ac:dyDescent="0.15">
      <c r="C559" s="261"/>
    </row>
    <row r="560" spans="3:3" s="2" customFormat="1" x14ac:dyDescent="0.15">
      <c r="C560" s="261"/>
    </row>
    <row r="561" spans="3:3" s="2" customFormat="1" x14ac:dyDescent="0.15">
      <c r="C561" s="261"/>
    </row>
    <row r="562" spans="3:3" s="2" customFormat="1" x14ac:dyDescent="0.15">
      <c r="C562" s="261"/>
    </row>
    <row r="563" spans="3:3" s="2" customFormat="1" x14ac:dyDescent="0.15">
      <c r="C563" s="261"/>
    </row>
    <row r="564" spans="3:3" s="2" customFormat="1" x14ac:dyDescent="0.15">
      <c r="C564" s="261"/>
    </row>
    <row r="565" spans="3:3" s="2" customFormat="1" x14ac:dyDescent="0.15">
      <c r="C565" s="261"/>
    </row>
    <row r="566" spans="3:3" s="2" customFormat="1" x14ac:dyDescent="0.15">
      <c r="C566" s="261"/>
    </row>
    <row r="567" spans="3:3" s="2" customFormat="1" x14ac:dyDescent="0.15">
      <c r="C567" s="261"/>
    </row>
    <row r="568" spans="3:3" s="2" customFormat="1" x14ac:dyDescent="0.15">
      <c r="C568" s="261"/>
    </row>
    <row r="569" spans="3:3" s="2" customFormat="1" x14ac:dyDescent="0.15">
      <c r="C569" s="261"/>
    </row>
    <row r="570" spans="3:3" s="2" customFormat="1" x14ac:dyDescent="0.15">
      <c r="C570" s="261"/>
    </row>
    <row r="571" spans="3:3" s="2" customFormat="1" x14ac:dyDescent="0.15">
      <c r="C571" s="261"/>
    </row>
    <row r="572" spans="3:3" s="2" customFormat="1" x14ac:dyDescent="0.15">
      <c r="C572" s="261"/>
    </row>
    <row r="573" spans="3:3" s="2" customFormat="1" x14ac:dyDescent="0.15">
      <c r="C573" s="261"/>
    </row>
    <row r="574" spans="3:3" s="2" customFormat="1" x14ac:dyDescent="0.15">
      <c r="C574" s="261"/>
    </row>
    <row r="575" spans="3:3" s="2" customFormat="1" x14ac:dyDescent="0.15">
      <c r="C575" s="261"/>
    </row>
    <row r="576" spans="3:3" s="2" customFormat="1" x14ac:dyDescent="0.15">
      <c r="C576" s="261"/>
    </row>
    <row r="577" spans="3:3" s="2" customFormat="1" x14ac:dyDescent="0.15">
      <c r="C577" s="261"/>
    </row>
    <row r="578" spans="3:3" s="2" customFormat="1" x14ac:dyDescent="0.15">
      <c r="C578" s="261"/>
    </row>
    <row r="579" spans="3:3" s="2" customFormat="1" x14ac:dyDescent="0.15">
      <c r="C579" s="261"/>
    </row>
    <row r="580" spans="3:3" s="2" customFormat="1" x14ac:dyDescent="0.15">
      <c r="C580" s="261"/>
    </row>
    <row r="581" spans="3:3" s="2" customFormat="1" x14ac:dyDescent="0.15">
      <c r="C581" s="261"/>
    </row>
    <row r="582" spans="3:3" s="2" customFormat="1" x14ac:dyDescent="0.15">
      <c r="C582" s="261"/>
    </row>
    <row r="583" spans="3:3" s="2" customFormat="1" x14ac:dyDescent="0.15">
      <c r="C583" s="261"/>
    </row>
    <row r="584" spans="3:3" s="2" customFormat="1" x14ac:dyDescent="0.15">
      <c r="C584" s="261"/>
    </row>
    <row r="585" spans="3:3" s="2" customFormat="1" x14ac:dyDescent="0.15">
      <c r="C585" s="261"/>
    </row>
    <row r="586" spans="3:3" s="2" customFormat="1" x14ac:dyDescent="0.15">
      <c r="C586" s="261"/>
    </row>
    <row r="587" spans="3:3" s="2" customFormat="1" x14ac:dyDescent="0.15">
      <c r="C587" s="261"/>
    </row>
    <row r="588" spans="3:3" s="2" customFormat="1" x14ac:dyDescent="0.15">
      <c r="C588" s="261"/>
    </row>
    <row r="589" spans="3:3" s="2" customFormat="1" x14ac:dyDescent="0.15">
      <c r="C589" s="261"/>
    </row>
    <row r="590" spans="3:3" s="2" customFormat="1" x14ac:dyDescent="0.15">
      <c r="C590" s="261"/>
    </row>
    <row r="591" spans="3:3" s="2" customFormat="1" x14ac:dyDescent="0.15">
      <c r="C591" s="261"/>
    </row>
    <row r="592" spans="3:3" s="2" customFormat="1" x14ac:dyDescent="0.15">
      <c r="C592" s="261"/>
    </row>
    <row r="593" spans="3:3" s="2" customFormat="1" x14ac:dyDescent="0.15">
      <c r="C593" s="261"/>
    </row>
    <row r="594" spans="3:3" s="2" customFormat="1" x14ac:dyDescent="0.15">
      <c r="C594" s="261"/>
    </row>
    <row r="595" spans="3:3" s="2" customFormat="1" x14ac:dyDescent="0.15">
      <c r="C595" s="261"/>
    </row>
    <row r="596" spans="3:3" s="2" customFormat="1" x14ac:dyDescent="0.15">
      <c r="C596" s="261"/>
    </row>
    <row r="597" spans="3:3" s="2" customFormat="1" x14ac:dyDescent="0.15">
      <c r="C597" s="261"/>
    </row>
    <row r="598" spans="3:3" s="2" customFormat="1" x14ac:dyDescent="0.15">
      <c r="C598" s="261"/>
    </row>
    <row r="599" spans="3:3" s="2" customFormat="1" x14ac:dyDescent="0.15">
      <c r="C599" s="261"/>
    </row>
    <row r="600" spans="3:3" s="2" customFormat="1" x14ac:dyDescent="0.15">
      <c r="C600" s="261"/>
    </row>
    <row r="601" spans="3:3" s="2" customFormat="1" x14ac:dyDescent="0.15">
      <c r="C601" s="261"/>
    </row>
    <row r="602" spans="3:3" s="2" customFormat="1" x14ac:dyDescent="0.15">
      <c r="C602" s="261"/>
    </row>
    <row r="603" spans="3:3" s="2" customFormat="1" x14ac:dyDescent="0.15">
      <c r="C603" s="261"/>
    </row>
    <row r="604" spans="3:3" s="2" customFormat="1" x14ac:dyDescent="0.15">
      <c r="C604" s="261"/>
    </row>
    <row r="605" spans="3:3" s="2" customFormat="1" x14ac:dyDescent="0.15">
      <c r="C605" s="261"/>
    </row>
    <row r="606" spans="3:3" s="2" customFormat="1" x14ac:dyDescent="0.15">
      <c r="C606" s="261"/>
    </row>
    <row r="607" spans="3:3" s="2" customFormat="1" x14ac:dyDescent="0.15">
      <c r="C607" s="261"/>
    </row>
    <row r="608" spans="3:3" s="2" customFormat="1" x14ac:dyDescent="0.15">
      <c r="C608" s="261"/>
    </row>
    <row r="609" spans="3:3" s="2" customFormat="1" x14ac:dyDescent="0.15">
      <c r="C609" s="261"/>
    </row>
    <row r="610" spans="3:3" s="2" customFormat="1" x14ac:dyDescent="0.15">
      <c r="C610" s="261"/>
    </row>
    <row r="611" spans="3:3" s="2" customFormat="1" x14ac:dyDescent="0.15">
      <c r="C611" s="261"/>
    </row>
    <row r="612" spans="3:3" s="2" customFormat="1" x14ac:dyDescent="0.15">
      <c r="C612" s="261"/>
    </row>
    <row r="613" spans="3:3" s="2" customFormat="1" x14ac:dyDescent="0.15">
      <c r="C613" s="261"/>
    </row>
    <row r="614" spans="3:3" s="2" customFormat="1" x14ac:dyDescent="0.15">
      <c r="C614" s="261"/>
    </row>
    <row r="615" spans="3:3" s="2" customFormat="1" x14ac:dyDescent="0.15">
      <c r="C615" s="261"/>
    </row>
    <row r="616" spans="3:3" s="2" customFormat="1" x14ac:dyDescent="0.15">
      <c r="C616" s="261"/>
    </row>
    <row r="617" spans="3:3" s="2" customFormat="1" x14ac:dyDescent="0.15">
      <c r="C617" s="261"/>
    </row>
    <row r="618" spans="3:3" s="2" customFormat="1" x14ac:dyDescent="0.15">
      <c r="C618" s="261"/>
    </row>
    <row r="619" spans="3:3" s="2" customFormat="1" x14ac:dyDescent="0.15">
      <c r="C619" s="261"/>
    </row>
    <row r="620" spans="3:3" s="2" customFormat="1" x14ac:dyDescent="0.15">
      <c r="C620" s="261"/>
    </row>
    <row r="621" spans="3:3" s="2" customFormat="1" x14ac:dyDescent="0.15">
      <c r="C621" s="261"/>
    </row>
    <row r="622" spans="3:3" s="2" customFormat="1" x14ac:dyDescent="0.15">
      <c r="C622" s="261"/>
    </row>
    <row r="623" spans="3:3" s="2" customFormat="1" x14ac:dyDescent="0.15">
      <c r="C623" s="261"/>
    </row>
    <row r="624" spans="3:3" s="2" customFormat="1" x14ac:dyDescent="0.15">
      <c r="C624" s="261"/>
    </row>
    <row r="625" spans="3:3" s="2" customFormat="1" x14ac:dyDescent="0.15">
      <c r="C625" s="261"/>
    </row>
    <row r="626" spans="3:3" s="2" customFormat="1" x14ac:dyDescent="0.15">
      <c r="C626" s="261"/>
    </row>
    <row r="627" spans="3:3" s="2" customFormat="1" x14ac:dyDescent="0.15">
      <c r="C627" s="261"/>
    </row>
    <row r="628" spans="3:3" s="2" customFormat="1" x14ac:dyDescent="0.15">
      <c r="C628" s="261"/>
    </row>
    <row r="629" spans="3:3" s="2" customFormat="1" x14ac:dyDescent="0.15">
      <c r="C629" s="261"/>
    </row>
    <row r="630" spans="3:3" s="2" customFormat="1" x14ac:dyDescent="0.15">
      <c r="C630" s="261"/>
    </row>
    <row r="631" spans="3:3" s="2" customFormat="1" x14ac:dyDescent="0.15">
      <c r="C631" s="261"/>
    </row>
    <row r="632" spans="3:3" s="2" customFormat="1" x14ac:dyDescent="0.15">
      <c r="C632" s="261"/>
    </row>
    <row r="633" spans="3:3" s="2" customFormat="1" x14ac:dyDescent="0.15">
      <c r="C633" s="261"/>
    </row>
    <row r="634" spans="3:3" s="2" customFormat="1" x14ac:dyDescent="0.15">
      <c r="C634" s="261"/>
    </row>
    <row r="635" spans="3:3" s="2" customFormat="1" x14ac:dyDescent="0.15">
      <c r="C635" s="261"/>
    </row>
    <row r="636" spans="3:3" s="2" customFormat="1" x14ac:dyDescent="0.15">
      <c r="C636" s="261"/>
    </row>
    <row r="637" spans="3:3" s="2" customFormat="1" x14ac:dyDescent="0.15">
      <c r="C637" s="261"/>
    </row>
    <row r="638" spans="3:3" s="2" customFormat="1" x14ac:dyDescent="0.15">
      <c r="C638" s="261"/>
    </row>
    <row r="639" spans="3:3" s="2" customFormat="1" x14ac:dyDescent="0.15">
      <c r="C639" s="261"/>
    </row>
    <row r="640" spans="3:3" s="2" customFormat="1" x14ac:dyDescent="0.15">
      <c r="C640" s="261"/>
    </row>
    <row r="641" spans="3:3" s="2" customFormat="1" x14ac:dyDescent="0.15">
      <c r="C641" s="261"/>
    </row>
    <row r="642" spans="3:3" s="2" customFormat="1" x14ac:dyDescent="0.15">
      <c r="C642" s="261"/>
    </row>
    <row r="643" spans="3:3" s="2" customFormat="1" x14ac:dyDescent="0.15">
      <c r="C643" s="261"/>
    </row>
    <row r="644" spans="3:3" s="2" customFormat="1" x14ac:dyDescent="0.15">
      <c r="C644" s="261"/>
    </row>
    <row r="645" spans="3:3" s="2" customFormat="1" x14ac:dyDescent="0.15">
      <c r="C645" s="261"/>
    </row>
    <row r="646" spans="3:3" s="2" customFormat="1" x14ac:dyDescent="0.15">
      <c r="C646" s="261"/>
    </row>
    <row r="647" spans="3:3" s="2" customFormat="1" x14ac:dyDescent="0.15">
      <c r="C647" s="261"/>
    </row>
    <row r="648" spans="3:3" s="2" customFormat="1" x14ac:dyDescent="0.15">
      <c r="C648" s="261"/>
    </row>
    <row r="649" spans="3:3" s="2" customFormat="1" x14ac:dyDescent="0.15">
      <c r="C649" s="261"/>
    </row>
    <row r="650" spans="3:3" s="2" customFormat="1" x14ac:dyDescent="0.15">
      <c r="C650" s="261"/>
    </row>
    <row r="651" spans="3:3" s="2" customFormat="1" x14ac:dyDescent="0.15">
      <c r="C651" s="261"/>
    </row>
    <row r="652" spans="3:3" s="2" customFormat="1" x14ac:dyDescent="0.15">
      <c r="C652" s="261"/>
    </row>
    <row r="653" spans="3:3" s="2" customFormat="1" x14ac:dyDescent="0.15">
      <c r="C653" s="261"/>
    </row>
    <row r="654" spans="3:3" s="2" customFormat="1" x14ac:dyDescent="0.15">
      <c r="C654" s="261"/>
    </row>
    <row r="655" spans="3:3" s="2" customFormat="1" x14ac:dyDescent="0.15">
      <c r="C655" s="261"/>
    </row>
    <row r="656" spans="3:3" s="2" customFormat="1" x14ac:dyDescent="0.15">
      <c r="C656" s="261"/>
    </row>
    <row r="657" spans="3:3" s="2" customFormat="1" x14ac:dyDescent="0.15">
      <c r="C657" s="261"/>
    </row>
    <row r="658" spans="3:3" s="2" customFormat="1" x14ac:dyDescent="0.15">
      <c r="C658" s="261"/>
    </row>
    <row r="659" spans="3:3" s="2" customFormat="1" x14ac:dyDescent="0.15">
      <c r="C659" s="261"/>
    </row>
    <row r="660" spans="3:3" s="2" customFormat="1" x14ac:dyDescent="0.15">
      <c r="C660" s="261"/>
    </row>
    <row r="661" spans="3:3" s="2" customFormat="1" x14ac:dyDescent="0.15">
      <c r="C661" s="261"/>
    </row>
    <row r="662" spans="3:3" s="2" customFormat="1" x14ac:dyDescent="0.15">
      <c r="C662" s="261"/>
    </row>
    <row r="663" spans="3:3" s="2" customFormat="1" x14ac:dyDescent="0.15">
      <c r="C663" s="261"/>
    </row>
    <row r="664" spans="3:3" s="2" customFormat="1" x14ac:dyDescent="0.15">
      <c r="C664" s="261"/>
    </row>
    <row r="665" spans="3:3" s="2" customFormat="1" x14ac:dyDescent="0.15">
      <c r="C665" s="261"/>
    </row>
    <row r="666" spans="3:3" s="2" customFormat="1" x14ac:dyDescent="0.15">
      <c r="C666" s="261"/>
    </row>
    <row r="667" spans="3:3" s="2" customFormat="1" x14ac:dyDescent="0.15">
      <c r="C667" s="261"/>
    </row>
    <row r="668" spans="3:3" s="2" customFormat="1" x14ac:dyDescent="0.15">
      <c r="C668" s="261"/>
    </row>
    <row r="669" spans="3:3" s="2" customFormat="1" x14ac:dyDescent="0.15">
      <c r="C669" s="261"/>
    </row>
    <row r="670" spans="3:3" s="2" customFormat="1" x14ac:dyDescent="0.15">
      <c r="C670" s="261"/>
    </row>
    <row r="671" spans="3:3" s="2" customFormat="1" x14ac:dyDescent="0.15">
      <c r="C671" s="261"/>
    </row>
    <row r="672" spans="3:3" s="2" customFormat="1" x14ac:dyDescent="0.15">
      <c r="C672" s="261"/>
    </row>
    <row r="673" spans="3:3" s="2" customFormat="1" x14ac:dyDescent="0.15">
      <c r="C673" s="261"/>
    </row>
    <row r="674" spans="3:3" s="2" customFormat="1" x14ac:dyDescent="0.15">
      <c r="C674" s="261"/>
    </row>
    <row r="675" spans="3:3" s="2" customFormat="1" x14ac:dyDescent="0.15">
      <c r="C675" s="261"/>
    </row>
    <row r="676" spans="3:3" s="2" customFormat="1" x14ac:dyDescent="0.15">
      <c r="C676" s="261"/>
    </row>
    <row r="677" spans="3:3" s="2" customFormat="1" x14ac:dyDescent="0.15">
      <c r="C677" s="261"/>
    </row>
    <row r="678" spans="3:3" s="2" customFormat="1" x14ac:dyDescent="0.15">
      <c r="C678" s="261"/>
    </row>
    <row r="679" spans="3:3" s="2" customFormat="1" x14ac:dyDescent="0.15">
      <c r="C679" s="261"/>
    </row>
    <row r="680" spans="3:3" s="2" customFormat="1" x14ac:dyDescent="0.15">
      <c r="C680" s="261"/>
    </row>
    <row r="681" spans="3:3" s="2" customFormat="1" x14ac:dyDescent="0.15">
      <c r="C681" s="261"/>
    </row>
    <row r="682" spans="3:3" s="2" customFormat="1" x14ac:dyDescent="0.15">
      <c r="C682" s="261"/>
    </row>
    <row r="683" spans="3:3" s="2" customFormat="1" x14ac:dyDescent="0.15">
      <c r="C683" s="261"/>
    </row>
    <row r="684" spans="3:3" s="2" customFormat="1" x14ac:dyDescent="0.15">
      <c r="C684" s="261"/>
    </row>
    <row r="685" spans="3:3" s="2" customFormat="1" x14ac:dyDescent="0.15">
      <c r="C685" s="261"/>
    </row>
    <row r="686" spans="3:3" s="2" customFormat="1" x14ac:dyDescent="0.15">
      <c r="C686" s="261"/>
    </row>
    <row r="687" spans="3:3" s="2" customFormat="1" x14ac:dyDescent="0.15">
      <c r="C687" s="261"/>
    </row>
    <row r="688" spans="3:3" s="2" customFormat="1" x14ac:dyDescent="0.15">
      <c r="C688" s="261"/>
    </row>
    <row r="689" spans="3:3" s="2" customFormat="1" x14ac:dyDescent="0.15">
      <c r="C689" s="261"/>
    </row>
    <row r="690" spans="3:3" s="2" customFormat="1" x14ac:dyDescent="0.15">
      <c r="C690" s="261"/>
    </row>
    <row r="691" spans="3:3" s="2" customFormat="1" x14ac:dyDescent="0.15">
      <c r="C691" s="261"/>
    </row>
    <row r="692" spans="3:3" s="2" customFormat="1" x14ac:dyDescent="0.15">
      <c r="C692" s="261"/>
    </row>
    <row r="693" spans="3:3" s="2" customFormat="1" x14ac:dyDescent="0.15">
      <c r="C693" s="261"/>
    </row>
    <row r="694" spans="3:3" s="2" customFormat="1" x14ac:dyDescent="0.15">
      <c r="C694" s="261"/>
    </row>
    <row r="695" spans="3:3" s="2" customFormat="1" x14ac:dyDescent="0.15">
      <c r="C695" s="261"/>
    </row>
    <row r="696" spans="3:3" s="2" customFormat="1" x14ac:dyDescent="0.15">
      <c r="C696" s="261"/>
    </row>
    <row r="697" spans="3:3" s="2" customFormat="1" x14ac:dyDescent="0.15">
      <c r="C697" s="261"/>
    </row>
    <row r="698" spans="3:3" s="2" customFormat="1" x14ac:dyDescent="0.15">
      <c r="C698" s="261"/>
    </row>
    <row r="699" spans="3:3" s="2" customFormat="1" x14ac:dyDescent="0.15">
      <c r="C699" s="261"/>
    </row>
    <row r="700" spans="3:3" s="2" customFormat="1" x14ac:dyDescent="0.15">
      <c r="C700" s="261"/>
    </row>
    <row r="701" spans="3:3" s="2" customFormat="1" x14ac:dyDescent="0.15">
      <c r="C701" s="261"/>
    </row>
    <row r="702" spans="3:3" s="2" customFormat="1" x14ac:dyDescent="0.15">
      <c r="C702" s="261"/>
    </row>
    <row r="703" spans="3:3" s="2" customFormat="1" x14ac:dyDescent="0.15">
      <c r="C703" s="261"/>
    </row>
    <row r="704" spans="3:3" s="2" customFormat="1" x14ac:dyDescent="0.15">
      <c r="C704" s="261"/>
    </row>
    <row r="705" spans="3:3" s="2" customFormat="1" x14ac:dyDescent="0.15">
      <c r="C705" s="261"/>
    </row>
    <row r="706" spans="3:3" s="2" customFormat="1" x14ac:dyDescent="0.15">
      <c r="C706" s="261"/>
    </row>
    <row r="707" spans="3:3" s="2" customFormat="1" x14ac:dyDescent="0.15">
      <c r="C707" s="261"/>
    </row>
    <row r="708" spans="3:3" s="2" customFormat="1" x14ac:dyDescent="0.15">
      <c r="C708" s="261"/>
    </row>
    <row r="709" spans="3:3" s="2" customFormat="1" x14ac:dyDescent="0.15">
      <c r="C709" s="261"/>
    </row>
    <row r="710" spans="3:3" s="2" customFormat="1" x14ac:dyDescent="0.15">
      <c r="C710" s="261"/>
    </row>
    <row r="711" spans="3:3" s="2" customFormat="1" x14ac:dyDescent="0.15">
      <c r="C711" s="261"/>
    </row>
    <row r="712" spans="3:3" s="2" customFormat="1" x14ac:dyDescent="0.15">
      <c r="C712" s="261"/>
    </row>
    <row r="713" spans="3:3" s="2" customFormat="1" x14ac:dyDescent="0.15">
      <c r="C713" s="261"/>
    </row>
    <row r="714" spans="3:3" s="2" customFormat="1" x14ac:dyDescent="0.15">
      <c r="C714" s="261"/>
    </row>
    <row r="715" spans="3:3" s="2" customFormat="1" x14ac:dyDescent="0.15">
      <c r="C715" s="261"/>
    </row>
    <row r="716" spans="3:3" s="2" customFormat="1" x14ac:dyDescent="0.15">
      <c r="C716" s="261"/>
    </row>
    <row r="717" spans="3:3" s="2" customFormat="1" x14ac:dyDescent="0.15">
      <c r="C717" s="261"/>
    </row>
    <row r="718" spans="3:3" s="2" customFormat="1" x14ac:dyDescent="0.15">
      <c r="C718" s="261"/>
    </row>
    <row r="719" spans="3:3" s="2" customFormat="1" x14ac:dyDescent="0.15">
      <c r="C719" s="261"/>
    </row>
    <row r="720" spans="3:3" s="2" customFormat="1" x14ac:dyDescent="0.15">
      <c r="C720" s="261"/>
    </row>
    <row r="721" spans="3:3" s="2" customFormat="1" x14ac:dyDescent="0.15">
      <c r="C721" s="261"/>
    </row>
    <row r="722" spans="3:3" s="2" customFormat="1" x14ac:dyDescent="0.15">
      <c r="C722" s="261"/>
    </row>
    <row r="723" spans="3:3" s="2" customFormat="1" x14ac:dyDescent="0.15">
      <c r="C723" s="261"/>
    </row>
    <row r="724" spans="3:3" s="2" customFormat="1" x14ac:dyDescent="0.15">
      <c r="C724" s="261"/>
    </row>
    <row r="725" spans="3:3" s="2" customFormat="1" x14ac:dyDescent="0.15">
      <c r="C725" s="261"/>
    </row>
    <row r="726" spans="3:3" s="2" customFormat="1" x14ac:dyDescent="0.15">
      <c r="C726" s="261"/>
    </row>
    <row r="727" spans="3:3" s="2" customFormat="1" x14ac:dyDescent="0.15">
      <c r="C727" s="261"/>
    </row>
    <row r="728" spans="3:3" s="2" customFormat="1" x14ac:dyDescent="0.15">
      <c r="C728" s="261"/>
    </row>
    <row r="729" spans="3:3" s="2" customFormat="1" x14ac:dyDescent="0.15">
      <c r="C729" s="261"/>
    </row>
    <row r="730" spans="3:3" s="2" customFormat="1" x14ac:dyDescent="0.15">
      <c r="C730" s="261"/>
    </row>
    <row r="731" spans="3:3" s="2" customFormat="1" x14ac:dyDescent="0.15">
      <c r="C731" s="261"/>
    </row>
    <row r="732" spans="3:3" s="2" customFormat="1" x14ac:dyDescent="0.15">
      <c r="C732" s="261"/>
    </row>
    <row r="733" spans="3:3" s="2" customFormat="1" x14ac:dyDescent="0.15">
      <c r="C733" s="261"/>
    </row>
    <row r="734" spans="3:3" s="2" customFormat="1" x14ac:dyDescent="0.15">
      <c r="C734" s="261"/>
    </row>
    <row r="735" spans="3:3" s="2" customFormat="1" x14ac:dyDescent="0.15">
      <c r="C735" s="261"/>
    </row>
    <row r="736" spans="3:3" s="2" customFormat="1" x14ac:dyDescent="0.15">
      <c r="C736" s="261"/>
    </row>
    <row r="737" spans="3:3" s="2" customFormat="1" x14ac:dyDescent="0.15">
      <c r="C737" s="261"/>
    </row>
    <row r="738" spans="3:3" s="2" customFormat="1" x14ac:dyDescent="0.15">
      <c r="C738" s="261"/>
    </row>
    <row r="739" spans="3:3" s="2" customFormat="1" x14ac:dyDescent="0.15">
      <c r="C739" s="261"/>
    </row>
    <row r="740" spans="3:3" s="2" customFormat="1" x14ac:dyDescent="0.15">
      <c r="C740" s="261"/>
    </row>
    <row r="741" spans="3:3" s="2" customFormat="1" x14ac:dyDescent="0.15">
      <c r="C741" s="261"/>
    </row>
    <row r="742" spans="3:3" s="2" customFormat="1" x14ac:dyDescent="0.15">
      <c r="C742" s="261"/>
    </row>
    <row r="743" spans="3:3" s="2" customFormat="1" x14ac:dyDescent="0.15">
      <c r="C743" s="261"/>
    </row>
    <row r="744" spans="3:3" s="2" customFormat="1" x14ac:dyDescent="0.15">
      <c r="C744" s="261"/>
    </row>
    <row r="745" spans="3:3" s="2" customFormat="1" x14ac:dyDescent="0.15">
      <c r="C745" s="261"/>
    </row>
    <row r="746" spans="3:3" s="2" customFormat="1" x14ac:dyDescent="0.15">
      <c r="C746" s="261"/>
    </row>
    <row r="747" spans="3:3" s="2" customFormat="1" x14ac:dyDescent="0.15">
      <c r="C747" s="261"/>
    </row>
    <row r="748" spans="3:3" s="2" customFormat="1" x14ac:dyDescent="0.15">
      <c r="C748" s="261"/>
    </row>
    <row r="749" spans="3:3" s="2" customFormat="1" x14ac:dyDescent="0.15">
      <c r="C749" s="261"/>
    </row>
    <row r="750" spans="3:3" s="2" customFormat="1" x14ac:dyDescent="0.15">
      <c r="C750" s="261"/>
    </row>
    <row r="751" spans="3:3" s="2" customFormat="1" x14ac:dyDescent="0.15">
      <c r="C751" s="261"/>
    </row>
    <row r="752" spans="3:3" s="2" customFormat="1" x14ac:dyDescent="0.15">
      <c r="C752" s="261"/>
    </row>
    <row r="753" spans="3:3" s="2" customFormat="1" x14ac:dyDescent="0.15">
      <c r="C753" s="261"/>
    </row>
    <row r="754" spans="3:3" s="2" customFormat="1" x14ac:dyDescent="0.15">
      <c r="C754" s="261"/>
    </row>
    <row r="755" spans="3:3" s="2" customFormat="1" x14ac:dyDescent="0.15">
      <c r="C755" s="261"/>
    </row>
    <row r="756" spans="3:3" s="2" customFormat="1" x14ac:dyDescent="0.15">
      <c r="C756" s="261"/>
    </row>
    <row r="757" spans="3:3" s="2" customFormat="1" x14ac:dyDescent="0.15">
      <c r="C757" s="261"/>
    </row>
    <row r="758" spans="3:3" s="2" customFormat="1" x14ac:dyDescent="0.15">
      <c r="C758" s="261"/>
    </row>
    <row r="759" spans="3:3" s="2" customFormat="1" x14ac:dyDescent="0.15">
      <c r="C759" s="261"/>
    </row>
    <row r="760" spans="3:3" s="2" customFormat="1" x14ac:dyDescent="0.15">
      <c r="C760" s="261"/>
    </row>
    <row r="761" spans="3:3" s="2" customFormat="1" x14ac:dyDescent="0.15">
      <c r="C761" s="261"/>
    </row>
    <row r="762" spans="3:3" s="2" customFormat="1" x14ac:dyDescent="0.15">
      <c r="C762" s="261"/>
    </row>
    <row r="763" spans="3:3" s="2" customFormat="1" x14ac:dyDescent="0.15">
      <c r="C763" s="261"/>
    </row>
    <row r="764" spans="3:3" s="2" customFormat="1" x14ac:dyDescent="0.15">
      <c r="C764" s="261"/>
    </row>
    <row r="765" spans="3:3" s="2" customFormat="1" x14ac:dyDescent="0.15">
      <c r="C765" s="261"/>
    </row>
    <row r="766" spans="3:3" s="2" customFormat="1" x14ac:dyDescent="0.15">
      <c r="C766" s="261"/>
    </row>
    <row r="767" spans="3:3" s="2" customFormat="1" x14ac:dyDescent="0.15">
      <c r="C767" s="261"/>
    </row>
    <row r="768" spans="3:3" s="2" customFormat="1" x14ac:dyDescent="0.15">
      <c r="C768" s="261"/>
    </row>
    <row r="769" spans="3:3" s="2" customFormat="1" x14ac:dyDescent="0.15">
      <c r="C769" s="261"/>
    </row>
    <row r="770" spans="3:3" s="2" customFormat="1" x14ac:dyDescent="0.15">
      <c r="C770" s="261"/>
    </row>
    <row r="771" spans="3:3" s="2" customFormat="1" x14ac:dyDescent="0.15">
      <c r="C771" s="261"/>
    </row>
    <row r="772" spans="3:3" s="2" customFormat="1" x14ac:dyDescent="0.15">
      <c r="C772" s="261"/>
    </row>
    <row r="773" spans="3:3" s="2" customFormat="1" x14ac:dyDescent="0.15">
      <c r="C773" s="261"/>
    </row>
    <row r="774" spans="3:3" s="2" customFormat="1" x14ac:dyDescent="0.15">
      <c r="C774" s="261"/>
    </row>
    <row r="775" spans="3:3" s="2" customFormat="1" x14ac:dyDescent="0.15">
      <c r="C775" s="261"/>
    </row>
    <row r="776" spans="3:3" s="2" customFormat="1" x14ac:dyDescent="0.15">
      <c r="C776" s="261"/>
    </row>
    <row r="777" spans="3:3" s="2" customFormat="1" x14ac:dyDescent="0.15">
      <c r="C777" s="261"/>
    </row>
    <row r="778" spans="3:3" s="2" customFormat="1" x14ac:dyDescent="0.15">
      <c r="C778" s="261"/>
    </row>
    <row r="779" spans="3:3" s="2" customFormat="1" x14ac:dyDescent="0.15">
      <c r="C779" s="261"/>
    </row>
    <row r="780" spans="3:3" s="2" customFormat="1" x14ac:dyDescent="0.15">
      <c r="C780" s="261"/>
    </row>
    <row r="781" spans="3:3" s="2" customFormat="1" x14ac:dyDescent="0.15">
      <c r="C781" s="261"/>
    </row>
    <row r="782" spans="3:3" s="2" customFormat="1" x14ac:dyDescent="0.15">
      <c r="C782" s="261"/>
    </row>
    <row r="783" spans="3:3" s="2" customFormat="1" x14ac:dyDescent="0.15">
      <c r="C783" s="261"/>
    </row>
    <row r="784" spans="3:3" s="2" customFormat="1" x14ac:dyDescent="0.15">
      <c r="C784" s="261"/>
    </row>
    <row r="785" spans="3:3" s="2" customFormat="1" x14ac:dyDescent="0.15">
      <c r="C785" s="261"/>
    </row>
    <row r="786" spans="3:3" s="2" customFormat="1" x14ac:dyDescent="0.15">
      <c r="C786" s="261"/>
    </row>
    <row r="787" spans="3:3" s="2" customFormat="1" x14ac:dyDescent="0.15">
      <c r="C787" s="261"/>
    </row>
    <row r="788" spans="3:3" s="2" customFormat="1" x14ac:dyDescent="0.15">
      <c r="C788" s="261"/>
    </row>
    <row r="789" spans="3:3" s="2" customFormat="1" x14ac:dyDescent="0.15">
      <c r="C789" s="261"/>
    </row>
    <row r="790" spans="3:3" s="2" customFormat="1" x14ac:dyDescent="0.15">
      <c r="C790" s="261"/>
    </row>
    <row r="791" spans="3:3" s="2" customFormat="1" x14ac:dyDescent="0.15">
      <c r="C791" s="261"/>
    </row>
    <row r="792" spans="3:3" s="2" customFormat="1" x14ac:dyDescent="0.15">
      <c r="C792" s="261"/>
    </row>
    <row r="793" spans="3:3" s="2" customFormat="1" x14ac:dyDescent="0.15">
      <c r="C793" s="261"/>
    </row>
    <row r="794" spans="3:3" s="2" customFormat="1" x14ac:dyDescent="0.15">
      <c r="C794" s="261"/>
    </row>
    <row r="795" spans="3:3" s="2" customFormat="1" x14ac:dyDescent="0.15">
      <c r="C795" s="261"/>
    </row>
    <row r="796" spans="3:3" s="2" customFormat="1" x14ac:dyDescent="0.15">
      <c r="C796" s="261"/>
    </row>
    <row r="797" spans="3:3" s="2" customFormat="1" x14ac:dyDescent="0.15">
      <c r="C797" s="261"/>
    </row>
    <row r="798" spans="3:3" s="2" customFormat="1" x14ac:dyDescent="0.15">
      <c r="C798" s="261"/>
    </row>
    <row r="799" spans="3:3" s="2" customFormat="1" x14ac:dyDescent="0.15">
      <c r="C799" s="261"/>
    </row>
    <row r="800" spans="3:3" s="2" customFormat="1" x14ac:dyDescent="0.15">
      <c r="C800" s="261"/>
    </row>
    <row r="801" spans="3:3" s="2" customFormat="1" x14ac:dyDescent="0.15">
      <c r="C801" s="261"/>
    </row>
    <row r="802" spans="3:3" s="2" customFormat="1" x14ac:dyDescent="0.15">
      <c r="C802" s="261"/>
    </row>
    <row r="803" spans="3:3" s="2" customFormat="1" x14ac:dyDescent="0.15">
      <c r="C803" s="261"/>
    </row>
    <row r="804" spans="3:3" s="2" customFormat="1" x14ac:dyDescent="0.15">
      <c r="C804" s="261"/>
    </row>
    <row r="805" spans="3:3" s="2" customFormat="1" x14ac:dyDescent="0.15">
      <c r="C805" s="261"/>
    </row>
    <row r="806" spans="3:3" s="2" customFormat="1" x14ac:dyDescent="0.15">
      <c r="C806" s="261"/>
    </row>
    <row r="807" spans="3:3" s="2" customFormat="1" x14ac:dyDescent="0.15">
      <c r="C807" s="261"/>
    </row>
    <row r="808" spans="3:3" s="2" customFormat="1" x14ac:dyDescent="0.15">
      <c r="C808" s="261"/>
    </row>
    <row r="809" spans="3:3" s="2" customFormat="1" x14ac:dyDescent="0.15">
      <c r="C809" s="261"/>
    </row>
    <row r="810" spans="3:3" s="2" customFormat="1" x14ac:dyDescent="0.15">
      <c r="C810" s="261"/>
    </row>
    <row r="811" spans="3:3" s="2" customFormat="1" x14ac:dyDescent="0.15">
      <c r="C811" s="261"/>
    </row>
    <row r="812" spans="3:3" s="2" customFormat="1" x14ac:dyDescent="0.15">
      <c r="C812" s="261"/>
    </row>
    <row r="813" spans="3:3" s="2" customFormat="1" x14ac:dyDescent="0.15">
      <c r="C813" s="261"/>
    </row>
    <row r="814" spans="3:3" s="2" customFormat="1" x14ac:dyDescent="0.15">
      <c r="C814" s="261"/>
    </row>
    <row r="815" spans="3:3" s="2" customFormat="1" x14ac:dyDescent="0.15">
      <c r="C815" s="261"/>
    </row>
    <row r="816" spans="3:3" s="2" customFormat="1" x14ac:dyDescent="0.15">
      <c r="C816" s="261"/>
    </row>
    <row r="817" spans="3:3" s="2" customFormat="1" x14ac:dyDescent="0.15">
      <c r="C817" s="261"/>
    </row>
    <row r="818" spans="3:3" s="2" customFormat="1" x14ac:dyDescent="0.15">
      <c r="C818" s="261"/>
    </row>
    <row r="819" spans="3:3" s="2" customFormat="1" x14ac:dyDescent="0.15">
      <c r="C819" s="261"/>
    </row>
    <row r="820" spans="3:3" s="2" customFormat="1" x14ac:dyDescent="0.15">
      <c r="C820" s="261"/>
    </row>
    <row r="821" spans="3:3" s="2" customFormat="1" x14ac:dyDescent="0.15">
      <c r="C821" s="261"/>
    </row>
    <row r="822" spans="3:3" s="2" customFormat="1" x14ac:dyDescent="0.15">
      <c r="C822" s="261"/>
    </row>
    <row r="823" spans="3:3" s="2" customFormat="1" x14ac:dyDescent="0.15">
      <c r="C823" s="261"/>
    </row>
    <row r="824" spans="3:3" s="2" customFormat="1" x14ac:dyDescent="0.15">
      <c r="C824" s="261"/>
    </row>
    <row r="825" spans="3:3" s="2" customFormat="1" x14ac:dyDescent="0.15">
      <c r="C825" s="261"/>
    </row>
    <row r="826" spans="3:3" s="2" customFormat="1" x14ac:dyDescent="0.15">
      <c r="C826" s="261"/>
    </row>
    <row r="827" spans="3:3" s="2" customFormat="1" x14ac:dyDescent="0.15">
      <c r="C827" s="261"/>
    </row>
    <row r="828" spans="3:3" s="2" customFormat="1" x14ac:dyDescent="0.15">
      <c r="C828" s="261"/>
    </row>
    <row r="829" spans="3:3" s="2" customFormat="1" x14ac:dyDescent="0.15">
      <c r="C829" s="261"/>
    </row>
    <row r="830" spans="3:3" s="2" customFormat="1" x14ac:dyDescent="0.15">
      <c r="C830" s="261"/>
    </row>
    <row r="831" spans="3:3" s="2" customFormat="1" x14ac:dyDescent="0.15">
      <c r="C831" s="261"/>
    </row>
    <row r="832" spans="3:3" s="2" customFormat="1" x14ac:dyDescent="0.15">
      <c r="C832" s="261"/>
    </row>
    <row r="833" spans="3:3" s="2" customFormat="1" x14ac:dyDescent="0.15">
      <c r="C833" s="261"/>
    </row>
    <row r="834" spans="3:3" s="2" customFormat="1" x14ac:dyDescent="0.15">
      <c r="C834" s="261"/>
    </row>
    <row r="835" spans="3:3" s="2" customFormat="1" x14ac:dyDescent="0.15">
      <c r="C835" s="261"/>
    </row>
    <row r="836" spans="3:3" s="2" customFormat="1" x14ac:dyDescent="0.15">
      <c r="C836" s="261"/>
    </row>
    <row r="837" spans="3:3" s="2" customFormat="1" x14ac:dyDescent="0.15">
      <c r="C837" s="261"/>
    </row>
    <row r="838" spans="3:3" s="2" customFormat="1" x14ac:dyDescent="0.15">
      <c r="C838" s="261"/>
    </row>
    <row r="839" spans="3:3" s="2" customFormat="1" x14ac:dyDescent="0.15">
      <c r="C839" s="261"/>
    </row>
    <row r="840" spans="3:3" s="2" customFormat="1" x14ac:dyDescent="0.15">
      <c r="C840" s="261"/>
    </row>
    <row r="841" spans="3:3" s="2" customFormat="1" x14ac:dyDescent="0.15">
      <c r="C841" s="261"/>
    </row>
    <row r="842" spans="3:3" s="2" customFormat="1" x14ac:dyDescent="0.15">
      <c r="C842" s="261"/>
    </row>
    <row r="843" spans="3:3" s="2" customFormat="1" x14ac:dyDescent="0.15">
      <c r="C843" s="261"/>
    </row>
    <row r="844" spans="3:3" s="2" customFormat="1" x14ac:dyDescent="0.15">
      <c r="C844" s="261"/>
    </row>
    <row r="845" spans="3:3" s="2" customFormat="1" x14ac:dyDescent="0.15">
      <c r="C845" s="261"/>
    </row>
    <row r="846" spans="3:3" s="2" customFormat="1" x14ac:dyDescent="0.15">
      <c r="C846" s="261"/>
    </row>
    <row r="847" spans="3:3" s="2" customFormat="1" x14ac:dyDescent="0.15">
      <c r="C847" s="261"/>
    </row>
    <row r="848" spans="3:3" s="2" customFormat="1" x14ac:dyDescent="0.15">
      <c r="C848" s="261"/>
    </row>
    <row r="849" spans="3:3" s="2" customFormat="1" x14ac:dyDescent="0.15">
      <c r="C849" s="261"/>
    </row>
    <row r="850" spans="3:3" s="2" customFormat="1" x14ac:dyDescent="0.15">
      <c r="C850" s="261"/>
    </row>
    <row r="851" spans="3:3" s="2" customFormat="1" x14ac:dyDescent="0.15">
      <c r="C851" s="261"/>
    </row>
    <row r="852" spans="3:3" s="2" customFormat="1" x14ac:dyDescent="0.15">
      <c r="C852" s="261"/>
    </row>
    <row r="853" spans="3:3" s="2" customFormat="1" x14ac:dyDescent="0.15">
      <c r="C853" s="261"/>
    </row>
    <row r="854" spans="3:3" s="2" customFormat="1" x14ac:dyDescent="0.15">
      <c r="C854" s="261"/>
    </row>
    <row r="855" spans="3:3" s="2" customFormat="1" x14ac:dyDescent="0.15">
      <c r="C855" s="261"/>
    </row>
    <row r="856" spans="3:3" s="2" customFormat="1" x14ac:dyDescent="0.15">
      <c r="C856" s="261"/>
    </row>
    <row r="857" spans="3:3" s="2" customFormat="1" x14ac:dyDescent="0.15">
      <c r="C857" s="261"/>
    </row>
    <row r="858" spans="3:3" s="2" customFormat="1" x14ac:dyDescent="0.15">
      <c r="C858" s="261"/>
    </row>
    <row r="859" spans="3:3" s="2" customFormat="1" x14ac:dyDescent="0.15">
      <c r="C859" s="261"/>
    </row>
    <row r="860" spans="3:3" s="2" customFormat="1" x14ac:dyDescent="0.15">
      <c r="C860" s="261"/>
    </row>
    <row r="861" spans="3:3" s="2" customFormat="1" x14ac:dyDescent="0.15">
      <c r="C861" s="261"/>
    </row>
    <row r="862" spans="3:3" s="2" customFormat="1" x14ac:dyDescent="0.15">
      <c r="C862" s="261"/>
    </row>
    <row r="863" spans="3:3" s="2" customFormat="1" x14ac:dyDescent="0.15">
      <c r="C863" s="261"/>
    </row>
    <row r="864" spans="3:3" s="2" customFormat="1" x14ac:dyDescent="0.15">
      <c r="C864" s="261"/>
    </row>
    <row r="865" spans="3:3" s="2" customFormat="1" x14ac:dyDescent="0.15">
      <c r="C865" s="261"/>
    </row>
    <row r="866" spans="3:3" s="2" customFormat="1" x14ac:dyDescent="0.15">
      <c r="C866" s="261"/>
    </row>
    <row r="867" spans="3:3" s="2" customFormat="1" x14ac:dyDescent="0.15">
      <c r="C867" s="261"/>
    </row>
    <row r="868" spans="3:3" s="2" customFormat="1" x14ac:dyDescent="0.15">
      <c r="C868" s="261"/>
    </row>
    <row r="869" spans="3:3" s="2" customFormat="1" x14ac:dyDescent="0.15">
      <c r="C869" s="261"/>
    </row>
    <row r="870" spans="3:3" s="2" customFormat="1" x14ac:dyDescent="0.15">
      <c r="C870" s="261"/>
    </row>
    <row r="871" spans="3:3" s="2" customFormat="1" x14ac:dyDescent="0.15">
      <c r="C871" s="261"/>
    </row>
    <row r="872" spans="3:3" s="2" customFormat="1" x14ac:dyDescent="0.15">
      <c r="C872" s="261"/>
    </row>
    <row r="873" spans="3:3" s="2" customFormat="1" x14ac:dyDescent="0.15">
      <c r="C873" s="261"/>
    </row>
    <row r="874" spans="3:3" s="2" customFormat="1" x14ac:dyDescent="0.15">
      <c r="C874" s="261"/>
    </row>
    <row r="875" spans="3:3" s="2" customFormat="1" x14ac:dyDescent="0.15">
      <c r="C875" s="261"/>
    </row>
    <row r="876" spans="3:3" s="2" customFormat="1" x14ac:dyDescent="0.15">
      <c r="C876" s="261"/>
    </row>
    <row r="877" spans="3:3" s="2" customFormat="1" x14ac:dyDescent="0.15">
      <c r="C877" s="261"/>
    </row>
    <row r="878" spans="3:3" s="2" customFormat="1" x14ac:dyDescent="0.15">
      <c r="C878" s="261"/>
    </row>
    <row r="879" spans="3:3" s="2" customFormat="1" x14ac:dyDescent="0.15">
      <c r="C879" s="261"/>
    </row>
    <row r="880" spans="3:3" s="2" customFormat="1" x14ac:dyDescent="0.15">
      <c r="C880" s="261"/>
    </row>
    <row r="881" spans="3:3" s="2" customFormat="1" x14ac:dyDescent="0.15">
      <c r="C881" s="261"/>
    </row>
    <row r="882" spans="3:3" s="2" customFormat="1" x14ac:dyDescent="0.15">
      <c r="C882" s="261"/>
    </row>
    <row r="883" spans="3:3" s="2" customFormat="1" x14ac:dyDescent="0.15">
      <c r="C883" s="261"/>
    </row>
    <row r="884" spans="3:3" s="2" customFormat="1" x14ac:dyDescent="0.15">
      <c r="C884" s="261"/>
    </row>
    <row r="885" spans="3:3" s="2" customFormat="1" x14ac:dyDescent="0.15">
      <c r="C885" s="261"/>
    </row>
    <row r="886" spans="3:3" s="2" customFormat="1" x14ac:dyDescent="0.15">
      <c r="C886" s="261"/>
    </row>
    <row r="887" spans="3:3" s="2" customFormat="1" x14ac:dyDescent="0.15">
      <c r="C887" s="261"/>
    </row>
    <row r="888" spans="3:3" s="2" customFormat="1" x14ac:dyDescent="0.15">
      <c r="C888" s="261"/>
    </row>
    <row r="889" spans="3:3" s="2" customFormat="1" x14ac:dyDescent="0.15">
      <c r="C889" s="261"/>
    </row>
    <row r="890" spans="3:3" s="2" customFormat="1" x14ac:dyDescent="0.15">
      <c r="C890" s="261"/>
    </row>
    <row r="891" spans="3:3" s="2" customFormat="1" x14ac:dyDescent="0.15">
      <c r="C891" s="261"/>
    </row>
    <row r="892" spans="3:3" s="2" customFormat="1" x14ac:dyDescent="0.15">
      <c r="C892" s="261"/>
    </row>
    <row r="893" spans="3:3" s="2" customFormat="1" x14ac:dyDescent="0.15">
      <c r="C893" s="261"/>
    </row>
    <row r="894" spans="3:3" s="2" customFormat="1" x14ac:dyDescent="0.15">
      <c r="C894" s="261"/>
    </row>
    <row r="895" spans="3:3" s="2" customFormat="1" x14ac:dyDescent="0.15">
      <c r="C895" s="261"/>
    </row>
    <row r="896" spans="3:3" s="2" customFormat="1" x14ac:dyDescent="0.15">
      <c r="C896" s="261"/>
    </row>
    <row r="897" spans="3:3" s="2" customFormat="1" x14ac:dyDescent="0.15">
      <c r="C897" s="261"/>
    </row>
    <row r="898" spans="3:3" s="2" customFormat="1" x14ac:dyDescent="0.15">
      <c r="C898" s="261"/>
    </row>
    <row r="899" spans="3:3" s="2" customFormat="1" x14ac:dyDescent="0.15">
      <c r="C899" s="261"/>
    </row>
    <row r="900" spans="3:3" s="2" customFormat="1" x14ac:dyDescent="0.15">
      <c r="C900" s="261"/>
    </row>
    <row r="901" spans="3:3" s="2" customFormat="1" x14ac:dyDescent="0.15">
      <c r="C901" s="261"/>
    </row>
    <row r="902" spans="3:3" s="2" customFormat="1" x14ac:dyDescent="0.15">
      <c r="C902" s="261"/>
    </row>
    <row r="903" spans="3:3" s="2" customFormat="1" x14ac:dyDescent="0.15">
      <c r="C903" s="261"/>
    </row>
    <row r="904" spans="3:3" s="2" customFormat="1" x14ac:dyDescent="0.15">
      <c r="C904" s="261"/>
    </row>
    <row r="905" spans="3:3" s="2" customFormat="1" x14ac:dyDescent="0.15">
      <c r="C905" s="261"/>
    </row>
    <row r="906" spans="3:3" s="2" customFormat="1" x14ac:dyDescent="0.15">
      <c r="C906" s="261"/>
    </row>
    <row r="907" spans="3:3" s="2" customFormat="1" x14ac:dyDescent="0.15">
      <c r="C907" s="261"/>
    </row>
    <row r="908" spans="3:3" s="2" customFormat="1" x14ac:dyDescent="0.15">
      <c r="C908" s="261"/>
    </row>
    <row r="909" spans="3:3" s="2" customFormat="1" x14ac:dyDescent="0.15">
      <c r="C909" s="261"/>
    </row>
    <row r="910" spans="3:3" s="2" customFormat="1" x14ac:dyDescent="0.15">
      <c r="C910" s="261"/>
    </row>
    <row r="911" spans="3:3" s="2" customFormat="1" x14ac:dyDescent="0.15">
      <c r="C911" s="261"/>
    </row>
    <row r="912" spans="3:3" s="2" customFormat="1" x14ac:dyDescent="0.15">
      <c r="C912" s="261"/>
    </row>
    <row r="913" spans="3:3" s="2" customFormat="1" x14ac:dyDescent="0.15">
      <c r="C913" s="261"/>
    </row>
    <row r="914" spans="3:3" s="2" customFormat="1" x14ac:dyDescent="0.15">
      <c r="C914" s="261"/>
    </row>
    <row r="915" spans="3:3" s="2" customFormat="1" x14ac:dyDescent="0.15">
      <c r="C915" s="261"/>
    </row>
    <row r="916" spans="3:3" s="2" customFormat="1" x14ac:dyDescent="0.15">
      <c r="C916" s="261"/>
    </row>
    <row r="917" spans="3:3" s="2" customFormat="1" x14ac:dyDescent="0.15">
      <c r="C917" s="261"/>
    </row>
    <row r="918" spans="3:3" s="2" customFormat="1" x14ac:dyDescent="0.15">
      <c r="C918" s="261"/>
    </row>
    <row r="919" spans="3:3" s="2" customFormat="1" x14ac:dyDescent="0.15">
      <c r="C919" s="261"/>
    </row>
    <row r="920" spans="3:3" s="2" customFormat="1" x14ac:dyDescent="0.15">
      <c r="C920" s="261"/>
    </row>
    <row r="921" spans="3:3" s="2" customFormat="1" x14ac:dyDescent="0.15">
      <c r="C921" s="261"/>
    </row>
    <row r="922" spans="3:3" s="2" customFormat="1" x14ac:dyDescent="0.15">
      <c r="C922" s="261"/>
    </row>
    <row r="923" spans="3:3" s="2" customFormat="1" x14ac:dyDescent="0.15">
      <c r="C923" s="261"/>
    </row>
    <row r="924" spans="3:3" s="2" customFormat="1" x14ac:dyDescent="0.15">
      <c r="C924" s="261"/>
    </row>
    <row r="925" spans="3:3" s="2" customFormat="1" x14ac:dyDescent="0.15">
      <c r="C925" s="261"/>
    </row>
    <row r="926" spans="3:3" s="2" customFormat="1" x14ac:dyDescent="0.15">
      <c r="C926" s="261"/>
    </row>
    <row r="927" spans="3:3" s="2" customFormat="1" x14ac:dyDescent="0.15">
      <c r="C927" s="261"/>
    </row>
    <row r="928" spans="3:3" s="2" customFormat="1" x14ac:dyDescent="0.15">
      <c r="C928" s="261"/>
    </row>
    <row r="929" spans="3:3" s="2" customFormat="1" x14ac:dyDescent="0.15">
      <c r="C929" s="261"/>
    </row>
    <row r="930" spans="3:3" s="2" customFormat="1" x14ac:dyDescent="0.15">
      <c r="C930" s="261"/>
    </row>
    <row r="931" spans="3:3" s="2" customFormat="1" x14ac:dyDescent="0.15">
      <c r="C931" s="261"/>
    </row>
    <row r="932" spans="3:3" s="2" customFormat="1" x14ac:dyDescent="0.15">
      <c r="C932" s="261"/>
    </row>
    <row r="933" spans="3:3" s="2" customFormat="1" x14ac:dyDescent="0.15">
      <c r="C933" s="261"/>
    </row>
    <row r="934" spans="3:3" s="2" customFormat="1" x14ac:dyDescent="0.15">
      <c r="C934" s="261"/>
    </row>
    <row r="935" spans="3:3" s="2" customFormat="1" x14ac:dyDescent="0.15">
      <c r="C935" s="261"/>
    </row>
    <row r="936" spans="3:3" s="2" customFormat="1" x14ac:dyDescent="0.15">
      <c r="C936" s="261"/>
    </row>
    <row r="937" spans="3:3" s="2" customFormat="1" x14ac:dyDescent="0.15">
      <c r="C937" s="261"/>
    </row>
    <row r="938" spans="3:3" s="2" customFormat="1" x14ac:dyDescent="0.15">
      <c r="C938" s="261"/>
    </row>
    <row r="939" spans="3:3" s="2" customFormat="1" x14ac:dyDescent="0.15">
      <c r="C939" s="261"/>
    </row>
    <row r="940" spans="3:3" s="2" customFormat="1" x14ac:dyDescent="0.15">
      <c r="C940" s="261"/>
    </row>
    <row r="941" spans="3:3" s="2" customFormat="1" x14ac:dyDescent="0.15">
      <c r="C941" s="261"/>
    </row>
    <row r="942" spans="3:3" s="2" customFormat="1" x14ac:dyDescent="0.15">
      <c r="C942" s="261"/>
    </row>
    <row r="943" spans="3:3" s="2" customFormat="1" x14ac:dyDescent="0.15">
      <c r="C943" s="261"/>
    </row>
    <row r="944" spans="3:3" s="2" customFormat="1" x14ac:dyDescent="0.15">
      <c r="C944" s="261"/>
    </row>
    <row r="945" spans="3:3" s="2" customFormat="1" x14ac:dyDescent="0.15">
      <c r="C945" s="261"/>
    </row>
    <row r="946" spans="3:3" s="2" customFormat="1" x14ac:dyDescent="0.15">
      <c r="C946" s="261"/>
    </row>
    <row r="947" spans="3:3" s="2" customFormat="1" x14ac:dyDescent="0.15">
      <c r="C947" s="261"/>
    </row>
    <row r="948" spans="3:3" s="2" customFormat="1" x14ac:dyDescent="0.15">
      <c r="C948" s="261"/>
    </row>
    <row r="949" spans="3:3" s="2" customFormat="1" x14ac:dyDescent="0.15">
      <c r="C949" s="261"/>
    </row>
    <row r="950" spans="3:3" s="2" customFormat="1" x14ac:dyDescent="0.15">
      <c r="C950" s="261"/>
    </row>
    <row r="951" spans="3:3" s="2" customFormat="1" x14ac:dyDescent="0.15">
      <c r="C951" s="261"/>
    </row>
    <row r="952" spans="3:3" s="2" customFormat="1" x14ac:dyDescent="0.15">
      <c r="C952" s="261"/>
    </row>
    <row r="953" spans="3:3" s="2" customFormat="1" x14ac:dyDescent="0.15">
      <c r="C953" s="261"/>
    </row>
    <row r="954" spans="3:3" s="2" customFormat="1" x14ac:dyDescent="0.15">
      <c r="C954" s="261"/>
    </row>
    <row r="955" spans="3:3" s="2" customFormat="1" x14ac:dyDescent="0.15">
      <c r="C955" s="261"/>
    </row>
    <row r="956" spans="3:3" s="2" customFormat="1" x14ac:dyDescent="0.15">
      <c r="C956" s="261"/>
    </row>
    <row r="957" spans="3:3" s="2" customFormat="1" x14ac:dyDescent="0.15">
      <c r="C957" s="261"/>
    </row>
    <row r="958" spans="3:3" s="2" customFormat="1" x14ac:dyDescent="0.15">
      <c r="C958" s="261"/>
    </row>
    <row r="959" spans="3:3" s="2" customFormat="1" x14ac:dyDescent="0.15">
      <c r="C959" s="261"/>
    </row>
    <row r="960" spans="3:3" s="2" customFormat="1" x14ac:dyDescent="0.15">
      <c r="C960" s="261"/>
    </row>
    <row r="961" spans="3:3" s="2" customFormat="1" x14ac:dyDescent="0.15">
      <c r="C961" s="261"/>
    </row>
    <row r="962" spans="3:3" s="2" customFormat="1" x14ac:dyDescent="0.15">
      <c r="C962" s="261"/>
    </row>
    <row r="963" spans="3:3" s="2" customFormat="1" x14ac:dyDescent="0.15">
      <c r="C963" s="261"/>
    </row>
    <row r="964" spans="3:3" s="2" customFormat="1" x14ac:dyDescent="0.15">
      <c r="C964" s="261"/>
    </row>
    <row r="965" spans="3:3" s="2" customFormat="1" x14ac:dyDescent="0.15">
      <c r="C965" s="261"/>
    </row>
    <row r="966" spans="3:3" s="2" customFormat="1" x14ac:dyDescent="0.15">
      <c r="C966" s="261"/>
    </row>
    <row r="967" spans="3:3" s="2" customFormat="1" x14ac:dyDescent="0.15">
      <c r="C967" s="261"/>
    </row>
    <row r="968" spans="3:3" s="2" customFormat="1" x14ac:dyDescent="0.15">
      <c r="C968" s="261"/>
    </row>
    <row r="969" spans="3:3" s="2" customFormat="1" x14ac:dyDescent="0.15">
      <c r="C969" s="261"/>
    </row>
    <row r="970" spans="3:3" s="2" customFormat="1" x14ac:dyDescent="0.15">
      <c r="C970" s="261"/>
    </row>
    <row r="971" spans="3:3" s="2" customFormat="1" x14ac:dyDescent="0.15">
      <c r="C971" s="261"/>
    </row>
    <row r="972" spans="3:3" s="2" customFormat="1" x14ac:dyDescent="0.15">
      <c r="C972" s="261"/>
    </row>
    <row r="973" spans="3:3" s="2" customFormat="1" x14ac:dyDescent="0.15">
      <c r="C973" s="261"/>
    </row>
    <row r="974" spans="3:3" s="2" customFormat="1" x14ac:dyDescent="0.15">
      <c r="C974" s="261"/>
    </row>
    <row r="975" spans="3:3" s="2" customFormat="1" x14ac:dyDescent="0.15">
      <c r="C975" s="261"/>
    </row>
    <row r="976" spans="3:3" s="2" customFormat="1" x14ac:dyDescent="0.15">
      <c r="C976" s="261"/>
    </row>
    <row r="977" spans="3:3" s="2" customFormat="1" x14ac:dyDescent="0.15">
      <c r="C977" s="261"/>
    </row>
    <row r="978" spans="3:3" s="2" customFormat="1" x14ac:dyDescent="0.15">
      <c r="C978" s="261"/>
    </row>
    <row r="979" spans="3:3" s="2" customFormat="1" x14ac:dyDescent="0.15">
      <c r="C979" s="261"/>
    </row>
    <row r="980" spans="3:3" s="2" customFormat="1" x14ac:dyDescent="0.15">
      <c r="C980" s="261"/>
    </row>
    <row r="981" spans="3:3" s="2" customFormat="1" x14ac:dyDescent="0.15">
      <c r="C981" s="261"/>
    </row>
    <row r="982" spans="3:3" s="2" customFormat="1" x14ac:dyDescent="0.15">
      <c r="C982" s="261"/>
    </row>
    <row r="983" spans="3:3" s="2" customFormat="1" x14ac:dyDescent="0.15">
      <c r="C983" s="261"/>
    </row>
    <row r="984" spans="3:3" s="2" customFormat="1" x14ac:dyDescent="0.15">
      <c r="C984" s="261"/>
    </row>
    <row r="985" spans="3:3" s="2" customFormat="1" x14ac:dyDescent="0.15">
      <c r="C985" s="261"/>
    </row>
    <row r="986" spans="3:3" s="2" customFormat="1" x14ac:dyDescent="0.15">
      <c r="C986" s="261"/>
    </row>
    <row r="987" spans="3:3" s="2" customFormat="1" x14ac:dyDescent="0.15">
      <c r="C987" s="261"/>
    </row>
    <row r="988" spans="3:3" s="2" customFormat="1" x14ac:dyDescent="0.15">
      <c r="C988" s="261"/>
    </row>
    <row r="989" spans="3:3" s="2" customFormat="1" x14ac:dyDescent="0.15">
      <c r="C989" s="261"/>
    </row>
    <row r="990" spans="3:3" s="2" customFormat="1" x14ac:dyDescent="0.15">
      <c r="C990" s="261"/>
    </row>
    <row r="991" spans="3:3" s="2" customFormat="1" x14ac:dyDescent="0.15">
      <c r="C991" s="261"/>
    </row>
    <row r="992" spans="3:3" s="2" customFormat="1" x14ac:dyDescent="0.15">
      <c r="C992" s="261"/>
    </row>
    <row r="993" spans="3:3" s="2" customFormat="1" x14ac:dyDescent="0.15">
      <c r="C993" s="261"/>
    </row>
    <row r="994" spans="3:3" s="2" customFormat="1" x14ac:dyDescent="0.15">
      <c r="C994" s="261"/>
    </row>
    <row r="995" spans="3:3" s="2" customFormat="1" x14ac:dyDescent="0.15">
      <c r="C995" s="261"/>
    </row>
    <row r="996" spans="3:3" s="2" customFormat="1" x14ac:dyDescent="0.15">
      <c r="C996" s="261"/>
    </row>
    <row r="997" spans="3:3" s="2" customFormat="1" x14ac:dyDescent="0.15">
      <c r="C997" s="261"/>
    </row>
    <row r="998" spans="3:3" s="2" customFormat="1" x14ac:dyDescent="0.15">
      <c r="C998" s="261"/>
    </row>
    <row r="999" spans="3:3" s="2" customFormat="1" x14ac:dyDescent="0.15">
      <c r="C999" s="261"/>
    </row>
    <row r="1000" spans="3:3" s="2" customFormat="1" x14ac:dyDescent="0.15">
      <c r="C1000" s="261"/>
    </row>
    <row r="1001" spans="3:3" s="2" customFormat="1" x14ac:dyDescent="0.15">
      <c r="C1001" s="261"/>
    </row>
    <row r="1002" spans="3:3" s="2" customFormat="1" x14ac:dyDescent="0.15">
      <c r="C1002" s="261"/>
    </row>
    <row r="1003" spans="3:3" s="2" customFormat="1" x14ac:dyDescent="0.15">
      <c r="C1003" s="261"/>
    </row>
    <row r="1004" spans="3:3" s="2" customFormat="1" x14ac:dyDescent="0.15">
      <c r="C1004" s="261"/>
    </row>
    <row r="1005" spans="3:3" s="2" customFormat="1" x14ac:dyDescent="0.15">
      <c r="C1005" s="261"/>
    </row>
    <row r="1006" spans="3:3" s="2" customFormat="1" x14ac:dyDescent="0.15">
      <c r="C1006" s="261"/>
    </row>
    <row r="1007" spans="3:3" s="2" customFormat="1" x14ac:dyDescent="0.15">
      <c r="C1007" s="261"/>
    </row>
    <row r="1008" spans="3:3" s="2" customFormat="1" x14ac:dyDescent="0.15">
      <c r="C1008" s="261"/>
    </row>
    <row r="1009" spans="3:3" s="2" customFormat="1" x14ac:dyDescent="0.15">
      <c r="C1009" s="261"/>
    </row>
    <row r="1010" spans="3:3" s="2" customFormat="1" x14ac:dyDescent="0.15">
      <c r="C1010" s="261"/>
    </row>
    <row r="1011" spans="3:3" s="2" customFormat="1" x14ac:dyDescent="0.15">
      <c r="C1011" s="261"/>
    </row>
    <row r="1012" spans="3:3" s="2" customFormat="1" x14ac:dyDescent="0.15">
      <c r="C1012" s="261"/>
    </row>
    <row r="1013" spans="3:3" s="2" customFormat="1" x14ac:dyDescent="0.15">
      <c r="C1013" s="261"/>
    </row>
    <row r="1014" spans="3:3" s="2" customFormat="1" x14ac:dyDescent="0.15">
      <c r="C1014" s="261"/>
    </row>
    <row r="1015" spans="3:3" s="2" customFormat="1" x14ac:dyDescent="0.15">
      <c r="C1015" s="261"/>
    </row>
    <row r="1016" spans="3:3" s="2" customFormat="1" x14ac:dyDescent="0.15">
      <c r="C1016" s="261"/>
    </row>
    <row r="1017" spans="3:3" s="2" customFormat="1" x14ac:dyDescent="0.15">
      <c r="C1017" s="261"/>
    </row>
    <row r="1018" spans="3:3" s="2" customFormat="1" x14ac:dyDescent="0.15">
      <c r="C1018" s="261"/>
    </row>
    <row r="1019" spans="3:3" s="2" customFormat="1" x14ac:dyDescent="0.15">
      <c r="C1019" s="261"/>
    </row>
    <row r="1020" spans="3:3" s="2" customFormat="1" x14ac:dyDescent="0.15">
      <c r="C1020" s="261"/>
    </row>
    <row r="1021" spans="3:3" s="2" customFormat="1" x14ac:dyDescent="0.15">
      <c r="C1021" s="261"/>
    </row>
    <row r="1022" spans="3:3" s="2" customFormat="1" x14ac:dyDescent="0.15">
      <c r="C1022" s="261"/>
    </row>
    <row r="1023" spans="3:3" s="2" customFormat="1" x14ac:dyDescent="0.15">
      <c r="C1023" s="261"/>
    </row>
    <row r="1024" spans="3:3" s="2" customFormat="1" x14ac:dyDescent="0.15">
      <c r="C1024" s="261"/>
    </row>
    <row r="1025" spans="3:3" s="2" customFormat="1" x14ac:dyDescent="0.15">
      <c r="C1025" s="261"/>
    </row>
    <row r="1026" spans="3:3" s="2" customFormat="1" x14ac:dyDescent="0.15">
      <c r="C1026" s="261"/>
    </row>
    <row r="1027" spans="3:3" s="2" customFormat="1" x14ac:dyDescent="0.15">
      <c r="C1027" s="261"/>
    </row>
    <row r="1028" spans="3:3" s="2" customFormat="1" x14ac:dyDescent="0.15">
      <c r="C1028" s="261"/>
    </row>
    <row r="1029" spans="3:3" s="2" customFormat="1" x14ac:dyDescent="0.15">
      <c r="C1029" s="261"/>
    </row>
    <row r="1030" spans="3:3" s="2" customFormat="1" x14ac:dyDescent="0.15">
      <c r="C1030" s="261"/>
    </row>
    <row r="1031" spans="3:3" s="2" customFormat="1" x14ac:dyDescent="0.15">
      <c r="C1031" s="261"/>
    </row>
    <row r="1032" spans="3:3" s="2" customFormat="1" x14ac:dyDescent="0.15">
      <c r="C1032" s="261"/>
    </row>
    <row r="1033" spans="3:3" s="2" customFormat="1" x14ac:dyDescent="0.15">
      <c r="C1033" s="261"/>
    </row>
    <row r="1034" spans="3:3" s="2" customFormat="1" x14ac:dyDescent="0.15">
      <c r="C1034" s="261"/>
    </row>
    <row r="1035" spans="3:3" s="2" customFormat="1" x14ac:dyDescent="0.15">
      <c r="C1035" s="261"/>
    </row>
    <row r="1036" spans="3:3" s="2" customFormat="1" x14ac:dyDescent="0.15">
      <c r="C1036" s="261"/>
    </row>
    <row r="1037" spans="3:3" s="2" customFormat="1" x14ac:dyDescent="0.15">
      <c r="C1037" s="261"/>
    </row>
    <row r="1038" spans="3:3" s="2" customFormat="1" x14ac:dyDescent="0.15">
      <c r="C1038" s="261"/>
    </row>
    <row r="1039" spans="3:3" s="2" customFormat="1" x14ac:dyDescent="0.15">
      <c r="C1039" s="261"/>
    </row>
    <row r="1040" spans="3:3" s="2" customFormat="1" x14ac:dyDescent="0.15">
      <c r="C1040" s="261"/>
    </row>
    <row r="1041" spans="3:3" s="2" customFormat="1" x14ac:dyDescent="0.15">
      <c r="C1041" s="261"/>
    </row>
    <row r="1042" spans="3:3" s="2" customFormat="1" x14ac:dyDescent="0.15">
      <c r="C1042" s="261"/>
    </row>
    <row r="1043" spans="3:3" s="2" customFormat="1" x14ac:dyDescent="0.15">
      <c r="C1043" s="261"/>
    </row>
    <row r="1044" spans="3:3" s="2" customFormat="1" x14ac:dyDescent="0.15">
      <c r="C1044" s="261"/>
    </row>
    <row r="1045" spans="3:3" s="2" customFormat="1" x14ac:dyDescent="0.15">
      <c r="C1045" s="261"/>
    </row>
    <row r="1046" spans="3:3" s="2" customFormat="1" x14ac:dyDescent="0.15">
      <c r="C1046" s="261"/>
    </row>
    <row r="1047" spans="3:3" s="2" customFormat="1" x14ac:dyDescent="0.15">
      <c r="C1047" s="261"/>
    </row>
    <row r="1048" spans="3:3" s="2" customFormat="1" x14ac:dyDescent="0.15">
      <c r="C1048" s="261"/>
    </row>
    <row r="1049" spans="3:3" s="2" customFormat="1" x14ac:dyDescent="0.15">
      <c r="C1049" s="261"/>
    </row>
    <row r="1050" spans="3:3" s="2" customFormat="1" x14ac:dyDescent="0.15">
      <c r="C1050" s="261"/>
    </row>
    <row r="1051" spans="3:3" s="2" customFormat="1" x14ac:dyDescent="0.15">
      <c r="C1051" s="261"/>
    </row>
    <row r="1052" spans="3:3" s="2" customFormat="1" x14ac:dyDescent="0.15">
      <c r="C1052" s="261"/>
    </row>
    <row r="1053" spans="3:3" s="2" customFormat="1" x14ac:dyDescent="0.15">
      <c r="C1053" s="261"/>
    </row>
    <row r="1054" spans="3:3" s="2" customFormat="1" x14ac:dyDescent="0.15">
      <c r="C1054" s="261"/>
    </row>
    <row r="1055" spans="3:3" s="2" customFormat="1" x14ac:dyDescent="0.15">
      <c r="C1055" s="261"/>
    </row>
    <row r="1056" spans="3:3" s="2" customFormat="1" x14ac:dyDescent="0.15">
      <c r="C1056" s="261"/>
    </row>
    <row r="1057" spans="3:3" s="2" customFormat="1" x14ac:dyDescent="0.15">
      <c r="C1057" s="261"/>
    </row>
    <row r="1058" spans="3:3" s="2" customFormat="1" x14ac:dyDescent="0.15">
      <c r="C1058" s="261"/>
    </row>
    <row r="1059" spans="3:3" s="2" customFormat="1" x14ac:dyDescent="0.15">
      <c r="C1059" s="261"/>
    </row>
    <row r="1060" spans="3:3" s="2" customFormat="1" x14ac:dyDescent="0.15">
      <c r="C1060" s="261"/>
    </row>
    <row r="1061" spans="3:3" s="2" customFormat="1" x14ac:dyDescent="0.15">
      <c r="C1061" s="261"/>
    </row>
    <row r="1062" spans="3:3" s="2" customFormat="1" x14ac:dyDescent="0.15">
      <c r="C1062" s="261"/>
    </row>
    <row r="1063" spans="3:3" s="2" customFormat="1" x14ac:dyDescent="0.15">
      <c r="C1063" s="261"/>
    </row>
    <row r="1064" spans="3:3" s="2" customFormat="1" x14ac:dyDescent="0.15">
      <c r="C1064" s="261"/>
    </row>
    <row r="1065" spans="3:3" s="2" customFormat="1" x14ac:dyDescent="0.15">
      <c r="C1065" s="261"/>
    </row>
    <row r="1066" spans="3:3" s="2" customFormat="1" x14ac:dyDescent="0.15">
      <c r="C1066" s="261"/>
    </row>
    <row r="1067" spans="3:3" s="2" customFormat="1" x14ac:dyDescent="0.15">
      <c r="C1067" s="261"/>
    </row>
    <row r="1068" spans="3:3" s="2" customFormat="1" x14ac:dyDescent="0.15">
      <c r="C1068" s="261"/>
    </row>
    <row r="1069" spans="3:3" s="2" customFormat="1" x14ac:dyDescent="0.15">
      <c r="C1069" s="261"/>
    </row>
    <row r="1070" spans="3:3" s="2" customFormat="1" x14ac:dyDescent="0.15">
      <c r="C1070" s="261"/>
    </row>
    <row r="1071" spans="3:3" s="2" customFormat="1" x14ac:dyDescent="0.15">
      <c r="C1071" s="261"/>
    </row>
    <row r="1072" spans="3:3" s="2" customFormat="1" x14ac:dyDescent="0.15">
      <c r="C1072" s="261"/>
    </row>
    <row r="1073" spans="3:3" s="2" customFormat="1" x14ac:dyDescent="0.15">
      <c r="C1073" s="261"/>
    </row>
    <row r="1074" spans="3:3" s="2" customFormat="1" x14ac:dyDescent="0.15">
      <c r="C1074" s="261"/>
    </row>
    <row r="1075" spans="3:3" s="2" customFormat="1" x14ac:dyDescent="0.15">
      <c r="C1075" s="261"/>
    </row>
    <row r="1076" spans="3:3" s="2" customFormat="1" x14ac:dyDescent="0.15">
      <c r="C1076" s="261"/>
    </row>
    <row r="1077" spans="3:3" s="2" customFormat="1" x14ac:dyDescent="0.15">
      <c r="C1077" s="261"/>
    </row>
    <row r="1078" spans="3:3" s="2" customFormat="1" x14ac:dyDescent="0.15">
      <c r="C1078" s="261"/>
    </row>
    <row r="1079" spans="3:3" s="2" customFormat="1" x14ac:dyDescent="0.15">
      <c r="C1079" s="261"/>
    </row>
    <row r="1080" spans="3:3" s="2" customFormat="1" x14ac:dyDescent="0.15">
      <c r="C1080" s="261"/>
    </row>
    <row r="1081" spans="3:3" s="2" customFormat="1" x14ac:dyDescent="0.15">
      <c r="C1081" s="261"/>
    </row>
    <row r="1082" spans="3:3" s="2" customFormat="1" x14ac:dyDescent="0.15">
      <c r="C1082" s="261"/>
    </row>
    <row r="1083" spans="3:3" s="2" customFormat="1" x14ac:dyDescent="0.15">
      <c r="C1083" s="261"/>
    </row>
    <row r="1084" spans="3:3" s="2" customFormat="1" x14ac:dyDescent="0.15">
      <c r="C1084" s="261"/>
    </row>
    <row r="1085" spans="3:3" s="2" customFormat="1" x14ac:dyDescent="0.15">
      <c r="C1085" s="261"/>
    </row>
    <row r="1086" spans="3:3" s="2" customFormat="1" x14ac:dyDescent="0.15">
      <c r="C1086" s="261"/>
    </row>
    <row r="1087" spans="3:3" s="2" customFormat="1" x14ac:dyDescent="0.15">
      <c r="C1087" s="261"/>
    </row>
    <row r="1088" spans="3:3" s="2" customFormat="1" x14ac:dyDescent="0.15">
      <c r="C1088" s="261"/>
    </row>
    <row r="1089" spans="3:3" s="2" customFormat="1" x14ac:dyDescent="0.15">
      <c r="C1089" s="261"/>
    </row>
    <row r="1090" spans="3:3" s="2" customFormat="1" x14ac:dyDescent="0.15">
      <c r="C1090" s="261"/>
    </row>
    <row r="1091" spans="3:3" s="2" customFormat="1" x14ac:dyDescent="0.15">
      <c r="C1091" s="261"/>
    </row>
    <row r="1092" spans="3:3" s="2" customFormat="1" x14ac:dyDescent="0.15">
      <c r="C1092" s="261"/>
    </row>
    <row r="1093" spans="3:3" s="2" customFormat="1" x14ac:dyDescent="0.15">
      <c r="C1093" s="261"/>
    </row>
    <row r="1094" spans="3:3" s="2" customFormat="1" x14ac:dyDescent="0.15">
      <c r="C1094" s="261"/>
    </row>
    <row r="1095" spans="3:3" s="2" customFormat="1" x14ac:dyDescent="0.15">
      <c r="C1095" s="261"/>
    </row>
    <row r="1096" spans="3:3" s="2" customFormat="1" x14ac:dyDescent="0.15">
      <c r="C1096" s="261"/>
    </row>
    <row r="1097" spans="3:3" s="2" customFormat="1" x14ac:dyDescent="0.15">
      <c r="C1097" s="261"/>
    </row>
    <row r="1098" spans="3:3" s="2" customFormat="1" x14ac:dyDescent="0.15">
      <c r="C1098" s="261"/>
    </row>
    <row r="1099" spans="3:3" s="2" customFormat="1" x14ac:dyDescent="0.15">
      <c r="C1099" s="261"/>
    </row>
    <row r="1100" spans="3:3" s="2" customFormat="1" x14ac:dyDescent="0.15">
      <c r="C1100" s="261"/>
    </row>
    <row r="1101" spans="3:3" s="2" customFormat="1" x14ac:dyDescent="0.15">
      <c r="C1101" s="261"/>
    </row>
    <row r="1102" spans="3:3" s="2" customFormat="1" x14ac:dyDescent="0.15">
      <c r="C1102" s="261"/>
    </row>
    <row r="1103" spans="3:3" s="2" customFormat="1" x14ac:dyDescent="0.15">
      <c r="C1103" s="261"/>
    </row>
    <row r="1104" spans="3:3" s="2" customFormat="1" x14ac:dyDescent="0.15">
      <c r="C1104" s="261"/>
    </row>
    <row r="1105" spans="3:3" s="2" customFormat="1" x14ac:dyDescent="0.15">
      <c r="C1105" s="261"/>
    </row>
    <row r="1106" spans="3:3" s="2" customFormat="1" x14ac:dyDescent="0.15">
      <c r="C1106" s="261"/>
    </row>
    <row r="1107" spans="3:3" s="2" customFormat="1" x14ac:dyDescent="0.15">
      <c r="C1107" s="261"/>
    </row>
    <row r="1108" spans="3:3" s="2" customFormat="1" x14ac:dyDescent="0.15">
      <c r="C1108" s="261"/>
    </row>
    <row r="1109" spans="3:3" s="2" customFormat="1" x14ac:dyDescent="0.15">
      <c r="C1109" s="261"/>
    </row>
    <row r="1110" spans="3:3" s="2" customFormat="1" x14ac:dyDescent="0.15">
      <c r="C1110" s="261"/>
    </row>
    <row r="1111" spans="3:3" s="2" customFormat="1" x14ac:dyDescent="0.15">
      <c r="C1111" s="261"/>
    </row>
    <row r="1112" spans="3:3" s="2" customFormat="1" x14ac:dyDescent="0.15">
      <c r="C1112" s="261"/>
    </row>
    <row r="1113" spans="3:3" s="2" customFormat="1" x14ac:dyDescent="0.15">
      <c r="C1113" s="261"/>
    </row>
    <row r="1114" spans="3:3" s="2" customFormat="1" x14ac:dyDescent="0.15">
      <c r="C1114" s="261"/>
    </row>
    <row r="1115" spans="3:3" s="2" customFormat="1" x14ac:dyDescent="0.15">
      <c r="C1115" s="261"/>
    </row>
    <row r="1116" spans="3:3" s="2" customFormat="1" x14ac:dyDescent="0.15">
      <c r="C1116" s="261"/>
    </row>
    <row r="1117" spans="3:3" s="2" customFormat="1" x14ac:dyDescent="0.15">
      <c r="C1117" s="261"/>
    </row>
    <row r="1118" spans="3:3" s="2" customFormat="1" x14ac:dyDescent="0.15">
      <c r="C1118" s="261"/>
    </row>
    <row r="1119" spans="3:3" s="2" customFormat="1" x14ac:dyDescent="0.15">
      <c r="C1119" s="261"/>
    </row>
    <row r="1120" spans="3:3" s="2" customFormat="1" x14ac:dyDescent="0.15">
      <c r="C1120" s="261"/>
    </row>
    <row r="1121" spans="3:3" s="2" customFormat="1" x14ac:dyDescent="0.15">
      <c r="C1121" s="261"/>
    </row>
    <row r="1122" spans="3:3" s="2" customFormat="1" x14ac:dyDescent="0.15">
      <c r="C1122" s="261"/>
    </row>
    <row r="1123" spans="3:3" s="2" customFormat="1" x14ac:dyDescent="0.15">
      <c r="C1123" s="261"/>
    </row>
    <row r="1124" spans="3:3" s="2" customFormat="1" x14ac:dyDescent="0.15">
      <c r="C1124" s="261"/>
    </row>
    <row r="1125" spans="3:3" s="2" customFormat="1" x14ac:dyDescent="0.15">
      <c r="C1125" s="261"/>
    </row>
    <row r="1126" spans="3:3" s="2" customFormat="1" x14ac:dyDescent="0.15">
      <c r="C1126" s="261"/>
    </row>
    <row r="1127" spans="3:3" s="2" customFormat="1" x14ac:dyDescent="0.15">
      <c r="C1127" s="261"/>
    </row>
    <row r="1128" spans="3:3" s="2" customFormat="1" x14ac:dyDescent="0.15">
      <c r="C1128" s="261"/>
    </row>
    <row r="1129" spans="3:3" s="2" customFormat="1" x14ac:dyDescent="0.15">
      <c r="C1129" s="261"/>
    </row>
    <row r="1130" spans="3:3" s="2" customFormat="1" x14ac:dyDescent="0.15">
      <c r="C1130" s="261"/>
    </row>
    <row r="1131" spans="3:3" s="2" customFormat="1" x14ac:dyDescent="0.15">
      <c r="C1131" s="261"/>
    </row>
    <row r="1132" spans="3:3" s="2" customFormat="1" x14ac:dyDescent="0.15">
      <c r="C1132" s="261"/>
    </row>
    <row r="1133" spans="3:3" s="2" customFormat="1" x14ac:dyDescent="0.15">
      <c r="C1133" s="261"/>
    </row>
    <row r="1134" spans="3:3" s="2" customFormat="1" x14ac:dyDescent="0.15">
      <c r="C1134" s="261"/>
    </row>
    <row r="1135" spans="3:3" s="2" customFormat="1" x14ac:dyDescent="0.15">
      <c r="C1135" s="261"/>
    </row>
    <row r="1136" spans="3:3" s="2" customFormat="1" x14ac:dyDescent="0.15">
      <c r="C1136" s="261"/>
    </row>
    <row r="1137" spans="3:3" s="2" customFormat="1" x14ac:dyDescent="0.15">
      <c r="C1137" s="261"/>
    </row>
    <row r="1138" spans="3:3" s="2" customFormat="1" x14ac:dyDescent="0.15">
      <c r="C1138" s="261"/>
    </row>
    <row r="1139" spans="3:3" s="2" customFormat="1" x14ac:dyDescent="0.15">
      <c r="C1139" s="261"/>
    </row>
    <row r="1140" spans="3:3" s="2" customFormat="1" x14ac:dyDescent="0.15">
      <c r="C1140" s="261"/>
    </row>
    <row r="1141" spans="3:3" s="2" customFormat="1" x14ac:dyDescent="0.15">
      <c r="C1141" s="261"/>
    </row>
    <row r="1142" spans="3:3" s="2" customFormat="1" x14ac:dyDescent="0.15">
      <c r="C1142" s="261"/>
    </row>
    <row r="1143" spans="3:3" s="2" customFormat="1" x14ac:dyDescent="0.15">
      <c r="C1143" s="261"/>
    </row>
    <row r="1144" spans="3:3" s="2" customFormat="1" x14ac:dyDescent="0.15">
      <c r="C1144" s="261"/>
    </row>
    <row r="1145" spans="3:3" s="2" customFormat="1" x14ac:dyDescent="0.15">
      <c r="C1145" s="261"/>
    </row>
    <row r="1146" spans="3:3" s="2" customFormat="1" x14ac:dyDescent="0.15">
      <c r="C1146" s="261"/>
    </row>
    <row r="1147" spans="3:3" s="2" customFormat="1" x14ac:dyDescent="0.15">
      <c r="C1147" s="261"/>
    </row>
    <row r="1148" spans="3:3" s="2" customFormat="1" x14ac:dyDescent="0.15">
      <c r="C1148" s="261"/>
    </row>
    <row r="1149" spans="3:3" s="2" customFormat="1" x14ac:dyDescent="0.15">
      <c r="C1149" s="261"/>
    </row>
    <row r="1150" spans="3:3" s="2" customFormat="1" x14ac:dyDescent="0.15">
      <c r="C1150" s="261"/>
    </row>
    <row r="1151" spans="3:3" s="2" customFormat="1" x14ac:dyDescent="0.15">
      <c r="C1151" s="261"/>
    </row>
    <row r="1152" spans="3:3" s="2" customFormat="1" x14ac:dyDescent="0.15">
      <c r="C1152" s="261"/>
    </row>
    <row r="1153" spans="3:3" s="2" customFormat="1" x14ac:dyDescent="0.15">
      <c r="C1153" s="261"/>
    </row>
    <row r="1154" spans="3:3" s="2" customFormat="1" x14ac:dyDescent="0.15">
      <c r="C1154" s="261"/>
    </row>
    <row r="1155" spans="3:3" s="2" customFormat="1" x14ac:dyDescent="0.15">
      <c r="C1155" s="261"/>
    </row>
    <row r="1156" spans="3:3" s="2" customFormat="1" x14ac:dyDescent="0.15">
      <c r="C1156" s="261"/>
    </row>
    <row r="1157" spans="3:3" s="2" customFormat="1" x14ac:dyDescent="0.15">
      <c r="C1157" s="261"/>
    </row>
    <row r="1158" spans="3:3" s="2" customFormat="1" x14ac:dyDescent="0.15">
      <c r="C1158" s="261"/>
    </row>
    <row r="1159" spans="3:3" s="2" customFormat="1" x14ac:dyDescent="0.15">
      <c r="C1159" s="261"/>
    </row>
    <row r="1160" spans="3:3" s="2" customFormat="1" x14ac:dyDescent="0.15">
      <c r="C1160" s="261"/>
    </row>
    <row r="1161" spans="3:3" s="2" customFormat="1" x14ac:dyDescent="0.15">
      <c r="C1161" s="261"/>
    </row>
    <row r="1162" spans="3:3" s="2" customFormat="1" x14ac:dyDescent="0.15">
      <c r="C1162" s="261"/>
    </row>
    <row r="1163" spans="3:3" s="2" customFormat="1" x14ac:dyDescent="0.15">
      <c r="C1163" s="261"/>
    </row>
    <row r="1164" spans="3:3" s="2" customFormat="1" x14ac:dyDescent="0.15">
      <c r="C1164" s="261"/>
    </row>
    <row r="1165" spans="3:3" s="2" customFormat="1" x14ac:dyDescent="0.15">
      <c r="C1165" s="261"/>
    </row>
    <row r="1166" spans="3:3" s="2" customFormat="1" x14ac:dyDescent="0.15">
      <c r="C1166" s="261"/>
    </row>
    <row r="1167" spans="3:3" s="2" customFormat="1" x14ac:dyDescent="0.15">
      <c r="C1167" s="261"/>
    </row>
    <row r="1168" spans="3:3" s="2" customFormat="1" x14ac:dyDescent="0.15">
      <c r="C1168" s="261"/>
    </row>
    <row r="1169" spans="3:3" s="2" customFormat="1" x14ac:dyDescent="0.15">
      <c r="C1169" s="261"/>
    </row>
    <row r="1170" spans="3:3" s="2" customFormat="1" x14ac:dyDescent="0.15">
      <c r="C1170" s="261"/>
    </row>
    <row r="1171" spans="3:3" s="2" customFormat="1" x14ac:dyDescent="0.15">
      <c r="C1171" s="261"/>
    </row>
    <row r="1172" spans="3:3" s="2" customFormat="1" x14ac:dyDescent="0.15">
      <c r="C1172" s="261"/>
    </row>
    <row r="1173" spans="3:3" s="2" customFormat="1" x14ac:dyDescent="0.15">
      <c r="C1173" s="261"/>
    </row>
    <row r="1174" spans="3:3" s="2" customFormat="1" x14ac:dyDescent="0.15">
      <c r="C1174" s="261"/>
    </row>
    <row r="1175" spans="3:3" s="2" customFormat="1" x14ac:dyDescent="0.15">
      <c r="C1175" s="261"/>
    </row>
    <row r="1176" spans="3:3" s="2" customFormat="1" x14ac:dyDescent="0.15">
      <c r="C1176" s="261"/>
    </row>
    <row r="1177" spans="3:3" s="2" customFormat="1" x14ac:dyDescent="0.15">
      <c r="C1177" s="261"/>
    </row>
    <row r="1178" spans="3:3" s="2" customFormat="1" x14ac:dyDescent="0.15">
      <c r="C1178" s="261"/>
    </row>
    <row r="1179" spans="3:3" s="2" customFormat="1" x14ac:dyDescent="0.15">
      <c r="C1179" s="261"/>
    </row>
    <row r="1180" spans="3:3" s="2" customFormat="1" x14ac:dyDescent="0.15">
      <c r="C1180" s="261"/>
    </row>
    <row r="1181" spans="3:3" s="2" customFormat="1" x14ac:dyDescent="0.15">
      <c r="C1181" s="261"/>
    </row>
    <row r="1182" spans="3:3" s="2" customFormat="1" x14ac:dyDescent="0.15">
      <c r="C1182" s="261"/>
    </row>
    <row r="1183" spans="3:3" s="2" customFormat="1" x14ac:dyDescent="0.15">
      <c r="C1183" s="261"/>
    </row>
    <row r="1184" spans="3:3" s="2" customFormat="1" x14ac:dyDescent="0.15">
      <c r="C1184" s="261"/>
    </row>
    <row r="1185" spans="3:3" s="2" customFormat="1" x14ac:dyDescent="0.15">
      <c r="C1185" s="261"/>
    </row>
    <row r="1186" spans="3:3" s="2" customFormat="1" x14ac:dyDescent="0.15">
      <c r="C1186" s="261"/>
    </row>
    <row r="1187" spans="3:3" s="2" customFormat="1" x14ac:dyDescent="0.15">
      <c r="C1187" s="261"/>
    </row>
    <row r="1188" spans="3:3" s="2" customFormat="1" x14ac:dyDescent="0.15">
      <c r="C1188" s="261"/>
    </row>
    <row r="1189" spans="3:3" s="2" customFormat="1" x14ac:dyDescent="0.15">
      <c r="C1189" s="261"/>
    </row>
    <row r="1190" spans="3:3" s="2" customFormat="1" x14ac:dyDescent="0.15">
      <c r="C1190" s="261"/>
    </row>
    <row r="1191" spans="3:3" s="2" customFormat="1" x14ac:dyDescent="0.15">
      <c r="C1191" s="261"/>
    </row>
    <row r="1192" spans="3:3" s="2" customFormat="1" x14ac:dyDescent="0.15">
      <c r="C1192" s="261"/>
    </row>
    <row r="1193" spans="3:3" s="2" customFormat="1" x14ac:dyDescent="0.15">
      <c r="C1193" s="261"/>
    </row>
    <row r="1194" spans="3:3" s="2" customFormat="1" x14ac:dyDescent="0.15">
      <c r="C1194" s="261"/>
    </row>
    <row r="1195" spans="3:3" s="2" customFormat="1" x14ac:dyDescent="0.15">
      <c r="C1195" s="261"/>
    </row>
    <row r="1196" spans="3:3" s="2" customFormat="1" x14ac:dyDescent="0.15">
      <c r="C1196" s="261"/>
    </row>
    <row r="1197" spans="3:3" s="2" customFormat="1" x14ac:dyDescent="0.15">
      <c r="C1197" s="261"/>
    </row>
    <row r="1198" spans="3:3" s="2" customFormat="1" x14ac:dyDescent="0.15">
      <c r="C1198" s="261"/>
    </row>
    <row r="1199" spans="3:3" s="2" customFormat="1" x14ac:dyDescent="0.15">
      <c r="C1199" s="261"/>
    </row>
    <row r="1200" spans="3:3" s="2" customFormat="1" x14ac:dyDescent="0.15">
      <c r="C1200" s="261"/>
    </row>
    <row r="1201" spans="3:3" s="2" customFormat="1" x14ac:dyDescent="0.15">
      <c r="C1201" s="261"/>
    </row>
    <row r="1202" spans="3:3" s="2" customFormat="1" x14ac:dyDescent="0.15">
      <c r="C1202" s="261"/>
    </row>
    <row r="1203" spans="3:3" s="2" customFormat="1" x14ac:dyDescent="0.15">
      <c r="C1203" s="261"/>
    </row>
    <row r="1204" spans="3:3" s="2" customFormat="1" x14ac:dyDescent="0.15">
      <c r="C1204" s="261"/>
    </row>
    <row r="1205" spans="3:3" s="2" customFormat="1" x14ac:dyDescent="0.15">
      <c r="C1205" s="261"/>
    </row>
    <row r="1206" spans="3:3" s="2" customFormat="1" x14ac:dyDescent="0.15">
      <c r="C1206" s="261"/>
    </row>
    <row r="1207" spans="3:3" s="2" customFormat="1" x14ac:dyDescent="0.15">
      <c r="C1207" s="261"/>
    </row>
    <row r="1208" spans="3:3" s="2" customFormat="1" x14ac:dyDescent="0.15">
      <c r="C1208" s="261"/>
    </row>
    <row r="1209" spans="3:3" s="2" customFormat="1" x14ac:dyDescent="0.15">
      <c r="C1209" s="261"/>
    </row>
    <row r="1210" spans="3:3" s="2" customFormat="1" x14ac:dyDescent="0.15">
      <c r="C1210" s="261"/>
    </row>
    <row r="1211" spans="3:3" s="2" customFormat="1" x14ac:dyDescent="0.15">
      <c r="C1211" s="261"/>
    </row>
    <row r="1212" spans="3:3" s="2" customFormat="1" x14ac:dyDescent="0.15">
      <c r="C1212" s="261"/>
    </row>
    <row r="1213" spans="3:3" s="2" customFormat="1" x14ac:dyDescent="0.15">
      <c r="C1213" s="261"/>
    </row>
    <row r="1214" spans="3:3" s="2" customFormat="1" x14ac:dyDescent="0.15">
      <c r="C1214" s="261"/>
    </row>
    <row r="1215" spans="3:3" s="2" customFormat="1" x14ac:dyDescent="0.15">
      <c r="C1215" s="261"/>
    </row>
    <row r="1216" spans="3:3" s="2" customFormat="1" x14ac:dyDescent="0.15">
      <c r="C1216" s="261"/>
    </row>
    <row r="1217" spans="3:3" s="2" customFormat="1" x14ac:dyDescent="0.15">
      <c r="C1217" s="261"/>
    </row>
    <row r="1218" spans="3:3" s="2" customFormat="1" x14ac:dyDescent="0.15">
      <c r="C1218" s="261"/>
    </row>
    <row r="1219" spans="3:3" s="2" customFormat="1" x14ac:dyDescent="0.15">
      <c r="C1219" s="261"/>
    </row>
    <row r="1220" spans="3:3" s="2" customFormat="1" x14ac:dyDescent="0.15">
      <c r="C1220" s="261"/>
    </row>
    <row r="1221" spans="3:3" s="2" customFormat="1" x14ac:dyDescent="0.15">
      <c r="C1221" s="261"/>
    </row>
    <row r="1222" spans="3:3" s="2" customFormat="1" x14ac:dyDescent="0.15">
      <c r="C1222" s="261"/>
    </row>
    <row r="1223" spans="3:3" s="2" customFormat="1" x14ac:dyDescent="0.15">
      <c r="C1223" s="261"/>
    </row>
    <row r="1224" spans="3:3" s="2" customFormat="1" x14ac:dyDescent="0.15">
      <c r="C1224" s="261"/>
    </row>
    <row r="1225" spans="3:3" s="2" customFormat="1" x14ac:dyDescent="0.15">
      <c r="C1225" s="261"/>
    </row>
    <row r="1226" spans="3:3" s="2" customFormat="1" x14ac:dyDescent="0.15">
      <c r="C1226" s="261"/>
    </row>
    <row r="1227" spans="3:3" s="2" customFormat="1" x14ac:dyDescent="0.15">
      <c r="C1227" s="261"/>
    </row>
    <row r="1228" spans="3:3" s="2" customFormat="1" x14ac:dyDescent="0.15">
      <c r="C1228" s="261"/>
    </row>
    <row r="1229" spans="3:3" s="2" customFormat="1" x14ac:dyDescent="0.15">
      <c r="C1229" s="261"/>
    </row>
    <row r="1230" spans="3:3" s="2" customFormat="1" x14ac:dyDescent="0.15">
      <c r="C1230" s="261"/>
    </row>
    <row r="1231" spans="3:3" s="2" customFormat="1" x14ac:dyDescent="0.15">
      <c r="C1231" s="261"/>
    </row>
    <row r="1232" spans="3:3" s="2" customFormat="1" x14ac:dyDescent="0.15">
      <c r="C1232" s="261"/>
    </row>
    <row r="1233" spans="3:3" s="2" customFormat="1" x14ac:dyDescent="0.15">
      <c r="C1233" s="261"/>
    </row>
    <row r="1234" spans="3:3" s="2" customFormat="1" x14ac:dyDescent="0.15">
      <c r="C1234" s="261"/>
    </row>
    <row r="1235" spans="3:3" s="2" customFormat="1" x14ac:dyDescent="0.15">
      <c r="C1235" s="261"/>
    </row>
    <row r="1236" spans="3:3" s="2" customFormat="1" x14ac:dyDescent="0.15">
      <c r="C1236" s="261"/>
    </row>
    <row r="1237" spans="3:3" s="2" customFormat="1" x14ac:dyDescent="0.15">
      <c r="C1237" s="261"/>
    </row>
    <row r="1238" spans="3:3" s="2" customFormat="1" x14ac:dyDescent="0.15">
      <c r="C1238" s="261"/>
    </row>
    <row r="1239" spans="3:3" s="2" customFormat="1" x14ac:dyDescent="0.15">
      <c r="C1239" s="261"/>
    </row>
    <row r="1240" spans="3:3" s="2" customFormat="1" x14ac:dyDescent="0.15">
      <c r="C1240" s="261"/>
    </row>
    <row r="1241" spans="3:3" s="2" customFormat="1" x14ac:dyDescent="0.15">
      <c r="C1241" s="261"/>
    </row>
    <row r="1242" spans="3:3" s="2" customFormat="1" x14ac:dyDescent="0.15">
      <c r="C1242" s="261"/>
    </row>
    <row r="1243" spans="3:3" s="2" customFormat="1" x14ac:dyDescent="0.15">
      <c r="C1243" s="261"/>
    </row>
    <row r="1244" spans="3:3" s="2" customFormat="1" x14ac:dyDescent="0.15">
      <c r="C1244" s="261"/>
    </row>
    <row r="1245" spans="3:3" s="2" customFormat="1" x14ac:dyDescent="0.15">
      <c r="C1245" s="261"/>
    </row>
    <row r="1246" spans="3:3" s="2" customFormat="1" x14ac:dyDescent="0.15">
      <c r="C1246" s="261"/>
    </row>
    <row r="1247" spans="3:3" s="2" customFormat="1" x14ac:dyDescent="0.15">
      <c r="C1247" s="261"/>
    </row>
    <row r="1248" spans="3:3" s="2" customFormat="1" x14ac:dyDescent="0.15">
      <c r="C1248" s="261"/>
    </row>
    <row r="1249" spans="3:3" s="2" customFormat="1" x14ac:dyDescent="0.15">
      <c r="C1249" s="261"/>
    </row>
    <row r="1250" spans="3:3" s="2" customFormat="1" x14ac:dyDescent="0.15">
      <c r="C1250" s="261"/>
    </row>
    <row r="1251" spans="3:3" s="2" customFormat="1" x14ac:dyDescent="0.15">
      <c r="C1251" s="261"/>
    </row>
    <row r="1252" spans="3:3" s="2" customFormat="1" x14ac:dyDescent="0.15">
      <c r="C1252" s="261"/>
    </row>
    <row r="1253" spans="3:3" s="2" customFormat="1" x14ac:dyDescent="0.15">
      <c r="C1253" s="261"/>
    </row>
    <row r="1254" spans="3:3" s="2" customFormat="1" x14ac:dyDescent="0.15">
      <c r="C1254" s="261"/>
    </row>
    <row r="1255" spans="3:3" s="2" customFormat="1" x14ac:dyDescent="0.15">
      <c r="C1255" s="261"/>
    </row>
    <row r="1256" spans="3:3" s="2" customFormat="1" x14ac:dyDescent="0.15">
      <c r="C1256" s="261"/>
    </row>
    <row r="1257" spans="3:3" s="2" customFormat="1" x14ac:dyDescent="0.15">
      <c r="C1257" s="261"/>
    </row>
    <row r="1258" spans="3:3" s="2" customFormat="1" x14ac:dyDescent="0.15">
      <c r="C1258" s="261"/>
    </row>
    <row r="1259" spans="3:3" s="2" customFormat="1" x14ac:dyDescent="0.15">
      <c r="C1259" s="261"/>
    </row>
    <row r="1260" spans="3:3" s="2" customFormat="1" x14ac:dyDescent="0.15">
      <c r="C1260" s="261"/>
    </row>
    <row r="1261" spans="3:3" s="2" customFormat="1" x14ac:dyDescent="0.15">
      <c r="C1261" s="261"/>
    </row>
    <row r="1262" spans="3:3" s="2" customFormat="1" x14ac:dyDescent="0.15">
      <c r="C1262" s="261"/>
    </row>
    <row r="1263" spans="3:3" s="2" customFormat="1" x14ac:dyDescent="0.15">
      <c r="C1263" s="261"/>
    </row>
    <row r="1264" spans="3:3" s="2" customFormat="1" x14ac:dyDescent="0.15">
      <c r="C1264" s="261"/>
    </row>
    <row r="1265" spans="3:3" s="2" customFormat="1" x14ac:dyDescent="0.15">
      <c r="C1265" s="261"/>
    </row>
    <row r="1266" spans="3:3" s="2" customFormat="1" x14ac:dyDescent="0.15">
      <c r="C1266" s="261"/>
    </row>
    <row r="1267" spans="3:3" s="2" customFormat="1" x14ac:dyDescent="0.15">
      <c r="C1267" s="261"/>
    </row>
    <row r="1268" spans="3:3" s="2" customFormat="1" x14ac:dyDescent="0.15">
      <c r="C1268" s="261"/>
    </row>
    <row r="1269" spans="3:3" s="2" customFormat="1" x14ac:dyDescent="0.15">
      <c r="C1269" s="261"/>
    </row>
    <row r="1270" spans="3:3" s="2" customFormat="1" x14ac:dyDescent="0.15">
      <c r="C1270" s="261"/>
    </row>
    <row r="1271" spans="3:3" s="2" customFormat="1" x14ac:dyDescent="0.15">
      <c r="C1271" s="261"/>
    </row>
    <row r="1272" spans="3:3" s="2" customFormat="1" x14ac:dyDescent="0.15">
      <c r="C1272" s="261"/>
    </row>
    <row r="1273" spans="3:3" s="2" customFormat="1" x14ac:dyDescent="0.15">
      <c r="C1273" s="261"/>
    </row>
    <row r="1274" spans="3:3" s="2" customFormat="1" x14ac:dyDescent="0.15">
      <c r="C1274" s="261"/>
    </row>
    <row r="1275" spans="3:3" s="2" customFormat="1" x14ac:dyDescent="0.15">
      <c r="C1275" s="261"/>
    </row>
    <row r="1276" spans="3:3" s="2" customFormat="1" x14ac:dyDescent="0.15">
      <c r="C1276" s="261"/>
    </row>
    <row r="1277" spans="3:3" s="2" customFormat="1" x14ac:dyDescent="0.15">
      <c r="C1277" s="261"/>
    </row>
    <row r="1278" spans="3:3" s="2" customFormat="1" x14ac:dyDescent="0.15">
      <c r="C1278" s="261"/>
    </row>
    <row r="1279" spans="3:3" s="2" customFormat="1" x14ac:dyDescent="0.15">
      <c r="C1279" s="261"/>
    </row>
    <row r="1280" spans="3:3" s="2" customFormat="1" x14ac:dyDescent="0.15">
      <c r="C1280" s="261"/>
    </row>
    <row r="1281" spans="3:3" s="2" customFormat="1" x14ac:dyDescent="0.15">
      <c r="C1281" s="261"/>
    </row>
    <row r="1282" spans="3:3" s="2" customFormat="1" x14ac:dyDescent="0.15">
      <c r="C1282" s="261"/>
    </row>
    <row r="1283" spans="3:3" s="2" customFormat="1" x14ac:dyDescent="0.15">
      <c r="C1283" s="261"/>
    </row>
    <row r="1284" spans="3:3" s="2" customFormat="1" x14ac:dyDescent="0.15">
      <c r="C1284" s="261"/>
    </row>
    <row r="1285" spans="3:3" s="2" customFormat="1" x14ac:dyDescent="0.15">
      <c r="C1285" s="261"/>
    </row>
    <row r="1286" spans="3:3" s="2" customFormat="1" x14ac:dyDescent="0.15">
      <c r="C1286" s="261"/>
    </row>
    <row r="1287" spans="3:3" s="2" customFormat="1" x14ac:dyDescent="0.15">
      <c r="C1287" s="261"/>
    </row>
    <row r="1288" spans="3:3" s="2" customFormat="1" x14ac:dyDescent="0.15">
      <c r="C1288" s="261"/>
    </row>
    <row r="1289" spans="3:3" s="2" customFormat="1" x14ac:dyDescent="0.15">
      <c r="C1289" s="261"/>
    </row>
    <row r="1290" spans="3:3" s="2" customFormat="1" x14ac:dyDescent="0.15">
      <c r="C1290" s="261"/>
    </row>
    <row r="1291" spans="3:3" s="2" customFormat="1" x14ac:dyDescent="0.15">
      <c r="C1291" s="261"/>
    </row>
    <row r="1292" spans="3:3" s="2" customFormat="1" x14ac:dyDescent="0.15">
      <c r="C1292" s="261"/>
    </row>
    <row r="1293" spans="3:3" s="2" customFormat="1" x14ac:dyDescent="0.15">
      <c r="C1293" s="261"/>
    </row>
    <row r="1294" spans="3:3" s="2" customFormat="1" x14ac:dyDescent="0.15">
      <c r="C1294" s="261"/>
    </row>
    <row r="1295" spans="3:3" s="2" customFormat="1" x14ac:dyDescent="0.15">
      <c r="C1295" s="261"/>
    </row>
    <row r="1296" spans="3:3" s="2" customFormat="1" x14ac:dyDescent="0.15">
      <c r="C1296" s="261"/>
    </row>
    <row r="1297" spans="3:3" s="2" customFormat="1" x14ac:dyDescent="0.15">
      <c r="C1297" s="261"/>
    </row>
    <row r="1298" spans="3:3" s="2" customFormat="1" x14ac:dyDescent="0.15">
      <c r="C1298" s="261"/>
    </row>
    <row r="1299" spans="3:3" s="2" customFormat="1" x14ac:dyDescent="0.15">
      <c r="C1299" s="261"/>
    </row>
    <row r="1300" spans="3:3" s="2" customFormat="1" x14ac:dyDescent="0.15">
      <c r="C1300" s="261"/>
    </row>
    <row r="1301" spans="3:3" s="2" customFormat="1" x14ac:dyDescent="0.15">
      <c r="C1301" s="261"/>
    </row>
    <row r="1302" spans="3:3" s="2" customFormat="1" x14ac:dyDescent="0.15">
      <c r="C1302" s="261"/>
    </row>
    <row r="1303" spans="3:3" s="2" customFormat="1" x14ac:dyDescent="0.15">
      <c r="C1303" s="261"/>
    </row>
    <row r="1304" spans="3:3" s="2" customFormat="1" x14ac:dyDescent="0.15">
      <c r="C1304" s="261"/>
    </row>
    <row r="1305" spans="3:3" s="2" customFormat="1" x14ac:dyDescent="0.15">
      <c r="C1305" s="261"/>
    </row>
    <row r="1306" spans="3:3" s="2" customFormat="1" x14ac:dyDescent="0.15">
      <c r="C1306" s="261"/>
    </row>
    <row r="1307" spans="3:3" s="2" customFormat="1" x14ac:dyDescent="0.15">
      <c r="C1307" s="261"/>
    </row>
    <row r="1308" spans="3:3" s="2" customFormat="1" x14ac:dyDescent="0.15">
      <c r="C1308" s="261"/>
    </row>
    <row r="1309" spans="3:3" s="2" customFormat="1" x14ac:dyDescent="0.15">
      <c r="C1309" s="261"/>
    </row>
    <row r="1310" spans="3:3" s="2" customFormat="1" x14ac:dyDescent="0.15">
      <c r="C1310" s="261"/>
    </row>
    <row r="1311" spans="3:3" s="2" customFormat="1" x14ac:dyDescent="0.15">
      <c r="C1311" s="261"/>
    </row>
    <row r="1312" spans="3:3" s="2" customFormat="1" x14ac:dyDescent="0.15">
      <c r="C1312" s="261"/>
    </row>
    <row r="1313" spans="3:3" s="2" customFormat="1" x14ac:dyDescent="0.15">
      <c r="C1313" s="261"/>
    </row>
    <row r="1314" spans="3:3" s="2" customFormat="1" x14ac:dyDescent="0.15">
      <c r="C1314" s="261"/>
    </row>
    <row r="1315" spans="3:3" s="2" customFormat="1" x14ac:dyDescent="0.15">
      <c r="C1315" s="261"/>
    </row>
    <row r="1316" spans="3:3" s="2" customFormat="1" x14ac:dyDescent="0.15">
      <c r="C1316" s="261"/>
    </row>
    <row r="1317" spans="3:3" s="2" customFormat="1" x14ac:dyDescent="0.15">
      <c r="C1317" s="261"/>
    </row>
    <row r="1318" spans="3:3" s="2" customFormat="1" x14ac:dyDescent="0.15">
      <c r="C1318" s="261"/>
    </row>
    <row r="1319" spans="3:3" s="2" customFormat="1" x14ac:dyDescent="0.15">
      <c r="C1319" s="261"/>
    </row>
    <row r="1320" spans="3:3" s="2" customFormat="1" x14ac:dyDescent="0.15">
      <c r="C1320" s="261"/>
    </row>
    <row r="1321" spans="3:3" s="2" customFormat="1" x14ac:dyDescent="0.15">
      <c r="C1321" s="261"/>
    </row>
    <row r="1322" spans="3:3" s="2" customFormat="1" x14ac:dyDescent="0.15">
      <c r="C1322" s="261"/>
    </row>
    <row r="1323" spans="3:3" s="2" customFormat="1" x14ac:dyDescent="0.15">
      <c r="C1323" s="261"/>
    </row>
    <row r="1324" spans="3:3" s="2" customFormat="1" x14ac:dyDescent="0.15">
      <c r="C1324" s="261"/>
    </row>
    <row r="1325" spans="3:3" s="2" customFormat="1" x14ac:dyDescent="0.15">
      <c r="C1325" s="261"/>
    </row>
    <row r="1326" spans="3:3" s="2" customFormat="1" x14ac:dyDescent="0.15">
      <c r="C1326" s="261"/>
    </row>
    <row r="1327" spans="3:3" s="2" customFormat="1" x14ac:dyDescent="0.15">
      <c r="C1327" s="261"/>
    </row>
    <row r="1328" spans="3:3" s="2" customFormat="1" x14ac:dyDescent="0.15">
      <c r="C1328" s="261"/>
    </row>
    <row r="1329" spans="3:3" s="2" customFormat="1" x14ac:dyDescent="0.15">
      <c r="C1329" s="261"/>
    </row>
    <row r="1330" spans="3:3" s="2" customFormat="1" x14ac:dyDescent="0.15">
      <c r="C1330" s="261"/>
    </row>
    <row r="1331" spans="3:3" s="2" customFormat="1" x14ac:dyDescent="0.15">
      <c r="C1331" s="261"/>
    </row>
    <row r="1332" spans="3:3" s="2" customFormat="1" x14ac:dyDescent="0.15">
      <c r="C1332" s="261"/>
    </row>
    <row r="1333" spans="3:3" s="2" customFormat="1" x14ac:dyDescent="0.15">
      <c r="C1333" s="261"/>
    </row>
    <row r="1334" spans="3:3" s="2" customFormat="1" x14ac:dyDescent="0.15">
      <c r="C1334" s="261"/>
    </row>
    <row r="1335" spans="3:3" s="2" customFormat="1" x14ac:dyDescent="0.15">
      <c r="C1335" s="261"/>
    </row>
    <row r="1336" spans="3:3" s="2" customFormat="1" x14ac:dyDescent="0.15">
      <c r="C1336" s="261"/>
    </row>
    <row r="1337" spans="3:3" s="2" customFormat="1" x14ac:dyDescent="0.15">
      <c r="C1337" s="261"/>
    </row>
    <row r="1338" spans="3:3" s="2" customFormat="1" x14ac:dyDescent="0.15">
      <c r="C1338" s="261"/>
    </row>
    <row r="1339" spans="3:3" s="2" customFormat="1" x14ac:dyDescent="0.15">
      <c r="C1339" s="261"/>
    </row>
    <row r="1340" spans="3:3" s="2" customFormat="1" x14ac:dyDescent="0.15">
      <c r="C1340" s="261"/>
    </row>
    <row r="1341" spans="3:3" s="2" customFormat="1" x14ac:dyDescent="0.15">
      <c r="C1341" s="261"/>
    </row>
    <row r="1342" spans="3:3" s="2" customFormat="1" x14ac:dyDescent="0.15">
      <c r="C1342" s="261"/>
    </row>
    <row r="1343" spans="3:3" s="2" customFormat="1" x14ac:dyDescent="0.15">
      <c r="C1343" s="261"/>
    </row>
    <row r="1344" spans="3:3" s="2" customFormat="1" x14ac:dyDescent="0.15">
      <c r="C1344" s="261"/>
    </row>
    <row r="1345" spans="3:3" s="2" customFormat="1" x14ac:dyDescent="0.15">
      <c r="C1345" s="261"/>
    </row>
    <row r="1346" spans="3:3" s="2" customFormat="1" x14ac:dyDescent="0.15">
      <c r="C1346" s="261"/>
    </row>
    <row r="1347" spans="3:3" s="2" customFormat="1" x14ac:dyDescent="0.15">
      <c r="C1347" s="261"/>
    </row>
    <row r="1348" spans="3:3" s="2" customFormat="1" x14ac:dyDescent="0.15">
      <c r="C1348" s="261"/>
    </row>
    <row r="1349" spans="3:3" s="2" customFormat="1" x14ac:dyDescent="0.15">
      <c r="C1349" s="261"/>
    </row>
    <row r="1350" spans="3:3" s="2" customFormat="1" x14ac:dyDescent="0.15">
      <c r="C1350" s="261"/>
    </row>
    <row r="1351" spans="3:3" s="2" customFormat="1" x14ac:dyDescent="0.15">
      <c r="C1351" s="261"/>
    </row>
    <row r="1352" spans="3:3" s="2" customFormat="1" x14ac:dyDescent="0.15">
      <c r="C1352" s="261"/>
    </row>
    <row r="1353" spans="3:3" s="2" customFormat="1" x14ac:dyDescent="0.15">
      <c r="C1353" s="261"/>
    </row>
    <row r="1354" spans="3:3" s="2" customFormat="1" x14ac:dyDescent="0.15">
      <c r="C1354" s="261"/>
    </row>
    <row r="1355" spans="3:3" s="2" customFormat="1" x14ac:dyDescent="0.15">
      <c r="C1355" s="261"/>
    </row>
    <row r="1356" spans="3:3" s="2" customFormat="1" x14ac:dyDescent="0.15">
      <c r="C1356" s="261"/>
    </row>
    <row r="1357" spans="3:3" s="2" customFormat="1" x14ac:dyDescent="0.15">
      <c r="C1357" s="261"/>
    </row>
    <row r="1358" spans="3:3" s="2" customFormat="1" x14ac:dyDescent="0.15">
      <c r="C1358" s="261"/>
    </row>
    <row r="1359" spans="3:3" s="2" customFormat="1" x14ac:dyDescent="0.15">
      <c r="C1359" s="261"/>
    </row>
    <row r="1360" spans="3:3" s="2" customFormat="1" x14ac:dyDescent="0.15">
      <c r="C1360" s="261"/>
    </row>
    <row r="1361" spans="3:3" s="2" customFormat="1" x14ac:dyDescent="0.15">
      <c r="C1361" s="261"/>
    </row>
    <row r="1362" spans="3:3" s="2" customFormat="1" x14ac:dyDescent="0.15">
      <c r="C1362" s="261"/>
    </row>
    <row r="1363" spans="3:3" s="2" customFormat="1" x14ac:dyDescent="0.15">
      <c r="C1363" s="261"/>
    </row>
    <row r="1364" spans="3:3" s="2" customFormat="1" x14ac:dyDescent="0.15">
      <c r="C1364" s="261"/>
    </row>
    <row r="1365" spans="3:3" s="2" customFormat="1" x14ac:dyDescent="0.15">
      <c r="C1365" s="261"/>
    </row>
    <row r="1366" spans="3:3" s="2" customFormat="1" x14ac:dyDescent="0.15">
      <c r="C1366" s="261"/>
    </row>
    <row r="1367" spans="3:3" s="2" customFormat="1" x14ac:dyDescent="0.15">
      <c r="C1367" s="261"/>
    </row>
    <row r="1368" spans="3:3" s="2" customFormat="1" x14ac:dyDescent="0.15">
      <c r="C1368" s="261"/>
    </row>
    <row r="1369" spans="3:3" s="2" customFormat="1" x14ac:dyDescent="0.15">
      <c r="C1369" s="261"/>
    </row>
    <row r="1370" spans="3:3" s="2" customFormat="1" x14ac:dyDescent="0.15">
      <c r="C1370" s="261"/>
    </row>
    <row r="1371" spans="3:3" s="2" customFormat="1" x14ac:dyDescent="0.15">
      <c r="C1371" s="261"/>
    </row>
    <row r="1372" spans="3:3" s="2" customFormat="1" x14ac:dyDescent="0.15">
      <c r="C1372" s="261"/>
    </row>
    <row r="1373" spans="3:3" s="2" customFormat="1" x14ac:dyDescent="0.15">
      <c r="C1373" s="261"/>
    </row>
    <row r="1374" spans="3:3" s="2" customFormat="1" x14ac:dyDescent="0.15">
      <c r="C1374" s="261"/>
    </row>
    <row r="1375" spans="3:3" s="2" customFormat="1" x14ac:dyDescent="0.15">
      <c r="C1375" s="261"/>
    </row>
    <row r="1376" spans="3:3" s="2" customFormat="1" x14ac:dyDescent="0.15">
      <c r="C1376" s="261"/>
    </row>
    <row r="1377" spans="3:3" s="2" customFormat="1" x14ac:dyDescent="0.15">
      <c r="C1377" s="261"/>
    </row>
    <row r="1378" spans="3:3" s="2" customFormat="1" x14ac:dyDescent="0.15">
      <c r="C1378" s="261"/>
    </row>
    <row r="1379" spans="3:3" s="2" customFormat="1" x14ac:dyDescent="0.15">
      <c r="C1379" s="261"/>
    </row>
    <row r="1380" spans="3:3" s="2" customFormat="1" x14ac:dyDescent="0.15">
      <c r="C1380" s="261"/>
    </row>
    <row r="1381" spans="3:3" s="2" customFormat="1" x14ac:dyDescent="0.15">
      <c r="C1381" s="261"/>
    </row>
    <row r="1382" spans="3:3" s="2" customFormat="1" x14ac:dyDescent="0.15">
      <c r="C1382" s="261"/>
    </row>
    <row r="1383" spans="3:3" s="2" customFormat="1" x14ac:dyDescent="0.15">
      <c r="C1383" s="261"/>
    </row>
    <row r="1384" spans="3:3" s="2" customFormat="1" x14ac:dyDescent="0.15">
      <c r="C1384" s="261"/>
    </row>
    <row r="1385" spans="3:3" s="2" customFormat="1" x14ac:dyDescent="0.15">
      <c r="C1385" s="261"/>
    </row>
    <row r="1386" spans="3:3" s="2" customFormat="1" x14ac:dyDescent="0.15">
      <c r="C1386" s="261"/>
    </row>
    <row r="1387" spans="3:3" s="2" customFormat="1" x14ac:dyDescent="0.15">
      <c r="C1387" s="261"/>
    </row>
    <row r="1388" spans="3:3" s="2" customFormat="1" x14ac:dyDescent="0.15">
      <c r="C1388" s="261"/>
    </row>
    <row r="1389" spans="3:3" s="2" customFormat="1" x14ac:dyDescent="0.15">
      <c r="C1389" s="261"/>
    </row>
    <row r="1390" spans="3:3" s="2" customFormat="1" x14ac:dyDescent="0.15">
      <c r="C1390" s="261"/>
    </row>
    <row r="1391" spans="3:3" s="2" customFormat="1" x14ac:dyDescent="0.15">
      <c r="C1391" s="261"/>
    </row>
    <row r="1392" spans="3:3" s="2" customFormat="1" x14ac:dyDescent="0.15">
      <c r="C1392" s="261"/>
    </row>
    <row r="1393" spans="3:3" s="2" customFormat="1" x14ac:dyDescent="0.15">
      <c r="C1393" s="261"/>
    </row>
    <row r="1394" spans="3:3" s="2" customFormat="1" x14ac:dyDescent="0.15">
      <c r="C1394" s="261"/>
    </row>
    <row r="1395" spans="3:3" s="2" customFormat="1" x14ac:dyDescent="0.15">
      <c r="C1395" s="261"/>
    </row>
    <row r="1396" spans="3:3" s="2" customFormat="1" x14ac:dyDescent="0.15">
      <c r="C1396" s="261"/>
    </row>
    <row r="1397" spans="3:3" s="2" customFormat="1" x14ac:dyDescent="0.15">
      <c r="C1397" s="261"/>
    </row>
    <row r="1398" spans="3:3" s="2" customFormat="1" x14ac:dyDescent="0.15">
      <c r="C1398" s="261"/>
    </row>
    <row r="1399" spans="3:3" s="2" customFormat="1" x14ac:dyDescent="0.15">
      <c r="C1399" s="261"/>
    </row>
    <row r="1400" spans="3:3" s="2" customFormat="1" x14ac:dyDescent="0.15">
      <c r="C1400" s="261"/>
    </row>
    <row r="1401" spans="3:3" s="2" customFormat="1" x14ac:dyDescent="0.15">
      <c r="C1401" s="261"/>
    </row>
    <row r="1402" spans="3:3" s="2" customFormat="1" x14ac:dyDescent="0.15">
      <c r="C1402" s="261"/>
    </row>
    <row r="1403" spans="3:3" s="2" customFormat="1" x14ac:dyDescent="0.15">
      <c r="C1403" s="261"/>
    </row>
    <row r="1404" spans="3:3" s="2" customFormat="1" x14ac:dyDescent="0.15">
      <c r="C1404" s="261"/>
    </row>
    <row r="1405" spans="3:3" s="2" customFormat="1" x14ac:dyDescent="0.15">
      <c r="C1405" s="261"/>
    </row>
    <row r="1406" spans="3:3" s="2" customFormat="1" x14ac:dyDescent="0.15">
      <c r="C1406" s="261"/>
    </row>
    <row r="1407" spans="3:3" s="2" customFormat="1" x14ac:dyDescent="0.15">
      <c r="C1407" s="261"/>
    </row>
    <row r="1408" spans="3:3" s="2" customFormat="1" x14ac:dyDescent="0.15">
      <c r="C1408" s="261"/>
    </row>
    <row r="1409" spans="3:3" s="2" customFormat="1" x14ac:dyDescent="0.15">
      <c r="C1409" s="261"/>
    </row>
    <row r="1410" spans="3:3" s="2" customFormat="1" x14ac:dyDescent="0.15">
      <c r="C1410" s="261"/>
    </row>
    <row r="1411" spans="3:3" s="2" customFormat="1" x14ac:dyDescent="0.15">
      <c r="C1411" s="261"/>
    </row>
    <row r="1412" spans="3:3" s="2" customFormat="1" x14ac:dyDescent="0.15">
      <c r="C1412" s="261"/>
    </row>
    <row r="1413" spans="3:3" s="2" customFormat="1" x14ac:dyDescent="0.15">
      <c r="C1413" s="261"/>
    </row>
    <row r="1414" spans="3:3" s="2" customFormat="1" x14ac:dyDescent="0.15">
      <c r="C1414" s="261"/>
    </row>
    <row r="1415" spans="3:3" s="2" customFormat="1" x14ac:dyDescent="0.15">
      <c r="C1415" s="261"/>
    </row>
    <row r="1416" spans="3:3" s="2" customFormat="1" x14ac:dyDescent="0.15">
      <c r="C1416" s="261"/>
    </row>
    <row r="1417" spans="3:3" s="2" customFormat="1" x14ac:dyDescent="0.15">
      <c r="C1417" s="261"/>
    </row>
    <row r="1418" spans="3:3" s="2" customFormat="1" x14ac:dyDescent="0.15">
      <c r="C1418" s="261"/>
    </row>
    <row r="1419" spans="3:3" s="2" customFormat="1" x14ac:dyDescent="0.15">
      <c r="C1419" s="261"/>
    </row>
    <row r="1420" spans="3:3" s="2" customFormat="1" x14ac:dyDescent="0.15">
      <c r="C1420" s="261"/>
    </row>
    <row r="1421" spans="3:3" s="2" customFormat="1" x14ac:dyDescent="0.15">
      <c r="C1421" s="261"/>
    </row>
    <row r="1422" spans="3:3" s="2" customFormat="1" x14ac:dyDescent="0.15">
      <c r="C1422" s="261"/>
    </row>
    <row r="1423" spans="3:3" s="2" customFormat="1" x14ac:dyDescent="0.15">
      <c r="C1423" s="261"/>
    </row>
    <row r="1424" spans="3:3" s="2" customFormat="1" x14ac:dyDescent="0.15">
      <c r="C1424" s="261"/>
    </row>
    <row r="1425" spans="3:3" s="2" customFormat="1" x14ac:dyDescent="0.15">
      <c r="C1425" s="261"/>
    </row>
    <row r="1426" spans="3:3" s="2" customFormat="1" x14ac:dyDescent="0.15">
      <c r="C1426" s="261"/>
    </row>
    <row r="1427" spans="3:3" s="2" customFormat="1" x14ac:dyDescent="0.15">
      <c r="C1427" s="261"/>
    </row>
    <row r="1428" spans="3:3" s="2" customFormat="1" x14ac:dyDescent="0.15">
      <c r="C1428" s="261"/>
    </row>
    <row r="1429" spans="3:3" s="2" customFormat="1" x14ac:dyDescent="0.15">
      <c r="C1429" s="261"/>
    </row>
    <row r="1430" spans="3:3" s="2" customFormat="1" x14ac:dyDescent="0.15">
      <c r="C1430" s="261"/>
    </row>
    <row r="1431" spans="3:3" s="2" customFormat="1" x14ac:dyDescent="0.15">
      <c r="C1431" s="261"/>
    </row>
    <row r="1432" spans="3:3" s="2" customFormat="1" x14ac:dyDescent="0.15">
      <c r="C1432" s="261"/>
    </row>
    <row r="1433" spans="3:3" s="2" customFormat="1" x14ac:dyDescent="0.15">
      <c r="C1433" s="261"/>
    </row>
    <row r="1434" spans="3:3" s="2" customFormat="1" x14ac:dyDescent="0.15">
      <c r="C1434" s="261"/>
    </row>
    <row r="1435" spans="3:3" s="2" customFormat="1" x14ac:dyDescent="0.15">
      <c r="C1435" s="261"/>
    </row>
    <row r="1436" spans="3:3" s="2" customFormat="1" x14ac:dyDescent="0.15">
      <c r="C1436" s="261"/>
    </row>
    <row r="1437" spans="3:3" s="2" customFormat="1" x14ac:dyDescent="0.15">
      <c r="C1437" s="261"/>
    </row>
    <row r="1438" spans="3:3" s="2" customFormat="1" x14ac:dyDescent="0.15">
      <c r="C1438" s="261"/>
    </row>
    <row r="1439" spans="3:3" s="2" customFormat="1" x14ac:dyDescent="0.15">
      <c r="C1439" s="261"/>
    </row>
    <row r="1440" spans="3:3" s="2" customFormat="1" x14ac:dyDescent="0.15">
      <c r="C1440" s="261"/>
    </row>
    <row r="1441" spans="3:3" s="2" customFormat="1" x14ac:dyDescent="0.15">
      <c r="C1441" s="261"/>
    </row>
    <row r="1442" spans="3:3" s="2" customFormat="1" x14ac:dyDescent="0.15">
      <c r="C1442" s="261"/>
    </row>
    <row r="1443" spans="3:3" s="2" customFormat="1" x14ac:dyDescent="0.15">
      <c r="C1443" s="261"/>
    </row>
    <row r="1444" spans="3:3" s="2" customFormat="1" x14ac:dyDescent="0.15">
      <c r="C1444" s="261"/>
    </row>
    <row r="1445" spans="3:3" s="2" customFormat="1" x14ac:dyDescent="0.15">
      <c r="C1445" s="261"/>
    </row>
    <row r="1446" spans="3:3" s="2" customFormat="1" x14ac:dyDescent="0.15">
      <c r="C1446" s="261"/>
    </row>
    <row r="1447" spans="3:3" s="2" customFormat="1" x14ac:dyDescent="0.15">
      <c r="C1447" s="261"/>
    </row>
    <row r="1448" spans="3:3" s="2" customFormat="1" x14ac:dyDescent="0.15">
      <c r="C1448" s="261"/>
    </row>
    <row r="1449" spans="3:3" s="2" customFormat="1" x14ac:dyDescent="0.15">
      <c r="C1449" s="261"/>
    </row>
    <row r="1450" spans="3:3" s="2" customFormat="1" x14ac:dyDescent="0.15">
      <c r="C1450" s="261"/>
    </row>
    <row r="1451" spans="3:3" s="2" customFormat="1" x14ac:dyDescent="0.15">
      <c r="C1451" s="261"/>
    </row>
    <row r="1452" spans="3:3" s="2" customFormat="1" x14ac:dyDescent="0.15">
      <c r="C1452" s="261"/>
    </row>
    <row r="1453" spans="3:3" s="2" customFormat="1" x14ac:dyDescent="0.15">
      <c r="C1453" s="261"/>
    </row>
    <row r="1454" spans="3:3" s="2" customFormat="1" x14ac:dyDescent="0.15">
      <c r="C1454" s="261"/>
    </row>
    <row r="1455" spans="3:3" s="2" customFormat="1" x14ac:dyDescent="0.15">
      <c r="C1455" s="261"/>
    </row>
    <row r="1456" spans="3:3" s="2" customFormat="1" x14ac:dyDescent="0.15">
      <c r="C1456" s="261"/>
    </row>
    <row r="1457" spans="3:3" s="2" customFormat="1" x14ac:dyDescent="0.15">
      <c r="C1457" s="261"/>
    </row>
    <row r="1458" spans="3:3" s="2" customFormat="1" x14ac:dyDescent="0.15">
      <c r="C1458" s="261"/>
    </row>
    <row r="1459" spans="3:3" s="2" customFormat="1" x14ac:dyDescent="0.15">
      <c r="C1459" s="261"/>
    </row>
    <row r="1460" spans="3:3" s="2" customFormat="1" x14ac:dyDescent="0.15">
      <c r="C1460" s="261"/>
    </row>
    <row r="1461" spans="3:3" s="2" customFormat="1" x14ac:dyDescent="0.15">
      <c r="C1461" s="261"/>
    </row>
    <row r="1462" spans="3:3" s="2" customFormat="1" x14ac:dyDescent="0.15">
      <c r="C1462" s="261"/>
    </row>
    <row r="1463" spans="3:3" s="2" customFormat="1" x14ac:dyDescent="0.15">
      <c r="C1463" s="261"/>
    </row>
    <row r="1464" spans="3:3" s="2" customFormat="1" x14ac:dyDescent="0.15">
      <c r="C1464" s="261"/>
    </row>
    <row r="1465" spans="3:3" s="2" customFormat="1" x14ac:dyDescent="0.15">
      <c r="C1465" s="261"/>
    </row>
    <row r="1466" spans="3:3" s="2" customFormat="1" x14ac:dyDescent="0.15">
      <c r="C1466" s="261"/>
    </row>
    <row r="1467" spans="3:3" s="2" customFormat="1" x14ac:dyDescent="0.15">
      <c r="C1467" s="261"/>
    </row>
    <row r="1468" spans="3:3" s="2" customFormat="1" x14ac:dyDescent="0.15">
      <c r="C1468" s="261"/>
    </row>
    <row r="1469" spans="3:3" s="2" customFormat="1" x14ac:dyDescent="0.15">
      <c r="C1469" s="261"/>
    </row>
    <row r="1470" spans="3:3" s="2" customFormat="1" x14ac:dyDescent="0.15">
      <c r="C1470" s="261"/>
    </row>
    <row r="1471" spans="3:3" s="2" customFormat="1" x14ac:dyDescent="0.15">
      <c r="C1471" s="261"/>
    </row>
    <row r="1472" spans="3:3" s="2" customFormat="1" x14ac:dyDescent="0.15">
      <c r="C1472" s="261"/>
    </row>
    <row r="1473" spans="3:3" s="2" customFormat="1" x14ac:dyDescent="0.15">
      <c r="C1473" s="261"/>
    </row>
    <row r="1474" spans="3:3" s="2" customFormat="1" x14ac:dyDescent="0.15">
      <c r="C1474" s="261"/>
    </row>
    <row r="1475" spans="3:3" s="2" customFormat="1" x14ac:dyDescent="0.15">
      <c r="C1475" s="261"/>
    </row>
    <row r="1476" spans="3:3" s="2" customFormat="1" x14ac:dyDescent="0.15">
      <c r="C1476" s="261"/>
    </row>
    <row r="1477" spans="3:3" s="2" customFormat="1" x14ac:dyDescent="0.15">
      <c r="C1477" s="261"/>
    </row>
    <row r="1478" spans="3:3" s="2" customFormat="1" x14ac:dyDescent="0.15">
      <c r="C1478" s="261"/>
    </row>
    <row r="1479" spans="3:3" s="2" customFormat="1" x14ac:dyDescent="0.15">
      <c r="C1479" s="261"/>
    </row>
    <row r="1480" spans="3:3" s="2" customFormat="1" x14ac:dyDescent="0.15">
      <c r="C1480" s="261"/>
    </row>
    <row r="1481" spans="3:3" s="2" customFormat="1" x14ac:dyDescent="0.15">
      <c r="C1481" s="261"/>
    </row>
    <row r="1482" spans="3:3" s="2" customFormat="1" x14ac:dyDescent="0.15">
      <c r="C1482" s="261"/>
    </row>
    <row r="1483" spans="3:3" s="2" customFormat="1" x14ac:dyDescent="0.15">
      <c r="C1483" s="261"/>
    </row>
    <row r="1484" spans="3:3" s="2" customFormat="1" x14ac:dyDescent="0.15">
      <c r="C1484" s="261"/>
    </row>
    <row r="1485" spans="3:3" s="2" customFormat="1" x14ac:dyDescent="0.15">
      <c r="C1485" s="261"/>
    </row>
    <row r="1486" spans="3:3" s="2" customFormat="1" x14ac:dyDescent="0.15">
      <c r="C1486" s="261"/>
    </row>
    <row r="1487" spans="3:3" s="2" customFormat="1" x14ac:dyDescent="0.15">
      <c r="C1487" s="261"/>
    </row>
    <row r="1488" spans="3:3" s="2" customFormat="1" x14ac:dyDescent="0.15">
      <c r="C1488" s="261"/>
    </row>
    <row r="1489" spans="3:3" s="2" customFormat="1" x14ac:dyDescent="0.15">
      <c r="C1489" s="261"/>
    </row>
    <row r="1490" spans="3:3" s="2" customFormat="1" x14ac:dyDescent="0.15">
      <c r="C1490" s="261"/>
    </row>
    <row r="1491" spans="3:3" s="2" customFormat="1" x14ac:dyDescent="0.15">
      <c r="C1491" s="261"/>
    </row>
    <row r="1492" spans="3:3" s="2" customFormat="1" x14ac:dyDescent="0.15">
      <c r="C1492" s="261"/>
    </row>
    <row r="1493" spans="3:3" s="2" customFormat="1" x14ac:dyDescent="0.15">
      <c r="C1493" s="261"/>
    </row>
    <row r="1494" spans="3:3" s="2" customFormat="1" x14ac:dyDescent="0.15">
      <c r="C1494" s="261"/>
    </row>
    <row r="1495" spans="3:3" s="2" customFormat="1" x14ac:dyDescent="0.15">
      <c r="C1495" s="261"/>
    </row>
    <row r="1496" spans="3:3" s="2" customFormat="1" x14ac:dyDescent="0.15">
      <c r="C1496" s="261"/>
    </row>
    <row r="1497" spans="3:3" s="2" customFormat="1" x14ac:dyDescent="0.15">
      <c r="C1497" s="261"/>
    </row>
    <row r="1498" spans="3:3" s="2" customFormat="1" x14ac:dyDescent="0.15">
      <c r="C1498" s="261"/>
    </row>
    <row r="1499" spans="3:3" s="2" customFormat="1" x14ac:dyDescent="0.15">
      <c r="C1499" s="261"/>
    </row>
    <row r="1500" spans="3:3" s="2" customFormat="1" x14ac:dyDescent="0.15">
      <c r="C1500" s="261"/>
    </row>
    <row r="1501" spans="3:3" s="2" customFormat="1" x14ac:dyDescent="0.15">
      <c r="C1501" s="261"/>
    </row>
    <row r="1502" spans="3:3" s="2" customFormat="1" x14ac:dyDescent="0.15">
      <c r="C1502" s="261"/>
    </row>
    <row r="1503" spans="3:3" s="2" customFormat="1" x14ac:dyDescent="0.15">
      <c r="C1503" s="261"/>
    </row>
    <row r="1504" spans="3:3" s="2" customFormat="1" x14ac:dyDescent="0.15">
      <c r="C1504" s="261"/>
    </row>
    <row r="1505" spans="3:3" s="2" customFormat="1" x14ac:dyDescent="0.15">
      <c r="C1505" s="261"/>
    </row>
    <row r="1506" spans="3:3" s="2" customFormat="1" x14ac:dyDescent="0.15">
      <c r="C1506" s="261"/>
    </row>
    <row r="1507" spans="3:3" s="2" customFormat="1" x14ac:dyDescent="0.15">
      <c r="C1507" s="261"/>
    </row>
    <row r="1508" spans="3:3" s="2" customFormat="1" x14ac:dyDescent="0.15">
      <c r="C1508" s="261"/>
    </row>
    <row r="1509" spans="3:3" s="2" customFormat="1" x14ac:dyDescent="0.15">
      <c r="C1509" s="261"/>
    </row>
    <row r="1510" spans="3:3" s="2" customFormat="1" x14ac:dyDescent="0.15">
      <c r="C1510" s="261"/>
    </row>
    <row r="1511" spans="3:3" s="2" customFormat="1" x14ac:dyDescent="0.15">
      <c r="C1511" s="261"/>
    </row>
    <row r="1512" spans="3:3" s="2" customFormat="1" x14ac:dyDescent="0.15">
      <c r="C1512" s="261"/>
    </row>
    <row r="1513" spans="3:3" s="2" customFormat="1" x14ac:dyDescent="0.15">
      <c r="C1513" s="261"/>
    </row>
    <row r="1514" spans="3:3" s="2" customFormat="1" x14ac:dyDescent="0.15">
      <c r="C1514" s="261"/>
    </row>
    <row r="1515" spans="3:3" s="2" customFormat="1" x14ac:dyDescent="0.15">
      <c r="C1515" s="261"/>
    </row>
    <row r="1516" spans="3:3" s="2" customFormat="1" x14ac:dyDescent="0.15">
      <c r="C1516" s="261"/>
    </row>
    <row r="1517" spans="3:3" s="2" customFormat="1" x14ac:dyDescent="0.15">
      <c r="C1517" s="261"/>
    </row>
    <row r="1518" spans="3:3" s="2" customFormat="1" x14ac:dyDescent="0.15">
      <c r="C1518" s="261"/>
    </row>
    <row r="1519" spans="3:3" s="2" customFormat="1" x14ac:dyDescent="0.15">
      <c r="C1519" s="261"/>
    </row>
    <row r="1520" spans="3:3" s="2" customFormat="1" x14ac:dyDescent="0.15">
      <c r="C1520" s="261"/>
    </row>
    <row r="1521" spans="3:3" s="2" customFormat="1" x14ac:dyDescent="0.15">
      <c r="C1521" s="261"/>
    </row>
    <row r="1522" spans="3:3" s="2" customFormat="1" x14ac:dyDescent="0.15">
      <c r="C1522" s="261"/>
    </row>
    <row r="1523" spans="3:3" s="2" customFormat="1" x14ac:dyDescent="0.15">
      <c r="C1523" s="261"/>
    </row>
    <row r="1524" spans="3:3" s="2" customFormat="1" x14ac:dyDescent="0.15">
      <c r="C1524" s="261"/>
    </row>
    <row r="1525" spans="3:3" s="2" customFormat="1" x14ac:dyDescent="0.15">
      <c r="C1525" s="261"/>
    </row>
    <row r="1526" spans="3:3" s="2" customFormat="1" x14ac:dyDescent="0.15">
      <c r="C1526" s="261"/>
    </row>
    <row r="1527" spans="3:3" s="2" customFormat="1" x14ac:dyDescent="0.15">
      <c r="C1527" s="261"/>
    </row>
    <row r="1528" spans="3:3" s="2" customFormat="1" x14ac:dyDescent="0.15">
      <c r="C1528" s="261"/>
    </row>
    <row r="1529" spans="3:3" s="2" customFormat="1" x14ac:dyDescent="0.15">
      <c r="C1529" s="261"/>
    </row>
    <row r="1530" spans="3:3" s="2" customFormat="1" x14ac:dyDescent="0.15">
      <c r="C1530" s="261"/>
    </row>
    <row r="1531" spans="3:3" s="2" customFormat="1" x14ac:dyDescent="0.15">
      <c r="C1531" s="261"/>
    </row>
    <row r="1532" spans="3:3" s="2" customFormat="1" x14ac:dyDescent="0.15">
      <c r="C1532" s="261"/>
    </row>
    <row r="1533" spans="3:3" s="2" customFormat="1" x14ac:dyDescent="0.15">
      <c r="C1533" s="261"/>
    </row>
    <row r="1534" spans="3:3" s="2" customFormat="1" x14ac:dyDescent="0.15">
      <c r="C1534" s="261"/>
    </row>
    <row r="1535" spans="3:3" s="2" customFormat="1" x14ac:dyDescent="0.15">
      <c r="C1535" s="261"/>
    </row>
    <row r="1536" spans="3:3" s="2" customFormat="1" x14ac:dyDescent="0.15">
      <c r="C1536" s="261"/>
    </row>
    <row r="1537" spans="3:3" s="2" customFormat="1" x14ac:dyDescent="0.15">
      <c r="C1537" s="261"/>
    </row>
    <row r="1538" spans="3:3" s="2" customFormat="1" x14ac:dyDescent="0.15">
      <c r="C1538" s="261"/>
    </row>
    <row r="1539" spans="3:3" s="2" customFormat="1" x14ac:dyDescent="0.15">
      <c r="C1539" s="261"/>
    </row>
    <row r="1540" spans="3:3" s="2" customFormat="1" x14ac:dyDescent="0.15">
      <c r="C1540" s="261"/>
    </row>
    <row r="1541" spans="3:3" s="2" customFormat="1" x14ac:dyDescent="0.15">
      <c r="C1541" s="261"/>
    </row>
    <row r="1542" spans="3:3" s="2" customFormat="1" x14ac:dyDescent="0.15">
      <c r="C1542" s="261"/>
    </row>
    <row r="1543" spans="3:3" s="2" customFormat="1" x14ac:dyDescent="0.15">
      <c r="C1543" s="261"/>
    </row>
    <row r="1544" spans="3:3" s="2" customFormat="1" x14ac:dyDescent="0.15">
      <c r="C1544" s="261"/>
    </row>
    <row r="1545" spans="3:3" s="2" customFormat="1" x14ac:dyDescent="0.15">
      <c r="C1545" s="261"/>
    </row>
    <row r="1546" spans="3:3" s="2" customFormat="1" x14ac:dyDescent="0.15">
      <c r="C1546" s="261"/>
    </row>
    <row r="1547" spans="3:3" s="2" customFormat="1" x14ac:dyDescent="0.15">
      <c r="C1547" s="261"/>
    </row>
    <row r="1548" spans="3:3" s="2" customFormat="1" x14ac:dyDescent="0.15">
      <c r="C1548" s="261"/>
    </row>
    <row r="1549" spans="3:3" s="2" customFormat="1" x14ac:dyDescent="0.15">
      <c r="C1549" s="261"/>
    </row>
    <row r="1550" spans="3:3" s="2" customFormat="1" x14ac:dyDescent="0.15">
      <c r="C1550" s="261"/>
    </row>
    <row r="1551" spans="3:3" s="2" customFormat="1" x14ac:dyDescent="0.15">
      <c r="C1551" s="261"/>
    </row>
    <row r="1552" spans="3:3" s="2" customFormat="1" x14ac:dyDescent="0.15">
      <c r="C1552" s="261"/>
    </row>
    <row r="1553" spans="3:3" s="2" customFormat="1" x14ac:dyDescent="0.15">
      <c r="C1553" s="261"/>
    </row>
    <row r="1554" spans="3:3" s="2" customFormat="1" x14ac:dyDescent="0.15">
      <c r="C1554" s="261"/>
    </row>
    <row r="1555" spans="3:3" s="2" customFormat="1" x14ac:dyDescent="0.15">
      <c r="C1555" s="261"/>
    </row>
    <row r="1556" spans="3:3" s="2" customFormat="1" x14ac:dyDescent="0.15">
      <c r="C1556" s="261"/>
    </row>
    <row r="1557" spans="3:3" s="2" customFormat="1" x14ac:dyDescent="0.15">
      <c r="C1557" s="261"/>
    </row>
    <row r="1558" spans="3:3" s="2" customFormat="1" x14ac:dyDescent="0.15">
      <c r="C1558" s="261"/>
    </row>
    <row r="1559" spans="3:3" s="2" customFormat="1" x14ac:dyDescent="0.15">
      <c r="C1559" s="261"/>
    </row>
    <row r="1560" spans="3:3" s="2" customFormat="1" x14ac:dyDescent="0.15">
      <c r="C1560" s="261"/>
    </row>
    <row r="1561" spans="3:3" s="2" customFormat="1" x14ac:dyDescent="0.15">
      <c r="C1561" s="261"/>
    </row>
    <row r="1562" spans="3:3" s="2" customFormat="1" x14ac:dyDescent="0.15">
      <c r="C1562" s="261"/>
    </row>
    <row r="1563" spans="3:3" s="2" customFormat="1" x14ac:dyDescent="0.15">
      <c r="C1563" s="261"/>
    </row>
    <row r="1564" spans="3:3" s="2" customFormat="1" x14ac:dyDescent="0.15">
      <c r="C1564" s="261"/>
    </row>
    <row r="1565" spans="3:3" s="2" customFormat="1" x14ac:dyDescent="0.15">
      <c r="C1565" s="261"/>
    </row>
    <row r="1566" spans="3:3" s="2" customFormat="1" x14ac:dyDescent="0.15">
      <c r="C1566" s="261"/>
    </row>
    <row r="1567" spans="3:3" s="2" customFormat="1" x14ac:dyDescent="0.15">
      <c r="C1567" s="261"/>
    </row>
    <row r="1568" spans="3:3" s="2" customFormat="1" x14ac:dyDescent="0.15">
      <c r="C1568" s="261"/>
    </row>
    <row r="1569" spans="3:3" s="2" customFormat="1" x14ac:dyDescent="0.15">
      <c r="C1569" s="261"/>
    </row>
    <row r="1570" spans="3:3" s="2" customFormat="1" x14ac:dyDescent="0.15">
      <c r="C1570" s="261"/>
    </row>
    <row r="1571" spans="3:3" s="2" customFormat="1" x14ac:dyDescent="0.15">
      <c r="C1571" s="261"/>
    </row>
    <row r="1572" spans="3:3" s="2" customFormat="1" x14ac:dyDescent="0.15">
      <c r="C1572" s="261"/>
    </row>
    <row r="1573" spans="3:3" s="2" customFormat="1" x14ac:dyDescent="0.15">
      <c r="C1573" s="261"/>
    </row>
    <row r="1574" spans="3:3" s="2" customFormat="1" x14ac:dyDescent="0.15">
      <c r="C1574" s="261"/>
    </row>
    <row r="1575" spans="3:3" s="2" customFormat="1" x14ac:dyDescent="0.15">
      <c r="C1575" s="261"/>
    </row>
    <row r="1576" spans="3:3" s="2" customFormat="1" x14ac:dyDescent="0.15">
      <c r="C1576" s="261"/>
    </row>
    <row r="1577" spans="3:3" s="2" customFormat="1" x14ac:dyDescent="0.15">
      <c r="C1577" s="261"/>
    </row>
    <row r="1578" spans="3:3" s="2" customFormat="1" x14ac:dyDescent="0.15">
      <c r="C1578" s="261"/>
    </row>
    <row r="1579" spans="3:3" s="2" customFormat="1" x14ac:dyDescent="0.15">
      <c r="C1579" s="261"/>
    </row>
    <row r="1580" spans="3:3" s="2" customFormat="1" x14ac:dyDescent="0.15">
      <c r="C1580" s="261"/>
    </row>
    <row r="1581" spans="3:3" s="2" customFormat="1" x14ac:dyDescent="0.15">
      <c r="C1581" s="261"/>
    </row>
    <row r="1582" spans="3:3" s="2" customFormat="1" x14ac:dyDescent="0.15">
      <c r="C1582" s="261"/>
    </row>
    <row r="1583" spans="3:3" s="2" customFormat="1" x14ac:dyDescent="0.15">
      <c r="C1583" s="261"/>
    </row>
    <row r="1584" spans="3:3" s="2" customFormat="1" x14ac:dyDescent="0.15">
      <c r="C1584" s="261"/>
    </row>
    <row r="1585" spans="3:3" s="2" customFormat="1" x14ac:dyDescent="0.15">
      <c r="C1585" s="261"/>
    </row>
    <row r="1586" spans="3:3" s="2" customFormat="1" x14ac:dyDescent="0.15">
      <c r="C1586" s="261"/>
    </row>
    <row r="1587" spans="3:3" s="2" customFormat="1" x14ac:dyDescent="0.15">
      <c r="C1587" s="261"/>
    </row>
    <row r="1588" spans="3:3" s="2" customFormat="1" x14ac:dyDescent="0.15">
      <c r="C1588" s="261"/>
    </row>
    <row r="1589" spans="3:3" s="2" customFormat="1" x14ac:dyDescent="0.15">
      <c r="C1589" s="261"/>
    </row>
    <row r="1590" spans="3:3" s="2" customFormat="1" x14ac:dyDescent="0.15">
      <c r="C1590" s="261"/>
    </row>
    <row r="1591" spans="3:3" s="2" customFormat="1" x14ac:dyDescent="0.15">
      <c r="C1591" s="261"/>
    </row>
    <row r="1592" spans="3:3" s="2" customFormat="1" x14ac:dyDescent="0.15">
      <c r="C1592" s="261"/>
    </row>
    <row r="1593" spans="3:3" s="2" customFormat="1" x14ac:dyDescent="0.15">
      <c r="C1593" s="261"/>
    </row>
    <row r="1594" spans="3:3" s="2" customFormat="1" x14ac:dyDescent="0.15">
      <c r="C1594" s="261"/>
    </row>
    <row r="1595" spans="3:3" s="2" customFormat="1" x14ac:dyDescent="0.15">
      <c r="C1595" s="261"/>
    </row>
    <row r="1596" spans="3:3" s="2" customFormat="1" x14ac:dyDescent="0.15">
      <c r="C1596" s="261"/>
    </row>
    <row r="1597" spans="3:3" s="2" customFormat="1" x14ac:dyDescent="0.15">
      <c r="C1597" s="261"/>
    </row>
    <row r="1598" spans="3:3" s="2" customFormat="1" x14ac:dyDescent="0.15">
      <c r="C1598" s="261"/>
    </row>
    <row r="1599" spans="3:3" s="2" customFormat="1" x14ac:dyDescent="0.15">
      <c r="C1599" s="261"/>
    </row>
    <row r="1600" spans="3:3" s="2" customFormat="1" x14ac:dyDescent="0.15">
      <c r="C1600" s="261"/>
    </row>
    <row r="1601" spans="3:3" s="2" customFormat="1" x14ac:dyDescent="0.15">
      <c r="C1601" s="261"/>
    </row>
    <row r="1602" spans="3:3" s="2" customFormat="1" x14ac:dyDescent="0.15">
      <c r="C1602" s="261"/>
    </row>
    <row r="1603" spans="3:3" s="2" customFormat="1" x14ac:dyDescent="0.15">
      <c r="C1603" s="261"/>
    </row>
    <row r="1604" spans="3:3" s="2" customFormat="1" x14ac:dyDescent="0.15">
      <c r="C1604" s="261"/>
    </row>
    <row r="1605" spans="3:3" s="2" customFormat="1" x14ac:dyDescent="0.15">
      <c r="C1605" s="261"/>
    </row>
    <row r="1606" spans="3:3" s="2" customFormat="1" x14ac:dyDescent="0.15">
      <c r="C1606" s="261"/>
    </row>
    <row r="1607" spans="3:3" s="2" customFormat="1" x14ac:dyDescent="0.15">
      <c r="C1607" s="261"/>
    </row>
    <row r="1608" spans="3:3" s="2" customFormat="1" x14ac:dyDescent="0.15">
      <c r="C1608" s="261"/>
    </row>
    <row r="1609" spans="3:3" s="2" customFormat="1" x14ac:dyDescent="0.15">
      <c r="C1609" s="261"/>
    </row>
    <row r="1610" spans="3:3" s="2" customFormat="1" x14ac:dyDescent="0.15">
      <c r="C1610" s="261"/>
    </row>
    <row r="1611" spans="3:3" s="2" customFormat="1" x14ac:dyDescent="0.15">
      <c r="C1611" s="261"/>
    </row>
    <row r="1612" spans="3:3" s="2" customFormat="1" x14ac:dyDescent="0.15">
      <c r="C1612" s="261"/>
    </row>
    <row r="1613" spans="3:3" s="2" customFormat="1" x14ac:dyDescent="0.15">
      <c r="C1613" s="261"/>
    </row>
    <row r="1614" spans="3:3" s="2" customFormat="1" x14ac:dyDescent="0.15">
      <c r="C1614" s="261"/>
    </row>
    <row r="1615" spans="3:3" s="2" customFormat="1" x14ac:dyDescent="0.15">
      <c r="C1615" s="261"/>
    </row>
    <row r="1616" spans="3:3" s="2" customFormat="1" x14ac:dyDescent="0.15">
      <c r="C1616" s="261"/>
    </row>
    <row r="1617" spans="3:3" s="2" customFormat="1" x14ac:dyDescent="0.15">
      <c r="C1617" s="261"/>
    </row>
    <row r="1618" spans="3:3" s="2" customFormat="1" x14ac:dyDescent="0.15">
      <c r="C1618" s="261"/>
    </row>
    <row r="1619" spans="3:3" s="2" customFormat="1" x14ac:dyDescent="0.15">
      <c r="C1619" s="261"/>
    </row>
    <row r="1620" spans="3:3" s="2" customFormat="1" x14ac:dyDescent="0.15">
      <c r="C1620" s="261"/>
    </row>
    <row r="1621" spans="3:3" s="2" customFormat="1" x14ac:dyDescent="0.15">
      <c r="C1621" s="261"/>
    </row>
    <row r="1622" spans="3:3" s="2" customFormat="1" x14ac:dyDescent="0.15">
      <c r="C1622" s="261"/>
    </row>
    <row r="1623" spans="3:3" s="2" customFormat="1" x14ac:dyDescent="0.15">
      <c r="C1623" s="261"/>
    </row>
    <row r="1624" spans="3:3" s="2" customFormat="1" x14ac:dyDescent="0.15">
      <c r="C1624" s="261"/>
    </row>
    <row r="1625" spans="3:3" s="2" customFormat="1" x14ac:dyDescent="0.15">
      <c r="C1625" s="261"/>
    </row>
    <row r="1626" spans="3:3" s="2" customFormat="1" x14ac:dyDescent="0.15">
      <c r="C1626" s="261"/>
    </row>
    <row r="1627" spans="3:3" s="2" customFormat="1" x14ac:dyDescent="0.15">
      <c r="C1627" s="261"/>
    </row>
    <row r="1628" spans="3:3" s="2" customFormat="1" x14ac:dyDescent="0.15">
      <c r="C1628" s="261"/>
    </row>
    <row r="1629" spans="3:3" s="2" customFormat="1" x14ac:dyDescent="0.15">
      <c r="C1629" s="261"/>
    </row>
    <row r="1630" spans="3:3" s="2" customFormat="1" x14ac:dyDescent="0.15">
      <c r="C1630" s="261"/>
    </row>
    <row r="1631" spans="3:3" s="2" customFormat="1" x14ac:dyDescent="0.15">
      <c r="C1631" s="261"/>
    </row>
    <row r="1632" spans="3:3" s="2" customFormat="1" x14ac:dyDescent="0.15">
      <c r="C1632" s="261"/>
    </row>
    <row r="1633" spans="3:3" s="2" customFormat="1" x14ac:dyDescent="0.15">
      <c r="C1633" s="261"/>
    </row>
    <row r="1634" spans="3:3" s="2" customFormat="1" x14ac:dyDescent="0.15">
      <c r="C1634" s="261"/>
    </row>
    <row r="1635" spans="3:3" s="2" customFormat="1" x14ac:dyDescent="0.15">
      <c r="C1635" s="261"/>
    </row>
    <row r="1636" spans="3:3" s="2" customFormat="1" x14ac:dyDescent="0.15">
      <c r="C1636" s="261"/>
    </row>
    <row r="1637" spans="3:3" s="2" customFormat="1" x14ac:dyDescent="0.15">
      <c r="C1637" s="261"/>
    </row>
    <row r="1638" spans="3:3" s="2" customFormat="1" x14ac:dyDescent="0.15">
      <c r="C1638" s="261"/>
    </row>
    <row r="1639" spans="3:3" s="2" customFormat="1" x14ac:dyDescent="0.15">
      <c r="C1639" s="261"/>
    </row>
    <row r="1640" spans="3:3" s="2" customFormat="1" x14ac:dyDescent="0.15">
      <c r="C1640" s="261"/>
    </row>
    <row r="1641" spans="3:3" s="2" customFormat="1" x14ac:dyDescent="0.15">
      <c r="C1641" s="261"/>
    </row>
    <row r="1642" spans="3:3" s="2" customFormat="1" x14ac:dyDescent="0.15">
      <c r="C1642" s="261"/>
    </row>
    <row r="1643" spans="3:3" s="2" customFormat="1" x14ac:dyDescent="0.15">
      <c r="C1643" s="261"/>
    </row>
    <row r="1644" spans="3:3" s="2" customFormat="1" x14ac:dyDescent="0.15">
      <c r="C1644" s="261"/>
    </row>
    <row r="1645" spans="3:3" s="2" customFormat="1" x14ac:dyDescent="0.15">
      <c r="C1645" s="261"/>
    </row>
    <row r="1646" spans="3:3" s="2" customFormat="1" x14ac:dyDescent="0.15">
      <c r="C1646" s="261"/>
    </row>
    <row r="1647" spans="3:3" s="2" customFormat="1" x14ac:dyDescent="0.15">
      <c r="C1647" s="261"/>
    </row>
    <row r="1648" spans="3:3" s="2" customFormat="1" x14ac:dyDescent="0.15">
      <c r="C1648" s="261"/>
    </row>
    <row r="1649" spans="3:3" s="2" customFormat="1" x14ac:dyDescent="0.15">
      <c r="C1649" s="261"/>
    </row>
    <row r="1650" spans="3:3" s="2" customFormat="1" x14ac:dyDescent="0.15">
      <c r="C1650" s="261"/>
    </row>
    <row r="1651" spans="3:3" s="2" customFormat="1" x14ac:dyDescent="0.15">
      <c r="C1651" s="261"/>
    </row>
    <row r="1652" spans="3:3" s="2" customFormat="1" x14ac:dyDescent="0.15">
      <c r="C1652" s="261"/>
    </row>
    <row r="1653" spans="3:3" s="2" customFormat="1" x14ac:dyDescent="0.15">
      <c r="C1653" s="261"/>
    </row>
    <row r="1654" spans="3:3" s="2" customFormat="1" x14ac:dyDescent="0.15">
      <c r="C1654" s="261"/>
    </row>
    <row r="1655" spans="3:3" s="2" customFormat="1" x14ac:dyDescent="0.15">
      <c r="C1655" s="261"/>
    </row>
    <row r="1656" spans="3:3" s="2" customFormat="1" x14ac:dyDescent="0.15">
      <c r="C1656" s="261"/>
    </row>
    <row r="1657" spans="3:3" s="2" customFormat="1" x14ac:dyDescent="0.15">
      <c r="C1657" s="261"/>
    </row>
    <row r="1658" spans="3:3" s="2" customFormat="1" x14ac:dyDescent="0.15">
      <c r="C1658" s="261"/>
    </row>
    <row r="1659" spans="3:3" s="2" customFormat="1" x14ac:dyDescent="0.15">
      <c r="C1659" s="261"/>
    </row>
    <row r="1660" spans="3:3" s="2" customFormat="1" x14ac:dyDescent="0.15">
      <c r="C1660" s="261"/>
    </row>
    <row r="1661" spans="3:3" s="2" customFormat="1" x14ac:dyDescent="0.15">
      <c r="C1661" s="261"/>
    </row>
    <row r="1662" spans="3:3" s="2" customFormat="1" x14ac:dyDescent="0.15">
      <c r="C1662" s="261"/>
    </row>
    <row r="1663" spans="3:3" s="2" customFormat="1" x14ac:dyDescent="0.15">
      <c r="C1663" s="261"/>
    </row>
    <row r="1664" spans="3:3" s="2" customFormat="1" x14ac:dyDescent="0.15">
      <c r="C1664" s="261"/>
    </row>
    <row r="1665" spans="3:3" s="2" customFormat="1" x14ac:dyDescent="0.15">
      <c r="C1665" s="261"/>
    </row>
    <row r="1666" spans="3:3" s="2" customFormat="1" x14ac:dyDescent="0.15">
      <c r="C1666" s="261"/>
    </row>
    <row r="1667" spans="3:3" s="2" customFormat="1" x14ac:dyDescent="0.15">
      <c r="C1667" s="261"/>
    </row>
    <row r="1668" spans="3:3" s="2" customFormat="1" x14ac:dyDescent="0.15">
      <c r="C1668" s="261"/>
    </row>
    <row r="1669" spans="3:3" s="2" customFormat="1" x14ac:dyDescent="0.15">
      <c r="C1669" s="261"/>
    </row>
    <row r="1670" spans="3:3" s="2" customFormat="1" x14ac:dyDescent="0.15">
      <c r="C1670" s="261"/>
    </row>
    <row r="1671" spans="3:3" s="2" customFormat="1" x14ac:dyDescent="0.15">
      <c r="C1671" s="261"/>
    </row>
    <row r="1672" spans="3:3" s="2" customFormat="1" x14ac:dyDescent="0.15">
      <c r="C1672" s="261"/>
    </row>
    <row r="1673" spans="3:3" s="2" customFormat="1" x14ac:dyDescent="0.15">
      <c r="C1673" s="261"/>
    </row>
    <row r="1674" spans="3:3" s="2" customFormat="1" x14ac:dyDescent="0.15">
      <c r="C1674" s="261"/>
    </row>
    <row r="1675" spans="3:3" s="2" customFormat="1" x14ac:dyDescent="0.15">
      <c r="C1675" s="261"/>
    </row>
    <row r="1676" spans="3:3" s="2" customFormat="1" x14ac:dyDescent="0.15">
      <c r="C1676" s="261"/>
    </row>
    <row r="1677" spans="3:3" s="2" customFormat="1" x14ac:dyDescent="0.15">
      <c r="C1677" s="261"/>
    </row>
    <row r="1678" spans="3:3" s="2" customFormat="1" x14ac:dyDescent="0.15">
      <c r="C1678" s="261"/>
    </row>
    <row r="1679" spans="3:3" s="2" customFormat="1" x14ac:dyDescent="0.15">
      <c r="C1679" s="261"/>
    </row>
    <row r="1680" spans="3:3" s="2" customFormat="1" x14ac:dyDescent="0.15">
      <c r="C1680" s="261"/>
    </row>
    <row r="1681" spans="3:3" s="2" customFormat="1" x14ac:dyDescent="0.15">
      <c r="C1681" s="261"/>
    </row>
    <row r="1682" spans="3:3" s="2" customFormat="1" x14ac:dyDescent="0.15">
      <c r="C1682" s="261"/>
    </row>
    <row r="1683" spans="3:3" s="2" customFormat="1" x14ac:dyDescent="0.15">
      <c r="C1683" s="261"/>
    </row>
    <row r="1684" spans="3:3" s="2" customFormat="1" x14ac:dyDescent="0.15">
      <c r="C1684" s="261"/>
    </row>
    <row r="1685" spans="3:3" s="2" customFormat="1" x14ac:dyDescent="0.15">
      <c r="C1685" s="261"/>
    </row>
    <row r="1686" spans="3:3" s="2" customFormat="1" x14ac:dyDescent="0.15">
      <c r="C1686" s="261"/>
    </row>
    <row r="1687" spans="3:3" s="2" customFormat="1" x14ac:dyDescent="0.15">
      <c r="C1687" s="261"/>
    </row>
    <row r="1688" spans="3:3" s="2" customFormat="1" x14ac:dyDescent="0.15">
      <c r="C1688" s="261"/>
    </row>
    <row r="1689" spans="3:3" s="2" customFormat="1" x14ac:dyDescent="0.15">
      <c r="C1689" s="261"/>
    </row>
    <row r="1690" spans="3:3" s="2" customFormat="1" x14ac:dyDescent="0.15">
      <c r="C1690" s="261"/>
    </row>
    <row r="1691" spans="3:3" s="2" customFormat="1" x14ac:dyDescent="0.15">
      <c r="C1691" s="261"/>
    </row>
    <row r="1692" spans="3:3" s="2" customFormat="1" x14ac:dyDescent="0.15">
      <c r="C1692" s="261"/>
    </row>
    <row r="1693" spans="3:3" s="2" customFormat="1" x14ac:dyDescent="0.15">
      <c r="C1693" s="261"/>
    </row>
    <row r="1694" spans="3:3" s="2" customFormat="1" x14ac:dyDescent="0.15">
      <c r="C1694" s="261"/>
    </row>
    <row r="1695" spans="3:3" s="2" customFormat="1" x14ac:dyDescent="0.15">
      <c r="C1695" s="261"/>
    </row>
    <row r="1696" spans="3:3" s="2" customFormat="1" x14ac:dyDescent="0.15">
      <c r="C1696" s="261"/>
    </row>
    <row r="1697" spans="3:3" s="2" customFormat="1" x14ac:dyDescent="0.15">
      <c r="C1697" s="261"/>
    </row>
    <row r="1698" spans="3:3" s="2" customFormat="1" x14ac:dyDescent="0.15">
      <c r="C1698" s="261"/>
    </row>
    <row r="1699" spans="3:3" s="2" customFormat="1" x14ac:dyDescent="0.15">
      <c r="C1699" s="261"/>
    </row>
    <row r="1700" spans="3:3" s="2" customFormat="1" x14ac:dyDescent="0.15">
      <c r="C1700" s="261"/>
    </row>
    <row r="1701" spans="3:3" s="2" customFormat="1" x14ac:dyDescent="0.15">
      <c r="C1701" s="261"/>
    </row>
    <row r="1702" spans="3:3" s="2" customFormat="1" x14ac:dyDescent="0.15">
      <c r="C1702" s="261"/>
    </row>
    <row r="1703" spans="3:3" s="2" customFormat="1" x14ac:dyDescent="0.15">
      <c r="C1703" s="261"/>
    </row>
    <row r="1704" spans="3:3" s="2" customFormat="1" x14ac:dyDescent="0.15">
      <c r="C1704" s="261"/>
    </row>
    <row r="1705" spans="3:3" s="2" customFormat="1" x14ac:dyDescent="0.15">
      <c r="C1705" s="261"/>
    </row>
    <row r="1706" spans="3:3" s="2" customFormat="1" x14ac:dyDescent="0.15">
      <c r="C1706" s="261"/>
    </row>
    <row r="1707" spans="3:3" s="2" customFormat="1" x14ac:dyDescent="0.15">
      <c r="C1707" s="261"/>
    </row>
    <row r="1708" spans="3:3" s="2" customFormat="1" x14ac:dyDescent="0.15">
      <c r="C1708" s="261"/>
    </row>
    <row r="1709" spans="3:3" s="2" customFormat="1" x14ac:dyDescent="0.15">
      <c r="C1709" s="261"/>
    </row>
    <row r="1710" spans="3:3" s="2" customFormat="1" x14ac:dyDescent="0.15">
      <c r="C1710" s="261"/>
    </row>
    <row r="1711" spans="3:3" s="2" customFormat="1" x14ac:dyDescent="0.15">
      <c r="C1711" s="261"/>
    </row>
    <row r="1712" spans="3:3" s="2" customFormat="1" x14ac:dyDescent="0.15">
      <c r="C1712" s="261"/>
    </row>
    <row r="1713" spans="3:3" s="2" customFormat="1" x14ac:dyDescent="0.15">
      <c r="C1713" s="261"/>
    </row>
    <row r="1714" spans="3:3" s="2" customFormat="1" x14ac:dyDescent="0.15">
      <c r="C1714" s="261"/>
    </row>
    <row r="1715" spans="3:3" s="2" customFormat="1" x14ac:dyDescent="0.15">
      <c r="C1715" s="261"/>
    </row>
    <row r="1716" spans="3:3" s="2" customFormat="1" x14ac:dyDescent="0.15">
      <c r="C1716" s="261"/>
    </row>
    <row r="1717" spans="3:3" s="2" customFormat="1" x14ac:dyDescent="0.15">
      <c r="C1717" s="261"/>
    </row>
    <row r="1718" spans="3:3" s="2" customFormat="1" x14ac:dyDescent="0.15">
      <c r="C1718" s="261"/>
    </row>
    <row r="1719" spans="3:3" s="2" customFormat="1" x14ac:dyDescent="0.15">
      <c r="C1719" s="261"/>
    </row>
    <row r="1720" spans="3:3" s="2" customFormat="1" x14ac:dyDescent="0.15">
      <c r="C1720" s="261"/>
    </row>
    <row r="1721" spans="3:3" s="2" customFormat="1" x14ac:dyDescent="0.15">
      <c r="C1721" s="261"/>
    </row>
    <row r="1722" spans="3:3" s="2" customFormat="1" x14ac:dyDescent="0.15">
      <c r="C1722" s="261"/>
    </row>
    <row r="1723" spans="3:3" s="2" customFormat="1" x14ac:dyDescent="0.15">
      <c r="C1723" s="261"/>
    </row>
    <row r="1724" spans="3:3" s="2" customFormat="1" x14ac:dyDescent="0.15">
      <c r="C1724" s="261"/>
    </row>
    <row r="1725" spans="3:3" s="2" customFormat="1" x14ac:dyDescent="0.15">
      <c r="C1725" s="261"/>
    </row>
    <row r="1726" spans="3:3" s="2" customFormat="1" x14ac:dyDescent="0.15">
      <c r="C1726" s="261"/>
    </row>
    <row r="1727" spans="3:3" s="2" customFormat="1" x14ac:dyDescent="0.15">
      <c r="C1727" s="261"/>
    </row>
    <row r="1728" spans="3:3" s="2" customFormat="1" x14ac:dyDescent="0.15">
      <c r="C1728" s="261"/>
    </row>
    <row r="1729" spans="3:3" s="2" customFormat="1" x14ac:dyDescent="0.15">
      <c r="C1729" s="261"/>
    </row>
    <row r="1730" spans="3:3" s="2" customFormat="1" x14ac:dyDescent="0.15">
      <c r="C1730" s="261"/>
    </row>
    <row r="1731" spans="3:3" s="2" customFormat="1" x14ac:dyDescent="0.15">
      <c r="C1731" s="261"/>
    </row>
    <row r="1732" spans="3:3" s="2" customFormat="1" x14ac:dyDescent="0.15">
      <c r="C1732" s="261"/>
    </row>
    <row r="1733" spans="3:3" s="2" customFormat="1" x14ac:dyDescent="0.15">
      <c r="C1733" s="261"/>
    </row>
    <row r="1734" spans="3:3" s="2" customFormat="1" x14ac:dyDescent="0.15">
      <c r="C1734" s="261"/>
    </row>
    <row r="1735" spans="3:3" s="2" customFormat="1" x14ac:dyDescent="0.15">
      <c r="C1735" s="261"/>
    </row>
    <row r="1736" spans="3:3" s="2" customFormat="1" x14ac:dyDescent="0.15">
      <c r="C1736" s="261"/>
    </row>
    <row r="1737" spans="3:3" s="2" customFormat="1" x14ac:dyDescent="0.15">
      <c r="C1737" s="261"/>
    </row>
    <row r="1738" spans="3:3" s="2" customFormat="1" x14ac:dyDescent="0.15">
      <c r="C1738" s="261"/>
    </row>
    <row r="1739" spans="3:3" s="2" customFormat="1" x14ac:dyDescent="0.15">
      <c r="C1739" s="261"/>
    </row>
    <row r="1740" spans="3:3" s="2" customFormat="1" x14ac:dyDescent="0.15">
      <c r="C1740" s="261"/>
    </row>
    <row r="1741" spans="3:3" s="2" customFormat="1" x14ac:dyDescent="0.15">
      <c r="C1741" s="261"/>
    </row>
    <row r="1742" spans="3:3" s="2" customFormat="1" x14ac:dyDescent="0.15">
      <c r="C1742" s="261"/>
    </row>
    <row r="1743" spans="3:3" s="2" customFormat="1" x14ac:dyDescent="0.15">
      <c r="C1743" s="261"/>
    </row>
    <row r="1744" spans="3:3" s="2" customFormat="1" x14ac:dyDescent="0.15">
      <c r="C1744" s="261"/>
    </row>
    <row r="1745" spans="3:3" s="2" customFormat="1" x14ac:dyDescent="0.15">
      <c r="C1745" s="261"/>
    </row>
    <row r="1746" spans="3:3" s="2" customFormat="1" x14ac:dyDescent="0.15">
      <c r="C1746" s="261"/>
    </row>
    <row r="1747" spans="3:3" s="2" customFormat="1" x14ac:dyDescent="0.15">
      <c r="C1747" s="261"/>
    </row>
    <row r="1748" spans="3:3" s="2" customFormat="1" x14ac:dyDescent="0.15">
      <c r="C1748" s="261"/>
    </row>
    <row r="1749" spans="3:3" s="2" customFormat="1" x14ac:dyDescent="0.15">
      <c r="C1749" s="261"/>
    </row>
    <row r="1750" spans="3:3" s="2" customFormat="1" x14ac:dyDescent="0.15">
      <c r="C1750" s="261"/>
    </row>
    <row r="1751" spans="3:3" s="2" customFormat="1" x14ac:dyDescent="0.15">
      <c r="C1751" s="261"/>
    </row>
    <row r="1752" spans="3:3" s="2" customFormat="1" x14ac:dyDescent="0.15">
      <c r="C1752" s="261"/>
    </row>
    <row r="1753" spans="3:3" s="2" customFormat="1" x14ac:dyDescent="0.15">
      <c r="C1753" s="261"/>
    </row>
    <row r="1754" spans="3:3" s="2" customFormat="1" x14ac:dyDescent="0.15">
      <c r="C1754" s="261"/>
    </row>
    <row r="1755" spans="3:3" s="2" customFormat="1" x14ac:dyDescent="0.15">
      <c r="C1755" s="261"/>
    </row>
    <row r="1756" spans="3:3" s="2" customFormat="1" x14ac:dyDescent="0.15">
      <c r="C1756" s="261"/>
    </row>
    <row r="1757" spans="3:3" s="2" customFormat="1" x14ac:dyDescent="0.15">
      <c r="C1757" s="261"/>
    </row>
    <row r="1758" spans="3:3" s="2" customFormat="1" x14ac:dyDescent="0.15">
      <c r="C1758" s="261"/>
    </row>
    <row r="1759" spans="3:3" s="2" customFormat="1" x14ac:dyDescent="0.15">
      <c r="C1759" s="261"/>
    </row>
    <row r="1760" spans="3:3" s="2" customFormat="1" x14ac:dyDescent="0.15">
      <c r="C1760" s="261"/>
    </row>
    <row r="1761" spans="3:3" s="2" customFormat="1" x14ac:dyDescent="0.15">
      <c r="C1761" s="261"/>
    </row>
    <row r="1762" spans="3:3" s="2" customFormat="1" x14ac:dyDescent="0.15">
      <c r="C1762" s="261"/>
    </row>
    <row r="1763" spans="3:3" s="2" customFormat="1" x14ac:dyDescent="0.15">
      <c r="C1763" s="261"/>
    </row>
    <row r="1764" spans="3:3" s="2" customFormat="1" x14ac:dyDescent="0.15">
      <c r="C1764" s="261"/>
    </row>
    <row r="1765" spans="3:3" s="2" customFormat="1" x14ac:dyDescent="0.15">
      <c r="C1765" s="261"/>
    </row>
    <row r="1766" spans="3:3" s="2" customFormat="1" x14ac:dyDescent="0.15">
      <c r="C1766" s="261"/>
    </row>
    <row r="1767" spans="3:3" s="2" customFormat="1" x14ac:dyDescent="0.15">
      <c r="C1767" s="261"/>
    </row>
    <row r="1768" spans="3:3" s="2" customFormat="1" x14ac:dyDescent="0.15">
      <c r="C1768" s="261"/>
    </row>
    <row r="1769" spans="3:3" s="2" customFormat="1" x14ac:dyDescent="0.15">
      <c r="C1769" s="261"/>
    </row>
    <row r="1770" spans="3:3" s="2" customFormat="1" x14ac:dyDescent="0.15">
      <c r="C1770" s="261"/>
    </row>
    <row r="1771" spans="3:3" s="2" customFormat="1" x14ac:dyDescent="0.15">
      <c r="C1771" s="261"/>
    </row>
    <row r="1772" spans="3:3" s="2" customFormat="1" x14ac:dyDescent="0.15">
      <c r="C1772" s="261"/>
    </row>
    <row r="1773" spans="3:3" s="2" customFormat="1" x14ac:dyDescent="0.15">
      <c r="C1773" s="261"/>
    </row>
    <row r="1774" spans="3:3" s="2" customFormat="1" x14ac:dyDescent="0.15">
      <c r="C1774" s="261"/>
    </row>
    <row r="1775" spans="3:3" s="2" customFormat="1" x14ac:dyDescent="0.15">
      <c r="C1775" s="261"/>
    </row>
    <row r="1776" spans="3:3" s="2" customFormat="1" x14ac:dyDescent="0.15">
      <c r="C1776" s="261"/>
    </row>
    <row r="1777" spans="3:3" s="2" customFormat="1" x14ac:dyDescent="0.15">
      <c r="C1777" s="261"/>
    </row>
    <row r="1778" spans="3:3" s="2" customFormat="1" x14ac:dyDescent="0.15">
      <c r="C1778" s="261"/>
    </row>
    <row r="1779" spans="3:3" s="2" customFormat="1" x14ac:dyDescent="0.15">
      <c r="C1779" s="261"/>
    </row>
    <row r="1780" spans="3:3" s="2" customFormat="1" x14ac:dyDescent="0.15">
      <c r="C1780" s="261"/>
    </row>
    <row r="1781" spans="3:3" s="2" customFormat="1" x14ac:dyDescent="0.15">
      <c r="C1781" s="261"/>
    </row>
    <row r="1782" spans="3:3" s="2" customFormat="1" x14ac:dyDescent="0.15">
      <c r="C1782" s="261"/>
    </row>
    <row r="1783" spans="3:3" s="2" customFormat="1" x14ac:dyDescent="0.15">
      <c r="C1783" s="261"/>
    </row>
    <row r="1784" spans="3:3" s="2" customFormat="1" x14ac:dyDescent="0.15">
      <c r="C1784" s="261"/>
    </row>
    <row r="1785" spans="3:3" s="2" customFormat="1" x14ac:dyDescent="0.15">
      <c r="C1785" s="261"/>
    </row>
    <row r="1786" spans="3:3" s="2" customFormat="1" x14ac:dyDescent="0.15">
      <c r="C1786" s="261"/>
    </row>
    <row r="1787" spans="3:3" s="2" customFormat="1" x14ac:dyDescent="0.15">
      <c r="C1787" s="261"/>
    </row>
    <row r="1788" spans="3:3" s="2" customFormat="1" x14ac:dyDescent="0.15">
      <c r="C1788" s="261"/>
    </row>
    <row r="1789" spans="3:3" s="2" customFormat="1" x14ac:dyDescent="0.15">
      <c r="C1789" s="261"/>
    </row>
    <row r="1790" spans="3:3" s="2" customFormat="1" x14ac:dyDescent="0.15">
      <c r="C1790" s="261"/>
    </row>
    <row r="1791" spans="3:3" s="2" customFormat="1" x14ac:dyDescent="0.15">
      <c r="C1791" s="261"/>
    </row>
    <row r="1792" spans="3:3" s="2" customFormat="1" x14ac:dyDescent="0.15">
      <c r="C1792" s="261"/>
    </row>
    <row r="1793" spans="3:3" s="2" customFormat="1" x14ac:dyDescent="0.15">
      <c r="C1793" s="261"/>
    </row>
    <row r="1794" spans="3:3" s="2" customFormat="1" x14ac:dyDescent="0.15">
      <c r="C1794" s="261"/>
    </row>
    <row r="1795" spans="3:3" s="2" customFormat="1" x14ac:dyDescent="0.15">
      <c r="C1795" s="261"/>
    </row>
    <row r="1796" spans="3:3" s="2" customFormat="1" x14ac:dyDescent="0.15">
      <c r="C1796" s="261"/>
    </row>
    <row r="1797" spans="3:3" s="2" customFormat="1" x14ac:dyDescent="0.15">
      <c r="C1797" s="261"/>
    </row>
    <row r="1798" spans="3:3" s="2" customFormat="1" x14ac:dyDescent="0.15">
      <c r="C1798" s="261"/>
    </row>
    <row r="1799" spans="3:3" s="2" customFormat="1" x14ac:dyDescent="0.15">
      <c r="C1799" s="261"/>
    </row>
    <row r="1800" spans="3:3" s="2" customFormat="1" x14ac:dyDescent="0.15">
      <c r="C1800" s="261"/>
    </row>
    <row r="1801" spans="3:3" s="2" customFormat="1" x14ac:dyDescent="0.15">
      <c r="C1801" s="261"/>
    </row>
    <row r="1802" spans="3:3" s="2" customFormat="1" x14ac:dyDescent="0.15">
      <c r="C1802" s="261"/>
    </row>
    <row r="1803" spans="3:3" s="2" customFormat="1" x14ac:dyDescent="0.15">
      <c r="C1803" s="261"/>
    </row>
    <row r="1804" spans="3:3" s="2" customFormat="1" x14ac:dyDescent="0.15">
      <c r="C1804" s="261"/>
    </row>
    <row r="1805" spans="3:3" s="2" customFormat="1" x14ac:dyDescent="0.15">
      <c r="C1805" s="261"/>
    </row>
    <row r="1806" spans="3:3" s="2" customFormat="1" x14ac:dyDescent="0.15">
      <c r="C1806" s="261"/>
    </row>
    <row r="1807" spans="3:3" s="2" customFormat="1" x14ac:dyDescent="0.15">
      <c r="C1807" s="261"/>
    </row>
    <row r="1808" spans="3:3" s="2" customFormat="1" x14ac:dyDescent="0.15">
      <c r="C1808" s="261"/>
    </row>
    <row r="1809" spans="3:3" s="2" customFormat="1" x14ac:dyDescent="0.15">
      <c r="C1809" s="261"/>
    </row>
    <row r="1810" spans="3:3" s="2" customFormat="1" x14ac:dyDescent="0.15">
      <c r="C1810" s="261"/>
    </row>
    <row r="1811" spans="3:3" s="2" customFormat="1" x14ac:dyDescent="0.15">
      <c r="C1811" s="261"/>
    </row>
    <row r="1812" spans="3:3" s="2" customFormat="1" x14ac:dyDescent="0.15">
      <c r="C1812" s="261"/>
    </row>
    <row r="1813" spans="3:3" s="2" customFormat="1" x14ac:dyDescent="0.15">
      <c r="C1813" s="261"/>
    </row>
    <row r="1814" spans="3:3" s="2" customFormat="1" x14ac:dyDescent="0.15">
      <c r="C1814" s="261"/>
    </row>
    <row r="1815" spans="3:3" s="2" customFormat="1" x14ac:dyDescent="0.15">
      <c r="C1815" s="261"/>
    </row>
    <row r="1816" spans="3:3" s="2" customFormat="1" x14ac:dyDescent="0.15">
      <c r="C1816" s="261"/>
    </row>
    <row r="1817" spans="3:3" s="2" customFormat="1" x14ac:dyDescent="0.15">
      <c r="C1817" s="261"/>
    </row>
    <row r="1818" spans="3:3" s="2" customFormat="1" x14ac:dyDescent="0.15">
      <c r="C1818" s="261"/>
    </row>
    <row r="1819" spans="3:3" s="2" customFormat="1" x14ac:dyDescent="0.15">
      <c r="C1819" s="261"/>
    </row>
    <row r="1820" spans="3:3" s="2" customFormat="1" x14ac:dyDescent="0.15">
      <c r="C1820" s="261"/>
    </row>
    <row r="1821" spans="3:3" s="2" customFormat="1" x14ac:dyDescent="0.15">
      <c r="C1821" s="261"/>
    </row>
    <row r="1822" spans="3:3" s="2" customFormat="1" x14ac:dyDescent="0.15">
      <c r="C1822" s="261"/>
    </row>
    <row r="1823" spans="3:3" s="2" customFormat="1" x14ac:dyDescent="0.15">
      <c r="C1823" s="261"/>
    </row>
    <row r="1824" spans="3:3" s="2" customFormat="1" x14ac:dyDescent="0.15">
      <c r="C1824" s="261"/>
    </row>
    <row r="1825" spans="3:3" s="2" customFormat="1" x14ac:dyDescent="0.15">
      <c r="C1825" s="261"/>
    </row>
    <row r="1826" spans="3:3" s="2" customFormat="1" x14ac:dyDescent="0.15">
      <c r="C1826" s="261"/>
    </row>
    <row r="1827" spans="3:3" s="2" customFormat="1" x14ac:dyDescent="0.15">
      <c r="C1827" s="261"/>
    </row>
    <row r="1828" spans="3:3" s="2" customFormat="1" x14ac:dyDescent="0.15">
      <c r="C1828" s="261"/>
    </row>
    <row r="1829" spans="3:3" s="2" customFormat="1" x14ac:dyDescent="0.15">
      <c r="C1829" s="261"/>
    </row>
    <row r="1830" spans="3:3" s="2" customFormat="1" x14ac:dyDescent="0.15">
      <c r="C1830" s="261"/>
    </row>
    <row r="1831" spans="3:3" s="2" customFormat="1" x14ac:dyDescent="0.15">
      <c r="C1831" s="261"/>
    </row>
    <row r="1832" spans="3:3" s="2" customFormat="1" x14ac:dyDescent="0.15">
      <c r="C1832" s="261"/>
    </row>
    <row r="1833" spans="3:3" s="2" customFormat="1" x14ac:dyDescent="0.15">
      <c r="C1833" s="261"/>
    </row>
    <row r="1834" spans="3:3" s="2" customFormat="1" x14ac:dyDescent="0.15">
      <c r="C1834" s="261"/>
    </row>
    <row r="1835" spans="3:3" s="2" customFormat="1" x14ac:dyDescent="0.15">
      <c r="C1835" s="261"/>
    </row>
    <row r="1836" spans="3:3" s="2" customFormat="1" x14ac:dyDescent="0.15">
      <c r="C1836" s="261"/>
    </row>
    <row r="1837" spans="3:3" s="2" customFormat="1" x14ac:dyDescent="0.15">
      <c r="C1837" s="261"/>
    </row>
    <row r="1838" spans="3:3" s="2" customFormat="1" x14ac:dyDescent="0.15">
      <c r="C1838" s="261"/>
    </row>
    <row r="1839" spans="3:3" s="2" customFormat="1" x14ac:dyDescent="0.15">
      <c r="C1839" s="261"/>
    </row>
    <row r="1840" spans="3:3" s="2" customFormat="1" x14ac:dyDescent="0.15">
      <c r="C1840" s="261"/>
    </row>
    <row r="1841" spans="3:3" s="2" customFormat="1" x14ac:dyDescent="0.15">
      <c r="C1841" s="261"/>
    </row>
    <row r="1842" spans="3:3" s="2" customFormat="1" x14ac:dyDescent="0.15">
      <c r="C1842" s="261"/>
    </row>
    <row r="1843" spans="3:3" s="2" customFormat="1" x14ac:dyDescent="0.15">
      <c r="C1843" s="261"/>
    </row>
    <row r="1844" spans="3:3" s="2" customFormat="1" x14ac:dyDescent="0.15">
      <c r="C1844" s="261"/>
    </row>
    <row r="1845" spans="3:3" s="2" customFormat="1" x14ac:dyDescent="0.15">
      <c r="C1845" s="261"/>
    </row>
    <row r="1846" spans="3:3" s="2" customFormat="1" x14ac:dyDescent="0.15">
      <c r="C1846" s="261"/>
    </row>
    <row r="1847" spans="3:3" s="2" customFormat="1" x14ac:dyDescent="0.15">
      <c r="C1847" s="261"/>
    </row>
    <row r="1848" spans="3:3" s="2" customFormat="1" x14ac:dyDescent="0.15">
      <c r="C1848" s="261"/>
    </row>
    <row r="1849" spans="3:3" s="2" customFormat="1" x14ac:dyDescent="0.15">
      <c r="C1849" s="261"/>
    </row>
    <row r="1850" spans="3:3" s="2" customFormat="1" x14ac:dyDescent="0.15">
      <c r="C1850" s="261"/>
    </row>
    <row r="1851" spans="3:3" s="2" customFormat="1" x14ac:dyDescent="0.15">
      <c r="C1851" s="261"/>
    </row>
    <row r="1852" spans="3:3" s="2" customFormat="1" x14ac:dyDescent="0.15">
      <c r="C1852" s="261"/>
    </row>
    <row r="1853" spans="3:3" s="2" customFormat="1" x14ac:dyDescent="0.15">
      <c r="C1853" s="261"/>
    </row>
    <row r="1854" spans="3:3" s="2" customFormat="1" x14ac:dyDescent="0.15">
      <c r="C1854" s="261"/>
    </row>
    <row r="1855" spans="3:3" s="2" customFormat="1" x14ac:dyDescent="0.15">
      <c r="C1855" s="261"/>
    </row>
    <row r="1856" spans="3:3" s="2" customFormat="1" x14ac:dyDescent="0.15">
      <c r="C1856" s="261"/>
    </row>
    <row r="1857" spans="3:3" s="2" customFormat="1" x14ac:dyDescent="0.15">
      <c r="C1857" s="261"/>
    </row>
    <row r="1858" spans="3:3" s="2" customFormat="1" x14ac:dyDescent="0.15">
      <c r="C1858" s="261"/>
    </row>
    <row r="1859" spans="3:3" s="2" customFormat="1" x14ac:dyDescent="0.15">
      <c r="C1859" s="261"/>
    </row>
    <row r="1860" spans="3:3" s="2" customFormat="1" x14ac:dyDescent="0.15">
      <c r="C1860" s="261"/>
    </row>
    <row r="1861" spans="3:3" s="2" customFormat="1" x14ac:dyDescent="0.15">
      <c r="C1861" s="261"/>
    </row>
    <row r="1862" spans="3:3" s="2" customFormat="1" x14ac:dyDescent="0.15">
      <c r="C1862" s="261"/>
    </row>
    <row r="1863" spans="3:3" s="2" customFormat="1" x14ac:dyDescent="0.15">
      <c r="C1863" s="261"/>
    </row>
    <row r="1864" spans="3:3" s="2" customFormat="1" x14ac:dyDescent="0.15">
      <c r="C1864" s="261"/>
    </row>
    <row r="1865" spans="3:3" s="2" customFormat="1" x14ac:dyDescent="0.15">
      <c r="C1865" s="261"/>
    </row>
    <row r="1866" spans="3:3" s="2" customFormat="1" x14ac:dyDescent="0.15">
      <c r="C1866" s="261"/>
    </row>
    <row r="1867" spans="3:3" s="2" customFormat="1" x14ac:dyDescent="0.15">
      <c r="C1867" s="261"/>
    </row>
    <row r="1868" spans="3:3" s="2" customFormat="1" x14ac:dyDescent="0.15">
      <c r="C1868" s="261"/>
    </row>
    <row r="1869" spans="3:3" s="2" customFormat="1" x14ac:dyDescent="0.15">
      <c r="C1869" s="261"/>
    </row>
    <row r="1870" spans="3:3" s="2" customFormat="1" x14ac:dyDescent="0.15">
      <c r="C1870" s="261"/>
    </row>
    <row r="1871" spans="3:3" s="2" customFormat="1" x14ac:dyDescent="0.15">
      <c r="C1871" s="261"/>
    </row>
    <row r="1872" spans="3:3" s="2" customFormat="1" x14ac:dyDescent="0.15">
      <c r="C1872" s="261"/>
    </row>
    <row r="1873" spans="3:3" s="2" customFormat="1" x14ac:dyDescent="0.15">
      <c r="C1873" s="261"/>
    </row>
    <row r="1874" spans="3:3" s="2" customFormat="1" x14ac:dyDescent="0.15">
      <c r="C1874" s="261"/>
    </row>
    <row r="1875" spans="3:3" s="2" customFormat="1" x14ac:dyDescent="0.15">
      <c r="C1875" s="261"/>
    </row>
    <row r="1876" spans="3:3" s="2" customFormat="1" x14ac:dyDescent="0.15">
      <c r="C1876" s="261"/>
    </row>
    <row r="1877" spans="3:3" s="2" customFormat="1" x14ac:dyDescent="0.15">
      <c r="C1877" s="261"/>
    </row>
    <row r="1878" spans="3:3" s="2" customFormat="1" x14ac:dyDescent="0.15">
      <c r="C1878" s="261"/>
    </row>
    <row r="1879" spans="3:3" s="2" customFormat="1" x14ac:dyDescent="0.15">
      <c r="C1879" s="261"/>
    </row>
    <row r="1880" spans="3:3" s="2" customFormat="1" x14ac:dyDescent="0.15">
      <c r="C1880" s="261"/>
    </row>
    <row r="1881" spans="3:3" s="2" customFormat="1" x14ac:dyDescent="0.15">
      <c r="C1881" s="261"/>
    </row>
    <row r="1882" spans="3:3" s="2" customFormat="1" x14ac:dyDescent="0.15">
      <c r="C1882" s="261"/>
    </row>
    <row r="1883" spans="3:3" s="2" customFormat="1" x14ac:dyDescent="0.15">
      <c r="C1883" s="261"/>
    </row>
    <row r="1884" spans="3:3" s="2" customFormat="1" x14ac:dyDescent="0.15">
      <c r="C1884" s="261"/>
    </row>
    <row r="1885" spans="3:3" s="2" customFormat="1" x14ac:dyDescent="0.15">
      <c r="C1885" s="261"/>
    </row>
    <row r="1886" spans="3:3" s="2" customFormat="1" x14ac:dyDescent="0.15">
      <c r="C1886" s="261"/>
    </row>
    <row r="1887" spans="3:3" s="2" customFormat="1" x14ac:dyDescent="0.15">
      <c r="C1887" s="261"/>
    </row>
    <row r="1888" spans="3:3" s="2" customFormat="1" x14ac:dyDescent="0.15">
      <c r="C1888" s="261"/>
    </row>
    <row r="1889" spans="3:3" s="2" customFormat="1" x14ac:dyDescent="0.15">
      <c r="C1889" s="261"/>
    </row>
    <row r="1890" spans="3:3" s="2" customFormat="1" x14ac:dyDescent="0.15">
      <c r="C1890" s="261"/>
    </row>
    <row r="1891" spans="3:3" s="2" customFormat="1" x14ac:dyDescent="0.15">
      <c r="C1891" s="261"/>
    </row>
    <row r="1892" spans="3:3" s="2" customFormat="1" x14ac:dyDescent="0.15">
      <c r="C1892" s="261"/>
    </row>
    <row r="1893" spans="3:3" s="2" customFormat="1" x14ac:dyDescent="0.15">
      <c r="C1893" s="261"/>
    </row>
    <row r="1894" spans="3:3" s="2" customFormat="1" x14ac:dyDescent="0.15">
      <c r="C1894" s="261"/>
    </row>
    <row r="1895" spans="3:3" s="2" customFormat="1" x14ac:dyDescent="0.15">
      <c r="C1895" s="261"/>
    </row>
    <row r="1896" spans="3:3" s="2" customFormat="1" x14ac:dyDescent="0.15">
      <c r="C1896" s="261"/>
    </row>
    <row r="1897" spans="3:3" s="2" customFormat="1" x14ac:dyDescent="0.15">
      <c r="C1897" s="261"/>
    </row>
    <row r="1898" spans="3:3" s="2" customFormat="1" x14ac:dyDescent="0.15">
      <c r="C1898" s="261"/>
    </row>
    <row r="1899" spans="3:3" s="2" customFormat="1" x14ac:dyDescent="0.15">
      <c r="C1899" s="261"/>
    </row>
    <row r="1900" spans="3:3" s="2" customFormat="1" x14ac:dyDescent="0.15">
      <c r="C1900" s="261"/>
    </row>
    <row r="1901" spans="3:3" s="2" customFormat="1" x14ac:dyDescent="0.15">
      <c r="C1901" s="261"/>
    </row>
    <row r="1902" spans="3:3" s="2" customFormat="1" x14ac:dyDescent="0.15">
      <c r="C1902" s="261"/>
    </row>
    <row r="1903" spans="3:3" s="2" customFormat="1" x14ac:dyDescent="0.15">
      <c r="C1903" s="261"/>
    </row>
    <row r="1904" spans="3:3" s="2" customFormat="1" x14ac:dyDescent="0.15">
      <c r="C1904" s="261"/>
    </row>
    <row r="1905" spans="3:3" s="2" customFormat="1" x14ac:dyDescent="0.15">
      <c r="C1905" s="261"/>
    </row>
    <row r="1906" spans="3:3" s="2" customFormat="1" x14ac:dyDescent="0.15">
      <c r="C1906" s="261"/>
    </row>
    <row r="1907" spans="3:3" s="2" customFormat="1" x14ac:dyDescent="0.15">
      <c r="C1907" s="261"/>
    </row>
    <row r="1908" spans="3:3" s="2" customFormat="1" x14ac:dyDescent="0.15">
      <c r="C1908" s="261"/>
    </row>
    <row r="1909" spans="3:3" s="2" customFormat="1" x14ac:dyDescent="0.15">
      <c r="C1909" s="261"/>
    </row>
    <row r="1910" spans="3:3" s="2" customFormat="1" x14ac:dyDescent="0.15">
      <c r="C1910" s="261"/>
    </row>
    <row r="1911" spans="3:3" s="2" customFormat="1" x14ac:dyDescent="0.15">
      <c r="C1911" s="261"/>
    </row>
    <row r="1912" spans="3:3" s="2" customFormat="1" x14ac:dyDescent="0.15">
      <c r="C1912" s="261"/>
    </row>
    <row r="1913" spans="3:3" s="2" customFormat="1" x14ac:dyDescent="0.15">
      <c r="C1913" s="261"/>
    </row>
    <row r="1914" spans="3:3" s="2" customFormat="1" x14ac:dyDescent="0.15">
      <c r="C1914" s="261"/>
    </row>
    <row r="1915" spans="3:3" s="2" customFormat="1" x14ac:dyDescent="0.15">
      <c r="C1915" s="261"/>
    </row>
    <row r="1916" spans="3:3" s="2" customFormat="1" x14ac:dyDescent="0.15">
      <c r="C1916" s="261"/>
    </row>
    <row r="1917" spans="3:3" s="2" customFormat="1" x14ac:dyDescent="0.15">
      <c r="C1917" s="261"/>
    </row>
    <row r="1918" spans="3:3" s="2" customFormat="1" x14ac:dyDescent="0.15">
      <c r="C1918" s="261"/>
    </row>
    <row r="1919" spans="3:3" s="2" customFormat="1" x14ac:dyDescent="0.15">
      <c r="C1919" s="261"/>
    </row>
    <row r="1920" spans="3:3" s="2" customFormat="1" x14ac:dyDescent="0.15">
      <c r="C1920" s="261"/>
    </row>
    <row r="1921" spans="3:3" s="2" customFormat="1" x14ac:dyDescent="0.15">
      <c r="C1921" s="261"/>
    </row>
    <row r="1922" spans="3:3" s="2" customFormat="1" x14ac:dyDescent="0.15">
      <c r="C1922" s="261"/>
    </row>
    <row r="1923" spans="3:3" s="2" customFormat="1" x14ac:dyDescent="0.15">
      <c r="C1923" s="261"/>
    </row>
    <row r="1924" spans="3:3" s="2" customFormat="1" x14ac:dyDescent="0.15">
      <c r="C1924" s="261"/>
    </row>
    <row r="1925" spans="3:3" s="2" customFormat="1" x14ac:dyDescent="0.15">
      <c r="C1925" s="261"/>
    </row>
    <row r="1926" spans="3:3" s="2" customFormat="1" x14ac:dyDescent="0.15">
      <c r="C1926" s="261"/>
    </row>
    <row r="1927" spans="3:3" s="2" customFormat="1" x14ac:dyDescent="0.15">
      <c r="C1927" s="261"/>
    </row>
    <row r="1928" spans="3:3" s="2" customFormat="1" x14ac:dyDescent="0.15">
      <c r="C1928" s="261"/>
    </row>
    <row r="1929" spans="3:3" s="2" customFormat="1" x14ac:dyDescent="0.15">
      <c r="C1929" s="261"/>
    </row>
    <row r="1930" spans="3:3" s="2" customFormat="1" x14ac:dyDescent="0.15">
      <c r="C1930" s="261"/>
    </row>
    <row r="1931" spans="3:3" s="2" customFormat="1" x14ac:dyDescent="0.15">
      <c r="C1931" s="261"/>
    </row>
    <row r="1932" spans="3:3" s="2" customFormat="1" x14ac:dyDescent="0.15">
      <c r="C1932" s="261"/>
    </row>
    <row r="1933" spans="3:3" s="2" customFormat="1" x14ac:dyDescent="0.15">
      <c r="C1933" s="261"/>
    </row>
    <row r="1934" spans="3:3" s="2" customFormat="1" x14ac:dyDescent="0.15">
      <c r="C1934" s="261"/>
    </row>
    <row r="1935" spans="3:3" s="2" customFormat="1" x14ac:dyDescent="0.15">
      <c r="C1935" s="261"/>
    </row>
    <row r="1936" spans="3:3" s="2" customFormat="1" x14ac:dyDescent="0.15">
      <c r="C1936" s="261"/>
    </row>
    <row r="1937" spans="3:3" s="2" customFormat="1" x14ac:dyDescent="0.15">
      <c r="C1937" s="261"/>
    </row>
    <row r="1938" spans="3:3" s="2" customFormat="1" x14ac:dyDescent="0.15">
      <c r="C1938" s="261"/>
    </row>
    <row r="1939" spans="3:3" s="2" customFormat="1" x14ac:dyDescent="0.15">
      <c r="C1939" s="261"/>
    </row>
    <row r="1940" spans="3:3" s="2" customFormat="1" x14ac:dyDescent="0.15">
      <c r="C1940" s="261"/>
    </row>
    <row r="1941" spans="3:3" s="2" customFormat="1" x14ac:dyDescent="0.15">
      <c r="C1941" s="261"/>
    </row>
    <row r="1942" spans="3:3" s="2" customFormat="1" x14ac:dyDescent="0.15">
      <c r="C1942" s="261"/>
    </row>
    <row r="1943" spans="3:3" s="2" customFormat="1" x14ac:dyDescent="0.15">
      <c r="C1943" s="261"/>
    </row>
    <row r="1944" spans="3:3" s="2" customFormat="1" x14ac:dyDescent="0.15">
      <c r="C1944" s="261"/>
    </row>
    <row r="1945" spans="3:3" s="2" customFormat="1" x14ac:dyDescent="0.15">
      <c r="C1945" s="261"/>
    </row>
    <row r="1946" spans="3:3" s="2" customFormat="1" x14ac:dyDescent="0.15">
      <c r="C1946" s="261"/>
    </row>
    <row r="1947" spans="3:3" s="2" customFormat="1" x14ac:dyDescent="0.15">
      <c r="C1947" s="261"/>
    </row>
    <row r="1948" spans="3:3" s="2" customFormat="1" x14ac:dyDescent="0.15">
      <c r="C1948" s="261"/>
    </row>
    <row r="1949" spans="3:3" s="2" customFormat="1" x14ac:dyDescent="0.15">
      <c r="C1949" s="261"/>
    </row>
    <row r="1950" spans="3:3" s="2" customFormat="1" x14ac:dyDescent="0.15">
      <c r="C1950" s="261"/>
    </row>
    <row r="1951" spans="3:3" s="2" customFormat="1" x14ac:dyDescent="0.15">
      <c r="C1951" s="261"/>
    </row>
    <row r="1952" spans="3:3" s="2" customFormat="1" x14ac:dyDescent="0.15">
      <c r="C1952" s="261"/>
    </row>
    <row r="1953" spans="3:3" s="2" customFormat="1" x14ac:dyDescent="0.15">
      <c r="C1953" s="261"/>
    </row>
    <row r="1954" spans="3:3" s="2" customFormat="1" x14ac:dyDescent="0.15">
      <c r="C1954" s="261"/>
    </row>
    <row r="1955" spans="3:3" s="2" customFormat="1" x14ac:dyDescent="0.15">
      <c r="C1955" s="261"/>
    </row>
    <row r="1956" spans="3:3" s="2" customFormat="1" x14ac:dyDescent="0.15">
      <c r="C1956" s="261"/>
    </row>
    <row r="1957" spans="3:3" s="2" customFormat="1" x14ac:dyDescent="0.15">
      <c r="C1957" s="261"/>
    </row>
    <row r="1958" spans="3:3" s="2" customFormat="1" x14ac:dyDescent="0.15">
      <c r="C1958" s="261"/>
    </row>
    <row r="1959" spans="3:3" s="2" customFormat="1" x14ac:dyDescent="0.15">
      <c r="C1959" s="261"/>
    </row>
    <row r="1960" spans="3:3" s="2" customFormat="1" x14ac:dyDescent="0.15">
      <c r="C1960" s="261"/>
    </row>
    <row r="1961" spans="3:3" s="2" customFormat="1" x14ac:dyDescent="0.15">
      <c r="C1961" s="261"/>
    </row>
    <row r="1962" spans="3:3" s="2" customFormat="1" x14ac:dyDescent="0.15">
      <c r="C1962" s="261"/>
    </row>
    <row r="1963" spans="3:3" s="2" customFormat="1" x14ac:dyDescent="0.15">
      <c r="C1963" s="261"/>
    </row>
    <row r="1964" spans="3:3" s="2" customFormat="1" x14ac:dyDescent="0.15">
      <c r="C1964" s="261"/>
    </row>
    <row r="1965" spans="3:3" s="2" customFormat="1" x14ac:dyDescent="0.15">
      <c r="C1965" s="261"/>
    </row>
    <row r="1966" spans="3:3" s="2" customFormat="1" x14ac:dyDescent="0.15">
      <c r="C1966" s="261"/>
    </row>
    <row r="1967" spans="3:3" s="2" customFormat="1" x14ac:dyDescent="0.15">
      <c r="C1967" s="261"/>
    </row>
    <row r="1968" spans="3:3" s="2" customFormat="1" x14ac:dyDescent="0.15">
      <c r="C1968" s="261"/>
    </row>
    <row r="1969" spans="3:3" s="2" customFormat="1" x14ac:dyDescent="0.15">
      <c r="C1969" s="261"/>
    </row>
    <row r="1970" spans="3:3" s="2" customFormat="1" x14ac:dyDescent="0.15">
      <c r="C1970" s="261"/>
    </row>
    <row r="1971" spans="3:3" s="2" customFormat="1" x14ac:dyDescent="0.15">
      <c r="C1971" s="261"/>
    </row>
    <row r="1972" spans="3:3" s="2" customFormat="1" x14ac:dyDescent="0.15">
      <c r="C1972" s="261"/>
    </row>
    <row r="1973" spans="3:3" s="2" customFormat="1" x14ac:dyDescent="0.15">
      <c r="C1973" s="261"/>
    </row>
    <row r="1974" spans="3:3" s="2" customFormat="1" x14ac:dyDescent="0.15">
      <c r="C1974" s="261"/>
    </row>
    <row r="1975" spans="3:3" s="2" customFormat="1" x14ac:dyDescent="0.15">
      <c r="C1975" s="261"/>
    </row>
    <row r="1976" spans="3:3" s="2" customFormat="1" x14ac:dyDescent="0.15">
      <c r="C1976" s="261"/>
    </row>
    <row r="1977" spans="3:3" s="2" customFormat="1" x14ac:dyDescent="0.15">
      <c r="C1977" s="261"/>
    </row>
    <row r="1978" spans="3:3" s="2" customFormat="1" x14ac:dyDescent="0.15">
      <c r="C1978" s="261"/>
    </row>
    <row r="1979" spans="3:3" s="2" customFormat="1" x14ac:dyDescent="0.15">
      <c r="C1979" s="261"/>
    </row>
    <row r="1980" spans="3:3" s="2" customFormat="1" x14ac:dyDescent="0.15">
      <c r="C1980" s="261"/>
    </row>
    <row r="1981" spans="3:3" s="2" customFormat="1" x14ac:dyDescent="0.15">
      <c r="C1981" s="261"/>
    </row>
    <row r="1982" spans="3:3" s="2" customFormat="1" x14ac:dyDescent="0.15">
      <c r="C1982" s="261"/>
    </row>
    <row r="1983" spans="3:3" s="2" customFormat="1" x14ac:dyDescent="0.15">
      <c r="C1983" s="261"/>
    </row>
    <row r="1984" spans="3:3" s="2" customFormat="1" x14ac:dyDescent="0.15">
      <c r="C1984" s="261"/>
    </row>
    <row r="1985" spans="3:3" s="2" customFormat="1" x14ac:dyDescent="0.15">
      <c r="C1985" s="261"/>
    </row>
    <row r="1986" spans="3:3" s="2" customFormat="1" x14ac:dyDescent="0.15">
      <c r="C1986" s="261"/>
    </row>
    <row r="1987" spans="3:3" s="2" customFormat="1" x14ac:dyDescent="0.15">
      <c r="C1987" s="261"/>
    </row>
    <row r="1988" spans="3:3" s="2" customFormat="1" x14ac:dyDescent="0.15">
      <c r="C1988" s="261"/>
    </row>
    <row r="1989" spans="3:3" s="2" customFormat="1" x14ac:dyDescent="0.15">
      <c r="C1989" s="261"/>
    </row>
    <row r="1990" spans="3:3" s="2" customFormat="1" x14ac:dyDescent="0.15">
      <c r="C1990" s="261"/>
    </row>
    <row r="1991" spans="3:3" s="2" customFormat="1" x14ac:dyDescent="0.15">
      <c r="C1991" s="261"/>
    </row>
    <row r="1992" spans="3:3" s="2" customFormat="1" x14ac:dyDescent="0.15">
      <c r="C1992" s="261"/>
    </row>
    <row r="1993" spans="3:3" s="2" customFormat="1" x14ac:dyDescent="0.15">
      <c r="C1993" s="261"/>
    </row>
    <row r="1994" spans="3:3" s="2" customFormat="1" x14ac:dyDescent="0.15">
      <c r="C1994" s="261"/>
    </row>
    <row r="1995" spans="3:3" s="2" customFormat="1" x14ac:dyDescent="0.15">
      <c r="C1995" s="261"/>
    </row>
    <row r="1996" spans="3:3" s="2" customFormat="1" x14ac:dyDescent="0.15">
      <c r="C1996" s="261"/>
    </row>
    <row r="1997" spans="3:3" s="2" customFormat="1" x14ac:dyDescent="0.15">
      <c r="C1997" s="261"/>
    </row>
    <row r="1998" spans="3:3" s="2" customFormat="1" x14ac:dyDescent="0.15">
      <c r="C1998" s="261"/>
    </row>
    <row r="1999" spans="3:3" s="2" customFormat="1" x14ac:dyDescent="0.15">
      <c r="C1999" s="261"/>
    </row>
    <row r="2000" spans="3:3" s="2" customFormat="1" x14ac:dyDescent="0.15">
      <c r="C2000" s="261"/>
    </row>
    <row r="2001" spans="3:3" s="2" customFormat="1" x14ac:dyDescent="0.15">
      <c r="C2001" s="261"/>
    </row>
    <row r="2002" spans="3:3" s="2" customFormat="1" x14ac:dyDescent="0.15">
      <c r="C2002" s="261"/>
    </row>
    <row r="2003" spans="3:3" s="2" customFormat="1" x14ac:dyDescent="0.15">
      <c r="C2003" s="261"/>
    </row>
    <row r="2004" spans="3:3" s="2" customFormat="1" x14ac:dyDescent="0.15">
      <c r="C2004" s="261"/>
    </row>
    <row r="2005" spans="3:3" s="2" customFormat="1" x14ac:dyDescent="0.15">
      <c r="C2005" s="261"/>
    </row>
    <row r="2006" spans="3:3" s="2" customFormat="1" x14ac:dyDescent="0.15">
      <c r="C2006" s="261"/>
    </row>
    <row r="2007" spans="3:3" s="2" customFormat="1" x14ac:dyDescent="0.15">
      <c r="C2007" s="261"/>
    </row>
    <row r="2008" spans="3:3" s="2" customFormat="1" x14ac:dyDescent="0.15">
      <c r="C2008" s="261"/>
    </row>
    <row r="2009" spans="3:3" s="2" customFormat="1" x14ac:dyDescent="0.15">
      <c r="C2009" s="261"/>
    </row>
    <row r="2010" spans="3:3" s="2" customFormat="1" x14ac:dyDescent="0.15">
      <c r="C2010" s="261"/>
    </row>
    <row r="2011" spans="3:3" s="2" customFormat="1" x14ac:dyDescent="0.15">
      <c r="C2011" s="261"/>
    </row>
    <row r="2012" spans="3:3" s="2" customFormat="1" x14ac:dyDescent="0.15">
      <c r="C2012" s="261"/>
    </row>
    <row r="2013" spans="3:3" s="2" customFormat="1" x14ac:dyDescent="0.15">
      <c r="C2013" s="261"/>
    </row>
    <row r="2014" spans="3:3" s="2" customFormat="1" x14ac:dyDescent="0.15">
      <c r="C2014" s="261"/>
    </row>
    <row r="2015" spans="3:3" s="2" customFormat="1" x14ac:dyDescent="0.15">
      <c r="C2015" s="261"/>
    </row>
    <row r="2016" spans="3:3" s="2" customFormat="1" x14ac:dyDescent="0.15">
      <c r="C2016" s="261"/>
    </row>
    <row r="2017" spans="3:3" s="2" customFormat="1" x14ac:dyDescent="0.15">
      <c r="C2017" s="261"/>
    </row>
    <row r="2018" spans="3:3" s="2" customFormat="1" x14ac:dyDescent="0.15">
      <c r="C2018" s="261"/>
    </row>
    <row r="2019" spans="3:3" s="2" customFormat="1" x14ac:dyDescent="0.15">
      <c r="C2019" s="261"/>
    </row>
    <row r="2020" spans="3:3" s="2" customFormat="1" x14ac:dyDescent="0.15">
      <c r="C2020" s="261"/>
    </row>
    <row r="2021" spans="3:3" s="2" customFormat="1" x14ac:dyDescent="0.15">
      <c r="C2021" s="261"/>
    </row>
    <row r="2022" spans="3:3" s="2" customFormat="1" x14ac:dyDescent="0.15">
      <c r="C2022" s="261"/>
    </row>
    <row r="2023" spans="3:3" s="2" customFormat="1" x14ac:dyDescent="0.15">
      <c r="C2023" s="261"/>
    </row>
    <row r="2024" spans="3:3" s="2" customFormat="1" x14ac:dyDescent="0.15">
      <c r="C2024" s="261"/>
    </row>
    <row r="2025" spans="3:3" s="2" customFormat="1" x14ac:dyDescent="0.15">
      <c r="C2025" s="261"/>
    </row>
    <row r="2026" spans="3:3" s="2" customFormat="1" x14ac:dyDescent="0.15">
      <c r="C2026" s="261"/>
    </row>
    <row r="2027" spans="3:3" s="2" customFormat="1" x14ac:dyDescent="0.15">
      <c r="C2027" s="261"/>
    </row>
    <row r="2028" spans="3:3" s="2" customFormat="1" x14ac:dyDescent="0.15">
      <c r="C2028" s="261"/>
    </row>
    <row r="2029" spans="3:3" s="2" customFormat="1" x14ac:dyDescent="0.15">
      <c r="C2029" s="261"/>
    </row>
    <row r="2030" spans="3:3" s="2" customFormat="1" x14ac:dyDescent="0.15">
      <c r="C2030" s="261"/>
    </row>
    <row r="2031" spans="3:3" s="2" customFormat="1" x14ac:dyDescent="0.15">
      <c r="C2031" s="261"/>
    </row>
    <row r="2032" spans="3:3" s="2" customFormat="1" x14ac:dyDescent="0.15">
      <c r="C2032" s="261"/>
    </row>
    <row r="2033" spans="3:3" s="2" customFormat="1" x14ac:dyDescent="0.15">
      <c r="C2033" s="261"/>
    </row>
    <row r="2034" spans="3:3" s="2" customFormat="1" x14ac:dyDescent="0.15">
      <c r="C2034" s="261"/>
    </row>
    <row r="2035" spans="3:3" s="2" customFormat="1" x14ac:dyDescent="0.15">
      <c r="C2035" s="261"/>
    </row>
    <row r="2036" spans="3:3" s="2" customFormat="1" x14ac:dyDescent="0.15">
      <c r="C2036" s="261"/>
    </row>
    <row r="2037" spans="3:3" s="2" customFormat="1" x14ac:dyDescent="0.15">
      <c r="C2037" s="261"/>
    </row>
    <row r="2038" spans="3:3" s="2" customFormat="1" x14ac:dyDescent="0.15">
      <c r="C2038" s="261"/>
    </row>
    <row r="2039" spans="3:3" s="2" customFormat="1" x14ac:dyDescent="0.15">
      <c r="C2039" s="261"/>
    </row>
    <row r="2040" spans="3:3" s="2" customFormat="1" x14ac:dyDescent="0.15">
      <c r="C2040" s="261"/>
    </row>
    <row r="2041" spans="3:3" s="2" customFormat="1" x14ac:dyDescent="0.15">
      <c r="C2041" s="261"/>
    </row>
    <row r="2042" spans="3:3" s="2" customFormat="1" x14ac:dyDescent="0.15">
      <c r="C2042" s="261"/>
    </row>
    <row r="2043" spans="3:3" s="2" customFormat="1" x14ac:dyDescent="0.15">
      <c r="C2043" s="261"/>
    </row>
    <row r="2044" spans="3:3" s="2" customFormat="1" x14ac:dyDescent="0.15">
      <c r="C2044" s="261"/>
    </row>
    <row r="2045" spans="3:3" s="2" customFormat="1" x14ac:dyDescent="0.15">
      <c r="C2045" s="261"/>
    </row>
    <row r="2046" spans="3:3" s="2" customFormat="1" x14ac:dyDescent="0.15">
      <c r="C2046" s="261"/>
    </row>
    <row r="2047" spans="3:3" s="2" customFormat="1" x14ac:dyDescent="0.15">
      <c r="C2047" s="261"/>
    </row>
    <row r="2048" spans="3:3" s="2" customFormat="1" x14ac:dyDescent="0.15">
      <c r="C2048" s="261"/>
    </row>
    <row r="2049" spans="3:3" s="2" customFormat="1" x14ac:dyDescent="0.15">
      <c r="C2049" s="261"/>
    </row>
    <row r="2050" spans="3:3" s="2" customFormat="1" x14ac:dyDescent="0.15">
      <c r="C2050" s="261"/>
    </row>
    <row r="2051" spans="3:3" s="2" customFormat="1" x14ac:dyDescent="0.15">
      <c r="C2051" s="261"/>
    </row>
    <row r="2052" spans="3:3" s="2" customFormat="1" x14ac:dyDescent="0.15">
      <c r="C2052" s="261"/>
    </row>
    <row r="2053" spans="3:3" s="2" customFormat="1" x14ac:dyDescent="0.15">
      <c r="C2053" s="261"/>
    </row>
    <row r="2054" spans="3:3" s="2" customFormat="1" x14ac:dyDescent="0.15">
      <c r="C2054" s="261"/>
    </row>
    <row r="2055" spans="3:3" s="2" customFormat="1" x14ac:dyDescent="0.15">
      <c r="C2055" s="261"/>
    </row>
    <row r="2056" spans="3:3" s="2" customFormat="1" x14ac:dyDescent="0.15">
      <c r="C2056" s="261"/>
    </row>
    <row r="2057" spans="3:3" s="2" customFormat="1" x14ac:dyDescent="0.15">
      <c r="C2057" s="261"/>
    </row>
    <row r="2058" spans="3:3" s="2" customFormat="1" x14ac:dyDescent="0.15">
      <c r="C2058" s="261"/>
    </row>
    <row r="2059" spans="3:3" s="2" customFormat="1" x14ac:dyDescent="0.15">
      <c r="C2059" s="261"/>
    </row>
    <row r="2060" spans="3:3" s="2" customFormat="1" x14ac:dyDescent="0.15">
      <c r="C2060" s="261"/>
    </row>
    <row r="2061" spans="3:3" s="2" customFormat="1" x14ac:dyDescent="0.15">
      <c r="C2061" s="261"/>
    </row>
    <row r="2062" spans="3:3" s="2" customFormat="1" x14ac:dyDescent="0.15">
      <c r="C2062" s="261"/>
    </row>
    <row r="2063" spans="3:3" s="2" customFormat="1" x14ac:dyDescent="0.15">
      <c r="C2063" s="261"/>
    </row>
    <row r="2064" spans="3:3" s="2" customFormat="1" x14ac:dyDescent="0.15">
      <c r="C2064" s="261"/>
    </row>
    <row r="2065" spans="3:3" s="2" customFormat="1" x14ac:dyDescent="0.15">
      <c r="C2065" s="261"/>
    </row>
    <row r="2066" spans="3:3" s="2" customFormat="1" x14ac:dyDescent="0.15">
      <c r="C2066" s="261"/>
    </row>
    <row r="2067" spans="3:3" s="2" customFormat="1" x14ac:dyDescent="0.15">
      <c r="C2067" s="261"/>
    </row>
    <row r="2068" spans="3:3" s="2" customFormat="1" x14ac:dyDescent="0.15">
      <c r="C2068" s="261"/>
    </row>
    <row r="2069" spans="3:3" s="2" customFormat="1" x14ac:dyDescent="0.15">
      <c r="C2069" s="261"/>
    </row>
    <row r="2070" spans="3:3" s="2" customFormat="1" x14ac:dyDescent="0.15">
      <c r="C2070" s="261"/>
    </row>
    <row r="2071" spans="3:3" s="2" customFormat="1" x14ac:dyDescent="0.15">
      <c r="C2071" s="261"/>
    </row>
    <row r="2072" spans="3:3" s="2" customFormat="1" x14ac:dyDescent="0.15">
      <c r="C2072" s="261"/>
    </row>
    <row r="2073" spans="3:3" s="2" customFormat="1" x14ac:dyDescent="0.15">
      <c r="C2073" s="261"/>
    </row>
    <row r="2074" spans="3:3" s="2" customFormat="1" x14ac:dyDescent="0.15">
      <c r="C2074" s="261"/>
    </row>
    <row r="2075" spans="3:3" s="2" customFormat="1" x14ac:dyDescent="0.15">
      <c r="C2075" s="261"/>
    </row>
    <row r="2076" spans="3:3" s="2" customFormat="1" x14ac:dyDescent="0.15">
      <c r="C2076" s="261"/>
    </row>
    <row r="2077" spans="3:3" s="2" customFormat="1" x14ac:dyDescent="0.15">
      <c r="C2077" s="261"/>
    </row>
    <row r="2078" spans="3:3" s="2" customFormat="1" x14ac:dyDescent="0.15">
      <c r="C2078" s="261"/>
    </row>
    <row r="2079" spans="3:3" s="2" customFormat="1" x14ac:dyDescent="0.15">
      <c r="C2079" s="261"/>
    </row>
    <row r="2080" spans="3:3" s="2" customFormat="1" x14ac:dyDescent="0.15">
      <c r="C2080" s="261"/>
    </row>
    <row r="2081" spans="3:3" s="2" customFormat="1" x14ac:dyDescent="0.15">
      <c r="C2081" s="261"/>
    </row>
    <row r="2082" spans="3:3" s="2" customFormat="1" x14ac:dyDescent="0.15">
      <c r="C2082" s="261"/>
    </row>
    <row r="2083" spans="3:3" s="2" customFormat="1" x14ac:dyDescent="0.15">
      <c r="C2083" s="261"/>
    </row>
    <row r="2084" spans="3:3" s="2" customFormat="1" x14ac:dyDescent="0.15">
      <c r="C2084" s="261"/>
    </row>
    <row r="2085" spans="3:3" s="2" customFormat="1" x14ac:dyDescent="0.15">
      <c r="C2085" s="261"/>
    </row>
    <row r="2086" spans="3:3" s="2" customFormat="1" x14ac:dyDescent="0.15">
      <c r="C2086" s="261"/>
    </row>
    <row r="2087" spans="3:3" s="2" customFormat="1" x14ac:dyDescent="0.15">
      <c r="C2087" s="261"/>
    </row>
    <row r="2088" spans="3:3" s="2" customFormat="1" x14ac:dyDescent="0.15">
      <c r="C2088" s="261"/>
    </row>
    <row r="2089" spans="3:3" s="2" customFormat="1" x14ac:dyDescent="0.15">
      <c r="C2089" s="261"/>
    </row>
    <row r="2090" spans="3:3" s="2" customFormat="1" x14ac:dyDescent="0.15">
      <c r="C2090" s="261"/>
    </row>
    <row r="2091" spans="3:3" s="2" customFormat="1" x14ac:dyDescent="0.15">
      <c r="C2091" s="261"/>
    </row>
    <row r="2092" spans="3:3" s="2" customFormat="1" x14ac:dyDescent="0.15">
      <c r="C2092" s="261"/>
    </row>
    <row r="2093" spans="3:3" s="2" customFormat="1" x14ac:dyDescent="0.15">
      <c r="C2093" s="261"/>
    </row>
    <row r="2094" spans="3:3" s="2" customFormat="1" x14ac:dyDescent="0.15">
      <c r="C2094" s="261"/>
    </row>
    <row r="2095" spans="3:3" s="2" customFormat="1" x14ac:dyDescent="0.15">
      <c r="C2095" s="261"/>
    </row>
    <row r="2096" spans="3:3" s="2" customFormat="1" x14ac:dyDescent="0.15">
      <c r="C2096" s="261"/>
    </row>
    <row r="2097" spans="3:3" s="2" customFormat="1" x14ac:dyDescent="0.15">
      <c r="C2097" s="261"/>
    </row>
    <row r="2098" spans="3:3" s="2" customFormat="1" x14ac:dyDescent="0.15">
      <c r="C2098" s="261"/>
    </row>
    <row r="2099" spans="3:3" s="2" customFormat="1" x14ac:dyDescent="0.15">
      <c r="C2099" s="261"/>
    </row>
    <row r="2100" spans="3:3" s="2" customFormat="1" x14ac:dyDescent="0.15">
      <c r="C2100" s="261"/>
    </row>
    <row r="2101" spans="3:3" s="2" customFormat="1" x14ac:dyDescent="0.15">
      <c r="C2101" s="261"/>
    </row>
    <row r="2102" spans="3:3" s="2" customFormat="1" x14ac:dyDescent="0.15">
      <c r="C2102" s="261"/>
    </row>
    <row r="2103" spans="3:3" s="2" customFormat="1" x14ac:dyDescent="0.15">
      <c r="C2103" s="261"/>
    </row>
    <row r="2104" spans="3:3" s="2" customFormat="1" x14ac:dyDescent="0.15">
      <c r="C2104" s="261"/>
    </row>
    <row r="2105" spans="3:3" s="2" customFormat="1" x14ac:dyDescent="0.15">
      <c r="C2105" s="261"/>
    </row>
    <row r="2106" spans="3:3" s="2" customFormat="1" x14ac:dyDescent="0.15">
      <c r="C2106" s="261"/>
    </row>
    <row r="2107" spans="3:3" s="2" customFormat="1" x14ac:dyDescent="0.15">
      <c r="C2107" s="261"/>
    </row>
    <row r="2108" spans="3:3" s="2" customFormat="1" x14ac:dyDescent="0.15">
      <c r="C2108" s="261"/>
    </row>
    <row r="2109" spans="3:3" s="2" customFormat="1" x14ac:dyDescent="0.15">
      <c r="C2109" s="261"/>
    </row>
    <row r="2110" spans="3:3" s="2" customFormat="1" x14ac:dyDescent="0.15">
      <c r="C2110" s="261"/>
    </row>
    <row r="2111" spans="3:3" s="2" customFormat="1" x14ac:dyDescent="0.15">
      <c r="C2111" s="261"/>
    </row>
    <row r="2112" spans="3:3" s="2" customFormat="1" x14ac:dyDescent="0.15">
      <c r="C2112" s="261"/>
    </row>
    <row r="2113" spans="3:3" s="2" customFormat="1" x14ac:dyDescent="0.15">
      <c r="C2113" s="261"/>
    </row>
    <row r="2114" spans="3:3" s="2" customFormat="1" x14ac:dyDescent="0.15">
      <c r="C2114" s="261"/>
    </row>
    <row r="2115" spans="3:3" s="2" customFormat="1" x14ac:dyDescent="0.15">
      <c r="C2115" s="261"/>
    </row>
    <row r="2116" spans="3:3" s="2" customFormat="1" x14ac:dyDescent="0.15">
      <c r="C2116" s="261"/>
    </row>
    <row r="2117" spans="3:3" s="2" customFormat="1" x14ac:dyDescent="0.15">
      <c r="C2117" s="261"/>
    </row>
    <row r="2118" spans="3:3" s="2" customFormat="1" x14ac:dyDescent="0.15">
      <c r="C2118" s="261"/>
    </row>
    <row r="2119" spans="3:3" s="2" customFormat="1" x14ac:dyDescent="0.15">
      <c r="C2119" s="261"/>
    </row>
    <row r="2120" spans="3:3" s="2" customFormat="1" x14ac:dyDescent="0.15">
      <c r="C2120" s="261"/>
    </row>
    <row r="2121" spans="3:3" s="2" customFormat="1" x14ac:dyDescent="0.15">
      <c r="C2121" s="261"/>
    </row>
    <row r="2122" spans="3:3" s="2" customFormat="1" x14ac:dyDescent="0.15">
      <c r="C2122" s="261"/>
    </row>
    <row r="2123" spans="3:3" s="2" customFormat="1" x14ac:dyDescent="0.15">
      <c r="C2123" s="261"/>
    </row>
    <row r="2124" spans="3:3" s="2" customFormat="1" x14ac:dyDescent="0.15">
      <c r="C2124" s="261"/>
    </row>
    <row r="2125" spans="3:3" s="2" customFormat="1" x14ac:dyDescent="0.15">
      <c r="C2125" s="261"/>
    </row>
    <row r="2126" spans="3:3" s="2" customFormat="1" x14ac:dyDescent="0.15">
      <c r="C2126" s="261"/>
    </row>
    <row r="2127" spans="3:3" s="2" customFormat="1" x14ac:dyDescent="0.15">
      <c r="C2127" s="261"/>
    </row>
    <row r="2128" spans="3:3" s="2" customFormat="1" x14ac:dyDescent="0.15">
      <c r="C2128" s="261"/>
    </row>
    <row r="2129" spans="3:3" s="2" customFormat="1" x14ac:dyDescent="0.15">
      <c r="C2129" s="261"/>
    </row>
    <row r="2130" spans="3:3" s="2" customFormat="1" x14ac:dyDescent="0.15">
      <c r="C2130" s="261"/>
    </row>
    <row r="2131" spans="3:3" s="2" customFormat="1" x14ac:dyDescent="0.15">
      <c r="C2131" s="261"/>
    </row>
    <row r="2132" spans="3:3" s="2" customFormat="1" x14ac:dyDescent="0.15">
      <c r="C2132" s="261"/>
    </row>
    <row r="2133" spans="3:3" s="2" customFormat="1" x14ac:dyDescent="0.15">
      <c r="C2133" s="261"/>
    </row>
    <row r="2134" spans="3:3" s="2" customFormat="1" x14ac:dyDescent="0.15">
      <c r="C2134" s="261"/>
    </row>
    <row r="2135" spans="3:3" s="2" customFormat="1" x14ac:dyDescent="0.15">
      <c r="C2135" s="261"/>
    </row>
    <row r="2136" spans="3:3" s="2" customFormat="1" x14ac:dyDescent="0.15">
      <c r="C2136" s="261"/>
    </row>
    <row r="2137" spans="3:3" s="2" customFormat="1" x14ac:dyDescent="0.15">
      <c r="C2137" s="261"/>
    </row>
    <row r="2138" spans="3:3" s="2" customFormat="1" x14ac:dyDescent="0.15">
      <c r="C2138" s="261"/>
    </row>
    <row r="2139" spans="3:3" s="2" customFormat="1" x14ac:dyDescent="0.15">
      <c r="C2139" s="261"/>
    </row>
    <row r="2140" spans="3:3" s="2" customFormat="1" x14ac:dyDescent="0.15">
      <c r="C2140" s="261"/>
    </row>
    <row r="2141" spans="3:3" s="2" customFormat="1" x14ac:dyDescent="0.15">
      <c r="C2141" s="261"/>
    </row>
    <row r="2142" spans="3:3" s="2" customFormat="1" x14ac:dyDescent="0.15">
      <c r="C2142" s="261"/>
    </row>
    <row r="2143" spans="3:3" s="2" customFormat="1" x14ac:dyDescent="0.15">
      <c r="C2143" s="261"/>
    </row>
    <row r="2144" spans="3:3" s="2" customFormat="1" x14ac:dyDescent="0.15">
      <c r="C2144" s="261"/>
    </row>
    <row r="2145" spans="3:3" s="2" customFormat="1" x14ac:dyDescent="0.15">
      <c r="C2145" s="261"/>
    </row>
  </sheetData>
  <mergeCells count="47">
    <mergeCell ref="B2:R2"/>
    <mergeCell ref="B4:R4"/>
    <mergeCell ref="B5:E5"/>
    <mergeCell ref="F5:H5"/>
    <mergeCell ref="I5:K5"/>
    <mergeCell ref="L5:N5"/>
    <mergeCell ref="O5:P5"/>
    <mergeCell ref="Q5:R5"/>
    <mergeCell ref="B7:E8"/>
    <mergeCell ref="F7:H8"/>
    <mergeCell ref="I7:K8"/>
    <mergeCell ref="L7:N8"/>
    <mergeCell ref="O7:P8"/>
    <mergeCell ref="Q6:R6"/>
    <mergeCell ref="B6:E6"/>
    <mergeCell ref="Q7:R8"/>
    <mergeCell ref="F6:H6"/>
    <mergeCell ref="I6:K6"/>
    <mergeCell ref="L6:N6"/>
    <mergeCell ref="O6:P6"/>
    <mergeCell ref="N14:O14"/>
    <mergeCell ref="N23:O23"/>
    <mergeCell ref="B10:R10"/>
    <mergeCell ref="B11:I11"/>
    <mergeCell ref="J11:R11"/>
    <mergeCell ref="N12:O12"/>
    <mergeCell ref="N13:O13"/>
    <mergeCell ref="N31:O31"/>
    <mergeCell ref="N26:O26"/>
    <mergeCell ref="N15:O15"/>
    <mergeCell ref="N16:O16"/>
    <mergeCell ref="N17:O17"/>
    <mergeCell ref="N18:O18"/>
    <mergeCell ref="N19:O19"/>
    <mergeCell ref="N20:O20"/>
    <mergeCell ref="N21:O21"/>
    <mergeCell ref="N22:O22"/>
    <mergeCell ref="N32:O32"/>
    <mergeCell ref="N24:O24"/>
    <mergeCell ref="N25:O25"/>
    <mergeCell ref="N33:O33"/>
    <mergeCell ref="B34:D34"/>
    <mergeCell ref="N34:O34"/>
    <mergeCell ref="N27:O27"/>
    <mergeCell ref="N28:O28"/>
    <mergeCell ref="N29:O29"/>
    <mergeCell ref="N30:O30"/>
  </mergeCells>
  <pageMargins left="0" right="0" top="0.39370078740157483" bottom="0.39370078740157483" header="0.31496062992125984" footer="0.51181102362204722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AEC6-E834-754C-B8FB-F16E29382CC4}">
  <dimension ref="A1:BE1771"/>
  <sheetViews>
    <sheetView showGridLines="0" workbookViewId="0">
      <selection activeCell="L64" sqref="L64"/>
    </sheetView>
  </sheetViews>
  <sheetFormatPr baseColWidth="10" defaultRowHeight="13" x14ac:dyDescent="0.15"/>
  <cols>
    <col min="1" max="1" width="0.6640625" customWidth="1"/>
    <col min="2" max="2" width="7.5" customWidth="1"/>
    <col min="3" max="3" width="6.1640625" customWidth="1"/>
    <col min="4" max="4" width="20.1640625" customWidth="1"/>
    <col min="5" max="5" width="4.5" customWidth="1"/>
    <col min="6" max="6" width="6.33203125" customWidth="1"/>
    <col min="7" max="7" width="7.1640625" customWidth="1"/>
    <col min="8" max="8" width="9.83203125" customWidth="1"/>
    <col min="9" max="9" width="11.33203125" customWidth="1"/>
    <col min="10" max="10" width="16.5" customWidth="1"/>
    <col min="11" max="11" width="10.83203125" customWidth="1"/>
    <col min="12" max="12" width="8.5" customWidth="1"/>
    <col min="13" max="13" width="9.6640625" customWidth="1"/>
    <col min="14" max="14" width="8.83203125" customWidth="1"/>
    <col min="15" max="15" width="15.33203125" customWidth="1"/>
    <col min="16" max="16" width="0.6640625" customWidth="1"/>
    <col min="17" max="57" width="9.1640625" style="2" customWidth="1"/>
    <col min="58" max="256" width="8.83203125" customWidth="1"/>
  </cols>
  <sheetData>
    <row r="1" spans="1:16" x14ac:dyDescent="0.15">
      <c r="A1" s="169"/>
      <c r="B1" s="170"/>
      <c r="C1" s="171"/>
      <c r="D1" s="170"/>
      <c r="E1" s="172"/>
      <c r="F1" s="173"/>
      <c r="G1" s="170"/>
      <c r="H1" s="174"/>
      <c r="I1" s="172"/>
      <c r="J1" s="172"/>
      <c r="K1" s="170"/>
      <c r="L1" s="170"/>
      <c r="M1" s="170"/>
      <c r="N1" s="170"/>
      <c r="O1" s="174"/>
      <c r="P1" s="175"/>
    </row>
    <row r="2" spans="1:16" ht="30.75" customHeight="1" x14ac:dyDescent="0.15">
      <c r="A2" s="176"/>
      <c r="B2" s="380" t="s">
        <v>124</v>
      </c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2"/>
      <c r="P2" s="176"/>
    </row>
    <row r="3" spans="1:16" ht="4.5" customHeight="1" x14ac:dyDescent="0.15">
      <c r="A3" s="177"/>
      <c r="B3" s="263"/>
      <c r="C3" s="264"/>
      <c r="D3" s="263"/>
      <c r="E3" s="263"/>
      <c r="F3" s="263"/>
      <c r="G3" s="263"/>
      <c r="H3" s="263"/>
      <c r="I3" s="263"/>
      <c r="J3" s="265"/>
      <c r="K3" s="265"/>
      <c r="L3" s="265"/>
      <c r="M3" s="265"/>
      <c r="N3" s="265"/>
      <c r="O3" s="265"/>
      <c r="P3" s="181"/>
    </row>
    <row r="4" spans="1:16" ht="27" customHeight="1" x14ac:dyDescent="0.2">
      <c r="A4" s="182"/>
      <c r="B4" s="383" t="s">
        <v>125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5"/>
      <c r="P4" s="181"/>
    </row>
    <row r="5" spans="1:16" ht="16.5" customHeight="1" x14ac:dyDescent="0.2">
      <c r="A5" s="182"/>
      <c r="B5" s="386">
        <v>1</v>
      </c>
      <c r="C5" s="387"/>
      <c r="D5" s="388"/>
      <c r="E5" s="386">
        <v>2</v>
      </c>
      <c r="F5" s="387"/>
      <c r="G5" s="387"/>
      <c r="H5" s="388"/>
      <c r="I5" s="386">
        <v>3</v>
      </c>
      <c r="J5" s="388"/>
      <c r="K5" s="266">
        <v>4</v>
      </c>
      <c r="L5" s="267"/>
      <c r="M5" s="386">
        <v>5</v>
      </c>
      <c r="N5" s="388"/>
      <c r="O5" s="268">
        <v>6</v>
      </c>
      <c r="P5" s="181"/>
    </row>
    <row r="6" spans="1:16" ht="54.75" customHeight="1" x14ac:dyDescent="0.15">
      <c r="A6" s="176"/>
      <c r="B6" s="351" t="s">
        <v>126</v>
      </c>
      <c r="C6" s="360"/>
      <c r="D6" s="352"/>
      <c r="E6" s="357" t="s">
        <v>127</v>
      </c>
      <c r="F6" s="358"/>
      <c r="G6" s="358"/>
      <c r="H6" s="359"/>
      <c r="I6" s="351" t="s">
        <v>128</v>
      </c>
      <c r="J6" s="352"/>
      <c r="K6" s="351" t="s">
        <v>129</v>
      </c>
      <c r="L6" s="352"/>
      <c r="M6" s="351" t="s">
        <v>130</v>
      </c>
      <c r="N6" s="352"/>
      <c r="O6" s="269" t="s">
        <v>131</v>
      </c>
      <c r="P6" s="176"/>
    </row>
    <row r="7" spans="1:16" x14ac:dyDescent="0.15">
      <c r="A7" s="176"/>
      <c r="B7" s="362">
        <v>0</v>
      </c>
      <c r="C7" s="363"/>
      <c r="D7" s="364"/>
      <c r="E7" s="368">
        <v>0</v>
      </c>
      <c r="F7" s="363"/>
      <c r="G7" s="363"/>
      <c r="H7" s="364"/>
      <c r="I7" s="353">
        <f>IF((B7&gt;0),((E7/B7)*100),0)</f>
        <v>0</v>
      </c>
      <c r="J7" s="371"/>
      <c r="K7" s="374">
        <f>IF((I7-30)&gt;0,(I7-30)/100,0)</f>
        <v>0</v>
      </c>
      <c r="L7" s="376"/>
      <c r="M7" s="374">
        <f>IF((E7&gt;0),((B7*K7)/E7),0)</f>
        <v>0</v>
      </c>
      <c r="N7" s="376"/>
      <c r="O7" s="393">
        <f>((E7*M7))</f>
        <v>0</v>
      </c>
      <c r="P7" s="176"/>
    </row>
    <row r="8" spans="1:16" ht="15" customHeight="1" x14ac:dyDescent="0.15">
      <c r="A8" s="176"/>
      <c r="B8" s="365"/>
      <c r="C8" s="366"/>
      <c r="D8" s="367"/>
      <c r="E8" s="369"/>
      <c r="F8" s="366"/>
      <c r="G8" s="366"/>
      <c r="H8" s="367"/>
      <c r="I8" s="355"/>
      <c r="J8" s="373"/>
      <c r="K8" s="377"/>
      <c r="L8" s="379"/>
      <c r="M8" s="377"/>
      <c r="N8" s="379"/>
      <c r="O8" s="394"/>
      <c r="P8" s="176"/>
    </row>
    <row r="9" spans="1:16" ht="7.5" customHeight="1" x14ac:dyDescent="0.2">
      <c r="A9" s="177"/>
      <c r="B9" s="183"/>
      <c r="C9" s="184"/>
      <c r="D9" s="183"/>
      <c r="E9" s="183"/>
      <c r="F9" s="183"/>
      <c r="G9" s="183"/>
      <c r="H9" s="183"/>
      <c r="I9" s="185"/>
      <c r="J9" s="186"/>
      <c r="K9" s="186"/>
      <c r="L9" s="186"/>
      <c r="M9" s="186"/>
      <c r="N9" s="186"/>
      <c r="O9" s="270"/>
      <c r="P9" s="181"/>
    </row>
    <row r="10" spans="1:16" x14ac:dyDescent="0.15">
      <c r="A10" s="187"/>
      <c r="B10" s="346" t="s">
        <v>132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8"/>
      <c r="P10" s="176"/>
    </row>
    <row r="11" spans="1:16" x14ac:dyDescent="0.15">
      <c r="A11" s="188"/>
      <c r="B11" s="346" t="s">
        <v>133</v>
      </c>
      <c r="C11" s="347"/>
      <c r="D11" s="347"/>
      <c r="E11" s="347"/>
      <c r="F11" s="347"/>
      <c r="G11" s="347"/>
      <c r="H11" s="347"/>
      <c r="I11" s="346" t="s">
        <v>134</v>
      </c>
      <c r="J11" s="347"/>
      <c r="K11" s="347"/>
      <c r="L11" s="347"/>
      <c r="M11" s="347"/>
      <c r="N11" s="347"/>
      <c r="O11" s="347"/>
      <c r="P11" s="176"/>
    </row>
    <row r="12" spans="1:16" x14ac:dyDescent="0.15">
      <c r="A12" s="188"/>
      <c r="B12" s="189">
        <v>7</v>
      </c>
      <c r="C12" s="189">
        <v>8</v>
      </c>
      <c r="D12" s="189">
        <v>9</v>
      </c>
      <c r="E12" s="190">
        <v>10</v>
      </c>
      <c r="F12" s="190">
        <v>11</v>
      </c>
      <c r="G12" s="190">
        <v>12</v>
      </c>
      <c r="H12" s="190">
        <v>13</v>
      </c>
      <c r="I12" s="192">
        <v>14</v>
      </c>
      <c r="J12" s="192">
        <v>15</v>
      </c>
      <c r="K12" s="192">
        <v>16</v>
      </c>
      <c r="L12" s="349">
        <v>17</v>
      </c>
      <c r="M12" s="350"/>
      <c r="N12" s="190">
        <v>18</v>
      </c>
      <c r="O12" s="194">
        <v>19</v>
      </c>
      <c r="P12" s="181"/>
    </row>
    <row r="13" spans="1:16" ht="28.5" customHeight="1" x14ac:dyDescent="0.15">
      <c r="A13" s="177"/>
      <c r="B13" s="195" t="s">
        <v>103</v>
      </c>
      <c r="C13" s="196" t="s">
        <v>104</v>
      </c>
      <c r="D13" s="197" t="s">
        <v>2</v>
      </c>
      <c r="E13" s="197" t="s">
        <v>105</v>
      </c>
      <c r="F13" s="198" t="s">
        <v>106</v>
      </c>
      <c r="G13" s="197" t="s">
        <v>107</v>
      </c>
      <c r="H13" s="271" t="s">
        <v>108</v>
      </c>
      <c r="I13" s="272" t="s">
        <v>110</v>
      </c>
      <c r="J13" s="199" t="s">
        <v>3</v>
      </c>
      <c r="K13" s="201" t="s">
        <v>112</v>
      </c>
      <c r="L13" s="351" t="s">
        <v>113</v>
      </c>
      <c r="M13" s="352"/>
      <c r="N13" s="201" t="s">
        <v>114</v>
      </c>
      <c r="O13" s="203" t="s">
        <v>116</v>
      </c>
      <c r="P13" s="181"/>
    </row>
    <row r="14" spans="1:16" ht="12" customHeight="1" x14ac:dyDescent="0.15">
      <c r="A14" s="177"/>
      <c r="B14" s="189"/>
      <c r="C14" s="189"/>
      <c r="D14" s="189"/>
      <c r="E14" s="190"/>
      <c r="F14" s="190"/>
      <c r="G14" s="190"/>
      <c r="H14" s="191"/>
      <c r="I14" s="192" t="s">
        <v>117</v>
      </c>
      <c r="J14" s="192" t="s">
        <v>135</v>
      </c>
      <c r="K14" s="273"/>
      <c r="L14" s="391"/>
      <c r="M14" s="392"/>
      <c r="N14" s="274"/>
      <c r="O14" s="194" t="s">
        <v>136</v>
      </c>
      <c r="P14" s="204"/>
    </row>
    <row r="15" spans="1:16" x14ac:dyDescent="0.15">
      <c r="A15" s="177"/>
      <c r="B15" s="205"/>
      <c r="C15" s="206"/>
      <c r="D15" s="207"/>
      <c r="E15" s="207"/>
      <c r="F15" s="208"/>
      <c r="G15" s="209"/>
      <c r="H15" s="210"/>
      <c r="I15" s="211">
        <f>F15*$M$7</f>
        <v>0</v>
      </c>
      <c r="J15" s="212">
        <f>I15*G15</f>
        <v>0</v>
      </c>
      <c r="K15" s="209"/>
      <c r="L15" s="345"/>
      <c r="M15" s="345"/>
      <c r="N15" s="213">
        <v>0</v>
      </c>
      <c r="O15" s="215">
        <f>L15*N15*'[1]Apuração Mensal versão 3.3'!$G$33/100</f>
        <v>0</v>
      </c>
      <c r="P15" s="216"/>
    </row>
    <row r="16" spans="1:16" x14ac:dyDescent="0.15">
      <c r="A16" s="177"/>
      <c r="B16" s="217"/>
      <c r="C16" s="218"/>
      <c r="D16" s="219"/>
      <c r="E16" s="219"/>
      <c r="F16" s="220"/>
      <c r="G16" s="221"/>
      <c r="H16" s="222"/>
      <c r="I16" s="223">
        <f t="shared" ref="I16:I33" si="0">F16*$M$7</f>
        <v>0</v>
      </c>
      <c r="J16" s="224">
        <f t="shared" ref="J16:J33" si="1">I16*G16</f>
        <v>0</v>
      </c>
      <c r="K16" s="225"/>
      <c r="L16" s="338"/>
      <c r="M16" s="338"/>
      <c r="N16" s="226">
        <v>0</v>
      </c>
      <c r="O16" s="228">
        <f>L16*N16*'[1]Apuração Mensal versão 3.3'!$G$33/100</f>
        <v>0</v>
      </c>
      <c r="P16" s="216"/>
    </row>
    <row r="17" spans="1:16" x14ac:dyDescent="0.15">
      <c r="A17" s="177"/>
      <c r="B17" s="217"/>
      <c r="C17" s="218"/>
      <c r="D17" s="219"/>
      <c r="E17" s="219"/>
      <c r="F17" s="220"/>
      <c r="G17" s="221"/>
      <c r="H17" s="222"/>
      <c r="I17" s="223">
        <f t="shared" si="0"/>
        <v>0</v>
      </c>
      <c r="J17" s="224">
        <f t="shared" si="1"/>
        <v>0</v>
      </c>
      <c r="K17" s="225"/>
      <c r="L17" s="338"/>
      <c r="M17" s="338"/>
      <c r="N17" s="226">
        <v>0</v>
      </c>
      <c r="O17" s="228">
        <f>L17*N17*'[1]Apuração Mensal versão 3.3'!$G$33/100</f>
        <v>0</v>
      </c>
      <c r="P17" s="216"/>
    </row>
    <row r="18" spans="1:16" x14ac:dyDescent="0.15">
      <c r="A18" s="177"/>
      <c r="B18" s="217"/>
      <c r="C18" s="218"/>
      <c r="D18" s="219"/>
      <c r="E18" s="219"/>
      <c r="F18" s="220"/>
      <c r="G18" s="221"/>
      <c r="H18" s="222"/>
      <c r="I18" s="223">
        <f t="shared" si="0"/>
        <v>0</v>
      </c>
      <c r="J18" s="224">
        <f t="shared" si="1"/>
        <v>0</v>
      </c>
      <c r="K18" s="225"/>
      <c r="L18" s="338"/>
      <c r="M18" s="338"/>
      <c r="N18" s="226">
        <v>0</v>
      </c>
      <c r="O18" s="228">
        <f>L18*N18*'[1]Apuração Mensal versão 3.3'!$G$33/100</f>
        <v>0</v>
      </c>
      <c r="P18" s="216"/>
    </row>
    <row r="19" spans="1:16" x14ac:dyDescent="0.15">
      <c r="A19" s="177"/>
      <c r="B19" s="217"/>
      <c r="C19" s="218"/>
      <c r="D19" s="219"/>
      <c r="E19" s="219"/>
      <c r="F19" s="220"/>
      <c r="G19" s="221"/>
      <c r="H19" s="222"/>
      <c r="I19" s="223">
        <f t="shared" si="0"/>
        <v>0</v>
      </c>
      <c r="J19" s="224">
        <f t="shared" si="1"/>
        <v>0</v>
      </c>
      <c r="K19" s="225"/>
      <c r="L19" s="338"/>
      <c r="M19" s="338"/>
      <c r="N19" s="226">
        <v>0</v>
      </c>
      <c r="O19" s="228">
        <f>L19*N19*'[1]Apuração Mensal versão 3.3'!$G$33/100</f>
        <v>0</v>
      </c>
      <c r="P19" s="216"/>
    </row>
    <row r="20" spans="1:16" x14ac:dyDescent="0.15">
      <c r="A20" s="177"/>
      <c r="B20" s="217"/>
      <c r="C20" s="218"/>
      <c r="D20" s="219"/>
      <c r="E20" s="219"/>
      <c r="F20" s="220"/>
      <c r="G20" s="221"/>
      <c r="H20" s="222"/>
      <c r="I20" s="223">
        <f t="shared" si="0"/>
        <v>0</v>
      </c>
      <c r="J20" s="224">
        <f>I20*G20</f>
        <v>0</v>
      </c>
      <c r="K20" s="225"/>
      <c r="L20" s="338"/>
      <c r="M20" s="338"/>
      <c r="N20" s="226">
        <v>0</v>
      </c>
      <c r="O20" s="228">
        <f>L20*N20*'[1]Apuração Mensal versão 3.3'!$G$33/100</f>
        <v>0</v>
      </c>
      <c r="P20" s="216"/>
    </row>
    <row r="21" spans="1:16" x14ac:dyDescent="0.15">
      <c r="A21" s="177"/>
      <c r="B21" s="217"/>
      <c r="C21" s="218"/>
      <c r="D21" s="219"/>
      <c r="E21" s="219"/>
      <c r="F21" s="220"/>
      <c r="G21" s="221"/>
      <c r="H21" s="222"/>
      <c r="I21" s="223">
        <f t="shared" si="0"/>
        <v>0</v>
      </c>
      <c r="J21" s="224">
        <f t="shared" si="1"/>
        <v>0</v>
      </c>
      <c r="K21" s="225"/>
      <c r="L21" s="338"/>
      <c r="M21" s="338"/>
      <c r="N21" s="226">
        <v>0</v>
      </c>
      <c r="O21" s="228">
        <f>L21*N21*'[1]Apuração Mensal versão 3.3'!$G$33/100</f>
        <v>0</v>
      </c>
      <c r="P21" s="216"/>
    </row>
    <row r="22" spans="1:16" x14ac:dyDescent="0.15">
      <c r="A22" s="177"/>
      <c r="B22" s="217"/>
      <c r="C22" s="218"/>
      <c r="D22" s="219"/>
      <c r="E22" s="219"/>
      <c r="F22" s="220"/>
      <c r="G22" s="221"/>
      <c r="H22" s="222"/>
      <c r="I22" s="223">
        <f t="shared" si="0"/>
        <v>0</v>
      </c>
      <c r="J22" s="224">
        <f t="shared" si="1"/>
        <v>0</v>
      </c>
      <c r="K22" s="225"/>
      <c r="L22" s="338"/>
      <c r="M22" s="338"/>
      <c r="N22" s="226">
        <v>0</v>
      </c>
      <c r="O22" s="228">
        <f>L22*N22*'[1]Apuração Mensal versão 3.3'!$G$33/100</f>
        <v>0</v>
      </c>
      <c r="P22" s="216"/>
    </row>
    <row r="23" spans="1:16" x14ac:dyDescent="0.15">
      <c r="A23" s="177"/>
      <c r="B23" s="217"/>
      <c r="C23" s="218"/>
      <c r="D23" s="219"/>
      <c r="E23" s="219"/>
      <c r="F23" s="220"/>
      <c r="G23" s="221"/>
      <c r="H23" s="222"/>
      <c r="I23" s="223">
        <f t="shared" si="0"/>
        <v>0</v>
      </c>
      <c r="J23" s="224">
        <f t="shared" si="1"/>
        <v>0</v>
      </c>
      <c r="K23" s="225"/>
      <c r="L23" s="338"/>
      <c r="M23" s="338"/>
      <c r="N23" s="226">
        <v>0</v>
      </c>
      <c r="O23" s="228">
        <f>L23*N23*'[1]Apuração Mensal versão 3.3'!$G$33/100</f>
        <v>0</v>
      </c>
      <c r="P23" s="216"/>
    </row>
    <row r="24" spans="1:16" x14ac:dyDescent="0.15">
      <c r="A24" s="177"/>
      <c r="B24" s="229"/>
      <c r="C24" s="230"/>
      <c r="D24" s="231"/>
      <c r="E24" s="231"/>
      <c r="F24" s="232"/>
      <c r="G24" s="225"/>
      <c r="H24" s="233"/>
      <c r="I24" s="223">
        <f t="shared" si="0"/>
        <v>0</v>
      </c>
      <c r="J24" s="224">
        <f t="shared" si="1"/>
        <v>0</v>
      </c>
      <c r="K24" s="225"/>
      <c r="L24" s="338"/>
      <c r="M24" s="338"/>
      <c r="N24" s="226">
        <v>0</v>
      </c>
      <c r="O24" s="228">
        <f>L24*N24*'[1]Apuração Mensal versão 3.3'!$G$33/100</f>
        <v>0</v>
      </c>
      <c r="P24" s="234"/>
    </row>
    <row r="25" spans="1:16" x14ac:dyDescent="0.15">
      <c r="A25" s="177"/>
      <c r="B25" s="229"/>
      <c r="C25" s="230"/>
      <c r="D25" s="231"/>
      <c r="E25" s="231"/>
      <c r="F25" s="232"/>
      <c r="G25" s="225"/>
      <c r="H25" s="233"/>
      <c r="I25" s="223">
        <f t="shared" si="0"/>
        <v>0</v>
      </c>
      <c r="J25" s="224">
        <f t="shared" si="1"/>
        <v>0</v>
      </c>
      <c r="K25" s="275"/>
      <c r="L25" s="338"/>
      <c r="M25" s="338"/>
      <c r="N25" s="226">
        <v>0</v>
      </c>
      <c r="O25" s="228">
        <f>L25*N25*'[1]Apuração Mensal versão 3.3'!$G$33/100</f>
        <v>0</v>
      </c>
      <c r="P25" s="234"/>
    </row>
    <row r="26" spans="1:16" x14ac:dyDescent="0.15">
      <c r="A26" s="177"/>
      <c r="B26" s="229"/>
      <c r="C26" s="230"/>
      <c r="D26" s="231"/>
      <c r="E26" s="231"/>
      <c r="F26" s="232"/>
      <c r="G26" s="225"/>
      <c r="H26" s="233"/>
      <c r="I26" s="223">
        <f t="shared" si="0"/>
        <v>0</v>
      </c>
      <c r="J26" s="224">
        <f t="shared" si="1"/>
        <v>0</v>
      </c>
      <c r="K26" s="225"/>
      <c r="L26" s="338"/>
      <c r="M26" s="338"/>
      <c r="N26" s="226">
        <v>0</v>
      </c>
      <c r="O26" s="228">
        <f>L26*N26*'[1]Apuração Mensal versão 3.3'!$G$33/100</f>
        <v>0</v>
      </c>
      <c r="P26" s="234"/>
    </row>
    <row r="27" spans="1:16" x14ac:dyDescent="0.15">
      <c r="A27" s="177"/>
      <c r="B27" s="229"/>
      <c r="C27" s="230"/>
      <c r="D27" s="231"/>
      <c r="E27" s="231"/>
      <c r="F27" s="232"/>
      <c r="G27" s="225"/>
      <c r="H27" s="233"/>
      <c r="I27" s="223">
        <f t="shared" si="0"/>
        <v>0</v>
      </c>
      <c r="J27" s="224">
        <f t="shared" si="1"/>
        <v>0</v>
      </c>
      <c r="K27" s="225"/>
      <c r="L27" s="338"/>
      <c r="M27" s="338"/>
      <c r="N27" s="226">
        <v>0</v>
      </c>
      <c r="O27" s="228">
        <f>L27*N27*'[1]Apuração Mensal versão 3.3'!$G$33/100</f>
        <v>0</v>
      </c>
      <c r="P27" s="234"/>
    </row>
    <row r="28" spans="1:16" x14ac:dyDescent="0.15">
      <c r="A28" s="177"/>
      <c r="B28" s="229"/>
      <c r="C28" s="230"/>
      <c r="D28" s="231"/>
      <c r="E28" s="231"/>
      <c r="F28" s="232"/>
      <c r="G28" s="225"/>
      <c r="H28" s="233"/>
      <c r="I28" s="223">
        <f t="shared" si="0"/>
        <v>0</v>
      </c>
      <c r="J28" s="224">
        <f t="shared" si="1"/>
        <v>0</v>
      </c>
      <c r="K28" s="225"/>
      <c r="L28" s="338"/>
      <c r="M28" s="338"/>
      <c r="N28" s="226">
        <v>0</v>
      </c>
      <c r="O28" s="228">
        <f>L28*N28*'[1]Apuração Mensal versão 3.3'!$G$33/100</f>
        <v>0</v>
      </c>
      <c r="P28" s="234"/>
    </row>
    <row r="29" spans="1:16" x14ac:dyDescent="0.15">
      <c r="A29" s="177"/>
      <c r="B29" s="229"/>
      <c r="C29" s="230"/>
      <c r="D29" s="231"/>
      <c r="E29" s="231"/>
      <c r="F29" s="232"/>
      <c r="G29" s="225"/>
      <c r="H29" s="233"/>
      <c r="I29" s="223">
        <f t="shared" si="0"/>
        <v>0</v>
      </c>
      <c r="J29" s="224">
        <f t="shared" si="1"/>
        <v>0</v>
      </c>
      <c r="K29" s="225"/>
      <c r="L29" s="338"/>
      <c r="M29" s="338"/>
      <c r="N29" s="226">
        <v>0</v>
      </c>
      <c r="O29" s="228">
        <f>L29*N29*'[1]Apuração Mensal versão 3.3'!$G$33/100</f>
        <v>0</v>
      </c>
      <c r="P29" s="234"/>
    </row>
    <row r="30" spans="1:16" x14ac:dyDescent="0.15">
      <c r="A30" s="177"/>
      <c r="B30" s="229"/>
      <c r="C30" s="230"/>
      <c r="D30" s="231"/>
      <c r="E30" s="231"/>
      <c r="F30" s="232"/>
      <c r="G30" s="225"/>
      <c r="H30" s="233"/>
      <c r="I30" s="223">
        <f t="shared" si="0"/>
        <v>0</v>
      </c>
      <c r="J30" s="224">
        <f t="shared" si="1"/>
        <v>0</v>
      </c>
      <c r="K30" s="225"/>
      <c r="L30" s="338"/>
      <c r="M30" s="338"/>
      <c r="N30" s="226">
        <v>0</v>
      </c>
      <c r="O30" s="228">
        <f>L30*N30*'[1]Apuração Mensal versão 3.3'!$G$33/100</f>
        <v>0</v>
      </c>
      <c r="P30" s="181"/>
    </row>
    <row r="31" spans="1:16" x14ac:dyDescent="0.15">
      <c r="A31" s="177"/>
      <c r="B31" s="229"/>
      <c r="C31" s="230"/>
      <c r="D31" s="231"/>
      <c r="E31" s="231"/>
      <c r="F31" s="232"/>
      <c r="G31" s="225"/>
      <c r="H31" s="233"/>
      <c r="I31" s="223">
        <f t="shared" si="0"/>
        <v>0</v>
      </c>
      <c r="J31" s="224">
        <f t="shared" si="1"/>
        <v>0</v>
      </c>
      <c r="K31" s="225"/>
      <c r="L31" s="338"/>
      <c r="M31" s="338"/>
      <c r="N31" s="226">
        <v>0</v>
      </c>
      <c r="O31" s="228">
        <f>L31*N31*'[1]Apuração Mensal versão 3.3'!$G$33/100</f>
        <v>0</v>
      </c>
      <c r="P31" s="234"/>
    </row>
    <row r="32" spans="1:16" x14ac:dyDescent="0.15">
      <c r="A32" s="177"/>
      <c r="B32" s="229"/>
      <c r="C32" s="230"/>
      <c r="D32" s="231"/>
      <c r="E32" s="231"/>
      <c r="F32" s="232"/>
      <c r="G32" s="225"/>
      <c r="H32" s="233"/>
      <c r="I32" s="223">
        <f t="shared" si="0"/>
        <v>0</v>
      </c>
      <c r="J32" s="224">
        <f t="shared" si="1"/>
        <v>0</v>
      </c>
      <c r="K32" s="225"/>
      <c r="L32" s="338"/>
      <c r="M32" s="338"/>
      <c r="N32" s="226">
        <v>0</v>
      </c>
      <c r="O32" s="228">
        <f>L32*N32*'[1]Apuração Mensal versão 3.3'!$G$33/100</f>
        <v>0</v>
      </c>
      <c r="P32" s="234"/>
    </row>
    <row r="33" spans="1:16" x14ac:dyDescent="0.15">
      <c r="A33" s="177"/>
      <c r="B33" s="235"/>
      <c r="C33" s="236"/>
      <c r="D33" s="237"/>
      <c r="E33" s="237"/>
      <c r="F33" s="238"/>
      <c r="G33" s="239"/>
      <c r="H33" s="240"/>
      <c r="I33" s="241">
        <f t="shared" si="0"/>
        <v>0</v>
      </c>
      <c r="J33" s="242">
        <f t="shared" si="1"/>
        <v>0</v>
      </c>
      <c r="K33" s="239"/>
      <c r="L33" s="339"/>
      <c r="M33" s="339"/>
      <c r="N33" s="243">
        <v>0</v>
      </c>
      <c r="O33" s="245">
        <f>L33*N33*'[1]Apuração Mensal versão 3.3'!$G$33/100</f>
        <v>0</v>
      </c>
      <c r="P33" s="234"/>
    </row>
    <row r="34" spans="1:16" x14ac:dyDescent="0.15">
      <c r="A34" s="177"/>
      <c r="B34" s="340" t="s">
        <v>122</v>
      </c>
      <c r="C34" s="341"/>
      <c r="D34" s="342"/>
      <c r="E34" s="246"/>
      <c r="F34" s="246"/>
      <c r="G34" s="246"/>
      <c r="H34" s="247">
        <f>SUM(H15:H33)</f>
        <v>0</v>
      </c>
      <c r="I34" s="246"/>
      <c r="J34" s="248">
        <f>SUM(J15:J33)</f>
        <v>0</v>
      </c>
      <c r="K34" s="246"/>
      <c r="L34" s="389">
        <f>SUM(L15:M33)</f>
        <v>0</v>
      </c>
      <c r="M34" s="390"/>
      <c r="N34" s="246"/>
      <c r="O34" s="252">
        <f>SUM(O15:O33)</f>
        <v>0</v>
      </c>
      <c r="P34" s="234"/>
    </row>
    <row r="35" spans="1:16" x14ac:dyDescent="0.15">
      <c r="A35" s="253"/>
      <c r="B35" s="254" t="s">
        <v>137</v>
      </c>
      <c r="C35" s="255"/>
      <c r="D35" s="254"/>
      <c r="E35" s="254"/>
      <c r="F35" s="254"/>
      <c r="G35" s="254"/>
      <c r="H35" s="256"/>
      <c r="I35" s="257"/>
      <c r="J35" s="257"/>
      <c r="K35" s="258"/>
      <c r="L35" s="259"/>
      <c r="M35" s="259"/>
      <c r="N35" s="259"/>
      <c r="O35" s="257"/>
      <c r="P35" s="260"/>
    </row>
    <row r="36" spans="1:16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  <row r="105" s="2" customFormat="1" x14ac:dyDescent="0.15"/>
    <row r="106" s="2" customFormat="1" x14ac:dyDescent="0.15"/>
    <row r="107" s="2" customFormat="1" x14ac:dyDescent="0.15"/>
    <row r="108" s="2" customFormat="1" x14ac:dyDescent="0.15"/>
    <row r="109" s="2" customFormat="1" x14ac:dyDescent="0.15"/>
    <row r="110" s="2" customFormat="1" x14ac:dyDescent="0.15"/>
    <row r="111" s="2" customFormat="1" x14ac:dyDescent="0.15"/>
    <row r="112" s="2" customFormat="1" x14ac:dyDescent="0.15"/>
    <row r="113" s="2" customFormat="1" x14ac:dyDescent="0.15"/>
    <row r="114" s="2" customFormat="1" x14ac:dyDescent="0.15"/>
    <row r="115" s="2" customFormat="1" x14ac:dyDescent="0.15"/>
    <row r="116" s="2" customFormat="1" x14ac:dyDescent="0.15"/>
    <row r="117" s="2" customFormat="1" x14ac:dyDescent="0.15"/>
    <row r="118" s="2" customFormat="1" x14ac:dyDescent="0.15"/>
    <row r="119" s="2" customFormat="1" x14ac:dyDescent="0.15"/>
    <row r="120" s="2" customFormat="1" x14ac:dyDescent="0.15"/>
    <row r="121" s="2" customFormat="1" x14ac:dyDescent="0.15"/>
    <row r="122" s="2" customFormat="1" x14ac:dyDescent="0.15"/>
    <row r="123" s="2" customFormat="1" x14ac:dyDescent="0.15"/>
    <row r="124" s="2" customFormat="1" x14ac:dyDescent="0.15"/>
    <row r="125" s="2" customFormat="1" x14ac:dyDescent="0.15"/>
    <row r="126" s="2" customFormat="1" x14ac:dyDescent="0.15"/>
    <row r="127" s="2" customFormat="1" x14ac:dyDescent="0.15"/>
    <row r="128" s="2" customFormat="1" x14ac:dyDescent="0.15"/>
    <row r="129" s="2" customFormat="1" x14ac:dyDescent="0.15"/>
    <row r="130" s="2" customFormat="1" x14ac:dyDescent="0.15"/>
    <row r="131" s="2" customFormat="1" x14ac:dyDescent="0.15"/>
    <row r="132" s="2" customFormat="1" x14ac:dyDescent="0.15"/>
    <row r="133" s="2" customFormat="1" x14ac:dyDescent="0.15"/>
    <row r="134" s="2" customFormat="1" x14ac:dyDescent="0.15"/>
    <row r="135" s="2" customFormat="1" x14ac:dyDescent="0.15"/>
    <row r="136" s="2" customFormat="1" x14ac:dyDescent="0.15"/>
    <row r="137" s="2" customFormat="1" x14ac:dyDescent="0.15"/>
    <row r="138" s="2" customFormat="1" x14ac:dyDescent="0.15"/>
    <row r="139" s="2" customFormat="1" x14ac:dyDescent="0.15"/>
    <row r="140" s="2" customFormat="1" x14ac:dyDescent="0.15"/>
    <row r="141" s="2" customFormat="1" x14ac:dyDescent="0.15"/>
    <row r="142" s="2" customFormat="1" x14ac:dyDescent="0.15"/>
    <row r="143" s="2" customFormat="1" x14ac:dyDescent="0.15"/>
    <row r="144" s="2" customFormat="1" x14ac:dyDescent="0.15"/>
    <row r="145" s="2" customFormat="1" x14ac:dyDescent="0.15"/>
    <row r="146" s="2" customFormat="1" x14ac:dyDescent="0.15"/>
    <row r="147" s="2" customFormat="1" x14ac:dyDescent="0.15"/>
    <row r="148" s="2" customFormat="1" x14ac:dyDescent="0.15"/>
    <row r="149" s="2" customFormat="1" x14ac:dyDescent="0.15"/>
    <row r="150" s="2" customFormat="1" x14ac:dyDescent="0.15"/>
    <row r="151" s="2" customFormat="1" x14ac:dyDescent="0.15"/>
    <row r="152" s="2" customFormat="1" x14ac:dyDescent="0.15"/>
    <row r="153" s="2" customFormat="1" x14ac:dyDescent="0.15"/>
    <row r="154" s="2" customFormat="1" x14ac:dyDescent="0.15"/>
    <row r="155" s="2" customFormat="1" x14ac:dyDescent="0.15"/>
    <row r="156" s="2" customFormat="1" x14ac:dyDescent="0.15"/>
    <row r="157" s="2" customFormat="1" x14ac:dyDescent="0.15"/>
    <row r="158" s="2" customFormat="1" x14ac:dyDescent="0.15"/>
    <row r="159" s="2" customFormat="1" x14ac:dyDescent="0.15"/>
    <row r="160" s="2" customFormat="1" x14ac:dyDescent="0.15"/>
    <row r="161" s="2" customFormat="1" x14ac:dyDescent="0.15"/>
    <row r="162" s="2" customFormat="1" x14ac:dyDescent="0.15"/>
    <row r="163" s="2" customFormat="1" x14ac:dyDescent="0.15"/>
    <row r="164" s="2" customFormat="1" x14ac:dyDescent="0.15"/>
    <row r="165" s="2" customFormat="1" x14ac:dyDescent="0.15"/>
    <row r="166" s="2" customFormat="1" x14ac:dyDescent="0.15"/>
    <row r="167" s="2" customFormat="1" x14ac:dyDescent="0.15"/>
    <row r="168" s="2" customFormat="1" x14ac:dyDescent="0.15"/>
    <row r="169" s="2" customFormat="1" x14ac:dyDescent="0.15"/>
    <row r="170" s="2" customFormat="1" x14ac:dyDescent="0.15"/>
    <row r="171" s="2" customFormat="1" x14ac:dyDescent="0.15"/>
    <row r="172" s="2" customFormat="1" x14ac:dyDescent="0.15"/>
    <row r="173" s="2" customFormat="1" x14ac:dyDescent="0.15"/>
    <row r="174" s="2" customFormat="1" x14ac:dyDescent="0.15"/>
    <row r="175" s="2" customFormat="1" x14ac:dyDescent="0.15"/>
    <row r="176" s="2" customFormat="1" x14ac:dyDescent="0.15"/>
    <row r="177" s="2" customFormat="1" x14ac:dyDescent="0.15"/>
    <row r="178" s="2" customFormat="1" x14ac:dyDescent="0.15"/>
    <row r="179" s="2" customFormat="1" x14ac:dyDescent="0.15"/>
    <row r="180" s="2" customFormat="1" x14ac:dyDescent="0.15"/>
    <row r="181" s="2" customFormat="1" x14ac:dyDescent="0.15"/>
    <row r="182" s="2" customFormat="1" x14ac:dyDescent="0.15"/>
    <row r="183" s="2" customFormat="1" x14ac:dyDescent="0.15"/>
    <row r="184" s="2" customFormat="1" x14ac:dyDescent="0.15"/>
    <row r="185" s="2" customFormat="1" x14ac:dyDescent="0.15"/>
    <row r="186" s="2" customFormat="1" x14ac:dyDescent="0.15"/>
    <row r="187" s="2" customFormat="1" x14ac:dyDescent="0.15"/>
    <row r="188" s="2" customFormat="1" x14ac:dyDescent="0.15"/>
    <row r="189" s="2" customFormat="1" x14ac:dyDescent="0.15"/>
    <row r="190" s="2" customFormat="1" x14ac:dyDescent="0.15"/>
    <row r="191" s="2" customFormat="1" x14ac:dyDescent="0.15"/>
    <row r="192" s="2" customFormat="1" x14ac:dyDescent="0.15"/>
    <row r="193" s="2" customFormat="1" x14ac:dyDescent="0.15"/>
    <row r="194" s="2" customFormat="1" x14ac:dyDescent="0.15"/>
    <row r="195" s="2" customFormat="1" x14ac:dyDescent="0.15"/>
    <row r="196" s="2" customFormat="1" x14ac:dyDescent="0.15"/>
    <row r="197" s="2" customFormat="1" x14ac:dyDescent="0.15"/>
    <row r="198" s="2" customFormat="1" x14ac:dyDescent="0.15"/>
    <row r="199" s="2" customFormat="1" x14ac:dyDescent="0.15"/>
    <row r="200" s="2" customFormat="1" x14ac:dyDescent="0.15"/>
    <row r="201" s="2" customFormat="1" x14ac:dyDescent="0.15"/>
    <row r="202" s="2" customFormat="1" x14ac:dyDescent="0.15"/>
    <row r="203" s="2" customFormat="1" x14ac:dyDescent="0.15"/>
    <row r="204" s="2" customFormat="1" x14ac:dyDescent="0.15"/>
    <row r="205" s="2" customFormat="1" x14ac:dyDescent="0.15"/>
    <row r="206" s="2" customFormat="1" x14ac:dyDescent="0.15"/>
    <row r="207" s="2" customFormat="1" x14ac:dyDescent="0.15"/>
    <row r="208" s="2" customFormat="1" x14ac:dyDescent="0.15"/>
    <row r="209" s="2" customFormat="1" x14ac:dyDescent="0.15"/>
    <row r="210" s="2" customFormat="1" x14ac:dyDescent="0.15"/>
    <row r="211" s="2" customFormat="1" x14ac:dyDescent="0.15"/>
    <row r="212" s="2" customFormat="1" x14ac:dyDescent="0.15"/>
    <row r="213" s="2" customFormat="1" x14ac:dyDescent="0.15"/>
    <row r="214" s="2" customFormat="1" x14ac:dyDescent="0.15"/>
    <row r="215" s="2" customFormat="1" x14ac:dyDescent="0.15"/>
    <row r="216" s="2" customFormat="1" x14ac:dyDescent="0.15"/>
    <row r="217" s="2" customFormat="1" x14ac:dyDescent="0.15"/>
    <row r="218" s="2" customFormat="1" x14ac:dyDescent="0.15"/>
    <row r="219" s="2" customFormat="1" x14ac:dyDescent="0.15"/>
    <row r="220" s="2" customFormat="1" x14ac:dyDescent="0.15"/>
    <row r="221" s="2" customFormat="1" x14ac:dyDescent="0.15"/>
    <row r="222" s="2" customFormat="1" x14ac:dyDescent="0.15"/>
    <row r="223" s="2" customFormat="1" x14ac:dyDescent="0.15"/>
    <row r="224" s="2" customFormat="1" x14ac:dyDescent="0.15"/>
    <row r="225" s="2" customFormat="1" x14ac:dyDescent="0.15"/>
    <row r="226" s="2" customFormat="1" x14ac:dyDescent="0.15"/>
    <row r="227" s="2" customFormat="1" x14ac:dyDescent="0.15"/>
    <row r="228" s="2" customFormat="1" x14ac:dyDescent="0.15"/>
    <row r="229" s="2" customFormat="1" x14ac:dyDescent="0.15"/>
    <row r="230" s="2" customFormat="1" x14ac:dyDescent="0.15"/>
    <row r="231" s="2" customFormat="1" x14ac:dyDescent="0.15"/>
    <row r="232" s="2" customFormat="1" x14ac:dyDescent="0.15"/>
    <row r="233" s="2" customFormat="1" x14ac:dyDescent="0.15"/>
    <row r="234" s="2" customFormat="1" x14ac:dyDescent="0.15"/>
    <row r="235" s="2" customFormat="1" x14ac:dyDescent="0.15"/>
    <row r="236" s="2" customFormat="1" x14ac:dyDescent="0.15"/>
    <row r="237" s="2" customFormat="1" x14ac:dyDescent="0.15"/>
    <row r="238" s="2" customFormat="1" x14ac:dyDescent="0.15"/>
    <row r="239" s="2" customFormat="1" x14ac:dyDescent="0.15"/>
    <row r="240" s="2" customFormat="1" x14ac:dyDescent="0.15"/>
    <row r="241" s="2" customFormat="1" x14ac:dyDescent="0.15"/>
    <row r="242" s="2" customFormat="1" x14ac:dyDescent="0.15"/>
    <row r="243" s="2" customFormat="1" x14ac:dyDescent="0.15"/>
    <row r="244" s="2" customFormat="1" x14ac:dyDescent="0.15"/>
    <row r="245" s="2" customFormat="1" x14ac:dyDescent="0.15"/>
    <row r="246" s="2" customFormat="1" x14ac:dyDescent="0.15"/>
    <row r="247" s="2" customFormat="1" x14ac:dyDescent="0.15"/>
    <row r="248" s="2" customFormat="1" x14ac:dyDescent="0.15"/>
    <row r="249" s="2" customFormat="1" x14ac:dyDescent="0.15"/>
    <row r="250" s="2" customFormat="1" x14ac:dyDescent="0.15"/>
    <row r="251" s="2" customFormat="1" x14ac:dyDescent="0.15"/>
    <row r="252" s="2" customFormat="1" x14ac:dyDescent="0.15"/>
    <row r="253" s="2" customFormat="1" x14ac:dyDescent="0.15"/>
    <row r="254" s="2" customFormat="1" x14ac:dyDescent="0.15"/>
    <row r="255" s="2" customFormat="1" x14ac:dyDescent="0.15"/>
    <row r="256" s="2" customFormat="1" x14ac:dyDescent="0.15"/>
    <row r="257" s="2" customFormat="1" x14ac:dyDescent="0.15"/>
    <row r="258" s="2" customFormat="1" x14ac:dyDescent="0.15"/>
    <row r="259" s="2" customFormat="1" x14ac:dyDescent="0.15"/>
    <row r="260" s="2" customFormat="1" x14ac:dyDescent="0.15"/>
    <row r="261" s="2" customFormat="1" x14ac:dyDescent="0.15"/>
    <row r="262" s="2" customFormat="1" x14ac:dyDescent="0.15"/>
    <row r="263" s="2" customFormat="1" x14ac:dyDescent="0.15"/>
    <row r="264" s="2" customFormat="1" x14ac:dyDescent="0.15"/>
    <row r="265" s="2" customFormat="1" x14ac:dyDescent="0.15"/>
    <row r="266" s="2" customFormat="1" x14ac:dyDescent="0.15"/>
    <row r="267" s="2" customFormat="1" x14ac:dyDescent="0.15"/>
    <row r="268" s="2" customFormat="1" x14ac:dyDescent="0.15"/>
    <row r="269" s="2" customFormat="1" x14ac:dyDescent="0.15"/>
    <row r="270" s="2" customFormat="1" x14ac:dyDescent="0.15"/>
    <row r="271" s="2" customFormat="1" x14ac:dyDescent="0.15"/>
    <row r="272" s="2" customFormat="1" x14ac:dyDescent="0.15"/>
    <row r="273" s="2" customFormat="1" x14ac:dyDescent="0.15"/>
    <row r="274" s="2" customFormat="1" x14ac:dyDescent="0.15"/>
    <row r="275" s="2" customFormat="1" x14ac:dyDescent="0.15"/>
    <row r="276" s="2" customFormat="1" x14ac:dyDescent="0.15"/>
    <row r="277" s="2" customFormat="1" x14ac:dyDescent="0.15"/>
    <row r="278" s="2" customFormat="1" x14ac:dyDescent="0.15"/>
    <row r="279" s="2" customFormat="1" x14ac:dyDescent="0.15"/>
    <row r="280" s="2" customFormat="1" x14ac:dyDescent="0.15"/>
    <row r="281" s="2" customFormat="1" x14ac:dyDescent="0.15"/>
    <row r="282" s="2" customFormat="1" x14ac:dyDescent="0.15"/>
    <row r="283" s="2" customFormat="1" x14ac:dyDescent="0.15"/>
    <row r="284" s="2" customFormat="1" x14ac:dyDescent="0.15"/>
    <row r="285" s="2" customFormat="1" x14ac:dyDescent="0.15"/>
    <row r="286" s="2" customFormat="1" x14ac:dyDescent="0.15"/>
    <row r="287" s="2" customFormat="1" x14ac:dyDescent="0.15"/>
    <row r="288" s="2" customFormat="1" x14ac:dyDescent="0.15"/>
    <row r="289" s="2" customFormat="1" x14ac:dyDescent="0.15"/>
    <row r="290" s="2" customFormat="1" x14ac:dyDescent="0.15"/>
    <row r="291" s="2" customFormat="1" x14ac:dyDescent="0.15"/>
    <row r="292" s="2" customFormat="1" x14ac:dyDescent="0.15"/>
    <row r="293" s="2" customFormat="1" x14ac:dyDescent="0.15"/>
    <row r="294" s="2" customFormat="1" x14ac:dyDescent="0.15"/>
    <row r="295" s="2" customFormat="1" x14ac:dyDescent="0.15"/>
    <row r="296" s="2" customFormat="1" x14ac:dyDescent="0.15"/>
    <row r="297" s="2" customFormat="1" x14ac:dyDescent="0.15"/>
    <row r="298" s="2" customFormat="1" x14ac:dyDescent="0.15"/>
    <row r="299" s="2" customFormat="1" x14ac:dyDescent="0.15"/>
    <row r="300" s="2" customFormat="1" x14ac:dyDescent="0.15"/>
    <row r="301" s="2" customFormat="1" x14ac:dyDescent="0.15"/>
    <row r="302" s="2" customFormat="1" x14ac:dyDescent="0.15"/>
    <row r="303" s="2" customFormat="1" x14ac:dyDescent="0.15"/>
    <row r="304" s="2" customFormat="1" x14ac:dyDescent="0.15"/>
    <row r="305" s="2" customFormat="1" x14ac:dyDescent="0.15"/>
    <row r="306" s="2" customFormat="1" x14ac:dyDescent="0.15"/>
    <row r="307" s="2" customFormat="1" x14ac:dyDescent="0.15"/>
    <row r="308" s="2" customFormat="1" x14ac:dyDescent="0.15"/>
    <row r="309" s="2" customFormat="1" x14ac:dyDescent="0.15"/>
    <row r="310" s="2" customFormat="1" x14ac:dyDescent="0.15"/>
    <row r="311" s="2" customFormat="1" x14ac:dyDescent="0.15"/>
    <row r="312" s="2" customFormat="1" x14ac:dyDescent="0.15"/>
    <row r="313" s="2" customFormat="1" x14ac:dyDescent="0.15"/>
    <row r="314" s="2" customFormat="1" x14ac:dyDescent="0.15"/>
    <row r="315" s="2" customFormat="1" x14ac:dyDescent="0.15"/>
    <row r="316" s="2" customFormat="1" x14ac:dyDescent="0.15"/>
    <row r="317" s="2" customFormat="1" x14ac:dyDescent="0.15"/>
    <row r="318" s="2" customFormat="1" x14ac:dyDescent="0.15"/>
    <row r="319" s="2" customFormat="1" x14ac:dyDescent="0.15"/>
    <row r="320" s="2" customFormat="1" x14ac:dyDescent="0.15"/>
    <row r="321" s="2" customFormat="1" x14ac:dyDescent="0.15"/>
    <row r="322" s="2" customFormat="1" x14ac:dyDescent="0.15"/>
    <row r="323" s="2" customFormat="1" x14ac:dyDescent="0.15"/>
    <row r="324" s="2" customFormat="1" x14ac:dyDescent="0.15"/>
    <row r="325" s="2" customFormat="1" x14ac:dyDescent="0.15"/>
    <row r="326" s="2" customFormat="1" x14ac:dyDescent="0.15"/>
    <row r="327" s="2" customFormat="1" x14ac:dyDescent="0.15"/>
    <row r="328" s="2" customFormat="1" x14ac:dyDescent="0.15"/>
    <row r="329" s="2" customFormat="1" x14ac:dyDescent="0.15"/>
    <row r="330" s="2" customFormat="1" x14ac:dyDescent="0.15"/>
    <row r="331" s="2" customFormat="1" x14ac:dyDescent="0.15"/>
    <row r="332" s="2" customFormat="1" x14ac:dyDescent="0.15"/>
    <row r="333" s="2" customFormat="1" x14ac:dyDescent="0.15"/>
    <row r="334" s="2" customFormat="1" x14ac:dyDescent="0.15"/>
    <row r="335" s="2" customFormat="1" x14ac:dyDescent="0.15"/>
    <row r="336" s="2" customFormat="1" x14ac:dyDescent="0.15"/>
    <row r="337" s="2" customFormat="1" x14ac:dyDescent="0.15"/>
    <row r="338" s="2" customFormat="1" x14ac:dyDescent="0.15"/>
    <row r="339" s="2" customFormat="1" x14ac:dyDescent="0.15"/>
    <row r="340" s="2" customFormat="1" x14ac:dyDescent="0.15"/>
    <row r="341" s="2" customFormat="1" x14ac:dyDescent="0.15"/>
    <row r="342" s="2" customFormat="1" x14ac:dyDescent="0.15"/>
    <row r="343" s="2" customFormat="1" x14ac:dyDescent="0.15"/>
    <row r="344" s="2" customFormat="1" x14ac:dyDescent="0.15"/>
    <row r="345" s="2" customFormat="1" x14ac:dyDescent="0.15"/>
    <row r="346" s="2" customFormat="1" x14ac:dyDescent="0.15"/>
    <row r="347" s="2" customFormat="1" x14ac:dyDescent="0.15"/>
    <row r="348" s="2" customFormat="1" x14ac:dyDescent="0.15"/>
    <row r="349" s="2" customFormat="1" x14ac:dyDescent="0.15"/>
    <row r="350" s="2" customFormat="1" x14ac:dyDescent="0.15"/>
    <row r="351" s="2" customFormat="1" x14ac:dyDescent="0.15"/>
    <row r="352" s="2" customFormat="1" x14ac:dyDescent="0.15"/>
    <row r="353" s="2" customFormat="1" x14ac:dyDescent="0.15"/>
    <row r="354" s="2" customFormat="1" x14ac:dyDescent="0.15"/>
    <row r="355" s="2" customFormat="1" x14ac:dyDescent="0.15"/>
    <row r="356" s="2" customFormat="1" x14ac:dyDescent="0.15"/>
    <row r="357" s="2" customFormat="1" x14ac:dyDescent="0.15"/>
    <row r="358" s="2" customFormat="1" x14ac:dyDescent="0.15"/>
    <row r="359" s="2" customFormat="1" x14ac:dyDescent="0.15"/>
    <row r="360" s="2" customFormat="1" x14ac:dyDescent="0.15"/>
    <row r="361" s="2" customFormat="1" x14ac:dyDescent="0.15"/>
    <row r="362" s="2" customFormat="1" x14ac:dyDescent="0.15"/>
    <row r="363" s="2" customFormat="1" x14ac:dyDescent="0.15"/>
    <row r="364" s="2" customFormat="1" x14ac:dyDescent="0.15"/>
    <row r="365" s="2" customFormat="1" x14ac:dyDescent="0.15"/>
    <row r="366" s="2" customFormat="1" x14ac:dyDescent="0.15"/>
    <row r="367" s="2" customFormat="1" x14ac:dyDescent="0.15"/>
    <row r="368" s="2" customFormat="1" x14ac:dyDescent="0.15"/>
    <row r="369" s="2" customFormat="1" x14ac:dyDescent="0.15"/>
    <row r="370" s="2" customFormat="1" x14ac:dyDescent="0.15"/>
    <row r="371" s="2" customFormat="1" x14ac:dyDescent="0.15"/>
    <row r="372" s="2" customFormat="1" x14ac:dyDescent="0.15"/>
    <row r="373" s="2" customFormat="1" x14ac:dyDescent="0.15"/>
    <row r="374" s="2" customFormat="1" x14ac:dyDescent="0.15"/>
    <row r="375" s="2" customFormat="1" x14ac:dyDescent="0.15"/>
    <row r="376" s="2" customFormat="1" x14ac:dyDescent="0.15"/>
    <row r="377" s="2" customFormat="1" x14ac:dyDescent="0.15"/>
    <row r="378" s="2" customFormat="1" x14ac:dyDescent="0.15"/>
    <row r="379" s="2" customFormat="1" x14ac:dyDescent="0.15"/>
    <row r="380" s="2" customFormat="1" x14ac:dyDescent="0.15"/>
    <row r="381" s="2" customFormat="1" x14ac:dyDescent="0.15"/>
    <row r="382" s="2" customFormat="1" x14ac:dyDescent="0.15"/>
    <row r="383" s="2" customFormat="1" x14ac:dyDescent="0.15"/>
    <row r="384" s="2" customFormat="1" x14ac:dyDescent="0.15"/>
    <row r="385" s="2" customFormat="1" x14ac:dyDescent="0.15"/>
    <row r="386" s="2" customFormat="1" x14ac:dyDescent="0.15"/>
    <row r="387" s="2" customFormat="1" x14ac:dyDescent="0.15"/>
    <row r="388" s="2" customFormat="1" x14ac:dyDescent="0.15"/>
    <row r="389" s="2" customFormat="1" x14ac:dyDescent="0.15"/>
    <row r="390" s="2" customFormat="1" x14ac:dyDescent="0.15"/>
    <row r="391" s="2" customFormat="1" x14ac:dyDescent="0.15"/>
    <row r="392" s="2" customFormat="1" x14ac:dyDescent="0.15"/>
    <row r="393" s="2" customFormat="1" x14ac:dyDescent="0.15"/>
    <row r="394" s="2" customFormat="1" x14ac:dyDescent="0.15"/>
    <row r="395" s="2" customFormat="1" x14ac:dyDescent="0.15"/>
    <row r="396" s="2" customFormat="1" x14ac:dyDescent="0.15"/>
    <row r="397" s="2" customFormat="1" x14ac:dyDescent="0.15"/>
    <row r="398" s="2" customFormat="1" x14ac:dyDescent="0.15"/>
    <row r="399" s="2" customFormat="1" x14ac:dyDescent="0.15"/>
    <row r="400" s="2" customFormat="1" x14ac:dyDescent="0.15"/>
    <row r="401" s="2" customFormat="1" x14ac:dyDescent="0.15"/>
    <row r="402" s="2" customFormat="1" x14ac:dyDescent="0.15"/>
    <row r="403" s="2" customFormat="1" x14ac:dyDescent="0.15"/>
    <row r="404" s="2" customFormat="1" x14ac:dyDescent="0.15"/>
    <row r="405" s="2" customFormat="1" x14ac:dyDescent="0.15"/>
    <row r="406" s="2" customFormat="1" x14ac:dyDescent="0.15"/>
    <row r="407" s="2" customFormat="1" x14ac:dyDescent="0.15"/>
    <row r="408" s="2" customFormat="1" x14ac:dyDescent="0.15"/>
    <row r="409" s="2" customFormat="1" x14ac:dyDescent="0.15"/>
    <row r="410" s="2" customFormat="1" x14ac:dyDescent="0.15"/>
    <row r="411" s="2" customFormat="1" x14ac:dyDescent="0.15"/>
    <row r="412" s="2" customFormat="1" x14ac:dyDescent="0.15"/>
    <row r="413" s="2" customFormat="1" x14ac:dyDescent="0.15"/>
    <row r="414" s="2" customFormat="1" x14ac:dyDescent="0.15"/>
    <row r="415" s="2" customFormat="1" x14ac:dyDescent="0.15"/>
    <row r="416" s="2" customFormat="1" x14ac:dyDescent="0.15"/>
    <row r="417" s="2" customFormat="1" x14ac:dyDescent="0.15"/>
    <row r="418" s="2" customFormat="1" x14ac:dyDescent="0.15"/>
    <row r="419" s="2" customFormat="1" x14ac:dyDescent="0.15"/>
    <row r="420" s="2" customFormat="1" x14ac:dyDescent="0.15"/>
    <row r="421" s="2" customFormat="1" x14ac:dyDescent="0.15"/>
    <row r="422" s="2" customFormat="1" x14ac:dyDescent="0.15"/>
    <row r="423" s="2" customFormat="1" x14ac:dyDescent="0.15"/>
    <row r="424" s="2" customFormat="1" x14ac:dyDescent="0.15"/>
    <row r="425" s="2" customFormat="1" x14ac:dyDescent="0.15"/>
    <row r="426" s="2" customFormat="1" x14ac:dyDescent="0.15"/>
    <row r="427" s="2" customFormat="1" x14ac:dyDescent="0.15"/>
    <row r="428" s="2" customFormat="1" x14ac:dyDescent="0.15"/>
    <row r="429" s="2" customFormat="1" x14ac:dyDescent="0.15"/>
    <row r="430" s="2" customFormat="1" x14ac:dyDescent="0.15"/>
    <row r="431" s="2" customFormat="1" x14ac:dyDescent="0.15"/>
    <row r="432" s="2" customFormat="1" x14ac:dyDescent="0.15"/>
    <row r="433" s="2" customFormat="1" x14ac:dyDescent="0.15"/>
    <row r="434" s="2" customFormat="1" x14ac:dyDescent="0.15"/>
    <row r="435" s="2" customFormat="1" x14ac:dyDescent="0.15"/>
    <row r="436" s="2" customFormat="1" x14ac:dyDescent="0.15"/>
    <row r="437" s="2" customFormat="1" x14ac:dyDescent="0.15"/>
    <row r="438" s="2" customFormat="1" x14ac:dyDescent="0.15"/>
    <row r="439" s="2" customFormat="1" x14ac:dyDescent="0.15"/>
    <row r="440" s="2" customFormat="1" x14ac:dyDescent="0.15"/>
    <row r="441" s="2" customFormat="1" x14ac:dyDescent="0.15"/>
    <row r="442" s="2" customFormat="1" x14ac:dyDescent="0.15"/>
    <row r="443" s="2" customFormat="1" x14ac:dyDescent="0.15"/>
    <row r="444" s="2" customFormat="1" x14ac:dyDescent="0.15"/>
    <row r="445" s="2" customFormat="1" x14ac:dyDescent="0.15"/>
    <row r="446" s="2" customFormat="1" x14ac:dyDescent="0.15"/>
    <row r="447" s="2" customFormat="1" x14ac:dyDescent="0.15"/>
    <row r="448" s="2" customFormat="1" x14ac:dyDescent="0.15"/>
    <row r="449" s="2" customFormat="1" x14ac:dyDescent="0.15"/>
    <row r="450" s="2" customFormat="1" x14ac:dyDescent="0.15"/>
    <row r="451" s="2" customFormat="1" x14ac:dyDescent="0.15"/>
    <row r="452" s="2" customFormat="1" x14ac:dyDescent="0.15"/>
    <row r="453" s="2" customFormat="1" x14ac:dyDescent="0.15"/>
    <row r="454" s="2" customFormat="1" x14ac:dyDescent="0.15"/>
    <row r="455" s="2" customFormat="1" x14ac:dyDescent="0.15"/>
    <row r="456" s="2" customFormat="1" x14ac:dyDescent="0.15"/>
    <row r="457" s="2" customFormat="1" x14ac:dyDescent="0.15"/>
    <row r="458" s="2" customFormat="1" x14ac:dyDescent="0.15"/>
    <row r="459" s="2" customFormat="1" x14ac:dyDescent="0.15"/>
    <row r="460" s="2" customFormat="1" x14ac:dyDescent="0.15"/>
    <row r="461" s="2" customFormat="1" x14ac:dyDescent="0.15"/>
    <row r="462" s="2" customFormat="1" x14ac:dyDescent="0.15"/>
    <row r="463" s="2" customFormat="1" x14ac:dyDescent="0.15"/>
    <row r="464" s="2" customFormat="1" x14ac:dyDescent="0.15"/>
    <row r="465" s="2" customFormat="1" x14ac:dyDescent="0.15"/>
    <row r="466" s="2" customFormat="1" x14ac:dyDescent="0.15"/>
    <row r="467" s="2" customFormat="1" x14ac:dyDescent="0.15"/>
    <row r="468" s="2" customFormat="1" x14ac:dyDescent="0.15"/>
    <row r="469" s="2" customFormat="1" x14ac:dyDescent="0.15"/>
    <row r="470" s="2" customFormat="1" x14ac:dyDescent="0.15"/>
    <row r="471" s="2" customFormat="1" x14ac:dyDescent="0.15"/>
    <row r="472" s="2" customFormat="1" x14ac:dyDescent="0.15"/>
    <row r="473" s="2" customFormat="1" x14ac:dyDescent="0.15"/>
    <row r="474" s="2" customFormat="1" x14ac:dyDescent="0.15"/>
    <row r="475" s="2" customFormat="1" x14ac:dyDescent="0.15"/>
    <row r="476" s="2" customFormat="1" x14ac:dyDescent="0.15"/>
    <row r="477" s="2" customFormat="1" x14ac:dyDescent="0.15"/>
    <row r="478" s="2" customFormat="1" x14ac:dyDescent="0.15"/>
    <row r="479" s="2" customFormat="1" x14ac:dyDescent="0.15"/>
    <row r="480" s="2" customFormat="1" x14ac:dyDescent="0.15"/>
    <row r="481" s="2" customFormat="1" x14ac:dyDescent="0.15"/>
    <row r="482" s="2" customFormat="1" x14ac:dyDescent="0.15"/>
    <row r="483" s="2" customFormat="1" x14ac:dyDescent="0.15"/>
    <row r="484" s="2" customFormat="1" x14ac:dyDescent="0.15"/>
    <row r="485" s="2" customFormat="1" x14ac:dyDescent="0.15"/>
    <row r="486" s="2" customFormat="1" x14ac:dyDescent="0.15"/>
    <row r="487" s="2" customFormat="1" x14ac:dyDescent="0.15"/>
    <row r="488" s="2" customFormat="1" x14ac:dyDescent="0.15"/>
    <row r="489" s="2" customFormat="1" x14ac:dyDescent="0.15"/>
    <row r="490" s="2" customFormat="1" x14ac:dyDescent="0.15"/>
    <row r="491" s="2" customFormat="1" x14ac:dyDescent="0.15"/>
    <row r="492" s="2" customFormat="1" x14ac:dyDescent="0.15"/>
    <row r="493" s="2" customFormat="1" x14ac:dyDescent="0.15"/>
    <row r="494" s="2" customFormat="1" x14ac:dyDescent="0.15"/>
    <row r="495" s="2" customFormat="1" x14ac:dyDescent="0.15"/>
    <row r="496" s="2" customFormat="1" x14ac:dyDescent="0.15"/>
    <row r="497" s="2" customFormat="1" x14ac:dyDescent="0.15"/>
    <row r="498" s="2" customFormat="1" x14ac:dyDescent="0.15"/>
    <row r="499" s="2" customFormat="1" x14ac:dyDescent="0.15"/>
    <row r="500" s="2" customFormat="1" x14ac:dyDescent="0.15"/>
    <row r="501" s="2" customFormat="1" x14ac:dyDescent="0.15"/>
    <row r="502" s="2" customFormat="1" x14ac:dyDescent="0.15"/>
    <row r="503" s="2" customFormat="1" x14ac:dyDescent="0.15"/>
    <row r="504" s="2" customFormat="1" x14ac:dyDescent="0.15"/>
    <row r="505" s="2" customFormat="1" x14ac:dyDescent="0.15"/>
    <row r="506" s="2" customFormat="1" x14ac:dyDescent="0.15"/>
    <row r="507" s="2" customFormat="1" x14ac:dyDescent="0.15"/>
    <row r="508" s="2" customFormat="1" x14ac:dyDescent="0.15"/>
    <row r="509" s="2" customFormat="1" x14ac:dyDescent="0.15"/>
    <row r="510" s="2" customFormat="1" x14ac:dyDescent="0.15"/>
    <row r="511" s="2" customFormat="1" x14ac:dyDescent="0.15"/>
    <row r="512" s="2" customFormat="1" x14ac:dyDescent="0.15"/>
    <row r="513" s="2" customFormat="1" x14ac:dyDescent="0.15"/>
    <row r="514" s="2" customFormat="1" x14ac:dyDescent="0.15"/>
    <row r="515" s="2" customFormat="1" x14ac:dyDescent="0.15"/>
    <row r="516" s="2" customFormat="1" x14ac:dyDescent="0.15"/>
    <row r="517" s="2" customFormat="1" x14ac:dyDescent="0.15"/>
    <row r="518" s="2" customFormat="1" x14ac:dyDescent="0.15"/>
    <row r="519" s="2" customFormat="1" x14ac:dyDescent="0.15"/>
    <row r="520" s="2" customFormat="1" x14ac:dyDescent="0.15"/>
    <row r="521" s="2" customFormat="1" x14ac:dyDescent="0.15"/>
    <row r="522" s="2" customFormat="1" x14ac:dyDescent="0.15"/>
    <row r="523" s="2" customFormat="1" x14ac:dyDescent="0.15"/>
    <row r="524" s="2" customFormat="1" x14ac:dyDescent="0.15"/>
    <row r="525" s="2" customFormat="1" x14ac:dyDescent="0.15"/>
    <row r="526" s="2" customFormat="1" x14ac:dyDescent="0.15"/>
    <row r="527" s="2" customFormat="1" x14ac:dyDescent="0.15"/>
    <row r="528" s="2" customFormat="1" x14ac:dyDescent="0.15"/>
    <row r="529" s="2" customFormat="1" x14ac:dyDescent="0.15"/>
    <row r="530" s="2" customFormat="1" x14ac:dyDescent="0.15"/>
    <row r="531" s="2" customFormat="1" x14ac:dyDescent="0.15"/>
    <row r="532" s="2" customFormat="1" x14ac:dyDescent="0.15"/>
    <row r="533" s="2" customFormat="1" x14ac:dyDescent="0.15"/>
    <row r="534" s="2" customFormat="1" x14ac:dyDescent="0.15"/>
    <row r="535" s="2" customFormat="1" x14ac:dyDescent="0.15"/>
    <row r="536" s="2" customFormat="1" x14ac:dyDescent="0.15"/>
    <row r="537" s="2" customFormat="1" x14ac:dyDescent="0.15"/>
    <row r="538" s="2" customFormat="1" x14ac:dyDescent="0.15"/>
    <row r="539" s="2" customFormat="1" x14ac:dyDescent="0.15"/>
    <row r="540" s="2" customFormat="1" x14ac:dyDescent="0.15"/>
    <row r="541" s="2" customFormat="1" x14ac:dyDescent="0.15"/>
    <row r="542" s="2" customFormat="1" x14ac:dyDescent="0.15"/>
    <row r="543" s="2" customFormat="1" x14ac:dyDescent="0.15"/>
    <row r="544" s="2" customFormat="1" x14ac:dyDescent="0.15"/>
    <row r="545" s="2" customFormat="1" x14ac:dyDescent="0.15"/>
    <row r="546" s="2" customFormat="1" x14ac:dyDescent="0.15"/>
    <row r="547" s="2" customFormat="1" x14ac:dyDescent="0.15"/>
    <row r="548" s="2" customFormat="1" x14ac:dyDescent="0.15"/>
    <row r="549" s="2" customFormat="1" x14ac:dyDescent="0.15"/>
    <row r="550" s="2" customFormat="1" x14ac:dyDescent="0.15"/>
    <row r="551" s="2" customFormat="1" x14ac:dyDescent="0.15"/>
    <row r="552" s="2" customFormat="1" x14ac:dyDescent="0.15"/>
    <row r="553" s="2" customFormat="1" x14ac:dyDescent="0.15"/>
    <row r="554" s="2" customFormat="1" x14ac:dyDescent="0.15"/>
    <row r="555" s="2" customFormat="1" x14ac:dyDescent="0.15"/>
    <row r="556" s="2" customFormat="1" x14ac:dyDescent="0.15"/>
    <row r="557" s="2" customFormat="1" x14ac:dyDescent="0.15"/>
    <row r="558" s="2" customFormat="1" x14ac:dyDescent="0.15"/>
    <row r="559" s="2" customFormat="1" x14ac:dyDescent="0.15"/>
    <row r="560" s="2" customFormat="1" x14ac:dyDescent="0.15"/>
    <row r="561" s="2" customFormat="1" x14ac:dyDescent="0.15"/>
    <row r="562" s="2" customFormat="1" x14ac:dyDescent="0.15"/>
    <row r="563" s="2" customFormat="1" x14ac:dyDescent="0.15"/>
    <row r="564" s="2" customFormat="1" x14ac:dyDescent="0.15"/>
    <row r="565" s="2" customFormat="1" x14ac:dyDescent="0.15"/>
    <row r="566" s="2" customFormat="1" x14ac:dyDescent="0.15"/>
    <row r="567" s="2" customFormat="1" x14ac:dyDescent="0.15"/>
    <row r="568" s="2" customFormat="1" x14ac:dyDescent="0.15"/>
    <row r="569" s="2" customFormat="1" x14ac:dyDescent="0.15"/>
    <row r="570" s="2" customFormat="1" x14ac:dyDescent="0.15"/>
    <row r="571" s="2" customFormat="1" x14ac:dyDescent="0.15"/>
    <row r="572" s="2" customFormat="1" x14ac:dyDescent="0.15"/>
    <row r="573" s="2" customFormat="1" x14ac:dyDescent="0.15"/>
    <row r="574" s="2" customFormat="1" x14ac:dyDescent="0.15"/>
    <row r="575" s="2" customFormat="1" x14ac:dyDescent="0.15"/>
    <row r="576" s="2" customFormat="1" x14ac:dyDescent="0.15"/>
    <row r="577" s="2" customFormat="1" x14ac:dyDescent="0.15"/>
    <row r="578" s="2" customFormat="1" x14ac:dyDescent="0.15"/>
    <row r="579" s="2" customFormat="1" x14ac:dyDescent="0.15"/>
    <row r="580" s="2" customFormat="1" x14ac:dyDescent="0.15"/>
    <row r="581" s="2" customFormat="1" x14ac:dyDescent="0.15"/>
    <row r="582" s="2" customFormat="1" x14ac:dyDescent="0.15"/>
    <row r="583" s="2" customFormat="1" x14ac:dyDescent="0.15"/>
    <row r="584" s="2" customFormat="1" x14ac:dyDescent="0.15"/>
    <row r="585" s="2" customFormat="1" x14ac:dyDescent="0.15"/>
    <row r="586" s="2" customFormat="1" x14ac:dyDescent="0.15"/>
    <row r="587" s="2" customFormat="1" x14ac:dyDescent="0.15"/>
    <row r="588" s="2" customFormat="1" x14ac:dyDescent="0.15"/>
    <row r="589" s="2" customFormat="1" x14ac:dyDescent="0.15"/>
    <row r="590" s="2" customFormat="1" x14ac:dyDescent="0.15"/>
    <row r="591" s="2" customFormat="1" x14ac:dyDescent="0.15"/>
    <row r="592" s="2" customFormat="1" x14ac:dyDescent="0.15"/>
    <row r="593" s="2" customFormat="1" x14ac:dyDescent="0.15"/>
    <row r="594" s="2" customFormat="1" x14ac:dyDescent="0.15"/>
    <row r="595" s="2" customFormat="1" x14ac:dyDescent="0.15"/>
    <row r="596" s="2" customFormat="1" x14ac:dyDescent="0.15"/>
    <row r="597" s="2" customFormat="1" x14ac:dyDescent="0.15"/>
    <row r="598" s="2" customFormat="1" x14ac:dyDescent="0.15"/>
    <row r="599" s="2" customFormat="1" x14ac:dyDescent="0.15"/>
    <row r="600" s="2" customFormat="1" x14ac:dyDescent="0.15"/>
    <row r="601" s="2" customFormat="1" x14ac:dyDescent="0.15"/>
    <row r="602" s="2" customFormat="1" x14ac:dyDescent="0.15"/>
    <row r="603" s="2" customFormat="1" x14ac:dyDescent="0.15"/>
    <row r="604" s="2" customFormat="1" x14ac:dyDescent="0.15"/>
    <row r="605" s="2" customFormat="1" x14ac:dyDescent="0.15"/>
    <row r="606" s="2" customFormat="1" x14ac:dyDescent="0.15"/>
    <row r="607" s="2" customFormat="1" x14ac:dyDescent="0.15"/>
    <row r="608" s="2" customFormat="1" x14ac:dyDescent="0.15"/>
    <row r="609" s="2" customFormat="1" x14ac:dyDescent="0.15"/>
    <row r="610" s="2" customFormat="1" x14ac:dyDescent="0.15"/>
    <row r="611" s="2" customFormat="1" x14ac:dyDescent="0.15"/>
    <row r="612" s="2" customFormat="1" x14ac:dyDescent="0.15"/>
    <row r="613" s="2" customFormat="1" x14ac:dyDescent="0.15"/>
    <row r="614" s="2" customFormat="1" x14ac:dyDescent="0.15"/>
    <row r="615" s="2" customFormat="1" x14ac:dyDescent="0.15"/>
    <row r="616" s="2" customFormat="1" x14ac:dyDescent="0.15"/>
    <row r="617" s="2" customFormat="1" x14ac:dyDescent="0.15"/>
    <row r="618" s="2" customFormat="1" x14ac:dyDescent="0.15"/>
    <row r="619" s="2" customFormat="1" x14ac:dyDescent="0.15"/>
    <row r="620" s="2" customFormat="1" x14ac:dyDescent="0.15"/>
    <row r="621" s="2" customFormat="1" x14ac:dyDescent="0.15"/>
    <row r="622" s="2" customFormat="1" x14ac:dyDescent="0.15"/>
    <row r="623" s="2" customFormat="1" x14ac:dyDescent="0.15"/>
    <row r="624" s="2" customFormat="1" x14ac:dyDescent="0.15"/>
    <row r="625" s="2" customFormat="1" x14ac:dyDescent="0.15"/>
    <row r="626" s="2" customFormat="1" x14ac:dyDescent="0.15"/>
    <row r="627" s="2" customFormat="1" x14ac:dyDescent="0.15"/>
    <row r="628" s="2" customFormat="1" x14ac:dyDescent="0.15"/>
    <row r="629" s="2" customFormat="1" x14ac:dyDescent="0.15"/>
    <row r="630" s="2" customFormat="1" x14ac:dyDescent="0.15"/>
    <row r="631" s="2" customFormat="1" x14ac:dyDescent="0.15"/>
    <row r="632" s="2" customFormat="1" x14ac:dyDescent="0.15"/>
    <row r="633" s="2" customFormat="1" x14ac:dyDescent="0.15"/>
    <row r="634" s="2" customFormat="1" x14ac:dyDescent="0.15"/>
    <row r="635" s="2" customFormat="1" x14ac:dyDescent="0.15"/>
    <row r="636" s="2" customFormat="1" x14ac:dyDescent="0.15"/>
    <row r="637" s="2" customFormat="1" x14ac:dyDescent="0.15"/>
    <row r="638" s="2" customFormat="1" x14ac:dyDescent="0.15"/>
    <row r="639" s="2" customFormat="1" x14ac:dyDescent="0.15"/>
    <row r="640" s="2" customFormat="1" x14ac:dyDescent="0.15"/>
    <row r="641" s="2" customFormat="1" x14ac:dyDescent="0.15"/>
    <row r="642" s="2" customFormat="1" x14ac:dyDescent="0.15"/>
    <row r="643" s="2" customFormat="1" x14ac:dyDescent="0.15"/>
    <row r="644" s="2" customFormat="1" x14ac:dyDescent="0.15"/>
    <row r="645" s="2" customFormat="1" x14ac:dyDescent="0.15"/>
    <row r="646" s="2" customFormat="1" x14ac:dyDescent="0.15"/>
    <row r="647" s="2" customFormat="1" x14ac:dyDescent="0.15"/>
    <row r="648" s="2" customFormat="1" x14ac:dyDescent="0.15"/>
    <row r="649" s="2" customFormat="1" x14ac:dyDescent="0.15"/>
    <row r="650" s="2" customFormat="1" x14ac:dyDescent="0.15"/>
    <row r="651" s="2" customFormat="1" x14ac:dyDescent="0.15"/>
    <row r="652" s="2" customFormat="1" x14ac:dyDescent="0.15"/>
    <row r="653" s="2" customFormat="1" x14ac:dyDescent="0.15"/>
    <row r="654" s="2" customFormat="1" x14ac:dyDescent="0.15"/>
    <row r="655" s="2" customFormat="1" x14ac:dyDescent="0.15"/>
    <row r="656" s="2" customFormat="1" x14ac:dyDescent="0.15"/>
    <row r="657" s="2" customFormat="1" x14ac:dyDescent="0.15"/>
    <row r="658" s="2" customFormat="1" x14ac:dyDescent="0.15"/>
    <row r="659" s="2" customFormat="1" x14ac:dyDescent="0.15"/>
    <row r="660" s="2" customFormat="1" x14ac:dyDescent="0.15"/>
    <row r="661" s="2" customFormat="1" x14ac:dyDescent="0.15"/>
    <row r="662" s="2" customFormat="1" x14ac:dyDescent="0.15"/>
    <row r="663" s="2" customFormat="1" x14ac:dyDescent="0.15"/>
    <row r="664" s="2" customFormat="1" x14ac:dyDescent="0.15"/>
    <row r="665" s="2" customFormat="1" x14ac:dyDescent="0.15"/>
    <row r="666" s="2" customFormat="1" x14ac:dyDescent="0.15"/>
    <row r="667" s="2" customFormat="1" x14ac:dyDescent="0.15"/>
    <row r="668" s="2" customFormat="1" x14ac:dyDescent="0.15"/>
    <row r="669" s="2" customFormat="1" x14ac:dyDescent="0.15"/>
    <row r="670" s="2" customFormat="1" x14ac:dyDescent="0.15"/>
    <row r="671" s="2" customFormat="1" x14ac:dyDescent="0.15"/>
    <row r="672" s="2" customFormat="1" x14ac:dyDescent="0.15"/>
    <row r="673" s="2" customFormat="1" x14ac:dyDescent="0.15"/>
    <row r="674" s="2" customFormat="1" x14ac:dyDescent="0.15"/>
    <row r="675" s="2" customFormat="1" x14ac:dyDescent="0.15"/>
    <row r="676" s="2" customFormat="1" x14ac:dyDescent="0.15"/>
    <row r="677" s="2" customFormat="1" x14ac:dyDescent="0.15"/>
    <row r="678" s="2" customFormat="1" x14ac:dyDescent="0.15"/>
    <row r="679" s="2" customFormat="1" x14ac:dyDescent="0.15"/>
    <row r="680" s="2" customFormat="1" x14ac:dyDescent="0.15"/>
    <row r="681" s="2" customFormat="1" x14ac:dyDescent="0.15"/>
    <row r="682" s="2" customFormat="1" x14ac:dyDescent="0.15"/>
    <row r="683" s="2" customFormat="1" x14ac:dyDescent="0.15"/>
    <row r="684" s="2" customFormat="1" x14ac:dyDescent="0.15"/>
    <row r="685" s="2" customFormat="1" x14ac:dyDescent="0.15"/>
    <row r="686" s="2" customFormat="1" x14ac:dyDescent="0.15"/>
    <row r="687" s="2" customFormat="1" x14ac:dyDescent="0.15"/>
    <row r="688" s="2" customFormat="1" x14ac:dyDescent="0.15"/>
    <row r="689" s="2" customFormat="1" x14ac:dyDescent="0.15"/>
    <row r="690" s="2" customFormat="1" x14ac:dyDescent="0.15"/>
    <row r="691" s="2" customFormat="1" x14ac:dyDescent="0.15"/>
    <row r="692" s="2" customFormat="1" x14ac:dyDescent="0.15"/>
    <row r="693" s="2" customFormat="1" x14ac:dyDescent="0.15"/>
    <row r="694" s="2" customFormat="1" x14ac:dyDescent="0.15"/>
    <row r="695" s="2" customFormat="1" x14ac:dyDescent="0.15"/>
    <row r="696" s="2" customFormat="1" x14ac:dyDescent="0.15"/>
    <row r="697" s="2" customFormat="1" x14ac:dyDescent="0.15"/>
    <row r="698" s="2" customFormat="1" x14ac:dyDescent="0.15"/>
    <row r="699" s="2" customFormat="1" x14ac:dyDescent="0.15"/>
    <row r="700" s="2" customFormat="1" x14ac:dyDescent="0.15"/>
    <row r="701" s="2" customFormat="1" x14ac:dyDescent="0.15"/>
    <row r="702" s="2" customFormat="1" x14ac:dyDescent="0.15"/>
    <row r="703" s="2" customFormat="1" x14ac:dyDescent="0.15"/>
    <row r="704" s="2" customFormat="1" x14ac:dyDescent="0.15"/>
    <row r="705" s="2" customFormat="1" x14ac:dyDescent="0.15"/>
    <row r="706" s="2" customFormat="1" x14ac:dyDescent="0.15"/>
    <row r="707" s="2" customFormat="1" x14ac:dyDescent="0.15"/>
    <row r="708" s="2" customFormat="1" x14ac:dyDescent="0.15"/>
    <row r="709" s="2" customFormat="1" x14ac:dyDescent="0.15"/>
    <row r="710" s="2" customFormat="1" x14ac:dyDescent="0.15"/>
    <row r="711" s="2" customFormat="1" x14ac:dyDescent="0.15"/>
    <row r="712" s="2" customFormat="1" x14ac:dyDescent="0.15"/>
    <row r="713" s="2" customFormat="1" x14ac:dyDescent="0.15"/>
    <row r="714" s="2" customFormat="1" x14ac:dyDescent="0.15"/>
    <row r="715" s="2" customFormat="1" x14ac:dyDescent="0.15"/>
    <row r="716" s="2" customFormat="1" x14ac:dyDescent="0.15"/>
    <row r="717" s="2" customFormat="1" x14ac:dyDescent="0.15"/>
    <row r="718" s="2" customFormat="1" x14ac:dyDescent="0.15"/>
    <row r="719" s="2" customFormat="1" x14ac:dyDescent="0.15"/>
    <row r="720" s="2" customFormat="1" x14ac:dyDescent="0.15"/>
    <row r="721" s="2" customFormat="1" x14ac:dyDescent="0.15"/>
    <row r="722" s="2" customFormat="1" x14ac:dyDescent="0.15"/>
    <row r="723" s="2" customFormat="1" x14ac:dyDescent="0.15"/>
    <row r="724" s="2" customFormat="1" x14ac:dyDescent="0.15"/>
    <row r="725" s="2" customFormat="1" x14ac:dyDescent="0.15"/>
    <row r="726" s="2" customFormat="1" x14ac:dyDescent="0.15"/>
    <row r="727" s="2" customFormat="1" x14ac:dyDescent="0.15"/>
    <row r="728" s="2" customFormat="1" x14ac:dyDescent="0.15"/>
    <row r="729" s="2" customFormat="1" x14ac:dyDescent="0.15"/>
    <row r="730" s="2" customFormat="1" x14ac:dyDescent="0.15"/>
    <row r="731" s="2" customFormat="1" x14ac:dyDescent="0.15"/>
    <row r="732" s="2" customFormat="1" x14ac:dyDescent="0.15"/>
    <row r="733" s="2" customFormat="1" x14ac:dyDescent="0.15"/>
    <row r="734" s="2" customFormat="1" x14ac:dyDescent="0.15"/>
    <row r="735" s="2" customFormat="1" x14ac:dyDescent="0.15"/>
    <row r="736" s="2" customFormat="1" x14ac:dyDescent="0.15"/>
    <row r="737" s="2" customFormat="1" x14ac:dyDescent="0.15"/>
    <row r="738" s="2" customFormat="1" x14ac:dyDescent="0.15"/>
    <row r="739" s="2" customFormat="1" x14ac:dyDescent="0.15"/>
    <row r="740" s="2" customFormat="1" x14ac:dyDescent="0.15"/>
    <row r="741" s="2" customFormat="1" x14ac:dyDescent="0.15"/>
    <row r="742" s="2" customFormat="1" x14ac:dyDescent="0.15"/>
    <row r="743" s="2" customFormat="1" x14ac:dyDescent="0.15"/>
    <row r="744" s="2" customFormat="1" x14ac:dyDescent="0.15"/>
    <row r="745" s="2" customFormat="1" x14ac:dyDescent="0.15"/>
    <row r="746" s="2" customFormat="1" x14ac:dyDescent="0.15"/>
    <row r="747" s="2" customFormat="1" x14ac:dyDescent="0.15"/>
    <row r="748" s="2" customFormat="1" x14ac:dyDescent="0.15"/>
    <row r="749" s="2" customFormat="1" x14ac:dyDescent="0.15"/>
    <row r="750" s="2" customFormat="1" x14ac:dyDescent="0.15"/>
    <row r="751" s="2" customFormat="1" x14ac:dyDescent="0.15"/>
    <row r="752" s="2" customFormat="1" x14ac:dyDescent="0.15"/>
    <row r="753" s="2" customFormat="1" x14ac:dyDescent="0.15"/>
    <row r="754" s="2" customFormat="1" x14ac:dyDescent="0.15"/>
    <row r="755" s="2" customFormat="1" x14ac:dyDescent="0.15"/>
    <row r="756" s="2" customFormat="1" x14ac:dyDescent="0.15"/>
    <row r="757" s="2" customFormat="1" x14ac:dyDescent="0.15"/>
    <row r="758" s="2" customFormat="1" x14ac:dyDescent="0.15"/>
    <row r="759" s="2" customFormat="1" x14ac:dyDescent="0.15"/>
    <row r="760" s="2" customFormat="1" x14ac:dyDescent="0.15"/>
    <row r="761" s="2" customFormat="1" x14ac:dyDescent="0.15"/>
    <row r="762" s="2" customFormat="1" x14ac:dyDescent="0.15"/>
    <row r="763" s="2" customFormat="1" x14ac:dyDescent="0.15"/>
    <row r="764" s="2" customFormat="1" x14ac:dyDescent="0.15"/>
    <row r="765" s="2" customFormat="1" x14ac:dyDescent="0.15"/>
    <row r="766" s="2" customFormat="1" x14ac:dyDescent="0.15"/>
    <row r="767" s="2" customFormat="1" x14ac:dyDescent="0.15"/>
    <row r="768" s="2" customFormat="1" x14ac:dyDescent="0.15"/>
    <row r="769" s="2" customFormat="1" x14ac:dyDescent="0.15"/>
    <row r="770" s="2" customFormat="1" x14ac:dyDescent="0.15"/>
    <row r="771" s="2" customFormat="1" x14ac:dyDescent="0.15"/>
    <row r="772" s="2" customFormat="1" x14ac:dyDescent="0.15"/>
    <row r="773" s="2" customFormat="1" x14ac:dyDescent="0.15"/>
    <row r="774" s="2" customFormat="1" x14ac:dyDescent="0.15"/>
    <row r="775" s="2" customFormat="1" x14ac:dyDescent="0.15"/>
    <row r="776" s="2" customFormat="1" x14ac:dyDescent="0.15"/>
    <row r="777" s="2" customFormat="1" x14ac:dyDescent="0.15"/>
    <row r="778" s="2" customFormat="1" x14ac:dyDescent="0.15"/>
    <row r="779" s="2" customFormat="1" x14ac:dyDescent="0.15"/>
    <row r="780" s="2" customFormat="1" x14ac:dyDescent="0.15"/>
    <row r="781" s="2" customFormat="1" x14ac:dyDescent="0.15"/>
    <row r="782" s="2" customFormat="1" x14ac:dyDescent="0.15"/>
    <row r="783" s="2" customFormat="1" x14ac:dyDescent="0.15"/>
    <row r="784" s="2" customFormat="1" x14ac:dyDescent="0.15"/>
    <row r="785" s="2" customFormat="1" x14ac:dyDescent="0.15"/>
    <row r="786" s="2" customFormat="1" x14ac:dyDescent="0.15"/>
    <row r="787" s="2" customFormat="1" x14ac:dyDescent="0.15"/>
    <row r="788" s="2" customFormat="1" x14ac:dyDescent="0.15"/>
    <row r="789" s="2" customFormat="1" x14ac:dyDescent="0.15"/>
    <row r="790" s="2" customFormat="1" x14ac:dyDescent="0.15"/>
    <row r="791" s="2" customFormat="1" x14ac:dyDescent="0.15"/>
    <row r="792" s="2" customFormat="1" x14ac:dyDescent="0.15"/>
    <row r="793" s="2" customFormat="1" x14ac:dyDescent="0.15"/>
    <row r="794" s="2" customFormat="1" x14ac:dyDescent="0.15"/>
    <row r="795" s="2" customFormat="1" x14ac:dyDescent="0.15"/>
    <row r="796" s="2" customFormat="1" x14ac:dyDescent="0.15"/>
    <row r="797" s="2" customFormat="1" x14ac:dyDescent="0.15"/>
    <row r="798" s="2" customFormat="1" x14ac:dyDescent="0.15"/>
    <row r="799" s="2" customFormat="1" x14ac:dyDescent="0.15"/>
    <row r="800" s="2" customFormat="1" x14ac:dyDescent="0.15"/>
    <row r="801" s="2" customFormat="1" x14ac:dyDescent="0.15"/>
    <row r="802" s="2" customFormat="1" x14ac:dyDescent="0.15"/>
    <row r="803" s="2" customFormat="1" x14ac:dyDescent="0.15"/>
    <row r="804" s="2" customFormat="1" x14ac:dyDescent="0.15"/>
    <row r="805" s="2" customFormat="1" x14ac:dyDescent="0.15"/>
    <row r="806" s="2" customFormat="1" x14ac:dyDescent="0.15"/>
    <row r="807" s="2" customFormat="1" x14ac:dyDescent="0.15"/>
    <row r="808" s="2" customFormat="1" x14ac:dyDescent="0.15"/>
    <row r="809" s="2" customFormat="1" x14ac:dyDescent="0.15"/>
    <row r="810" s="2" customFormat="1" x14ac:dyDescent="0.15"/>
    <row r="811" s="2" customFormat="1" x14ac:dyDescent="0.15"/>
    <row r="812" s="2" customFormat="1" x14ac:dyDescent="0.15"/>
    <row r="813" s="2" customFormat="1" x14ac:dyDescent="0.15"/>
    <row r="814" s="2" customFormat="1" x14ac:dyDescent="0.15"/>
    <row r="815" s="2" customFormat="1" x14ac:dyDescent="0.15"/>
    <row r="816" s="2" customFormat="1" x14ac:dyDescent="0.15"/>
    <row r="817" s="2" customFormat="1" x14ac:dyDescent="0.15"/>
    <row r="818" s="2" customFormat="1" x14ac:dyDescent="0.15"/>
    <row r="819" s="2" customFormat="1" x14ac:dyDescent="0.15"/>
    <row r="820" s="2" customFormat="1" x14ac:dyDescent="0.15"/>
    <row r="821" s="2" customFormat="1" x14ac:dyDescent="0.15"/>
    <row r="822" s="2" customFormat="1" x14ac:dyDescent="0.15"/>
    <row r="823" s="2" customFormat="1" x14ac:dyDescent="0.15"/>
    <row r="824" s="2" customFormat="1" x14ac:dyDescent="0.15"/>
    <row r="825" s="2" customFormat="1" x14ac:dyDescent="0.15"/>
    <row r="826" s="2" customFormat="1" x14ac:dyDescent="0.15"/>
    <row r="827" s="2" customFormat="1" x14ac:dyDescent="0.15"/>
    <row r="828" s="2" customFormat="1" x14ac:dyDescent="0.15"/>
    <row r="829" s="2" customFormat="1" x14ac:dyDescent="0.15"/>
    <row r="830" s="2" customFormat="1" x14ac:dyDescent="0.15"/>
    <row r="831" s="2" customFormat="1" x14ac:dyDescent="0.15"/>
    <row r="832" s="2" customFormat="1" x14ac:dyDescent="0.15"/>
    <row r="833" s="2" customFormat="1" x14ac:dyDescent="0.15"/>
    <row r="834" s="2" customFormat="1" x14ac:dyDescent="0.15"/>
    <row r="835" s="2" customFormat="1" x14ac:dyDescent="0.15"/>
    <row r="836" s="2" customFormat="1" x14ac:dyDescent="0.15"/>
    <row r="837" s="2" customFormat="1" x14ac:dyDescent="0.15"/>
    <row r="838" s="2" customFormat="1" x14ac:dyDescent="0.15"/>
    <row r="839" s="2" customFormat="1" x14ac:dyDescent="0.15"/>
    <row r="840" s="2" customFormat="1" x14ac:dyDescent="0.15"/>
    <row r="841" s="2" customFormat="1" x14ac:dyDescent="0.15"/>
    <row r="842" s="2" customFormat="1" x14ac:dyDescent="0.15"/>
    <row r="843" s="2" customFormat="1" x14ac:dyDescent="0.15"/>
    <row r="844" s="2" customFormat="1" x14ac:dyDescent="0.15"/>
    <row r="845" s="2" customFormat="1" x14ac:dyDescent="0.15"/>
    <row r="846" s="2" customFormat="1" x14ac:dyDescent="0.15"/>
    <row r="847" s="2" customFormat="1" x14ac:dyDescent="0.15"/>
    <row r="848" s="2" customFormat="1" x14ac:dyDescent="0.15"/>
    <row r="849" s="2" customFormat="1" x14ac:dyDescent="0.15"/>
    <row r="850" s="2" customFormat="1" x14ac:dyDescent="0.15"/>
    <row r="851" s="2" customFormat="1" x14ac:dyDescent="0.15"/>
    <row r="852" s="2" customFormat="1" x14ac:dyDescent="0.15"/>
    <row r="853" s="2" customFormat="1" x14ac:dyDescent="0.15"/>
    <row r="854" s="2" customFormat="1" x14ac:dyDescent="0.15"/>
    <row r="855" s="2" customFormat="1" x14ac:dyDescent="0.15"/>
    <row r="856" s="2" customFormat="1" x14ac:dyDescent="0.15"/>
    <row r="857" s="2" customFormat="1" x14ac:dyDescent="0.15"/>
    <row r="858" s="2" customFormat="1" x14ac:dyDescent="0.15"/>
    <row r="859" s="2" customFormat="1" x14ac:dyDescent="0.15"/>
    <row r="860" s="2" customFormat="1" x14ac:dyDescent="0.15"/>
    <row r="861" s="2" customFormat="1" x14ac:dyDescent="0.15"/>
    <row r="862" s="2" customFormat="1" x14ac:dyDescent="0.15"/>
    <row r="863" s="2" customFormat="1" x14ac:dyDescent="0.15"/>
    <row r="864" s="2" customFormat="1" x14ac:dyDescent="0.15"/>
    <row r="865" s="2" customFormat="1" x14ac:dyDescent="0.15"/>
    <row r="866" s="2" customFormat="1" x14ac:dyDescent="0.15"/>
    <row r="867" s="2" customFormat="1" x14ac:dyDescent="0.15"/>
    <row r="868" s="2" customFormat="1" x14ac:dyDescent="0.15"/>
    <row r="869" s="2" customFormat="1" x14ac:dyDescent="0.15"/>
    <row r="870" s="2" customFormat="1" x14ac:dyDescent="0.15"/>
    <row r="871" s="2" customFormat="1" x14ac:dyDescent="0.15"/>
    <row r="872" s="2" customFormat="1" x14ac:dyDescent="0.15"/>
    <row r="873" s="2" customFormat="1" x14ac:dyDescent="0.15"/>
    <row r="874" s="2" customFormat="1" x14ac:dyDescent="0.15"/>
    <row r="875" s="2" customFormat="1" x14ac:dyDescent="0.15"/>
    <row r="876" s="2" customFormat="1" x14ac:dyDescent="0.15"/>
    <row r="877" s="2" customFormat="1" x14ac:dyDescent="0.15"/>
    <row r="878" s="2" customFormat="1" x14ac:dyDescent="0.15"/>
    <row r="879" s="2" customFormat="1" x14ac:dyDescent="0.15"/>
    <row r="880" s="2" customFormat="1" x14ac:dyDescent="0.15"/>
    <row r="881" s="2" customFormat="1" x14ac:dyDescent="0.15"/>
    <row r="882" s="2" customFormat="1" x14ac:dyDescent="0.15"/>
    <row r="883" s="2" customFormat="1" x14ac:dyDescent="0.15"/>
    <row r="884" s="2" customFormat="1" x14ac:dyDescent="0.15"/>
    <row r="885" s="2" customFormat="1" x14ac:dyDescent="0.15"/>
    <row r="886" s="2" customFormat="1" x14ac:dyDescent="0.15"/>
    <row r="887" s="2" customFormat="1" x14ac:dyDescent="0.15"/>
    <row r="888" s="2" customFormat="1" x14ac:dyDescent="0.15"/>
    <row r="889" s="2" customFormat="1" x14ac:dyDescent="0.15"/>
    <row r="890" s="2" customFormat="1" x14ac:dyDescent="0.15"/>
    <row r="891" s="2" customFormat="1" x14ac:dyDescent="0.15"/>
    <row r="892" s="2" customFormat="1" x14ac:dyDescent="0.15"/>
    <row r="893" s="2" customFormat="1" x14ac:dyDescent="0.15"/>
    <row r="894" s="2" customFormat="1" x14ac:dyDescent="0.15"/>
    <row r="895" s="2" customFormat="1" x14ac:dyDescent="0.15"/>
    <row r="896" s="2" customFormat="1" x14ac:dyDescent="0.15"/>
    <row r="897" s="2" customFormat="1" x14ac:dyDescent="0.15"/>
    <row r="898" s="2" customFormat="1" x14ac:dyDescent="0.15"/>
    <row r="899" s="2" customFormat="1" x14ac:dyDescent="0.15"/>
    <row r="900" s="2" customFormat="1" x14ac:dyDescent="0.15"/>
    <row r="901" s="2" customFormat="1" x14ac:dyDescent="0.15"/>
    <row r="902" s="2" customFormat="1" x14ac:dyDescent="0.15"/>
    <row r="903" s="2" customFormat="1" x14ac:dyDescent="0.15"/>
    <row r="904" s="2" customFormat="1" x14ac:dyDescent="0.15"/>
    <row r="905" s="2" customFormat="1" x14ac:dyDescent="0.15"/>
    <row r="906" s="2" customFormat="1" x14ac:dyDescent="0.15"/>
    <row r="907" s="2" customFormat="1" x14ac:dyDescent="0.15"/>
    <row r="908" s="2" customFormat="1" x14ac:dyDescent="0.15"/>
    <row r="909" s="2" customFormat="1" x14ac:dyDescent="0.15"/>
    <row r="910" s="2" customFormat="1" x14ac:dyDescent="0.15"/>
    <row r="911" s="2" customFormat="1" x14ac:dyDescent="0.15"/>
    <row r="912" s="2" customFormat="1" x14ac:dyDescent="0.15"/>
    <row r="913" s="2" customFormat="1" x14ac:dyDescent="0.15"/>
    <row r="914" s="2" customFormat="1" x14ac:dyDescent="0.15"/>
    <row r="915" s="2" customFormat="1" x14ac:dyDescent="0.15"/>
    <row r="916" s="2" customFormat="1" x14ac:dyDescent="0.15"/>
    <row r="917" s="2" customFormat="1" x14ac:dyDescent="0.15"/>
    <row r="918" s="2" customFormat="1" x14ac:dyDescent="0.15"/>
    <row r="919" s="2" customFormat="1" x14ac:dyDescent="0.15"/>
    <row r="920" s="2" customFormat="1" x14ac:dyDescent="0.15"/>
    <row r="921" s="2" customFormat="1" x14ac:dyDescent="0.15"/>
    <row r="922" s="2" customFormat="1" x14ac:dyDescent="0.15"/>
    <row r="923" s="2" customFormat="1" x14ac:dyDescent="0.15"/>
    <row r="924" s="2" customFormat="1" x14ac:dyDescent="0.15"/>
    <row r="925" s="2" customFormat="1" x14ac:dyDescent="0.15"/>
    <row r="926" s="2" customFormat="1" x14ac:dyDescent="0.15"/>
    <row r="927" s="2" customFormat="1" x14ac:dyDescent="0.15"/>
    <row r="928" s="2" customFormat="1" x14ac:dyDescent="0.15"/>
    <row r="929" s="2" customFormat="1" x14ac:dyDescent="0.15"/>
    <row r="930" s="2" customFormat="1" x14ac:dyDescent="0.15"/>
    <row r="931" s="2" customFormat="1" x14ac:dyDescent="0.15"/>
    <row r="932" s="2" customFormat="1" x14ac:dyDescent="0.15"/>
    <row r="933" s="2" customFormat="1" x14ac:dyDescent="0.15"/>
    <row r="934" s="2" customFormat="1" x14ac:dyDescent="0.15"/>
    <row r="935" s="2" customFormat="1" x14ac:dyDescent="0.15"/>
    <row r="936" s="2" customFormat="1" x14ac:dyDescent="0.15"/>
    <row r="937" s="2" customFormat="1" x14ac:dyDescent="0.15"/>
    <row r="938" s="2" customFormat="1" x14ac:dyDescent="0.15"/>
    <row r="939" s="2" customFormat="1" x14ac:dyDescent="0.15"/>
    <row r="940" s="2" customFormat="1" x14ac:dyDescent="0.15"/>
    <row r="941" s="2" customFormat="1" x14ac:dyDescent="0.15"/>
    <row r="942" s="2" customFormat="1" x14ac:dyDescent="0.15"/>
    <row r="943" s="2" customFormat="1" x14ac:dyDescent="0.15"/>
    <row r="944" s="2" customFormat="1" x14ac:dyDescent="0.15"/>
    <row r="945" s="2" customFormat="1" x14ac:dyDescent="0.15"/>
    <row r="946" s="2" customFormat="1" x14ac:dyDescent="0.15"/>
    <row r="947" s="2" customFormat="1" x14ac:dyDescent="0.15"/>
    <row r="948" s="2" customFormat="1" x14ac:dyDescent="0.15"/>
    <row r="949" s="2" customFormat="1" x14ac:dyDescent="0.15"/>
    <row r="950" s="2" customFormat="1" x14ac:dyDescent="0.15"/>
    <row r="951" s="2" customFormat="1" x14ac:dyDescent="0.15"/>
    <row r="952" s="2" customFormat="1" x14ac:dyDescent="0.15"/>
    <row r="953" s="2" customFormat="1" x14ac:dyDescent="0.15"/>
    <row r="954" s="2" customFormat="1" x14ac:dyDescent="0.15"/>
    <row r="955" s="2" customFormat="1" x14ac:dyDescent="0.15"/>
    <row r="956" s="2" customFormat="1" x14ac:dyDescent="0.15"/>
    <row r="957" s="2" customFormat="1" x14ac:dyDescent="0.15"/>
    <row r="958" s="2" customFormat="1" x14ac:dyDescent="0.15"/>
    <row r="959" s="2" customFormat="1" x14ac:dyDescent="0.15"/>
    <row r="960" s="2" customFormat="1" x14ac:dyDescent="0.15"/>
    <row r="961" s="2" customFormat="1" x14ac:dyDescent="0.15"/>
    <row r="962" s="2" customFormat="1" x14ac:dyDescent="0.15"/>
    <row r="963" s="2" customFormat="1" x14ac:dyDescent="0.15"/>
    <row r="964" s="2" customFormat="1" x14ac:dyDescent="0.15"/>
    <row r="965" s="2" customFormat="1" x14ac:dyDescent="0.15"/>
    <row r="966" s="2" customFormat="1" x14ac:dyDescent="0.15"/>
    <row r="967" s="2" customFormat="1" x14ac:dyDescent="0.15"/>
    <row r="968" s="2" customFormat="1" x14ac:dyDescent="0.15"/>
    <row r="969" s="2" customFormat="1" x14ac:dyDescent="0.15"/>
    <row r="970" s="2" customFormat="1" x14ac:dyDescent="0.15"/>
    <row r="971" s="2" customFormat="1" x14ac:dyDescent="0.15"/>
    <row r="972" s="2" customFormat="1" x14ac:dyDescent="0.15"/>
    <row r="973" s="2" customFormat="1" x14ac:dyDescent="0.15"/>
    <row r="974" s="2" customFormat="1" x14ac:dyDescent="0.15"/>
    <row r="975" s="2" customFormat="1" x14ac:dyDescent="0.15"/>
    <row r="976" s="2" customFormat="1" x14ac:dyDescent="0.15"/>
    <row r="977" s="2" customFormat="1" x14ac:dyDescent="0.15"/>
    <row r="978" s="2" customFormat="1" x14ac:dyDescent="0.15"/>
    <row r="979" s="2" customFormat="1" x14ac:dyDescent="0.15"/>
    <row r="980" s="2" customFormat="1" x14ac:dyDescent="0.15"/>
    <row r="981" s="2" customFormat="1" x14ac:dyDescent="0.15"/>
    <row r="982" s="2" customFormat="1" x14ac:dyDescent="0.15"/>
    <row r="983" s="2" customFormat="1" x14ac:dyDescent="0.15"/>
    <row r="984" s="2" customFormat="1" x14ac:dyDescent="0.15"/>
    <row r="985" s="2" customFormat="1" x14ac:dyDescent="0.15"/>
    <row r="986" s="2" customFormat="1" x14ac:dyDescent="0.15"/>
    <row r="987" s="2" customFormat="1" x14ac:dyDescent="0.15"/>
    <row r="988" s="2" customFormat="1" x14ac:dyDescent="0.15"/>
    <row r="989" s="2" customFormat="1" x14ac:dyDescent="0.15"/>
    <row r="990" s="2" customFormat="1" x14ac:dyDescent="0.15"/>
    <row r="991" s="2" customFormat="1" x14ac:dyDescent="0.15"/>
    <row r="992" s="2" customFormat="1" x14ac:dyDescent="0.15"/>
    <row r="993" s="2" customFormat="1" x14ac:dyDescent="0.15"/>
    <row r="994" s="2" customFormat="1" x14ac:dyDescent="0.15"/>
    <row r="995" s="2" customFormat="1" x14ac:dyDescent="0.15"/>
    <row r="996" s="2" customFormat="1" x14ac:dyDescent="0.15"/>
    <row r="997" s="2" customFormat="1" x14ac:dyDescent="0.15"/>
    <row r="998" s="2" customFormat="1" x14ac:dyDescent="0.15"/>
    <row r="999" s="2" customFormat="1" x14ac:dyDescent="0.15"/>
    <row r="1000" s="2" customFormat="1" x14ac:dyDescent="0.15"/>
    <row r="1001" s="2" customFormat="1" x14ac:dyDescent="0.15"/>
    <row r="1002" s="2" customFormat="1" x14ac:dyDescent="0.15"/>
    <row r="1003" s="2" customFormat="1" x14ac:dyDescent="0.15"/>
    <row r="1004" s="2" customFormat="1" x14ac:dyDescent="0.15"/>
    <row r="1005" s="2" customFormat="1" x14ac:dyDescent="0.15"/>
    <row r="1006" s="2" customFormat="1" x14ac:dyDescent="0.15"/>
    <row r="1007" s="2" customFormat="1" x14ac:dyDescent="0.15"/>
    <row r="1008" s="2" customFormat="1" x14ac:dyDescent="0.15"/>
    <row r="1009" s="2" customFormat="1" x14ac:dyDescent="0.15"/>
    <row r="1010" s="2" customFormat="1" x14ac:dyDescent="0.15"/>
    <row r="1011" s="2" customFormat="1" x14ac:dyDescent="0.15"/>
    <row r="1012" s="2" customFormat="1" x14ac:dyDescent="0.15"/>
    <row r="1013" s="2" customFormat="1" x14ac:dyDescent="0.15"/>
    <row r="1014" s="2" customFormat="1" x14ac:dyDescent="0.15"/>
    <row r="1015" s="2" customFormat="1" x14ac:dyDescent="0.15"/>
    <row r="1016" s="2" customFormat="1" x14ac:dyDescent="0.15"/>
    <row r="1017" s="2" customFormat="1" x14ac:dyDescent="0.15"/>
    <row r="1018" s="2" customFormat="1" x14ac:dyDescent="0.15"/>
    <row r="1019" s="2" customFormat="1" x14ac:dyDescent="0.15"/>
    <row r="1020" s="2" customFormat="1" x14ac:dyDescent="0.15"/>
    <row r="1021" s="2" customFormat="1" x14ac:dyDescent="0.15"/>
    <row r="1022" s="2" customFormat="1" x14ac:dyDescent="0.15"/>
    <row r="1023" s="2" customFormat="1" x14ac:dyDescent="0.15"/>
    <row r="1024" s="2" customFormat="1" x14ac:dyDescent="0.15"/>
    <row r="1025" s="2" customFormat="1" x14ac:dyDescent="0.15"/>
    <row r="1026" s="2" customFormat="1" x14ac:dyDescent="0.15"/>
    <row r="1027" s="2" customFormat="1" x14ac:dyDescent="0.15"/>
    <row r="1028" s="2" customFormat="1" x14ac:dyDescent="0.15"/>
    <row r="1029" s="2" customFormat="1" x14ac:dyDescent="0.15"/>
    <row r="1030" s="2" customFormat="1" x14ac:dyDescent="0.15"/>
    <row r="1031" s="2" customFormat="1" x14ac:dyDescent="0.15"/>
    <row r="1032" s="2" customFormat="1" x14ac:dyDescent="0.15"/>
    <row r="1033" s="2" customFormat="1" x14ac:dyDescent="0.15"/>
    <row r="1034" s="2" customFormat="1" x14ac:dyDescent="0.15"/>
    <row r="1035" s="2" customFormat="1" x14ac:dyDescent="0.15"/>
    <row r="1036" s="2" customFormat="1" x14ac:dyDescent="0.15"/>
    <row r="1037" s="2" customFormat="1" x14ac:dyDescent="0.15"/>
    <row r="1038" s="2" customFormat="1" x14ac:dyDescent="0.15"/>
    <row r="1039" s="2" customFormat="1" x14ac:dyDescent="0.15"/>
    <row r="1040" s="2" customFormat="1" x14ac:dyDescent="0.15"/>
    <row r="1041" s="2" customFormat="1" x14ac:dyDescent="0.15"/>
    <row r="1042" s="2" customFormat="1" x14ac:dyDescent="0.15"/>
    <row r="1043" s="2" customFormat="1" x14ac:dyDescent="0.15"/>
    <row r="1044" s="2" customFormat="1" x14ac:dyDescent="0.15"/>
    <row r="1045" s="2" customFormat="1" x14ac:dyDescent="0.15"/>
    <row r="1046" s="2" customFormat="1" x14ac:dyDescent="0.15"/>
    <row r="1047" s="2" customFormat="1" x14ac:dyDescent="0.15"/>
    <row r="1048" s="2" customFormat="1" x14ac:dyDescent="0.15"/>
    <row r="1049" s="2" customFormat="1" x14ac:dyDescent="0.15"/>
    <row r="1050" s="2" customFormat="1" x14ac:dyDescent="0.15"/>
    <row r="1051" s="2" customFormat="1" x14ac:dyDescent="0.15"/>
    <row r="1052" s="2" customFormat="1" x14ac:dyDescent="0.15"/>
    <row r="1053" s="2" customFormat="1" x14ac:dyDescent="0.15"/>
    <row r="1054" s="2" customFormat="1" x14ac:dyDescent="0.15"/>
    <row r="1055" s="2" customFormat="1" x14ac:dyDescent="0.15"/>
    <row r="1056" s="2" customFormat="1" x14ac:dyDescent="0.15"/>
    <row r="1057" s="2" customFormat="1" x14ac:dyDescent="0.15"/>
    <row r="1058" s="2" customFormat="1" x14ac:dyDescent="0.15"/>
    <row r="1059" s="2" customFormat="1" x14ac:dyDescent="0.15"/>
    <row r="1060" s="2" customFormat="1" x14ac:dyDescent="0.15"/>
    <row r="1061" s="2" customFormat="1" x14ac:dyDescent="0.15"/>
    <row r="1062" s="2" customFormat="1" x14ac:dyDescent="0.15"/>
    <row r="1063" s="2" customFormat="1" x14ac:dyDescent="0.15"/>
    <row r="1064" s="2" customFormat="1" x14ac:dyDescent="0.15"/>
    <row r="1065" s="2" customFormat="1" x14ac:dyDescent="0.15"/>
    <row r="1066" s="2" customFormat="1" x14ac:dyDescent="0.15"/>
    <row r="1067" s="2" customFormat="1" x14ac:dyDescent="0.15"/>
    <row r="1068" s="2" customFormat="1" x14ac:dyDescent="0.15"/>
    <row r="1069" s="2" customFormat="1" x14ac:dyDescent="0.15"/>
    <row r="1070" s="2" customFormat="1" x14ac:dyDescent="0.15"/>
    <row r="1071" s="2" customFormat="1" x14ac:dyDescent="0.15"/>
    <row r="1072" s="2" customFormat="1" x14ac:dyDescent="0.15"/>
    <row r="1073" s="2" customFormat="1" x14ac:dyDescent="0.15"/>
    <row r="1074" s="2" customFormat="1" x14ac:dyDescent="0.15"/>
    <row r="1075" s="2" customFormat="1" x14ac:dyDescent="0.15"/>
    <row r="1076" s="2" customFormat="1" x14ac:dyDescent="0.15"/>
    <row r="1077" s="2" customFormat="1" x14ac:dyDescent="0.15"/>
    <row r="1078" s="2" customFormat="1" x14ac:dyDescent="0.15"/>
    <row r="1079" s="2" customFormat="1" x14ac:dyDescent="0.15"/>
    <row r="1080" s="2" customFormat="1" x14ac:dyDescent="0.15"/>
    <row r="1081" s="2" customFormat="1" x14ac:dyDescent="0.15"/>
    <row r="1082" s="2" customFormat="1" x14ac:dyDescent="0.15"/>
    <row r="1083" s="2" customFormat="1" x14ac:dyDescent="0.15"/>
    <row r="1084" s="2" customFormat="1" x14ac:dyDescent="0.15"/>
    <row r="1085" s="2" customFormat="1" x14ac:dyDescent="0.15"/>
    <row r="1086" s="2" customFormat="1" x14ac:dyDescent="0.15"/>
    <row r="1087" s="2" customFormat="1" x14ac:dyDescent="0.15"/>
    <row r="1088" s="2" customFormat="1" x14ac:dyDescent="0.15"/>
    <row r="1089" s="2" customFormat="1" x14ac:dyDescent="0.15"/>
    <row r="1090" s="2" customFormat="1" x14ac:dyDescent="0.15"/>
    <row r="1091" s="2" customFormat="1" x14ac:dyDescent="0.15"/>
    <row r="1092" s="2" customFormat="1" x14ac:dyDescent="0.15"/>
    <row r="1093" s="2" customFormat="1" x14ac:dyDescent="0.15"/>
    <row r="1094" s="2" customFormat="1" x14ac:dyDescent="0.15"/>
    <row r="1095" s="2" customFormat="1" x14ac:dyDescent="0.15"/>
    <row r="1096" s="2" customFormat="1" x14ac:dyDescent="0.15"/>
    <row r="1097" s="2" customFormat="1" x14ac:dyDescent="0.15"/>
    <row r="1098" s="2" customFormat="1" x14ac:dyDescent="0.15"/>
    <row r="1099" s="2" customFormat="1" x14ac:dyDescent="0.15"/>
    <row r="1100" s="2" customFormat="1" x14ac:dyDescent="0.15"/>
    <row r="1101" s="2" customFormat="1" x14ac:dyDescent="0.15"/>
    <row r="1102" s="2" customFormat="1" x14ac:dyDescent="0.15"/>
    <row r="1103" s="2" customFormat="1" x14ac:dyDescent="0.15"/>
    <row r="1104" s="2" customFormat="1" x14ac:dyDescent="0.15"/>
    <row r="1105" s="2" customFormat="1" x14ac:dyDescent="0.15"/>
    <row r="1106" s="2" customFormat="1" x14ac:dyDescent="0.15"/>
    <row r="1107" s="2" customFormat="1" x14ac:dyDescent="0.15"/>
    <row r="1108" s="2" customFormat="1" x14ac:dyDescent="0.15"/>
    <row r="1109" s="2" customFormat="1" x14ac:dyDescent="0.15"/>
    <row r="1110" s="2" customFormat="1" x14ac:dyDescent="0.15"/>
    <row r="1111" s="2" customFormat="1" x14ac:dyDescent="0.15"/>
    <row r="1112" s="2" customFormat="1" x14ac:dyDescent="0.15"/>
    <row r="1113" s="2" customFormat="1" x14ac:dyDescent="0.15"/>
    <row r="1114" s="2" customFormat="1" x14ac:dyDescent="0.15"/>
    <row r="1115" s="2" customFormat="1" x14ac:dyDescent="0.15"/>
    <row r="1116" s="2" customFormat="1" x14ac:dyDescent="0.15"/>
    <row r="1117" s="2" customFormat="1" x14ac:dyDescent="0.15"/>
    <row r="1118" s="2" customFormat="1" x14ac:dyDescent="0.15"/>
    <row r="1119" s="2" customFormat="1" x14ac:dyDescent="0.15"/>
    <row r="1120" s="2" customFormat="1" x14ac:dyDescent="0.15"/>
    <row r="1121" s="2" customFormat="1" x14ac:dyDescent="0.15"/>
    <row r="1122" s="2" customFormat="1" x14ac:dyDescent="0.15"/>
    <row r="1123" s="2" customFormat="1" x14ac:dyDescent="0.15"/>
    <row r="1124" s="2" customFormat="1" x14ac:dyDescent="0.15"/>
    <row r="1125" s="2" customFormat="1" x14ac:dyDescent="0.15"/>
    <row r="1126" s="2" customFormat="1" x14ac:dyDescent="0.15"/>
    <row r="1127" s="2" customFormat="1" x14ac:dyDescent="0.15"/>
    <row r="1128" s="2" customFormat="1" x14ac:dyDescent="0.15"/>
    <row r="1129" s="2" customFormat="1" x14ac:dyDescent="0.15"/>
    <row r="1130" s="2" customFormat="1" x14ac:dyDescent="0.15"/>
    <row r="1131" s="2" customFormat="1" x14ac:dyDescent="0.15"/>
    <row r="1132" s="2" customFormat="1" x14ac:dyDescent="0.15"/>
    <row r="1133" s="2" customFormat="1" x14ac:dyDescent="0.15"/>
    <row r="1134" s="2" customFormat="1" x14ac:dyDescent="0.15"/>
    <row r="1135" s="2" customFormat="1" x14ac:dyDescent="0.15"/>
    <row r="1136" s="2" customFormat="1" x14ac:dyDescent="0.15"/>
    <row r="1137" s="2" customFormat="1" x14ac:dyDescent="0.15"/>
    <row r="1138" s="2" customFormat="1" x14ac:dyDescent="0.15"/>
    <row r="1139" s="2" customFormat="1" x14ac:dyDescent="0.15"/>
    <row r="1140" s="2" customFormat="1" x14ac:dyDescent="0.15"/>
    <row r="1141" s="2" customFormat="1" x14ac:dyDescent="0.15"/>
    <row r="1142" s="2" customFormat="1" x14ac:dyDescent="0.15"/>
    <row r="1143" s="2" customFormat="1" x14ac:dyDescent="0.15"/>
    <row r="1144" s="2" customFormat="1" x14ac:dyDescent="0.15"/>
    <row r="1145" s="2" customFormat="1" x14ac:dyDescent="0.15"/>
    <row r="1146" s="2" customFormat="1" x14ac:dyDescent="0.15"/>
    <row r="1147" s="2" customFormat="1" x14ac:dyDescent="0.15"/>
    <row r="1148" s="2" customFormat="1" x14ac:dyDescent="0.15"/>
    <row r="1149" s="2" customFormat="1" x14ac:dyDescent="0.15"/>
    <row r="1150" s="2" customFormat="1" x14ac:dyDescent="0.15"/>
    <row r="1151" s="2" customFormat="1" x14ac:dyDescent="0.15"/>
    <row r="1152" s="2" customFormat="1" x14ac:dyDescent="0.15"/>
    <row r="1153" s="2" customFormat="1" x14ac:dyDescent="0.15"/>
    <row r="1154" s="2" customFormat="1" x14ac:dyDescent="0.15"/>
    <row r="1155" s="2" customFormat="1" x14ac:dyDescent="0.15"/>
    <row r="1156" s="2" customFormat="1" x14ac:dyDescent="0.15"/>
    <row r="1157" s="2" customFormat="1" x14ac:dyDescent="0.15"/>
    <row r="1158" s="2" customFormat="1" x14ac:dyDescent="0.15"/>
    <row r="1159" s="2" customFormat="1" x14ac:dyDescent="0.15"/>
    <row r="1160" s="2" customFormat="1" x14ac:dyDescent="0.15"/>
    <row r="1161" s="2" customFormat="1" x14ac:dyDescent="0.15"/>
    <row r="1162" s="2" customFormat="1" x14ac:dyDescent="0.15"/>
    <row r="1163" s="2" customFormat="1" x14ac:dyDescent="0.15"/>
    <row r="1164" s="2" customFormat="1" x14ac:dyDescent="0.15"/>
    <row r="1165" s="2" customFormat="1" x14ac:dyDescent="0.15"/>
    <row r="1166" s="2" customFormat="1" x14ac:dyDescent="0.15"/>
    <row r="1167" s="2" customFormat="1" x14ac:dyDescent="0.15"/>
    <row r="1168" s="2" customFormat="1" x14ac:dyDescent="0.15"/>
    <row r="1169" s="2" customFormat="1" x14ac:dyDescent="0.15"/>
    <row r="1170" s="2" customFormat="1" x14ac:dyDescent="0.15"/>
    <row r="1171" s="2" customFormat="1" x14ac:dyDescent="0.15"/>
    <row r="1172" s="2" customFormat="1" x14ac:dyDescent="0.15"/>
    <row r="1173" s="2" customFormat="1" x14ac:dyDescent="0.15"/>
    <row r="1174" s="2" customFormat="1" x14ac:dyDescent="0.15"/>
    <row r="1175" s="2" customFormat="1" x14ac:dyDescent="0.15"/>
    <row r="1176" s="2" customFormat="1" x14ac:dyDescent="0.15"/>
    <row r="1177" s="2" customFormat="1" x14ac:dyDescent="0.15"/>
    <row r="1178" s="2" customFormat="1" x14ac:dyDescent="0.15"/>
    <row r="1179" s="2" customFormat="1" x14ac:dyDescent="0.15"/>
    <row r="1180" s="2" customFormat="1" x14ac:dyDescent="0.15"/>
    <row r="1181" s="2" customFormat="1" x14ac:dyDescent="0.15"/>
    <row r="1182" s="2" customFormat="1" x14ac:dyDescent="0.15"/>
    <row r="1183" s="2" customFormat="1" x14ac:dyDescent="0.15"/>
    <row r="1184" s="2" customFormat="1" x14ac:dyDescent="0.15"/>
    <row r="1185" s="2" customFormat="1" x14ac:dyDescent="0.15"/>
    <row r="1186" s="2" customFormat="1" x14ac:dyDescent="0.15"/>
    <row r="1187" s="2" customFormat="1" x14ac:dyDescent="0.15"/>
    <row r="1188" s="2" customFormat="1" x14ac:dyDescent="0.15"/>
    <row r="1189" s="2" customFormat="1" x14ac:dyDescent="0.15"/>
    <row r="1190" s="2" customFormat="1" x14ac:dyDescent="0.15"/>
    <row r="1191" s="2" customFormat="1" x14ac:dyDescent="0.15"/>
    <row r="1192" s="2" customFormat="1" x14ac:dyDescent="0.15"/>
    <row r="1193" s="2" customFormat="1" x14ac:dyDescent="0.15"/>
    <row r="1194" s="2" customFormat="1" x14ac:dyDescent="0.15"/>
    <row r="1195" s="2" customFormat="1" x14ac:dyDescent="0.15"/>
    <row r="1196" s="2" customFormat="1" x14ac:dyDescent="0.15"/>
    <row r="1197" s="2" customFormat="1" x14ac:dyDescent="0.15"/>
    <row r="1198" s="2" customFormat="1" x14ac:dyDescent="0.15"/>
    <row r="1199" s="2" customFormat="1" x14ac:dyDescent="0.15"/>
    <row r="1200" s="2" customFormat="1" x14ac:dyDescent="0.15"/>
    <row r="1201" s="2" customFormat="1" x14ac:dyDescent="0.15"/>
    <row r="1202" s="2" customFormat="1" x14ac:dyDescent="0.15"/>
    <row r="1203" s="2" customFormat="1" x14ac:dyDescent="0.15"/>
    <row r="1204" s="2" customFormat="1" x14ac:dyDescent="0.15"/>
    <row r="1205" s="2" customFormat="1" x14ac:dyDescent="0.15"/>
    <row r="1206" s="2" customFormat="1" x14ac:dyDescent="0.15"/>
    <row r="1207" s="2" customFormat="1" x14ac:dyDescent="0.15"/>
    <row r="1208" s="2" customFormat="1" x14ac:dyDescent="0.15"/>
    <row r="1209" s="2" customFormat="1" x14ac:dyDescent="0.15"/>
    <row r="1210" s="2" customFormat="1" x14ac:dyDescent="0.15"/>
    <row r="1211" s="2" customFormat="1" x14ac:dyDescent="0.15"/>
    <row r="1212" s="2" customFormat="1" x14ac:dyDescent="0.15"/>
    <row r="1213" s="2" customFormat="1" x14ac:dyDescent="0.15"/>
    <row r="1214" s="2" customFormat="1" x14ac:dyDescent="0.15"/>
    <row r="1215" s="2" customFormat="1" x14ac:dyDescent="0.15"/>
    <row r="1216" s="2" customFormat="1" x14ac:dyDescent="0.15"/>
    <row r="1217" s="2" customFormat="1" x14ac:dyDescent="0.15"/>
    <row r="1218" s="2" customFormat="1" x14ac:dyDescent="0.15"/>
    <row r="1219" s="2" customFormat="1" x14ac:dyDescent="0.15"/>
    <row r="1220" s="2" customFormat="1" x14ac:dyDescent="0.15"/>
    <row r="1221" s="2" customFormat="1" x14ac:dyDescent="0.15"/>
    <row r="1222" s="2" customFormat="1" x14ac:dyDescent="0.15"/>
    <row r="1223" s="2" customFormat="1" x14ac:dyDescent="0.15"/>
    <row r="1224" s="2" customFormat="1" x14ac:dyDescent="0.15"/>
    <row r="1225" s="2" customFormat="1" x14ac:dyDescent="0.15"/>
    <row r="1226" s="2" customFormat="1" x14ac:dyDescent="0.15"/>
    <row r="1227" s="2" customFormat="1" x14ac:dyDescent="0.15"/>
    <row r="1228" s="2" customFormat="1" x14ac:dyDescent="0.15"/>
    <row r="1229" s="2" customFormat="1" x14ac:dyDescent="0.15"/>
    <row r="1230" s="2" customFormat="1" x14ac:dyDescent="0.15"/>
    <row r="1231" s="2" customFormat="1" x14ac:dyDescent="0.15"/>
    <row r="1232" s="2" customFormat="1" x14ac:dyDescent="0.15"/>
    <row r="1233" s="2" customFormat="1" x14ac:dyDescent="0.15"/>
    <row r="1234" s="2" customFormat="1" x14ac:dyDescent="0.15"/>
    <row r="1235" s="2" customFormat="1" x14ac:dyDescent="0.15"/>
    <row r="1236" s="2" customFormat="1" x14ac:dyDescent="0.15"/>
    <row r="1237" s="2" customFormat="1" x14ac:dyDescent="0.15"/>
    <row r="1238" s="2" customFormat="1" x14ac:dyDescent="0.15"/>
    <row r="1239" s="2" customFormat="1" x14ac:dyDescent="0.15"/>
    <row r="1240" s="2" customFormat="1" x14ac:dyDescent="0.15"/>
    <row r="1241" s="2" customFormat="1" x14ac:dyDescent="0.15"/>
    <row r="1242" s="2" customFormat="1" x14ac:dyDescent="0.15"/>
    <row r="1243" s="2" customFormat="1" x14ac:dyDescent="0.15"/>
    <row r="1244" s="2" customFormat="1" x14ac:dyDescent="0.15"/>
    <row r="1245" s="2" customFormat="1" x14ac:dyDescent="0.15"/>
    <row r="1246" s="2" customFormat="1" x14ac:dyDescent="0.15"/>
    <row r="1247" s="2" customFormat="1" x14ac:dyDescent="0.15"/>
    <row r="1248" s="2" customFormat="1" x14ac:dyDescent="0.15"/>
    <row r="1249" s="2" customFormat="1" x14ac:dyDescent="0.15"/>
    <row r="1250" s="2" customFormat="1" x14ac:dyDescent="0.15"/>
    <row r="1251" s="2" customFormat="1" x14ac:dyDescent="0.15"/>
    <row r="1252" s="2" customFormat="1" x14ac:dyDescent="0.15"/>
    <row r="1253" s="2" customFormat="1" x14ac:dyDescent="0.15"/>
    <row r="1254" s="2" customFormat="1" x14ac:dyDescent="0.15"/>
    <row r="1255" s="2" customFormat="1" x14ac:dyDescent="0.15"/>
    <row r="1256" s="2" customFormat="1" x14ac:dyDescent="0.15"/>
    <row r="1257" s="2" customFormat="1" x14ac:dyDescent="0.15"/>
    <row r="1258" s="2" customFormat="1" x14ac:dyDescent="0.15"/>
    <row r="1259" s="2" customFormat="1" x14ac:dyDescent="0.15"/>
    <row r="1260" s="2" customFormat="1" x14ac:dyDescent="0.15"/>
    <row r="1261" s="2" customFormat="1" x14ac:dyDescent="0.15"/>
    <row r="1262" s="2" customFormat="1" x14ac:dyDescent="0.15"/>
    <row r="1263" s="2" customFormat="1" x14ac:dyDescent="0.15"/>
    <row r="1264" s="2" customFormat="1" x14ac:dyDescent="0.15"/>
    <row r="1265" s="2" customFormat="1" x14ac:dyDescent="0.15"/>
    <row r="1266" s="2" customFormat="1" x14ac:dyDescent="0.15"/>
    <row r="1267" s="2" customFormat="1" x14ac:dyDescent="0.15"/>
    <row r="1268" s="2" customFormat="1" x14ac:dyDescent="0.15"/>
    <row r="1269" s="2" customFormat="1" x14ac:dyDescent="0.15"/>
    <row r="1270" s="2" customFormat="1" x14ac:dyDescent="0.15"/>
    <row r="1271" s="2" customFormat="1" x14ac:dyDescent="0.15"/>
    <row r="1272" s="2" customFormat="1" x14ac:dyDescent="0.15"/>
    <row r="1273" s="2" customFormat="1" x14ac:dyDescent="0.15"/>
    <row r="1274" s="2" customFormat="1" x14ac:dyDescent="0.15"/>
    <row r="1275" s="2" customFormat="1" x14ac:dyDescent="0.15"/>
    <row r="1276" s="2" customFormat="1" x14ac:dyDescent="0.15"/>
    <row r="1277" s="2" customFormat="1" x14ac:dyDescent="0.15"/>
    <row r="1278" s="2" customFormat="1" x14ac:dyDescent="0.15"/>
    <row r="1279" s="2" customFormat="1" x14ac:dyDescent="0.15"/>
    <row r="1280" s="2" customFormat="1" x14ac:dyDescent="0.15"/>
    <row r="1281" s="2" customFormat="1" x14ac:dyDescent="0.15"/>
    <row r="1282" s="2" customFormat="1" x14ac:dyDescent="0.15"/>
    <row r="1283" s="2" customFormat="1" x14ac:dyDescent="0.15"/>
    <row r="1284" s="2" customFormat="1" x14ac:dyDescent="0.15"/>
    <row r="1285" s="2" customFormat="1" x14ac:dyDescent="0.15"/>
    <row r="1286" s="2" customFormat="1" x14ac:dyDescent="0.15"/>
    <row r="1287" s="2" customFormat="1" x14ac:dyDescent="0.15"/>
    <row r="1288" s="2" customFormat="1" x14ac:dyDescent="0.15"/>
    <row r="1289" s="2" customFormat="1" x14ac:dyDescent="0.15"/>
    <row r="1290" s="2" customFormat="1" x14ac:dyDescent="0.15"/>
    <row r="1291" s="2" customFormat="1" x14ac:dyDescent="0.15"/>
    <row r="1292" s="2" customFormat="1" x14ac:dyDescent="0.15"/>
    <row r="1293" s="2" customFormat="1" x14ac:dyDescent="0.15"/>
    <row r="1294" s="2" customFormat="1" x14ac:dyDescent="0.15"/>
    <row r="1295" s="2" customFormat="1" x14ac:dyDescent="0.15"/>
    <row r="1296" s="2" customFormat="1" x14ac:dyDescent="0.15"/>
    <row r="1297" s="2" customFormat="1" x14ac:dyDescent="0.15"/>
    <row r="1298" s="2" customFormat="1" x14ac:dyDescent="0.15"/>
    <row r="1299" s="2" customFormat="1" x14ac:dyDescent="0.15"/>
    <row r="1300" s="2" customFormat="1" x14ac:dyDescent="0.15"/>
    <row r="1301" s="2" customFormat="1" x14ac:dyDescent="0.15"/>
    <row r="1302" s="2" customFormat="1" x14ac:dyDescent="0.15"/>
    <row r="1303" s="2" customFormat="1" x14ac:dyDescent="0.15"/>
    <row r="1304" s="2" customFormat="1" x14ac:dyDescent="0.15"/>
    <row r="1305" s="2" customFormat="1" x14ac:dyDescent="0.15"/>
    <row r="1306" s="2" customFormat="1" x14ac:dyDescent="0.15"/>
    <row r="1307" s="2" customFormat="1" x14ac:dyDescent="0.15"/>
    <row r="1308" s="2" customFormat="1" x14ac:dyDescent="0.15"/>
    <row r="1309" s="2" customFormat="1" x14ac:dyDescent="0.15"/>
    <row r="1310" s="2" customFormat="1" x14ac:dyDescent="0.15"/>
    <row r="1311" s="2" customFormat="1" x14ac:dyDescent="0.15"/>
    <row r="1312" s="2" customFormat="1" x14ac:dyDescent="0.15"/>
    <row r="1313" s="2" customFormat="1" x14ac:dyDescent="0.15"/>
    <row r="1314" s="2" customFormat="1" x14ac:dyDescent="0.15"/>
    <row r="1315" s="2" customFormat="1" x14ac:dyDescent="0.15"/>
    <row r="1316" s="2" customFormat="1" x14ac:dyDescent="0.15"/>
    <row r="1317" s="2" customFormat="1" x14ac:dyDescent="0.15"/>
    <row r="1318" s="2" customFormat="1" x14ac:dyDescent="0.15"/>
    <row r="1319" s="2" customFormat="1" x14ac:dyDescent="0.15"/>
    <row r="1320" s="2" customFormat="1" x14ac:dyDescent="0.15"/>
    <row r="1321" s="2" customFormat="1" x14ac:dyDescent="0.15"/>
    <row r="1322" s="2" customFormat="1" x14ac:dyDescent="0.15"/>
    <row r="1323" s="2" customFormat="1" x14ac:dyDescent="0.15"/>
    <row r="1324" s="2" customFormat="1" x14ac:dyDescent="0.15"/>
    <row r="1325" s="2" customFormat="1" x14ac:dyDescent="0.15"/>
    <row r="1326" s="2" customFormat="1" x14ac:dyDescent="0.15"/>
    <row r="1327" s="2" customFormat="1" x14ac:dyDescent="0.15"/>
    <row r="1328" s="2" customFormat="1" x14ac:dyDescent="0.15"/>
    <row r="1329" s="2" customFormat="1" x14ac:dyDescent="0.15"/>
    <row r="1330" s="2" customFormat="1" x14ac:dyDescent="0.15"/>
    <row r="1331" s="2" customFormat="1" x14ac:dyDescent="0.15"/>
    <row r="1332" s="2" customFormat="1" x14ac:dyDescent="0.15"/>
    <row r="1333" s="2" customFormat="1" x14ac:dyDescent="0.15"/>
    <row r="1334" s="2" customFormat="1" x14ac:dyDescent="0.15"/>
    <row r="1335" s="2" customFormat="1" x14ac:dyDescent="0.15"/>
    <row r="1336" s="2" customFormat="1" x14ac:dyDescent="0.15"/>
    <row r="1337" s="2" customFormat="1" x14ac:dyDescent="0.15"/>
    <row r="1338" s="2" customFormat="1" x14ac:dyDescent="0.15"/>
    <row r="1339" s="2" customFormat="1" x14ac:dyDescent="0.15"/>
    <row r="1340" s="2" customFormat="1" x14ac:dyDescent="0.15"/>
    <row r="1341" s="2" customFormat="1" x14ac:dyDescent="0.15"/>
    <row r="1342" s="2" customFormat="1" x14ac:dyDescent="0.15"/>
    <row r="1343" s="2" customFormat="1" x14ac:dyDescent="0.15"/>
    <row r="1344" s="2" customFormat="1" x14ac:dyDescent="0.15"/>
    <row r="1345" s="2" customFormat="1" x14ac:dyDescent="0.15"/>
    <row r="1346" s="2" customFormat="1" x14ac:dyDescent="0.15"/>
    <row r="1347" s="2" customFormat="1" x14ac:dyDescent="0.15"/>
    <row r="1348" s="2" customFormat="1" x14ac:dyDescent="0.15"/>
    <row r="1349" s="2" customFormat="1" x14ac:dyDescent="0.15"/>
    <row r="1350" s="2" customFormat="1" x14ac:dyDescent="0.15"/>
    <row r="1351" s="2" customFormat="1" x14ac:dyDescent="0.15"/>
    <row r="1352" s="2" customFormat="1" x14ac:dyDescent="0.15"/>
    <row r="1353" s="2" customFormat="1" x14ac:dyDescent="0.15"/>
    <row r="1354" s="2" customFormat="1" x14ac:dyDescent="0.15"/>
    <row r="1355" s="2" customFormat="1" x14ac:dyDescent="0.15"/>
    <row r="1356" s="2" customFormat="1" x14ac:dyDescent="0.15"/>
    <row r="1357" s="2" customFormat="1" x14ac:dyDescent="0.15"/>
    <row r="1358" s="2" customFormat="1" x14ac:dyDescent="0.15"/>
    <row r="1359" s="2" customFormat="1" x14ac:dyDescent="0.15"/>
    <row r="1360" s="2" customFormat="1" x14ac:dyDescent="0.15"/>
    <row r="1361" s="2" customFormat="1" x14ac:dyDescent="0.15"/>
    <row r="1362" s="2" customFormat="1" x14ac:dyDescent="0.15"/>
    <row r="1363" s="2" customFormat="1" x14ac:dyDescent="0.15"/>
    <row r="1364" s="2" customFormat="1" x14ac:dyDescent="0.15"/>
    <row r="1365" s="2" customFormat="1" x14ac:dyDescent="0.15"/>
    <row r="1366" s="2" customFormat="1" x14ac:dyDescent="0.15"/>
    <row r="1367" s="2" customFormat="1" x14ac:dyDescent="0.15"/>
    <row r="1368" s="2" customFormat="1" x14ac:dyDescent="0.15"/>
    <row r="1369" s="2" customFormat="1" x14ac:dyDescent="0.15"/>
    <row r="1370" s="2" customFormat="1" x14ac:dyDescent="0.15"/>
    <row r="1371" s="2" customFormat="1" x14ac:dyDescent="0.15"/>
    <row r="1372" s="2" customFormat="1" x14ac:dyDescent="0.15"/>
    <row r="1373" s="2" customFormat="1" x14ac:dyDescent="0.15"/>
    <row r="1374" s="2" customFormat="1" x14ac:dyDescent="0.15"/>
    <row r="1375" s="2" customFormat="1" x14ac:dyDescent="0.15"/>
    <row r="1376" s="2" customFormat="1" x14ac:dyDescent="0.15"/>
    <row r="1377" s="2" customFormat="1" x14ac:dyDescent="0.15"/>
    <row r="1378" s="2" customFormat="1" x14ac:dyDescent="0.15"/>
    <row r="1379" s="2" customFormat="1" x14ac:dyDescent="0.15"/>
    <row r="1380" s="2" customFormat="1" x14ac:dyDescent="0.15"/>
    <row r="1381" s="2" customFormat="1" x14ac:dyDescent="0.15"/>
    <row r="1382" s="2" customFormat="1" x14ac:dyDescent="0.15"/>
    <row r="1383" s="2" customFormat="1" x14ac:dyDescent="0.15"/>
    <row r="1384" s="2" customFormat="1" x14ac:dyDescent="0.15"/>
    <row r="1385" s="2" customFormat="1" x14ac:dyDescent="0.15"/>
    <row r="1386" s="2" customFormat="1" x14ac:dyDescent="0.15"/>
    <row r="1387" s="2" customFormat="1" x14ac:dyDescent="0.15"/>
    <row r="1388" s="2" customFormat="1" x14ac:dyDescent="0.15"/>
    <row r="1389" s="2" customFormat="1" x14ac:dyDescent="0.15"/>
    <row r="1390" s="2" customFormat="1" x14ac:dyDescent="0.15"/>
    <row r="1391" s="2" customFormat="1" x14ac:dyDescent="0.15"/>
    <row r="1392" s="2" customFormat="1" x14ac:dyDescent="0.15"/>
    <row r="1393" s="2" customFormat="1" x14ac:dyDescent="0.15"/>
    <row r="1394" s="2" customFormat="1" x14ac:dyDescent="0.15"/>
    <row r="1395" s="2" customFormat="1" x14ac:dyDescent="0.15"/>
    <row r="1396" s="2" customFormat="1" x14ac:dyDescent="0.15"/>
    <row r="1397" s="2" customFormat="1" x14ac:dyDescent="0.15"/>
    <row r="1398" s="2" customFormat="1" x14ac:dyDescent="0.15"/>
    <row r="1399" s="2" customFormat="1" x14ac:dyDescent="0.15"/>
    <row r="1400" s="2" customFormat="1" x14ac:dyDescent="0.15"/>
    <row r="1401" s="2" customFormat="1" x14ac:dyDescent="0.15"/>
    <row r="1402" s="2" customFormat="1" x14ac:dyDescent="0.15"/>
    <row r="1403" s="2" customFormat="1" x14ac:dyDescent="0.15"/>
    <row r="1404" s="2" customFormat="1" x14ac:dyDescent="0.15"/>
    <row r="1405" s="2" customFormat="1" x14ac:dyDescent="0.15"/>
    <row r="1406" s="2" customFormat="1" x14ac:dyDescent="0.15"/>
    <row r="1407" s="2" customFormat="1" x14ac:dyDescent="0.15"/>
    <row r="1408" s="2" customFormat="1" x14ac:dyDescent="0.15"/>
    <row r="1409" s="2" customFormat="1" x14ac:dyDescent="0.15"/>
    <row r="1410" s="2" customFormat="1" x14ac:dyDescent="0.15"/>
    <row r="1411" s="2" customFormat="1" x14ac:dyDescent="0.15"/>
    <row r="1412" s="2" customFormat="1" x14ac:dyDescent="0.15"/>
    <row r="1413" s="2" customFormat="1" x14ac:dyDescent="0.15"/>
    <row r="1414" s="2" customFormat="1" x14ac:dyDescent="0.15"/>
    <row r="1415" s="2" customFormat="1" x14ac:dyDescent="0.15"/>
    <row r="1416" s="2" customFormat="1" x14ac:dyDescent="0.15"/>
    <row r="1417" s="2" customFormat="1" x14ac:dyDescent="0.15"/>
    <row r="1418" s="2" customFormat="1" x14ac:dyDescent="0.15"/>
    <row r="1419" s="2" customFormat="1" x14ac:dyDescent="0.15"/>
    <row r="1420" s="2" customFormat="1" x14ac:dyDescent="0.15"/>
    <row r="1421" s="2" customFormat="1" x14ac:dyDescent="0.15"/>
    <row r="1422" s="2" customFormat="1" x14ac:dyDescent="0.15"/>
    <row r="1423" s="2" customFormat="1" x14ac:dyDescent="0.15"/>
    <row r="1424" s="2" customFormat="1" x14ac:dyDescent="0.15"/>
    <row r="1425" s="2" customFormat="1" x14ac:dyDescent="0.15"/>
    <row r="1426" s="2" customFormat="1" x14ac:dyDescent="0.15"/>
    <row r="1427" s="2" customFormat="1" x14ac:dyDescent="0.15"/>
    <row r="1428" s="2" customFormat="1" x14ac:dyDescent="0.15"/>
    <row r="1429" s="2" customFormat="1" x14ac:dyDescent="0.15"/>
    <row r="1430" s="2" customFormat="1" x14ac:dyDescent="0.15"/>
    <row r="1431" s="2" customFormat="1" x14ac:dyDescent="0.15"/>
    <row r="1432" s="2" customFormat="1" x14ac:dyDescent="0.15"/>
    <row r="1433" s="2" customFormat="1" x14ac:dyDescent="0.15"/>
    <row r="1434" s="2" customFormat="1" x14ac:dyDescent="0.15"/>
    <row r="1435" s="2" customFormat="1" x14ac:dyDescent="0.15"/>
    <row r="1436" s="2" customFormat="1" x14ac:dyDescent="0.15"/>
    <row r="1437" s="2" customFormat="1" x14ac:dyDescent="0.15"/>
    <row r="1438" s="2" customFormat="1" x14ac:dyDescent="0.15"/>
    <row r="1439" s="2" customFormat="1" x14ac:dyDescent="0.15"/>
    <row r="1440" s="2" customFormat="1" x14ac:dyDescent="0.15"/>
    <row r="1441" s="2" customFormat="1" x14ac:dyDescent="0.15"/>
    <row r="1442" s="2" customFormat="1" x14ac:dyDescent="0.15"/>
    <row r="1443" s="2" customFormat="1" x14ac:dyDescent="0.15"/>
    <row r="1444" s="2" customFormat="1" x14ac:dyDescent="0.15"/>
    <row r="1445" s="2" customFormat="1" x14ac:dyDescent="0.15"/>
    <row r="1446" s="2" customFormat="1" x14ac:dyDescent="0.15"/>
    <row r="1447" s="2" customFormat="1" x14ac:dyDescent="0.15"/>
    <row r="1448" s="2" customFormat="1" x14ac:dyDescent="0.15"/>
    <row r="1449" s="2" customFormat="1" x14ac:dyDescent="0.15"/>
    <row r="1450" s="2" customFormat="1" x14ac:dyDescent="0.15"/>
    <row r="1451" s="2" customFormat="1" x14ac:dyDescent="0.15"/>
    <row r="1452" s="2" customFormat="1" x14ac:dyDescent="0.15"/>
    <row r="1453" s="2" customFormat="1" x14ac:dyDescent="0.15"/>
    <row r="1454" s="2" customFormat="1" x14ac:dyDescent="0.15"/>
    <row r="1455" s="2" customFormat="1" x14ac:dyDescent="0.15"/>
    <row r="1456" s="2" customFormat="1" x14ac:dyDescent="0.15"/>
    <row r="1457" s="2" customFormat="1" x14ac:dyDescent="0.15"/>
    <row r="1458" s="2" customFormat="1" x14ac:dyDescent="0.15"/>
    <row r="1459" s="2" customFormat="1" x14ac:dyDescent="0.15"/>
    <row r="1460" s="2" customFormat="1" x14ac:dyDescent="0.15"/>
    <row r="1461" s="2" customFormat="1" x14ac:dyDescent="0.15"/>
    <row r="1462" s="2" customFormat="1" x14ac:dyDescent="0.15"/>
    <row r="1463" s="2" customFormat="1" x14ac:dyDescent="0.15"/>
    <row r="1464" s="2" customFormat="1" x14ac:dyDescent="0.15"/>
    <row r="1465" s="2" customFormat="1" x14ac:dyDescent="0.15"/>
    <row r="1466" s="2" customFormat="1" x14ac:dyDescent="0.15"/>
    <row r="1467" s="2" customFormat="1" x14ac:dyDescent="0.15"/>
    <row r="1468" s="2" customFormat="1" x14ac:dyDescent="0.15"/>
    <row r="1469" s="2" customFormat="1" x14ac:dyDescent="0.15"/>
    <row r="1470" s="2" customFormat="1" x14ac:dyDescent="0.15"/>
    <row r="1471" s="2" customFormat="1" x14ac:dyDescent="0.15"/>
    <row r="1472" s="2" customFormat="1" x14ac:dyDescent="0.15"/>
    <row r="1473" s="2" customFormat="1" x14ac:dyDescent="0.15"/>
    <row r="1474" s="2" customFormat="1" x14ac:dyDescent="0.15"/>
    <row r="1475" s="2" customFormat="1" x14ac:dyDescent="0.15"/>
    <row r="1476" s="2" customFormat="1" x14ac:dyDescent="0.15"/>
    <row r="1477" s="2" customFormat="1" x14ac:dyDescent="0.15"/>
    <row r="1478" s="2" customFormat="1" x14ac:dyDescent="0.15"/>
    <row r="1479" s="2" customFormat="1" x14ac:dyDescent="0.15"/>
    <row r="1480" s="2" customFormat="1" x14ac:dyDescent="0.15"/>
    <row r="1481" s="2" customFormat="1" x14ac:dyDescent="0.15"/>
    <row r="1482" s="2" customFormat="1" x14ac:dyDescent="0.15"/>
    <row r="1483" s="2" customFormat="1" x14ac:dyDescent="0.15"/>
    <row r="1484" s="2" customFormat="1" x14ac:dyDescent="0.15"/>
    <row r="1485" s="2" customFormat="1" x14ac:dyDescent="0.15"/>
    <row r="1486" s="2" customFormat="1" x14ac:dyDescent="0.15"/>
    <row r="1487" s="2" customFormat="1" x14ac:dyDescent="0.15"/>
    <row r="1488" s="2" customFormat="1" x14ac:dyDescent="0.15"/>
    <row r="1489" s="2" customFormat="1" x14ac:dyDescent="0.15"/>
    <row r="1490" s="2" customFormat="1" x14ac:dyDescent="0.15"/>
    <row r="1491" s="2" customFormat="1" x14ac:dyDescent="0.15"/>
    <row r="1492" s="2" customFormat="1" x14ac:dyDescent="0.15"/>
    <row r="1493" s="2" customFormat="1" x14ac:dyDescent="0.15"/>
    <row r="1494" s="2" customFormat="1" x14ac:dyDescent="0.15"/>
    <row r="1495" s="2" customFormat="1" x14ac:dyDescent="0.15"/>
    <row r="1496" s="2" customFormat="1" x14ac:dyDescent="0.15"/>
    <row r="1497" s="2" customFormat="1" x14ac:dyDescent="0.15"/>
    <row r="1498" s="2" customFormat="1" x14ac:dyDescent="0.15"/>
    <row r="1499" s="2" customFormat="1" x14ac:dyDescent="0.15"/>
    <row r="1500" s="2" customFormat="1" x14ac:dyDescent="0.15"/>
    <row r="1501" s="2" customFormat="1" x14ac:dyDescent="0.15"/>
    <row r="1502" s="2" customFormat="1" x14ac:dyDescent="0.15"/>
    <row r="1503" s="2" customFormat="1" x14ac:dyDescent="0.15"/>
    <row r="1504" s="2" customFormat="1" x14ac:dyDescent="0.15"/>
    <row r="1505" s="2" customFormat="1" x14ac:dyDescent="0.15"/>
    <row r="1506" s="2" customFormat="1" x14ac:dyDescent="0.15"/>
    <row r="1507" s="2" customFormat="1" x14ac:dyDescent="0.15"/>
    <row r="1508" s="2" customFormat="1" x14ac:dyDescent="0.15"/>
    <row r="1509" s="2" customFormat="1" x14ac:dyDescent="0.15"/>
    <row r="1510" s="2" customFormat="1" x14ac:dyDescent="0.15"/>
    <row r="1511" s="2" customFormat="1" x14ac:dyDescent="0.15"/>
    <row r="1512" s="2" customFormat="1" x14ac:dyDescent="0.15"/>
    <row r="1513" s="2" customFormat="1" x14ac:dyDescent="0.15"/>
    <row r="1514" s="2" customFormat="1" x14ac:dyDescent="0.15"/>
    <row r="1515" s="2" customFormat="1" x14ac:dyDescent="0.15"/>
    <row r="1516" s="2" customFormat="1" x14ac:dyDescent="0.15"/>
    <row r="1517" s="2" customFormat="1" x14ac:dyDescent="0.15"/>
    <row r="1518" s="2" customFormat="1" x14ac:dyDescent="0.15"/>
    <row r="1519" s="2" customFormat="1" x14ac:dyDescent="0.15"/>
    <row r="1520" s="2" customFormat="1" x14ac:dyDescent="0.15"/>
    <row r="1521" s="2" customFormat="1" x14ac:dyDescent="0.15"/>
    <row r="1522" s="2" customFormat="1" x14ac:dyDescent="0.15"/>
    <row r="1523" s="2" customFormat="1" x14ac:dyDescent="0.15"/>
    <row r="1524" s="2" customFormat="1" x14ac:dyDescent="0.15"/>
    <row r="1525" s="2" customFormat="1" x14ac:dyDescent="0.15"/>
    <row r="1526" s="2" customFormat="1" x14ac:dyDescent="0.15"/>
    <row r="1527" s="2" customFormat="1" x14ac:dyDescent="0.15"/>
    <row r="1528" s="2" customFormat="1" x14ac:dyDescent="0.15"/>
    <row r="1529" s="2" customFormat="1" x14ac:dyDescent="0.15"/>
    <row r="1530" s="2" customFormat="1" x14ac:dyDescent="0.15"/>
    <row r="1531" s="2" customFormat="1" x14ac:dyDescent="0.15"/>
    <row r="1532" s="2" customFormat="1" x14ac:dyDescent="0.15"/>
    <row r="1533" s="2" customFormat="1" x14ac:dyDescent="0.15"/>
    <row r="1534" s="2" customFormat="1" x14ac:dyDescent="0.15"/>
    <row r="1535" s="2" customFormat="1" x14ac:dyDescent="0.15"/>
    <row r="1536" s="2" customFormat="1" x14ac:dyDescent="0.15"/>
    <row r="1537" s="2" customFormat="1" x14ac:dyDescent="0.15"/>
    <row r="1538" s="2" customFormat="1" x14ac:dyDescent="0.15"/>
    <row r="1539" s="2" customFormat="1" x14ac:dyDescent="0.15"/>
    <row r="1540" s="2" customFormat="1" x14ac:dyDescent="0.15"/>
    <row r="1541" s="2" customFormat="1" x14ac:dyDescent="0.15"/>
    <row r="1542" s="2" customFormat="1" x14ac:dyDescent="0.15"/>
    <row r="1543" s="2" customFormat="1" x14ac:dyDescent="0.15"/>
    <row r="1544" s="2" customFormat="1" x14ac:dyDescent="0.15"/>
    <row r="1545" s="2" customFormat="1" x14ac:dyDescent="0.15"/>
    <row r="1546" s="2" customFormat="1" x14ac:dyDescent="0.15"/>
    <row r="1547" s="2" customFormat="1" x14ac:dyDescent="0.15"/>
    <row r="1548" s="2" customFormat="1" x14ac:dyDescent="0.15"/>
    <row r="1549" s="2" customFormat="1" x14ac:dyDescent="0.15"/>
    <row r="1550" s="2" customFormat="1" x14ac:dyDescent="0.15"/>
    <row r="1551" s="2" customFormat="1" x14ac:dyDescent="0.15"/>
    <row r="1552" s="2" customFormat="1" x14ac:dyDescent="0.15"/>
    <row r="1553" s="2" customFormat="1" x14ac:dyDescent="0.15"/>
    <row r="1554" s="2" customFormat="1" x14ac:dyDescent="0.15"/>
    <row r="1555" s="2" customFormat="1" x14ac:dyDescent="0.15"/>
    <row r="1556" s="2" customFormat="1" x14ac:dyDescent="0.15"/>
    <row r="1557" s="2" customFormat="1" x14ac:dyDescent="0.15"/>
    <row r="1558" s="2" customFormat="1" x14ac:dyDescent="0.15"/>
    <row r="1559" s="2" customFormat="1" x14ac:dyDescent="0.15"/>
    <row r="1560" s="2" customFormat="1" x14ac:dyDescent="0.15"/>
    <row r="1561" s="2" customFormat="1" x14ac:dyDescent="0.15"/>
    <row r="1562" s="2" customFormat="1" x14ac:dyDescent="0.15"/>
    <row r="1563" s="2" customFormat="1" x14ac:dyDescent="0.15"/>
    <row r="1564" s="2" customFormat="1" x14ac:dyDescent="0.15"/>
    <row r="1565" s="2" customFormat="1" x14ac:dyDescent="0.15"/>
    <row r="1566" s="2" customFormat="1" x14ac:dyDescent="0.15"/>
    <row r="1567" s="2" customFormat="1" x14ac:dyDescent="0.15"/>
    <row r="1568" s="2" customFormat="1" x14ac:dyDescent="0.15"/>
    <row r="1569" s="2" customFormat="1" x14ac:dyDescent="0.15"/>
    <row r="1570" s="2" customFormat="1" x14ac:dyDescent="0.15"/>
    <row r="1571" s="2" customFormat="1" x14ac:dyDescent="0.15"/>
    <row r="1572" s="2" customFormat="1" x14ac:dyDescent="0.15"/>
    <row r="1573" s="2" customFormat="1" x14ac:dyDescent="0.15"/>
    <row r="1574" s="2" customFormat="1" x14ac:dyDescent="0.15"/>
    <row r="1575" s="2" customFormat="1" x14ac:dyDescent="0.15"/>
    <row r="1576" s="2" customFormat="1" x14ac:dyDescent="0.15"/>
    <row r="1577" s="2" customFormat="1" x14ac:dyDescent="0.15"/>
    <row r="1578" s="2" customFormat="1" x14ac:dyDescent="0.15"/>
    <row r="1579" s="2" customFormat="1" x14ac:dyDescent="0.15"/>
    <row r="1580" s="2" customFormat="1" x14ac:dyDescent="0.15"/>
    <row r="1581" s="2" customFormat="1" x14ac:dyDescent="0.15"/>
    <row r="1582" s="2" customFormat="1" x14ac:dyDescent="0.15"/>
    <row r="1583" s="2" customFormat="1" x14ac:dyDescent="0.15"/>
    <row r="1584" s="2" customFormat="1" x14ac:dyDescent="0.15"/>
    <row r="1585" s="2" customFormat="1" x14ac:dyDescent="0.15"/>
    <row r="1586" s="2" customFormat="1" x14ac:dyDescent="0.15"/>
    <row r="1587" s="2" customFormat="1" x14ac:dyDescent="0.15"/>
    <row r="1588" s="2" customFormat="1" x14ac:dyDescent="0.15"/>
    <row r="1589" s="2" customFormat="1" x14ac:dyDescent="0.15"/>
    <row r="1590" s="2" customFormat="1" x14ac:dyDescent="0.15"/>
    <row r="1591" s="2" customFormat="1" x14ac:dyDescent="0.15"/>
    <row r="1592" s="2" customFormat="1" x14ac:dyDescent="0.15"/>
    <row r="1593" s="2" customFormat="1" x14ac:dyDescent="0.15"/>
    <row r="1594" s="2" customFormat="1" x14ac:dyDescent="0.15"/>
    <row r="1595" s="2" customFormat="1" x14ac:dyDescent="0.15"/>
    <row r="1596" s="2" customFormat="1" x14ac:dyDescent="0.15"/>
    <row r="1597" s="2" customFormat="1" x14ac:dyDescent="0.15"/>
    <row r="1598" s="2" customFormat="1" x14ac:dyDescent="0.15"/>
    <row r="1599" s="2" customFormat="1" x14ac:dyDescent="0.15"/>
    <row r="1600" s="2" customFormat="1" x14ac:dyDescent="0.15"/>
    <row r="1601" s="2" customFormat="1" x14ac:dyDescent="0.15"/>
    <row r="1602" s="2" customFormat="1" x14ac:dyDescent="0.15"/>
    <row r="1603" s="2" customFormat="1" x14ac:dyDescent="0.15"/>
    <row r="1604" s="2" customFormat="1" x14ac:dyDescent="0.15"/>
    <row r="1605" s="2" customFormat="1" x14ac:dyDescent="0.15"/>
    <row r="1606" s="2" customFormat="1" x14ac:dyDescent="0.15"/>
    <row r="1607" s="2" customFormat="1" x14ac:dyDescent="0.15"/>
    <row r="1608" s="2" customFormat="1" x14ac:dyDescent="0.15"/>
    <row r="1609" s="2" customFormat="1" x14ac:dyDescent="0.15"/>
    <row r="1610" s="2" customFormat="1" x14ac:dyDescent="0.15"/>
    <row r="1611" s="2" customFormat="1" x14ac:dyDescent="0.15"/>
    <row r="1612" s="2" customFormat="1" x14ac:dyDescent="0.15"/>
    <row r="1613" s="2" customFormat="1" x14ac:dyDescent="0.15"/>
    <row r="1614" s="2" customFormat="1" x14ac:dyDescent="0.15"/>
    <row r="1615" s="2" customFormat="1" x14ac:dyDescent="0.15"/>
    <row r="1616" s="2" customFormat="1" x14ac:dyDescent="0.15"/>
    <row r="1617" s="2" customFormat="1" x14ac:dyDescent="0.15"/>
    <row r="1618" s="2" customFormat="1" x14ac:dyDescent="0.15"/>
    <row r="1619" s="2" customFormat="1" x14ac:dyDescent="0.15"/>
    <row r="1620" s="2" customFormat="1" x14ac:dyDescent="0.15"/>
    <row r="1621" s="2" customFormat="1" x14ac:dyDescent="0.15"/>
    <row r="1622" s="2" customFormat="1" x14ac:dyDescent="0.15"/>
    <row r="1623" s="2" customFormat="1" x14ac:dyDescent="0.15"/>
    <row r="1624" s="2" customFormat="1" x14ac:dyDescent="0.15"/>
    <row r="1625" s="2" customFormat="1" x14ac:dyDescent="0.15"/>
    <row r="1626" s="2" customFormat="1" x14ac:dyDescent="0.15"/>
    <row r="1627" s="2" customFormat="1" x14ac:dyDescent="0.15"/>
    <row r="1628" s="2" customFormat="1" x14ac:dyDescent="0.15"/>
    <row r="1629" s="2" customFormat="1" x14ac:dyDescent="0.15"/>
    <row r="1630" s="2" customFormat="1" x14ac:dyDescent="0.15"/>
    <row r="1631" s="2" customFormat="1" x14ac:dyDescent="0.15"/>
    <row r="1632" s="2" customFormat="1" x14ac:dyDescent="0.15"/>
    <row r="1633" s="2" customFormat="1" x14ac:dyDescent="0.15"/>
    <row r="1634" s="2" customFormat="1" x14ac:dyDescent="0.15"/>
    <row r="1635" s="2" customFormat="1" x14ac:dyDescent="0.15"/>
    <row r="1636" s="2" customFormat="1" x14ac:dyDescent="0.15"/>
    <row r="1637" s="2" customFormat="1" x14ac:dyDescent="0.15"/>
    <row r="1638" s="2" customFormat="1" x14ac:dyDescent="0.15"/>
    <row r="1639" s="2" customFormat="1" x14ac:dyDescent="0.15"/>
    <row r="1640" s="2" customFormat="1" x14ac:dyDescent="0.15"/>
    <row r="1641" s="2" customFormat="1" x14ac:dyDescent="0.15"/>
    <row r="1642" s="2" customFormat="1" x14ac:dyDescent="0.15"/>
    <row r="1643" s="2" customFormat="1" x14ac:dyDescent="0.15"/>
    <row r="1644" s="2" customFormat="1" x14ac:dyDescent="0.15"/>
    <row r="1645" s="2" customFormat="1" x14ac:dyDescent="0.15"/>
    <row r="1646" s="2" customFormat="1" x14ac:dyDescent="0.15"/>
    <row r="1647" s="2" customFormat="1" x14ac:dyDescent="0.15"/>
    <row r="1648" s="2" customFormat="1" x14ac:dyDescent="0.15"/>
    <row r="1649" s="2" customFormat="1" x14ac:dyDescent="0.15"/>
    <row r="1650" s="2" customFormat="1" x14ac:dyDescent="0.15"/>
    <row r="1651" s="2" customFormat="1" x14ac:dyDescent="0.15"/>
    <row r="1652" s="2" customFormat="1" x14ac:dyDescent="0.15"/>
    <row r="1653" s="2" customFormat="1" x14ac:dyDescent="0.15"/>
    <row r="1654" s="2" customFormat="1" x14ac:dyDescent="0.15"/>
    <row r="1655" s="2" customFormat="1" x14ac:dyDescent="0.15"/>
    <row r="1656" s="2" customFormat="1" x14ac:dyDescent="0.15"/>
    <row r="1657" s="2" customFormat="1" x14ac:dyDescent="0.15"/>
    <row r="1658" s="2" customFormat="1" x14ac:dyDescent="0.15"/>
    <row r="1659" s="2" customFormat="1" x14ac:dyDescent="0.15"/>
    <row r="1660" s="2" customFormat="1" x14ac:dyDescent="0.15"/>
    <row r="1661" s="2" customFormat="1" x14ac:dyDescent="0.15"/>
    <row r="1662" s="2" customFormat="1" x14ac:dyDescent="0.15"/>
    <row r="1663" s="2" customFormat="1" x14ac:dyDescent="0.15"/>
    <row r="1664" s="2" customFormat="1" x14ac:dyDescent="0.15"/>
    <row r="1665" s="2" customFormat="1" x14ac:dyDescent="0.15"/>
    <row r="1666" s="2" customFormat="1" x14ac:dyDescent="0.15"/>
    <row r="1667" s="2" customFormat="1" x14ac:dyDescent="0.15"/>
    <row r="1668" s="2" customFormat="1" x14ac:dyDescent="0.15"/>
    <row r="1669" s="2" customFormat="1" x14ac:dyDescent="0.15"/>
    <row r="1670" s="2" customFormat="1" x14ac:dyDescent="0.15"/>
    <row r="1671" s="2" customFormat="1" x14ac:dyDescent="0.15"/>
    <row r="1672" s="2" customFormat="1" x14ac:dyDescent="0.15"/>
    <row r="1673" s="2" customFormat="1" x14ac:dyDescent="0.15"/>
    <row r="1674" s="2" customFormat="1" x14ac:dyDescent="0.15"/>
    <row r="1675" s="2" customFormat="1" x14ac:dyDescent="0.15"/>
    <row r="1676" s="2" customFormat="1" x14ac:dyDescent="0.15"/>
    <row r="1677" s="2" customFormat="1" x14ac:dyDescent="0.15"/>
    <row r="1678" s="2" customFormat="1" x14ac:dyDescent="0.15"/>
    <row r="1679" s="2" customFormat="1" x14ac:dyDescent="0.15"/>
    <row r="1680" s="2" customFormat="1" x14ac:dyDescent="0.15"/>
    <row r="1681" s="2" customFormat="1" x14ac:dyDescent="0.15"/>
    <row r="1682" s="2" customFormat="1" x14ac:dyDescent="0.15"/>
    <row r="1683" s="2" customFormat="1" x14ac:dyDescent="0.15"/>
    <row r="1684" s="2" customFormat="1" x14ac:dyDescent="0.15"/>
    <row r="1685" s="2" customFormat="1" x14ac:dyDescent="0.15"/>
    <row r="1686" s="2" customFormat="1" x14ac:dyDescent="0.15"/>
    <row r="1687" s="2" customFormat="1" x14ac:dyDescent="0.15"/>
    <row r="1688" s="2" customFormat="1" x14ac:dyDescent="0.15"/>
    <row r="1689" s="2" customFormat="1" x14ac:dyDescent="0.15"/>
    <row r="1690" s="2" customFormat="1" x14ac:dyDescent="0.15"/>
    <row r="1691" s="2" customFormat="1" x14ac:dyDescent="0.15"/>
    <row r="1692" s="2" customFormat="1" x14ac:dyDescent="0.15"/>
    <row r="1693" s="2" customFormat="1" x14ac:dyDescent="0.15"/>
    <row r="1694" s="2" customFormat="1" x14ac:dyDescent="0.15"/>
    <row r="1695" s="2" customFormat="1" x14ac:dyDescent="0.15"/>
    <row r="1696" s="2" customFormat="1" x14ac:dyDescent="0.15"/>
    <row r="1697" s="2" customFormat="1" x14ac:dyDescent="0.15"/>
    <row r="1698" s="2" customFormat="1" x14ac:dyDescent="0.15"/>
    <row r="1699" s="2" customFormat="1" x14ac:dyDescent="0.15"/>
    <row r="1700" s="2" customFormat="1" x14ac:dyDescent="0.15"/>
    <row r="1701" s="2" customFormat="1" x14ac:dyDescent="0.15"/>
    <row r="1702" s="2" customFormat="1" x14ac:dyDescent="0.15"/>
    <row r="1703" s="2" customFormat="1" x14ac:dyDescent="0.15"/>
    <row r="1704" s="2" customFormat="1" x14ac:dyDescent="0.15"/>
    <row r="1705" s="2" customFormat="1" x14ac:dyDescent="0.15"/>
    <row r="1706" s="2" customFormat="1" x14ac:dyDescent="0.15"/>
    <row r="1707" s="2" customFormat="1" x14ac:dyDescent="0.15"/>
    <row r="1708" s="2" customFormat="1" x14ac:dyDescent="0.15"/>
    <row r="1709" s="2" customFormat="1" x14ac:dyDescent="0.15"/>
    <row r="1710" s="2" customFormat="1" x14ac:dyDescent="0.15"/>
    <row r="1711" s="2" customFormat="1" x14ac:dyDescent="0.15"/>
    <row r="1712" s="2" customFormat="1" x14ac:dyDescent="0.15"/>
    <row r="1713" s="2" customFormat="1" x14ac:dyDescent="0.15"/>
    <row r="1714" s="2" customFormat="1" x14ac:dyDescent="0.15"/>
    <row r="1715" s="2" customFormat="1" x14ac:dyDescent="0.15"/>
    <row r="1716" s="2" customFormat="1" x14ac:dyDescent="0.15"/>
    <row r="1717" s="2" customFormat="1" x14ac:dyDescent="0.15"/>
    <row r="1718" s="2" customFormat="1" x14ac:dyDescent="0.15"/>
    <row r="1719" s="2" customFormat="1" x14ac:dyDescent="0.15"/>
    <row r="1720" s="2" customFormat="1" x14ac:dyDescent="0.15"/>
    <row r="1721" s="2" customFormat="1" x14ac:dyDescent="0.15"/>
    <row r="1722" s="2" customFormat="1" x14ac:dyDescent="0.15"/>
    <row r="1723" s="2" customFormat="1" x14ac:dyDescent="0.15"/>
    <row r="1724" s="2" customFormat="1" x14ac:dyDescent="0.15"/>
    <row r="1725" s="2" customFormat="1" x14ac:dyDescent="0.15"/>
    <row r="1726" s="2" customFormat="1" x14ac:dyDescent="0.15"/>
    <row r="1727" s="2" customFormat="1" x14ac:dyDescent="0.15"/>
    <row r="1728" s="2" customFormat="1" x14ac:dyDescent="0.15"/>
    <row r="1729" s="2" customFormat="1" x14ac:dyDescent="0.15"/>
    <row r="1730" s="2" customFormat="1" x14ac:dyDescent="0.15"/>
    <row r="1731" s="2" customFormat="1" x14ac:dyDescent="0.15"/>
    <row r="1732" s="2" customFormat="1" x14ac:dyDescent="0.15"/>
    <row r="1733" s="2" customFormat="1" x14ac:dyDescent="0.15"/>
    <row r="1734" s="2" customFormat="1" x14ac:dyDescent="0.15"/>
    <row r="1735" s="2" customFormat="1" x14ac:dyDescent="0.15"/>
    <row r="1736" s="2" customFormat="1" x14ac:dyDescent="0.15"/>
    <row r="1737" s="2" customFormat="1" x14ac:dyDescent="0.15"/>
    <row r="1738" s="2" customFormat="1" x14ac:dyDescent="0.15"/>
    <row r="1739" s="2" customFormat="1" x14ac:dyDescent="0.15"/>
    <row r="1740" s="2" customFormat="1" x14ac:dyDescent="0.15"/>
    <row r="1741" s="2" customFormat="1" x14ac:dyDescent="0.15"/>
    <row r="1742" s="2" customFormat="1" x14ac:dyDescent="0.15"/>
    <row r="1743" s="2" customFormat="1" x14ac:dyDescent="0.15"/>
    <row r="1744" s="2" customFormat="1" x14ac:dyDescent="0.15"/>
    <row r="1745" s="2" customFormat="1" x14ac:dyDescent="0.15"/>
    <row r="1746" s="2" customFormat="1" x14ac:dyDescent="0.15"/>
    <row r="1747" s="2" customFormat="1" x14ac:dyDescent="0.15"/>
    <row r="1748" s="2" customFormat="1" x14ac:dyDescent="0.15"/>
    <row r="1749" s="2" customFormat="1" x14ac:dyDescent="0.15"/>
    <row r="1750" s="2" customFormat="1" x14ac:dyDescent="0.15"/>
    <row r="1751" s="2" customFormat="1" x14ac:dyDescent="0.15"/>
    <row r="1752" s="2" customFormat="1" x14ac:dyDescent="0.15"/>
    <row r="1753" s="2" customFormat="1" x14ac:dyDescent="0.15"/>
    <row r="1754" s="2" customFormat="1" x14ac:dyDescent="0.15"/>
    <row r="1755" s="2" customFormat="1" x14ac:dyDescent="0.15"/>
    <row r="1756" s="2" customFormat="1" x14ac:dyDescent="0.15"/>
    <row r="1757" s="2" customFormat="1" x14ac:dyDescent="0.15"/>
    <row r="1758" s="2" customFormat="1" x14ac:dyDescent="0.15"/>
    <row r="1759" s="2" customFormat="1" x14ac:dyDescent="0.15"/>
    <row r="1760" s="2" customFormat="1" x14ac:dyDescent="0.15"/>
    <row r="1761" s="2" customFormat="1" x14ac:dyDescent="0.15"/>
    <row r="1762" s="2" customFormat="1" x14ac:dyDescent="0.15"/>
    <row r="1763" s="2" customFormat="1" x14ac:dyDescent="0.15"/>
    <row r="1764" s="2" customFormat="1" x14ac:dyDescent="0.15"/>
    <row r="1765" s="2" customFormat="1" x14ac:dyDescent="0.15"/>
    <row r="1766" s="2" customFormat="1" x14ac:dyDescent="0.15"/>
    <row r="1767" s="2" customFormat="1" x14ac:dyDescent="0.15"/>
    <row r="1768" s="2" customFormat="1" x14ac:dyDescent="0.15"/>
    <row r="1769" s="2" customFormat="1" x14ac:dyDescent="0.15"/>
    <row r="1770" s="2" customFormat="1" x14ac:dyDescent="0.15"/>
    <row r="1771" s="2" customFormat="1" x14ac:dyDescent="0.15"/>
  </sheetData>
  <mergeCells count="44">
    <mergeCell ref="B2:O2"/>
    <mergeCell ref="B4:O4"/>
    <mergeCell ref="B5:D5"/>
    <mergeCell ref="E5:H5"/>
    <mergeCell ref="I5:J5"/>
    <mergeCell ref="M5:N5"/>
    <mergeCell ref="B6:D6"/>
    <mergeCell ref="E6:H6"/>
    <mergeCell ref="I6:J6"/>
    <mergeCell ref="K6:L6"/>
    <mergeCell ref="M6:N6"/>
    <mergeCell ref="B7:D8"/>
    <mergeCell ref="E7:H8"/>
    <mergeCell ref="I7:J8"/>
    <mergeCell ref="K7:L8"/>
    <mergeCell ref="L20:M20"/>
    <mergeCell ref="L21:M21"/>
    <mergeCell ref="L22:M22"/>
    <mergeCell ref="M7:N8"/>
    <mergeCell ref="O7:O8"/>
    <mergeCell ref="B10:O10"/>
    <mergeCell ref="B11:H11"/>
    <mergeCell ref="I11:O11"/>
    <mergeCell ref="L12:M12"/>
    <mergeCell ref="L13:M13"/>
    <mergeCell ref="L14:M14"/>
    <mergeCell ref="L15:M15"/>
    <mergeCell ref="L16:M16"/>
    <mergeCell ref="L17:M17"/>
    <mergeCell ref="L18:M18"/>
    <mergeCell ref="L19:M19"/>
    <mergeCell ref="B34:D34"/>
    <mergeCell ref="L34:M34"/>
    <mergeCell ref="L26:M26"/>
    <mergeCell ref="L27:M27"/>
    <mergeCell ref="L28:M28"/>
    <mergeCell ref="L29:M29"/>
    <mergeCell ref="L30:M30"/>
    <mergeCell ref="L31:M31"/>
    <mergeCell ref="L23:M23"/>
    <mergeCell ref="L24:M24"/>
    <mergeCell ref="L32:M32"/>
    <mergeCell ref="L33:M33"/>
    <mergeCell ref="L25:M25"/>
  </mergeCells>
  <pageMargins left="0.19685039370078741" right="0.19685039370078741" top="0.39370078740157483" bottom="0.39370078740157483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Apuração Mensal versão 3.5</vt:lpstr>
      <vt:lpstr>Industriliz Outros Estados v3.4</vt:lpstr>
      <vt:lpstr>Importação peças Veic. ver.3.4</vt:lpstr>
      <vt:lpstr>'Apuração Mensal versão 3.5'!Print_Area</vt:lpstr>
      <vt:lpstr>'Apuração Mensal versão 3.5'!Print_Titles</vt:lpstr>
    </vt:vector>
  </TitlesOfParts>
  <Company>SEFAZ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Ivone Nonato de Sousa</dc:creator>
  <cp:lastModifiedBy>Cecilio Elias Daher</cp:lastModifiedBy>
  <cp:lastPrinted>2017-03-07T12:58:25Z</cp:lastPrinted>
  <dcterms:created xsi:type="dcterms:W3CDTF">2015-03-26T15:15:53Z</dcterms:created>
  <dcterms:modified xsi:type="dcterms:W3CDTF">2025-07-29T22:00:18Z</dcterms:modified>
</cp:coreProperties>
</file>