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10920" windowHeight="10680"/>
  </bookViews>
  <sheets>
    <sheet name="Identification" sheetId="2" r:id="rId1"/>
    <sheet name="AC" sheetId="1" r:id="rId2"/>
    <sheet name="ITEC" sheetId="4" r:id="rId3"/>
    <sheet name="EE" sheetId="5" r:id="rId4"/>
    <sheet name="SIN" sheetId="6" r:id="rId5"/>
    <sheet name="Soutenance" sheetId="8" r:id="rId6"/>
  </sheets>
  <definedNames>
    <definedName name="Cases_évaluation" localSheetId="3">EE!$D$5:$H$25,EE!$D$27:$H$41,EE!$D$43:$H$53</definedName>
    <definedName name="Cases_évaluation" localSheetId="2">ITEC!$D$5:$H$20,ITEC!$D$22:$H$36,ITEC!$D$38:$H$48</definedName>
    <definedName name="Cases_évaluation" localSheetId="4">SIN!$D$5:$H$17,SIN!$D$19:$H$32,SIN!$D$34:$H$50</definedName>
    <definedName name="Cases_évaluation" localSheetId="5">Soutenance!$D$5:$H$12,Soutenance!$D$14:$H$34,Soutenance!$D$36:$H$40</definedName>
    <definedName name="Cases_évaluation">AC!$D$5:$H$20,AC!$D$22:$H$33,AC!$D$35:$H$45</definedName>
    <definedName name="_xlnm.Print_Area" localSheetId="1">AC!$A$2:$I$51</definedName>
    <definedName name="_xlnm.Print_Area" localSheetId="3">EE!$A$2:$I$59</definedName>
    <definedName name="_xlnm.Print_Area" localSheetId="0">Identification!$A$1:$E$14</definedName>
    <definedName name="_xlnm.Print_Area" localSheetId="2">ITEC!$A$2:$I$54</definedName>
    <definedName name="_xlnm.Print_Area" localSheetId="4">SIN!$A$2:$I$56</definedName>
    <definedName name="_xlnm.Print_Area" localSheetId="5">Soutenance!$A$2:$I$46</definedName>
  </definedNames>
  <calcPr calcId="145621"/>
</workbook>
</file>

<file path=xl/calcChain.xml><?xml version="1.0" encoding="utf-8"?>
<calcChain xmlns="http://schemas.openxmlformats.org/spreadsheetml/2006/main">
  <c r="K24" i="5" l="1"/>
  <c r="K9" i="5"/>
  <c r="K29" i="1"/>
  <c r="L33" i="8" l="1"/>
  <c r="K33" i="8" s="1"/>
  <c r="M33" i="8"/>
  <c r="N33" i="8"/>
  <c r="O33" i="8"/>
  <c r="P33" i="8"/>
  <c r="Q33" i="8"/>
  <c r="R33" i="8"/>
  <c r="L28" i="8"/>
  <c r="S28" i="8" s="1"/>
  <c r="T28" i="8" s="1"/>
  <c r="M28" i="8"/>
  <c r="N28" i="8"/>
  <c r="O28" i="8"/>
  <c r="P28" i="8"/>
  <c r="Q28" i="8"/>
  <c r="K28" i="8" s="1"/>
  <c r="R28" i="8"/>
  <c r="L29" i="8"/>
  <c r="M29" i="8"/>
  <c r="N29" i="8"/>
  <c r="O29" i="8"/>
  <c r="P29" i="8"/>
  <c r="Q29" i="8"/>
  <c r="K29" i="8" s="1"/>
  <c r="R29" i="8"/>
  <c r="L27" i="8"/>
  <c r="S27" i="8" s="1"/>
  <c r="T27" i="8" s="1"/>
  <c r="M27" i="8"/>
  <c r="N27" i="8"/>
  <c r="O27" i="8"/>
  <c r="P27" i="8"/>
  <c r="Q27" i="8"/>
  <c r="K27" i="8" s="1"/>
  <c r="R27" i="8"/>
  <c r="L23" i="8"/>
  <c r="S23" i="8" s="1"/>
  <c r="T23" i="8" s="1"/>
  <c r="M23" i="8"/>
  <c r="N23" i="8"/>
  <c r="O23" i="8"/>
  <c r="P23" i="8"/>
  <c r="Q23" i="8"/>
  <c r="R23" i="8"/>
  <c r="L21" i="8"/>
  <c r="M21" i="8"/>
  <c r="N21" i="8"/>
  <c r="O21" i="8"/>
  <c r="P21" i="8"/>
  <c r="Q21" i="8"/>
  <c r="K21" i="8" s="1"/>
  <c r="R21" i="8"/>
  <c r="L8" i="8"/>
  <c r="M8" i="8"/>
  <c r="N8" i="8"/>
  <c r="O8" i="8"/>
  <c r="P8" i="8"/>
  <c r="Q8" i="8"/>
  <c r="R8" i="8"/>
  <c r="S8" i="8"/>
  <c r="T8" i="8" s="1"/>
  <c r="L16" i="8"/>
  <c r="K16" i="8" s="1"/>
  <c r="K8" i="8"/>
  <c r="S33" i="8" l="1"/>
  <c r="T33" i="8" s="1"/>
  <c r="S29" i="8"/>
  <c r="T29" i="8" s="1"/>
  <c r="S21" i="8"/>
  <c r="T21" i="8" s="1"/>
  <c r="U41" i="8" l="1"/>
  <c r="R40" i="8"/>
  <c r="Q40" i="8"/>
  <c r="P40" i="8"/>
  <c r="O40" i="8"/>
  <c r="N40" i="8"/>
  <c r="M40" i="8"/>
  <c r="L40" i="8"/>
  <c r="R39" i="8"/>
  <c r="Q39" i="8"/>
  <c r="P39" i="8"/>
  <c r="O39" i="8"/>
  <c r="N39" i="8"/>
  <c r="M39" i="8"/>
  <c r="L39" i="8"/>
  <c r="R38" i="8"/>
  <c r="Q38" i="8"/>
  <c r="P38" i="8"/>
  <c r="O38" i="8"/>
  <c r="N38" i="8"/>
  <c r="M38" i="8"/>
  <c r="L38" i="8"/>
  <c r="R37" i="8"/>
  <c r="Q37" i="8"/>
  <c r="P37" i="8"/>
  <c r="O37" i="8"/>
  <c r="N37" i="8"/>
  <c r="M37" i="8"/>
  <c r="L37" i="8"/>
  <c r="R36" i="8"/>
  <c r="Q36" i="8"/>
  <c r="P36" i="8"/>
  <c r="O36" i="8"/>
  <c r="N36" i="8"/>
  <c r="M36" i="8"/>
  <c r="L36" i="8"/>
  <c r="R35" i="8"/>
  <c r="Q35" i="8"/>
  <c r="P35" i="8"/>
  <c r="O35" i="8"/>
  <c r="N35" i="8"/>
  <c r="M35" i="8"/>
  <c r="L35" i="8"/>
  <c r="R34" i="8"/>
  <c r="Q34" i="8"/>
  <c r="P34" i="8"/>
  <c r="O34" i="8"/>
  <c r="N34" i="8"/>
  <c r="M34" i="8"/>
  <c r="L34" i="8"/>
  <c r="R32" i="8"/>
  <c r="Q32" i="8"/>
  <c r="P32" i="8"/>
  <c r="O32" i="8"/>
  <c r="N32" i="8"/>
  <c r="M32" i="8"/>
  <c r="L32" i="8"/>
  <c r="R31" i="8"/>
  <c r="Q31" i="8"/>
  <c r="P31" i="8"/>
  <c r="O31" i="8"/>
  <c r="N31" i="8"/>
  <c r="M31" i="8"/>
  <c r="L31" i="8"/>
  <c r="R30" i="8"/>
  <c r="Q30" i="8"/>
  <c r="P30" i="8"/>
  <c r="O30" i="8"/>
  <c r="N30" i="8"/>
  <c r="M30" i="8"/>
  <c r="L30" i="8"/>
  <c r="R26" i="8"/>
  <c r="Q26" i="8"/>
  <c r="P26" i="8"/>
  <c r="O26" i="8"/>
  <c r="N26" i="8"/>
  <c r="M26" i="8"/>
  <c r="L26" i="8"/>
  <c r="R25" i="8"/>
  <c r="Q25" i="8"/>
  <c r="P25" i="8"/>
  <c r="O25" i="8"/>
  <c r="N25" i="8"/>
  <c r="M25" i="8"/>
  <c r="L25" i="8"/>
  <c r="R24" i="8"/>
  <c r="Q24" i="8"/>
  <c r="P24" i="8"/>
  <c r="O24" i="8"/>
  <c r="N24" i="8"/>
  <c r="M24" i="8"/>
  <c r="L24" i="8"/>
  <c r="R22" i="8"/>
  <c r="Q22" i="8"/>
  <c r="P22" i="8"/>
  <c r="O22" i="8"/>
  <c r="N22" i="8"/>
  <c r="M22" i="8"/>
  <c r="L22" i="8"/>
  <c r="R20" i="8"/>
  <c r="Q20" i="8"/>
  <c r="P20" i="8"/>
  <c r="O20" i="8"/>
  <c r="N20" i="8"/>
  <c r="M20" i="8"/>
  <c r="L20" i="8"/>
  <c r="R19" i="8"/>
  <c r="Q19" i="8"/>
  <c r="P19" i="8"/>
  <c r="O19" i="8"/>
  <c r="N19" i="8"/>
  <c r="M19" i="8"/>
  <c r="L19" i="8"/>
  <c r="R18" i="8"/>
  <c r="Q18" i="8"/>
  <c r="P18" i="8"/>
  <c r="O18" i="8"/>
  <c r="N18" i="8"/>
  <c r="M18" i="8"/>
  <c r="L18" i="8"/>
  <c r="R17" i="8"/>
  <c r="Q17" i="8"/>
  <c r="P17" i="8"/>
  <c r="O17" i="8"/>
  <c r="N17" i="8"/>
  <c r="M17" i="8"/>
  <c r="L17" i="8"/>
  <c r="R15" i="8"/>
  <c r="Q15" i="8"/>
  <c r="P15" i="8"/>
  <c r="O15" i="8"/>
  <c r="N15" i="8"/>
  <c r="M15" i="8"/>
  <c r="L15" i="8"/>
  <c r="R14" i="8"/>
  <c r="Q14" i="8"/>
  <c r="P14" i="8"/>
  <c r="O14" i="8"/>
  <c r="N14" i="8"/>
  <c r="M14" i="8"/>
  <c r="L14" i="8"/>
  <c r="R13" i="8"/>
  <c r="Q13" i="8"/>
  <c r="P13" i="8"/>
  <c r="O13" i="8"/>
  <c r="N13" i="8"/>
  <c r="M13" i="8"/>
  <c r="L13" i="8"/>
  <c r="R12" i="8"/>
  <c r="Q12" i="8"/>
  <c r="P12" i="8"/>
  <c r="O12" i="8"/>
  <c r="N12" i="8"/>
  <c r="M12" i="8"/>
  <c r="L12" i="8"/>
  <c r="R11" i="8"/>
  <c r="Q11" i="8"/>
  <c r="P11" i="8"/>
  <c r="O11" i="8"/>
  <c r="N11" i="8"/>
  <c r="M11" i="8"/>
  <c r="L11" i="8"/>
  <c r="R10" i="8"/>
  <c r="Q10" i="8"/>
  <c r="P10" i="8"/>
  <c r="O10" i="8"/>
  <c r="N10" i="8"/>
  <c r="M10" i="8"/>
  <c r="L10" i="8"/>
  <c r="R9" i="8"/>
  <c r="Q9" i="8"/>
  <c r="K9" i="8" s="1"/>
  <c r="P9" i="8"/>
  <c r="O9" i="8"/>
  <c r="N9" i="8"/>
  <c r="M9" i="8"/>
  <c r="L9" i="8"/>
  <c r="R7" i="8"/>
  <c r="Q7" i="8"/>
  <c r="P7" i="8"/>
  <c r="O7" i="8"/>
  <c r="N7" i="8"/>
  <c r="M7" i="8"/>
  <c r="L7" i="8"/>
  <c r="R6" i="8"/>
  <c r="Q6" i="8"/>
  <c r="P6" i="8"/>
  <c r="O6" i="8"/>
  <c r="N6" i="8"/>
  <c r="M6" i="8"/>
  <c r="L6" i="8"/>
  <c r="R5" i="8"/>
  <c r="Q5" i="8"/>
  <c r="P5" i="8"/>
  <c r="O5" i="8"/>
  <c r="N5" i="8"/>
  <c r="M5" i="8"/>
  <c r="L5" i="8"/>
  <c r="K6" i="8" l="1"/>
  <c r="K15" i="8"/>
  <c r="S14" i="8"/>
  <c r="T14" i="8" s="1"/>
  <c r="K25" i="8"/>
  <c r="K7" i="8"/>
  <c r="K19" i="8"/>
  <c r="K32" i="8"/>
  <c r="K37" i="8"/>
  <c r="S20" i="8"/>
  <c r="T20" i="8" s="1"/>
  <c r="S9" i="8"/>
  <c r="T9" i="8" s="1"/>
  <c r="K14" i="8"/>
  <c r="S32" i="8"/>
  <c r="T32" i="8" s="1"/>
  <c r="Q41" i="8"/>
  <c r="S25" i="8"/>
  <c r="T25" i="8" s="1"/>
  <c r="S34" i="8"/>
  <c r="T34" i="8" s="1"/>
  <c r="S11" i="8"/>
  <c r="T11" i="8" s="1"/>
  <c r="K18" i="8"/>
  <c r="S24" i="8"/>
  <c r="T24" i="8" s="1"/>
  <c r="S26" i="8"/>
  <c r="T26" i="8" s="1"/>
  <c r="K36" i="8"/>
  <c r="S40" i="8"/>
  <c r="T40" i="8" s="1"/>
  <c r="S5" i="8"/>
  <c r="T5" i="8" s="1"/>
  <c r="S12" i="8"/>
  <c r="T12" i="8" s="1"/>
  <c r="K17" i="8"/>
  <c r="S38" i="8"/>
  <c r="T38" i="8" s="1"/>
  <c r="S6" i="8"/>
  <c r="T6" i="8" s="1"/>
  <c r="S18" i="8"/>
  <c r="T18" i="8" s="1"/>
  <c r="K31" i="8"/>
  <c r="K34" i="8"/>
  <c r="K35" i="8"/>
  <c r="S36" i="8"/>
  <c r="T36" i="8" s="1"/>
  <c r="S7" i="8"/>
  <c r="T7" i="8" s="1"/>
  <c r="K11" i="8"/>
  <c r="S13" i="8"/>
  <c r="T13" i="8" s="1"/>
  <c r="S15" i="8"/>
  <c r="T15" i="8" s="1"/>
  <c r="S19" i="8"/>
  <c r="T19" i="8" s="1"/>
  <c r="K24" i="8"/>
  <c r="K26" i="8"/>
  <c r="S30" i="8"/>
  <c r="T30" i="8" s="1"/>
  <c r="S37" i="8"/>
  <c r="T37" i="8" s="1"/>
  <c r="K40" i="8"/>
  <c r="S31" i="8"/>
  <c r="T31" i="8" s="1"/>
  <c r="S10" i="8"/>
  <c r="T10" i="8" s="1"/>
  <c r="K20" i="8"/>
  <c r="S22" i="8"/>
  <c r="T22" i="8" s="1"/>
  <c r="K38" i="8"/>
  <c r="S39" i="8"/>
  <c r="T39" i="8" s="1"/>
  <c r="K22" i="8"/>
  <c r="K30" i="8"/>
  <c r="S35" i="8"/>
  <c r="T35" i="8" s="1"/>
  <c r="K39" i="8"/>
  <c r="K10" i="8"/>
  <c r="S17" i="8"/>
  <c r="T17" i="8" s="1"/>
  <c r="K5" i="8"/>
  <c r="R48" i="6"/>
  <c r="Q48" i="6"/>
  <c r="K48" i="6" s="1"/>
  <c r="P48" i="6"/>
  <c r="O48" i="6"/>
  <c r="N48" i="6"/>
  <c r="M48" i="6"/>
  <c r="L48" i="6"/>
  <c r="S48" i="6" s="1"/>
  <c r="T48" i="6" s="1"/>
  <c r="R39" i="6"/>
  <c r="Q39" i="6"/>
  <c r="P39" i="6"/>
  <c r="O39" i="6"/>
  <c r="N39" i="6"/>
  <c r="M39" i="6"/>
  <c r="L39" i="6"/>
  <c r="R45" i="6"/>
  <c r="Q45" i="6"/>
  <c r="K45" i="6" s="1"/>
  <c r="P45" i="6"/>
  <c r="O45" i="6"/>
  <c r="N45" i="6"/>
  <c r="M45" i="6"/>
  <c r="L45" i="6"/>
  <c r="S45" i="6" s="1"/>
  <c r="T45" i="6" s="1"/>
  <c r="R44" i="6"/>
  <c r="Q44" i="6"/>
  <c r="P44" i="6"/>
  <c r="O44" i="6"/>
  <c r="N44" i="6"/>
  <c r="M44" i="6"/>
  <c r="L44" i="6"/>
  <c r="R43" i="6"/>
  <c r="Q43" i="6"/>
  <c r="P43" i="6"/>
  <c r="O43" i="6"/>
  <c r="N43" i="6"/>
  <c r="M43" i="6"/>
  <c r="L43" i="6"/>
  <c r="K43" i="6" s="1"/>
  <c r="R42" i="6"/>
  <c r="Q42" i="6"/>
  <c r="P42" i="6"/>
  <c r="O42" i="6"/>
  <c r="N42" i="6"/>
  <c r="M42" i="6"/>
  <c r="L42" i="6"/>
  <c r="S42" i="6" s="1"/>
  <c r="T42" i="6" s="1"/>
  <c r="U51" i="6"/>
  <c r="R50" i="6"/>
  <c r="Q50" i="6"/>
  <c r="P50" i="6"/>
  <c r="O50" i="6"/>
  <c r="N50" i="6"/>
  <c r="M50" i="6"/>
  <c r="L50" i="6"/>
  <c r="R49" i="6"/>
  <c r="Q49" i="6"/>
  <c r="P49" i="6"/>
  <c r="O49" i="6"/>
  <c r="N49" i="6"/>
  <c r="M49" i="6"/>
  <c r="L49" i="6"/>
  <c r="R47" i="6"/>
  <c r="Q47" i="6"/>
  <c r="P47" i="6"/>
  <c r="O47" i="6"/>
  <c r="N47" i="6"/>
  <c r="M47" i="6"/>
  <c r="L47" i="6"/>
  <c r="R46" i="6"/>
  <c r="Q46" i="6"/>
  <c r="P46" i="6"/>
  <c r="O46" i="6"/>
  <c r="N46" i="6"/>
  <c r="M46" i="6"/>
  <c r="L46" i="6"/>
  <c r="R41" i="6"/>
  <c r="Q41" i="6"/>
  <c r="P41" i="6"/>
  <c r="O41" i="6"/>
  <c r="N41" i="6"/>
  <c r="M41" i="6"/>
  <c r="L41" i="6"/>
  <c r="R40" i="6"/>
  <c r="Q40" i="6"/>
  <c r="P40" i="6"/>
  <c r="O40" i="6"/>
  <c r="N40" i="6"/>
  <c r="M40" i="6"/>
  <c r="L40" i="6"/>
  <c r="R38" i="6"/>
  <c r="Q38" i="6"/>
  <c r="P38" i="6"/>
  <c r="O38" i="6"/>
  <c r="N38" i="6"/>
  <c r="M38" i="6"/>
  <c r="L38" i="6"/>
  <c r="R37" i="6"/>
  <c r="Q37" i="6"/>
  <c r="P37" i="6"/>
  <c r="O37" i="6"/>
  <c r="N37" i="6"/>
  <c r="M37" i="6"/>
  <c r="L37" i="6"/>
  <c r="R36" i="6"/>
  <c r="Q36" i="6"/>
  <c r="P36" i="6"/>
  <c r="O36" i="6"/>
  <c r="N36" i="6"/>
  <c r="M36" i="6"/>
  <c r="L36" i="6"/>
  <c r="R35" i="6"/>
  <c r="Q35" i="6"/>
  <c r="P35" i="6"/>
  <c r="O35" i="6"/>
  <c r="N35" i="6"/>
  <c r="M35" i="6"/>
  <c r="L35" i="6"/>
  <c r="R34" i="6"/>
  <c r="Q34" i="6"/>
  <c r="P34" i="6"/>
  <c r="O34" i="6"/>
  <c r="N34" i="6"/>
  <c r="M34" i="6"/>
  <c r="L34" i="6"/>
  <c r="R33" i="6"/>
  <c r="Q33" i="6"/>
  <c r="P33" i="6"/>
  <c r="O33" i="6"/>
  <c r="N33" i="6"/>
  <c r="M33" i="6"/>
  <c r="L33" i="6"/>
  <c r="R32" i="6"/>
  <c r="Q32" i="6"/>
  <c r="P32" i="6"/>
  <c r="O32" i="6"/>
  <c r="N32" i="6"/>
  <c r="M32" i="6"/>
  <c r="L32" i="6"/>
  <c r="R31" i="6"/>
  <c r="Q31" i="6"/>
  <c r="P31" i="6"/>
  <c r="O31" i="6"/>
  <c r="N31" i="6"/>
  <c r="M31" i="6"/>
  <c r="L31" i="6"/>
  <c r="R30" i="6"/>
  <c r="Q30" i="6"/>
  <c r="P30" i="6"/>
  <c r="O30" i="6"/>
  <c r="N30" i="6"/>
  <c r="M30" i="6"/>
  <c r="L30" i="6"/>
  <c r="R29" i="6"/>
  <c r="Q29" i="6"/>
  <c r="P29" i="6"/>
  <c r="O29" i="6"/>
  <c r="N29" i="6"/>
  <c r="M29" i="6"/>
  <c r="L29" i="6"/>
  <c r="R28" i="6"/>
  <c r="Q28" i="6"/>
  <c r="P28" i="6"/>
  <c r="O28" i="6"/>
  <c r="N28" i="6"/>
  <c r="M28" i="6"/>
  <c r="L28" i="6"/>
  <c r="R27" i="6"/>
  <c r="Q27" i="6"/>
  <c r="P27" i="6"/>
  <c r="O27" i="6"/>
  <c r="N27" i="6"/>
  <c r="M27" i="6"/>
  <c r="L27" i="6"/>
  <c r="R26" i="6"/>
  <c r="Q26" i="6"/>
  <c r="P26" i="6"/>
  <c r="O26" i="6"/>
  <c r="N26" i="6"/>
  <c r="M26" i="6"/>
  <c r="L26" i="6"/>
  <c r="R25" i="6"/>
  <c r="Q25" i="6"/>
  <c r="P25" i="6"/>
  <c r="O25" i="6"/>
  <c r="N25" i="6"/>
  <c r="M25" i="6"/>
  <c r="L25" i="6"/>
  <c r="R24" i="6"/>
  <c r="Q24" i="6"/>
  <c r="P24" i="6"/>
  <c r="O24" i="6"/>
  <c r="N24" i="6"/>
  <c r="M24" i="6"/>
  <c r="L24" i="6"/>
  <c r="R23" i="6"/>
  <c r="Q23" i="6"/>
  <c r="P23" i="6"/>
  <c r="O23" i="6"/>
  <c r="N23" i="6"/>
  <c r="M23" i="6"/>
  <c r="L23" i="6"/>
  <c r="R22" i="6"/>
  <c r="Q22" i="6"/>
  <c r="P22" i="6"/>
  <c r="O22" i="6"/>
  <c r="N22" i="6"/>
  <c r="M22" i="6"/>
  <c r="L22" i="6"/>
  <c r="R21" i="6"/>
  <c r="Q21" i="6"/>
  <c r="P21" i="6"/>
  <c r="O21" i="6"/>
  <c r="N21" i="6"/>
  <c r="M21" i="6"/>
  <c r="L21" i="6"/>
  <c r="R20" i="6"/>
  <c r="Q20" i="6"/>
  <c r="P20" i="6"/>
  <c r="O20" i="6"/>
  <c r="N20" i="6"/>
  <c r="M20" i="6"/>
  <c r="L20" i="6"/>
  <c r="R19" i="6"/>
  <c r="Q19" i="6"/>
  <c r="P19" i="6"/>
  <c r="O19" i="6"/>
  <c r="N19" i="6"/>
  <c r="M19" i="6"/>
  <c r="L19" i="6"/>
  <c r="R18" i="6"/>
  <c r="Q18" i="6"/>
  <c r="P18" i="6"/>
  <c r="O18" i="6"/>
  <c r="N18" i="6"/>
  <c r="M18" i="6"/>
  <c r="L18" i="6"/>
  <c r="R17" i="6"/>
  <c r="Q17" i="6"/>
  <c r="P17" i="6"/>
  <c r="O17" i="6"/>
  <c r="N17" i="6"/>
  <c r="M17" i="6"/>
  <c r="L17" i="6"/>
  <c r="R16" i="6"/>
  <c r="Q16" i="6"/>
  <c r="P16" i="6"/>
  <c r="O16" i="6"/>
  <c r="N16" i="6"/>
  <c r="M16" i="6"/>
  <c r="L16" i="6"/>
  <c r="R15" i="6"/>
  <c r="Q15" i="6"/>
  <c r="P15" i="6"/>
  <c r="O15" i="6"/>
  <c r="N15" i="6"/>
  <c r="M15" i="6"/>
  <c r="L15" i="6"/>
  <c r="R14" i="6"/>
  <c r="Q14" i="6"/>
  <c r="P14" i="6"/>
  <c r="O14" i="6"/>
  <c r="N14" i="6"/>
  <c r="M14" i="6"/>
  <c r="L14" i="6"/>
  <c r="R13" i="6"/>
  <c r="Q13" i="6"/>
  <c r="P13" i="6"/>
  <c r="O13" i="6"/>
  <c r="N13" i="6"/>
  <c r="M13" i="6"/>
  <c r="L13" i="6"/>
  <c r="R12" i="6"/>
  <c r="Q12" i="6"/>
  <c r="P12" i="6"/>
  <c r="O12" i="6"/>
  <c r="N12" i="6"/>
  <c r="M12" i="6"/>
  <c r="L12" i="6"/>
  <c r="R11" i="6"/>
  <c r="Q11" i="6"/>
  <c r="P11" i="6"/>
  <c r="O11" i="6"/>
  <c r="N11" i="6"/>
  <c r="M11" i="6"/>
  <c r="L11" i="6"/>
  <c r="R10" i="6"/>
  <c r="Q10" i="6"/>
  <c r="P10" i="6"/>
  <c r="O10" i="6"/>
  <c r="N10" i="6"/>
  <c r="M10" i="6"/>
  <c r="L10" i="6"/>
  <c r="R9" i="6"/>
  <c r="Q9" i="6"/>
  <c r="P9" i="6"/>
  <c r="O9" i="6"/>
  <c r="N9" i="6"/>
  <c r="M9" i="6"/>
  <c r="L9" i="6"/>
  <c r="R8" i="6"/>
  <c r="Q8" i="6"/>
  <c r="P8" i="6"/>
  <c r="O8" i="6"/>
  <c r="N8" i="6"/>
  <c r="M8" i="6"/>
  <c r="L8" i="6"/>
  <c r="R7" i="6"/>
  <c r="Q7" i="6"/>
  <c r="P7" i="6"/>
  <c r="O7" i="6"/>
  <c r="N7" i="6"/>
  <c r="M7" i="6"/>
  <c r="L7" i="6"/>
  <c r="R6" i="6"/>
  <c r="Q6" i="6"/>
  <c r="P6" i="6"/>
  <c r="O6" i="6"/>
  <c r="N6" i="6"/>
  <c r="M6" i="6"/>
  <c r="L6" i="6"/>
  <c r="R5" i="6"/>
  <c r="Q5" i="6"/>
  <c r="P5" i="6"/>
  <c r="O5" i="6"/>
  <c r="N5" i="6"/>
  <c r="M5" i="6"/>
  <c r="L5" i="6"/>
  <c r="R39" i="5"/>
  <c r="K39" i="5" s="1"/>
  <c r="Q39" i="5"/>
  <c r="P39" i="5"/>
  <c r="O39" i="5"/>
  <c r="N39" i="5"/>
  <c r="M39" i="5"/>
  <c r="L39" i="5"/>
  <c r="S39" i="5" s="1"/>
  <c r="T39" i="5" s="1"/>
  <c r="S38" i="5"/>
  <c r="T38" i="5" s="1"/>
  <c r="R38" i="5"/>
  <c r="Q38" i="5"/>
  <c r="P38" i="5"/>
  <c r="O38" i="5"/>
  <c r="N38" i="5"/>
  <c r="M38" i="5"/>
  <c r="L38" i="5"/>
  <c r="K38" i="5"/>
  <c r="R24" i="5"/>
  <c r="Q24" i="5"/>
  <c r="P24" i="5"/>
  <c r="O24" i="5"/>
  <c r="N24" i="5"/>
  <c r="M24" i="5"/>
  <c r="L24" i="5"/>
  <c r="R8" i="5"/>
  <c r="Q8" i="5"/>
  <c r="P8" i="5"/>
  <c r="O8" i="5"/>
  <c r="N8" i="5"/>
  <c r="M8" i="5"/>
  <c r="L8" i="5"/>
  <c r="R7" i="5"/>
  <c r="Q7" i="5"/>
  <c r="P7" i="5"/>
  <c r="O7" i="5"/>
  <c r="N7" i="5"/>
  <c r="M7" i="5"/>
  <c r="L7" i="5"/>
  <c r="R20" i="5"/>
  <c r="Q20" i="5"/>
  <c r="P20" i="5"/>
  <c r="O20" i="5"/>
  <c r="N20" i="5"/>
  <c r="M20" i="5"/>
  <c r="L20" i="5"/>
  <c r="R19" i="5"/>
  <c r="Q19" i="5"/>
  <c r="P19" i="5"/>
  <c r="O19" i="5"/>
  <c r="N19" i="5"/>
  <c r="M19" i="5"/>
  <c r="L19" i="5"/>
  <c r="R23" i="5"/>
  <c r="Q23" i="5"/>
  <c r="P23" i="5"/>
  <c r="O23" i="5"/>
  <c r="N23" i="5"/>
  <c r="M23" i="5"/>
  <c r="L23" i="5"/>
  <c r="U54" i="5"/>
  <c r="R53" i="5"/>
  <c r="Q53" i="5"/>
  <c r="P53" i="5"/>
  <c r="O53" i="5"/>
  <c r="N53" i="5"/>
  <c r="M53" i="5"/>
  <c r="L53" i="5"/>
  <c r="R52" i="5"/>
  <c r="Q52" i="5"/>
  <c r="P52" i="5"/>
  <c r="O52" i="5"/>
  <c r="N52" i="5"/>
  <c r="M52" i="5"/>
  <c r="L52" i="5"/>
  <c r="R51" i="5"/>
  <c r="Q51" i="5"/>
  <c r="P51" i="5"/>
  <c r="O51" i="5"/>
  <c r="N51" i="5"/>
  <c r="M51" i="5"/>
  <c r="L51" i="5"/>
  <c r="R50" i="5"/>
  <c r="Q50" i="5"/>
  <c r="P50" i="5"/>
  <c r="O50" i="5"/>
  <c r="N50" i="5"/>
  <c r="M50" i="5"/>
  <c r="L50" i="5"/>
  <c r="R49" i="5"/>
  <c r="Q49" i="5"/>
  <c r="P49" i="5"/>
  <c r="O49" i="5"/>
  <c r="N49" i="5"/>
  <c r="M49" i="5"/>
  <c r="L49" i="5"/>
  <c r="R48" i="5"/>
  <c r="Q48" i="5"/>
  <c r="P48" i="5"/>
  <c r="O48" i="5"/>
  <c r="N48" i="5"/>
  <c r="M48" i="5"/>
  <c r="L48" i="5"/>
  <c r="R47" i="5"/>
  <c r="Q47" i="5"/>
  <c r="P47" i="5"/>
  <c r="O47" i="5"/>
  <c r="N47" i="5"/>
  <c r="M47" i="5"/>
  <c r="L47" i="5"/>
  <c r="R46" i="5"/>
  <c r="Q46" i="5"/>
  <c r="P46" i="5"/>
  <c r="O46" i="5"/>
  <c r="N46" i="5"/>
  <c r="M46" i="5"/>
  <c r="L46" i="5"/>
  <c r="R45" i="5"/>
  <c r="Q45" i="5"/>
  <c r="P45" i="5"/>
  <c r="O45" i="5"/>
  <c r="N45" i="5"/>
  <c r="M45" i="5"/>
  <c r="L45" i="5"/>
  <c r="R44" i="5"/>
  <c r="Q44" i="5"/>
  <c r="P44" i="5"/>
  <c r="O44" i="5"/>
  <c r="N44" i="5"/>
  <c r="M44" i="5"/>
  <c r="L44" i="5"/>
  <c r="R43" i="5"/>
  <c r="Q43" i="5"/>
  <c r="P43" i="5"/>
  <c r="O43" i="5"/>
  <c r="N43" i="5"/>
  <c r="M43" i="5"/>
  <c r="L43" i="5"/>
  <c r="R42" i="5"/>
  <c r="Q42" i="5"/>
  <c r="P42" i="5"/>
  <c r="O42" i="5"/>
  <c r="N42" i="5"/>
  <c r="M42" i="5"/>
  <c r="L42" i="5"/>
  <c r="R41" i="5"/>
  <c r="Q41" i="5"/>
  <c r="P41" i="5"/>
  <c r="O41" i="5"/>
  <c r="N41" i="5"/>
  <c r="M41" i="5"/>
  <c r="L41" i="5"/>
  <c r="R40" i="5"/>
  <c r="Q40" i="5"/>
  <c r="P40" i="5"/>
  <c r="O40" i="5"/>
  <c r="N40" i="5"/>
  <c r="M40" i="5"/>
  <c r="L40" i="5"/>
  <c r="R37" i="5"/>
  <c r="Q37" i="5"/>
  <c r="P37" i="5"/>
  <c r="O37" i="5"/>
  <c r="N37" i="5"/>
  <c r="M37" i="5"/>
  <c r="L37" i="5"/>
  <c r="R36" i="5"/>
  <c r="Q36" i="5"/>
  <c r="P36" i="5"/>
  <c r="O36" i="5"/>
  <c r="N36" i="5"/>
  <c r="M36" i="5"/>
  <c r="L36" i="5"/>
  <c r="R35" i="5"/>
  <c r="Q35" i="5"/>
  <c r="P35" i="5"/>
  <c r="O35" i="5"/>
  <c r="N35" i="5"/>
  <c r="M35" i="5"/>
  <c r="L35" i="5"/>
  <c r="R34" i="5"/>
  <c r="Q34" i="5"/>
  <c r="P34" i="5"/>
  <c r="O34" i="5"/>
  <c r="N34" i="5"/>
  <c r="M34" i="5"/>
  <c r="L34" i="5"/>
  <c r="R33" i="5"/>
  <c r="Q33" i="5"/>
  <c r="P33" i="5"/>
  <c r="O33" i="5"/>
  <c r="N33" i="5"/>
  <c r="M33" i="5"/>
  <c r="L33" i="5"/>
  <c r="R32" i="5"/>
  <c r="Q32" i="5"/>
  <c r="P32" i="5"/>
  <c r="O32" i="5"/>
  <c r="N32" i="5"/>
  <c r="M32" i="5"/>
  <c r="L32" i="5"/>
  <c r="R31" i="5"/>
  <c r="Q31" i="5"/>
  <c r="P31" i="5"/>
  <c r="O31" i="5"/>
  <c r="N31" i="5"/>
  <c r="M31" i="5"/>
  <c r="L31" i="5"/>
  <c r="R30" i="5"/>
  <c r="Q30" i="5"/>
  <c r="P30" i="5"/>
  <c r="O30" i="5"/>
  <c r="N30" i="5"/>
  <c r="M30" i="5"/>
  <c r="L30" i="5"/>
  <c r="R29" i="5"/>
  <c r="Q29" i="5"/>
  <c r="P29" i="5"/>
  <c r="O29" i="5"/>
  <c r="N29" i="5"/>
  <c r="M29" i="5"/>
  <c r="L29" i="5"/>
  <c r="R28" i="5"/>
  <c r="Q28" i="5"/>
  <c r="P28" i="5"/>
  <c r="O28" i="5"/>
  <c r="N28" i="5"/>
  <c r="M28" i="5"/>
  <c r="L28" i="5"/>
  <c r="R27" i="5"/>
  <c r="Q27" i="5"/>
  <c r="P27" i="5"/>
  <c r="O27" i="5"/>
  <c r="N27" i="5"/>
  <c r="M27" i="5"/>
  <c r="L27" i="5"/>
  <c r="R26" i="5"/>
  <c r="Q26" i="5"/>
  <c r="P26" i="5"/>
  <c r="O26" i="5"/>
  <c r="N26" i="5"/>
  <c r="M26" i="5"/>
  <c r="L26" i="5"/>
  <c r="R25" i="5"/>
  <c r="Q25" i="5"/>
  <c r="P25" i="5"/>
  <c r="O25" i="5"/>
  <c r="N25" i="5"/>
  <c r="M25" i="5"/>
  <c r="L25" i="5"/>
  <c r="R22" i="5"/>
  <c r="Q22" i="5"/>
  <c r="P22" i="5"/>
  <c r="O22" i="5"/>
  <c r="N22" i="5"/>
  <c r="M22" i="5"/>
  <c r="L22" i="5"/>
  <c r="R21" i="5"/>
  <c r="Q21" i="5"/>
  <c r="P21" i="5"/>
  <c r="O21" i="5"/>
  <c r="N21" i="5"/>
  <c r="M21" i="5"/>
  <c r="L21" i="5"/>
  <c r="R18" i="5"/>
  <c r="Q18" i="5"/>
  <c r="P18" i="5"/>
  <c r="O18" i="5"/>
  <c r="N18" i="5"/>
  <c r="M18" i="5"/>
  <c r="L18" i="5"/>
  <c r="R17" i="5"/>
  <c r="Q17" i="5"/>
  <c r="P17" i="5"/>
  <c r="O17" i="5"/>
  <c r="N17" i="5"/>
  <c r="M17" i="5"/>
  <c r="L17" i="5"/>
  <c r="R16" i="5"/>
  <c r="Q16" i="5"/>
  <c r="P16" i="5"/>
  <c r="O16" i="5"/>
  <c r="N16" i="5"/>
  <c r="M16" i="5"/>
  <c r="L16" i="5"/>
  <c r="R15" i="5"/>
  <c r="Q15" i="5"/>
  <c r="P15" i="5"/>
  <c r="O15" i="5"/>
  <c r="N15" i="5"/>
  <c r="M15" i="5"/>
  <c r="L15" i="5"/>
  <c r="R14" i="5"/>
  <c r="Q14" i="5"/>
  <c r="P14" i="5"/>
  <c r="O14" i="5"/>
  <c r="N14" i="5"/>
  <c r="M14" i="5"/>
  <c r="L14" i="5"/>
  <c r="R13" i="5"/>
  <c r="Q13" i="5"/>
  <c r="P13" i="5"/>
  <c r="O13" i="5"/>
  <c r="N13" i="5"/>
  <c r="M13" i="5"/>
  <c r="L13" i="5"/>
  <c r="R12" i="5"/>
  <c r="Q12" i="5"/>
  <c r="P12" i="5"/>
  <c r="O12" i="5"/>
  <c r="N12" i="5"/>
  <c r="M12" i="5"/>
  <c r="L12" i="5"/>
  <c r="R11" i="5"/>
  <c r="Q11" i="5"/>
  <c r="P11" i="5"/>
  <c r="O11" i="5"/>
  <c r="N11" i="5"/>
  <c r="M11" i="5"/>
  <c r="L11" i="5"/>
  <c r="R10" i="5"/>
  <c r="Q10" i="5"/>
  <c r="P10" i="5"/>
  <c r="O10" i="5"/>
  <c r="N10" i="5"/>
  <c r="M10" i="5"/>
  <c r="L10" i="5"/>
  <c r="R9" i="5"/>
  <c r="Q9" i="5"/>
  <c r="P9" i="5"/>
  <c r="O9" i="5"/>
  <c r="N9" i="5"/>
  <c r="M9" i="5"/>
  <c r="L9" i="5"/>
  <c r="R6" i="5"/>
  <c r="Q6" i="5"/>
  <c r="P6" i="5"/>
  <c r="O6" i="5"/>
  <c r="N6" i="5"/>
  <c r="M6" i="5"/>
  <c r="L6" i="5"/>
  <c r="R5" i="5"/>
  <c r="Q5" i="5"/>
  <c r="P5" i="5"/>
  <c r="O5" i="5"/>
  <c r="N5" i="5"/>
  <c r="M5" i="5"/>
  <c r="L5" i="5"/>
  <c r="R46" i="4"/>
  <c r="Q46" i="4"/>
  <c r="P46" i="4"/>
  <c r="O46" i="4"/>
  <c r="N46" i="4"/>
  <c r="M46" i="4"/>
  <c r="L46" i="4"/>
  <c r="R42" i="4"/>
  <c r="Q42" i="4"/>
  <c r="K42" i="4" s="1"/>
  <c r="P42" i="4"/>
  <c r="O42" i="4"/>
  <c r="N42" i="4"/>
  <c r="M42" i="4"/>
  <c r="L42" i="4"/>
  <c r="R33" i="4"/>
  <c r="Q33" i="4"/>
  <c r="P33" i="4"/>
  <c r="O33" i="4"/>
  <c r="N33" i="4"/>
  <c r="M33" i="4"/>
  <c r="L33" i="4"/>
  <c r="R32" i="4"/>
  <c r="Q32" i="4"/>
  <c r="P32" i="4"/>
  <c r="O32" i="4"/>
  <c r="N32" i="4"/>
  <c r="M32" i="4"/>
  <c r="L32" i="4"/>
  <c r="R31" i="4"/>
  <c r="Q31" i="4"/>
  <c r="P31" i="4"/>
  <c r="O31" i="4"/>
  <c r="N31" i="4"/>
  <c r="M31" i="4"/>
  <c r="L31" i="4"/>
  <c r="R30" i="4"/>
  <c r="Q30" i="4"/>
  <c r="P30" i="4"/>
  <c r="O30" i="4"/>
  <c r="N30" i="4"/>
  <c r="M30" i="4"/>
  <c r="L30" i="4"/>
  <c r="R29" i="4"/>
  <c r="Q29" i="4"/>
  <c r="P29" i="4"/>
  <c r="O29" i="4"/>
  <c r="N29" i="4"/>
  <c r="M29" i="4"/>
  <c r="L29" i="4"/>
  <c r="R35" i="4"/>
  <c r="Q35" i="4"/>
  <c r="P35" i="4"/>
  <c r="O35" i="4"/>
  <c r="N35" i="4"/>
  <c r="M35" i="4"/>
  <c r="L35" i="4"/>
  <c r="S35" i="4" s="1"/>
  <c r="T35" i="4" s="1"/>
  <c r="R18" i="4"/>
  <c r="Q18" i="4"/>
  <c r="P18" i="4"/>
  <c r="O18" i="4"/>
  <c r="N18" i="4"/>
  <c r="M18" i="4"/>
  <c r="L18" i="4"/>
  <c r="R17" i="4"/>
  <c r="Q17" i="4"/>
  <c r="P17" i="4"/>
  <c r="O17" i="4"/>
  <c r="N17" i="4"/>
  <c r="M17" i="4"/>
  <c r="L17" i="4"/>
  <c r="R16" i="4"/>
  <c r="Q16" i="4"/>
  <c r="P16" i="4"/>
  <c r="O16" i="4"/>
  <c r="N16" i="4"/>
  <c r="M16" i="4"/>
  <c r="L16" i="4"/>
  <c r="U49" i="4"/>
  <c r="R48" i="4"/>
  <c r="Q48" i="4"/>
  <c r="P48" i="4"/>
  <c r="O48" i="4"/>
  <c r="N48" i="4"/>
  <c r="M48" i="4"/>
  <c r="L48" i="4"/>
  <c r="R47" i="4"/>
  <c r="Q47" i="4"/>
  <c r="P47" i="4"/>
  <c r="O47" i="4"/>
  <c r="N47" i="4"/>
  <c r="M47" i="4"/>
  <c r="L47" i="4"/>
  <c r="R45" i="4"/>
  <c r="Q45" i="4"/>
  <c r="P45" i="4"/>
  <c r="O45" i="4"/>
  <c r="N45" i="4"/>
  <c r="M45" i="4"/>
  <c r="L45" i="4"/>
  <c r="R44" i="4"/>
  <c r="Q44" i="4"/>
  <c r="P44" i="4"/>
  <c r="O44" i="4"/>
  <c r="N44" i="4"/>
  <c r="M44" i="4"/>
  <c r="L44" i="4"/>
  <c r="R43" i="4"/>
  <c r="Q43" i="4"/>
  <c r="P43" i="4"/>
  <c r="O43" i="4"/>
  <c r="N43" i="4"/>
  <c r="M43" i="4"/>
  <c r="L43" i="4"/>
  <c r="R41" i="4"/>
  <c r="Q41" i="4"/>
  <c r="P41" i="4"/>
  <c r="O41" i="4"/>
  <c r="N41" i="4"/>
  <c r="M41" i="4"/>
  <c r="L41" i="4"/>
  <c r="R40" i="4"/>
  <c r="Q40" i="4"/>
  <c r="P40" i="4"/>
  <c r="O40" i="4"/>
  <c r="N40" i="4"/>
  <c r="M40" i="4"/>
  <c r="L40" i="4"/>
  <c r="R39" i="4"/>
  <c r="Q39" i="4"/>
  <c r="P39" i="4"/>
  <c r="O39" i="4"/>
  <c r="N39" i="4"/>
  <c r="M39" i="4"/>
  <c r="L39" i="4"/>
  <c r="R38" i="4"/>
  <c r="Q38" i="4"/>
  <c r="P38" i="4"/>
  <c r="O38" i="4"/>
  <c r="N38" i="4"/>
  <c r="M38" i="4"/>
  <c r="L38" i="4"/>
  <c r="R37" i="4"/>
  <c r="Q37" i="4"/>
  <c r="P37" i="4"/>
  <c r="O37" i="4"/>
  <c r="N37" i="4"/>
  <c r="M37" i="4"/>
  <c r="L37" i="4"/>
  <c r="R36" i="4"/>
  <c r="Q36" i="4"/>
  <c r="P36" i="4"/>
  <c r="O36" i="4"/>
  <c r="N36" i="4"/>
  <c r="M36" i="4"/>
  <c r="L36" i="4"/>
  <c r="R34" i="4"/>
  <c r="Q34" i="4"/>
  <c r="P34" i="4"/>
  <c r="O34" i="4"/>
  <c r="N34" i="4"/>
  <c r="M34" i="4"/>
  <c r="L34" i="4"/>
  <c r="R28" i="4"/>
  <c r="Q28" i="4"/>
  <c r="P28" i="4"/>
  <c r="O28" i="4"/>
  <c r="N28" i="4"/>
  <c r="M28" i="4"/>
  <c r="L28" i="4"/>
  <c r="R27" i="4"/>
  <c r="Q27" i="4"/>
  <c r="P27" i="4"/>
  <c r="O27" i="4"/>
  <c r="N27" i="4"/>
  <c r="M27" i="4"/>
  <c r="L27" i="4"/>
  <c r="R26" i="4"/>
  <c r="Q26" i="4"/>
  <c r="P26" i="4"/>
  <c r="O26" i="4"/>
  <c r="N26" i="4"/>
  <c r="M26" i="4"/>
  <c r="L26" i="4"/>
  <c r="R25" i="4"/>
  <c r="Q25" i="4"/>
  <c r="P25" i="4"/>
  <c r="O25" i="4"/>
  <c r="N25" i="4"/>
  <c r="M25" i="4"/>
  <c r="L25" i="4"/>
  <c r="R24" i="4"/>
  <c r="Q24" i="4"/>
  <c r="P24" i="4"/>
  <c r="O24" i="4"/>
  <c r="N24" i="4"/>
  <c r="M24" i="4"/>
  <c r="L24" i="4"/>
  <c r="R23" i="4"/>
  <c r="Q23" i="4"/>
  <c r="P23" i="4"/>
  <c r="O23" i="4"/>
  <c r="N23" i="4"/>
  <c r="M23" i="4"/>
  <c r="L23" i="4"/>
  <c r="R22" i="4"/>
  <c r="Q22" i="4"/>
  <c r="P22" i="4"/>
  <c r="O22" i="4"/>
  <c r="N22" i="4"/>
  <c r="M22" i="4"/>
  <c r="L22" i="4"/>
  <c r="R21" i="4"/>
  <c r="Q21" i="4"/>
  <c r="P21" i="4"/>
  <c r="O21" i="4"/>
  <c r="N21" i="4"/>
  <c r="M21" i="4"/>
  <c r="L21" i="4"/>
  <c r="R20" i="4"/>
  <c r="Q20" i="4"/>
  <c r="P20" i="4"/>
  <c r="O20" i="4"/>
  <c r="N20" i="4"/>
  <c r="M20" i="4"/>
  <c r="L20" i="4"/>
  <c r="R19" i="4"/>
  <c r="Q19" i="4"/>
  <c r="P19" i="4"/>
  <c r="O19" i="4"/>
  <c r="N19" i="4"/>
  <c r="M19" i="4"/>
  <c r="L19" i="4"/>
  <c r="R15" i="4"/>
  <c r="Q15" i="4"/>
  <c r="P15" i="4"/>
  <c r="O15" i="4"/>
  <c r="N15" i="4"/>
  <c r="M15" i="4"/>
  <c r="L15" i="4"/>
  <c r="R14" i="4"/>
  <c r="Q14" i="4"/>
  <c r="P14" i="4"/>
  <c r="O14" i="4"/>
  <c r="N14" i="4"/>
  <c r="M14" i="4"/>
  <c r="L14" i="4"/>
  <c r="R13" i="4"/>
  <c r="Q13" i="4"/>
  <c r="P13" i="4"/>
  <c r="O13" i="4"/>
  <c r="N13" i="4"/>
  <c r="M13" i="4"/>
  <c r="L13" i="4"/>
  <c r="R12" i="4"/>
  <c r="Q12" i="4"/>
  <c r="P12" i="4"/>
  <c r="O12" i="4"/>
  <c r="N12" i="4"/>
  <c r="M12" i="4"/>
  <c r="L12" i="4"/>
  <c r="R11" i="4"/>
  <c r="Q11" i="4"/>
  <c r="P11" i="4"/>
  <c r="O11" i="4"/>
  <c r="N11" i="4"/>
  <c r="M11" i="4"/>
  <c r="L11" i="4"/>
  <c r="R10" i="4"/>
  <c r="Q10" i="4"/>
  <c r="P10" i="4"/>
  <c r="O10" i="4"/>
  <c r="N10" i="4"/>
  <c r="M10" i="4"/>
  <c r="L10" i="4"/>
  <c r="R9" i="4"/>
  <c r="Q9" i="4"/>
  <c r="K9" i="4" s="1"/>
  <c r="P9" i="4"/>
  <c r="O9" i="4"/>
  <c r="N9" i="4"/>
  <c r="M9" i="4"/>
  <c r="L9" i="4"/>
  <c r="R8" i="4"/>
  <c r="Q8" i="4"/>
  <c r="P8" i="4"/>
  <c r="O8" i="4"/>
  <c r="N8" i="4"/>
  <c r="M8" i="4"/>
  <c r="L8" i="4"/>
  <c r="R7" i="4"/>
  <c r="Q7" i="4"/>
  <c r="P7" i="4"/>
  <c r="O7" i="4"/>
  <c r="N7" i="4"/>
  <c r="M7" i="4"/>
  <c r="L7" i="4"/>
  <c r="R6" i="4"/>
  <c r="Q6" i="4"/>
  <c r="P6" i="4"/>
  <c r="O6" i="4"/>
  <c r="N6" i="4"/>
  <c r="M6" i="4"/>
  <c r="L6" i="4"/>
  <c r="R5" i="4"/>
  <c r="Q5" i="4"/>
  <c r="P5" i="4"/>
  <c r="O5" i="4"/>
  <c r="N5" i="4"/>
  <c r="M5" i="4"/>
  <c r="L5" i="4"/>
  <c r="R45" i="1"/>
  <c r="Q45" i="1"/>
  <c r="K45" i="1" s="1"/>
  <c r="P45" i="1"/>
  <c r="O45" i="1"/>
  <c r="N45" i="1"/>
  <c r="M45" i="1"/>
  <c r="L45" i="1"/>
  <c r="R44" i="1"/>
  <c r="Q44" i="1"/>
  <c r="P44" i="1"/>
  <c r="O44" i="1"/>
  <c r="N44" i="1"/>
  <c r="M44" i="1"/>
  <c r="L44" i="1"/>
  <c r="R43" i="1"/>
  <c r="Q43" i="1"/>
  <c r="K43" i="1" s="1"/>
  <c r="P43" i="1"/>
  <c r="O43" i="1"/>
  <c r="N43" i="1"/>
  <c r="M43" i="1"/>
  <c r="L43" i="1"/>
  <c r="R42" i="1"/>
  <c r="Q42" i="1"/>
  <c r="P42" i="1"/>
  <c r="O42" i="1"/>
  <c r="N42" i="1"/>
  <c r="M42" i="1"/>
  <c r="L42" i="1"/>
  <c r="R41" i="1"/>
  <c r="Q41" i="1"/>
  <c r="P41" i="1"/>
  <c r="O41" i="1"/>
  <c r="N41" i="1"/>
  <c r="M41" i="1"/>
  <c r="L41" i="1"/>
  <c r="S41" i="1" s="1"/>
  <c r="R40" i="1"/>
  <c r="Q40" i="1"/>
  <c r="P40" i="1"/>
  <c r="O40" i="1"/>
  <c r="N40" i="1"/>
  <c r="M40" i="1"/>
  <c r="L40" i="1"/>
  <c r="R39" i="1"/>
  <c r="Q39" i="1"/>
  <c r="P39" i="1"/>
  <c r="O39" i="1"/>
  <c r="N39" i="1"/>
  <c r="M39" i="1"/>
  <c r="L39" i="1"/>
  <c r="R38" i="1"/>
  <c r="Q38" i="1"/>
  <c r="K38" i="1" s="1"/>
  <c r="P38" i="1"/>
  <c r="O38" i="1"/>
  <c r="N38" i="1"/>
  <c r="M38" i="1"/>
  <c r="L38" i="1"/>
  <c r="R37" i="1"/>
  <c r="Q37" i="1"/>
  <c r="K37" i="1" s="1"/>
  <c r="P37" i="1"/>
  <c r="O37" i="1"/>
  <c r="N37" i="1"/>
  <c r="M37" i="1"/>
  <c r="L37" i="1"/>
  <c r="R36" i="1"/>
  <c r="Q36" i="1"/>
  <c r="P36" i="1"/>
  <c r="O36" i="1"/>
  <c r="N36" i="1"/>
  <c r="M36" i="1"/>
  <c r="L36" i="1"/>
  <c r="R35" i="1"/>
  <c r="Q35" i="1"/>
  <c r="K35" i="1" s="1"/>
  <c r="P35" i="1"/>
  <c r="O35" i="1"/>
  <c r="N35" i="1"/>
  <c r="M35" i="1"/>
  <c r="L35" i="1"/>
  <c r="R34" i="1"/>
  <c r="Q34" i="1"/>
  <c r="P34" i="1"/>
  <c r="O34" i="1"/>
  <c r="N34" i="1"/>
  <c r="M34" i="1"/>
  <c r="L34" i="1"/>
  <c r="R33" i="1"/>
  <c r="Q33" i="1"/>
  <c r="P33" i="1"/>
  <c r="O33" i="1"/>
  <c r="N33" i="1"/>
  <c r="M33" i="1"/>
  <c r="L33" i="1"/>
  <c r="S33" i="1" s="1"/>
  <c r="R32" i="1"/>
  <c r="Q32" i="1"/>
  <c r="P32" i="1"/>
  <c r="O32" i="1"/>
  <c r="N32" i="1"/>
  <c r="M32" i="1"/>
  <c r="L32" i="1"/>
  <c r="R31" i="1"/>
  <c r="Q31" i="1"/>
  <c r="P31" i="1"/>
  <c r="O31" i="1"/>
  <c r="N31" i="1"/>
  <c r="M31" i="1"/>
  <c r="L31" i="1"/>
  <c r="R30" i="1"/>
  <c r="Q30" i="1"/>
  <c r="K30" i="1" s="1"/>
  <c r="P30" i="1"/>
  <c r="O30" i="1"/>
  <c r="N30" i="1"/>
  <c r="M30" i="1"/>
  <c r="L30" i="1"/>
  <c r="R29" i="1"/>
  <c r="Q29" i="1"/>
  <c r="P29" i="1"/>
  <c r="O29" i="1"/>
  <c r="N29" i="1"/>
  <c r="M29" i="1"/>
  <c r="L29" i="1"/>
  <c r="R28" i="1"/>
  <c r="K28" i="1" s="1"/>
  <c r="Q28" i="1"/>
  <c r="P28" i="1"/>
  <c r="O28" i="1"/>
  <c r="N28" i="1"/>
  <c r="M28" i="1"/>
  <c r="L28" i="1"/>
  <c r="R27" i="1"/>
  <c r="Q27" i="1"/>
  <c r="K27" i="1" s="1"/>
  <c r="P27" i="1"/>
  <c r="O27" i="1"/>
  <c r="N27" i="1"/>
  <c r="M27" i="1"/>
  <c r="L27" i="1"/>
  <c r="R26" i="1"/>
  <c r="Q26" i="1"/>
  <c r="P26" i="1"/>
  <c r="O26" i="1"/>
  <c r="N26" i="1"/>
  <c r="M26" i="1"/>
  <c r="L26" i="1"/>
  <c r="R25" i="1"/>
  <c r="Q25" i="1"/>
  <c r="P25" i="1"/>
  <c r="O25" i="1"/>
  <c r="N25" i="1"/>
  <c r="M25" i="1"/>
  <c r="L25" i="1"/>
  <c r="S25" i="1" s="1"/>
  <c r="R24" i="1"/>
  <c r="Q24" i="1"/>
  <c r="P24" i="1"/>
  <c r="O24" i="1"/>
  <c r="N24" i="1"/>
  <c r="M24" i="1"/>
  <c r="L24" i="1"/>
  <c r="R23" i="1"/>
  <c r="Q23" i="1"/>
  <c r="P23" i="1"/>
  <c r="O23" i="1"/>
  <c r="N23" i="1"/>
  <c r="M23" i="1"/>
  <c r="L23" i="1"/>
  <c r="R22" i="1"/>
  <c r="Q22" i="1"/>
  <c r="K22" i="1" s="1"/>
  <c r="P22" i="1"/>
  <c r="O22" i="1"/>
  <c r="N22" i="1"/>
  <c r="M22" i="1"/>
  <c r="L22" i="1"/>
  <c r="R21" i="1"/>
  <c r="Q21" i="1"/>
  <c r="K21" i="1" s="1"/>
  <c r="P21" i="1"/>
  <c r="O21" i="1"/>
  <c r="N21" i="1"/>
  <c r="M21" i="1"/>
  <c r="L21" i="1"/>
  <c r="R20" i="1"/>
  <c r="K20" i="1" s="1"/>
  <c r="Q20" i="1"/>
  <c r="P20" i="1"/>
  <c r="O20" i="1"/>
  <c r="N20" i="1"/>
  <c r="M20" i="1"/>
  <c r="L20" i="1"/>
  <c r="R19" i="1"/>
  <c r="Q19" i="1"/>
  <c r="K19" i="1" s="1"/>
  <c r="P19" i="1"/>
  <c r="O19" i="1"/>
  <c r="N19" i="1"/>
  <c r="M19" i="1"/>
  <c r="L19" i="1"/>
  <c r="R18" i="1"/>
  <c r="Q18" i="1"/>
  <c r="P18" i="1"/>
  <c r="O18" i="1"/>
  <c r="N18" i="1"/>
  <c r="M18" i="1"/>
  <c r="L18" i="1"/>
  <c r="R17" i="1"/>
  <c r="Q17" i="1"/>
  <c r="P17" i="1"/>
  <c r="O17" i="1"/>
  <c r="N17" i="1"/>
  <c r="M17" i="1"/>
  <c r="L17" i="1"/>
  <c r="S17" i="1" s="1"/>
  <c r="R16" i="1"/>
  <c r="Q16" i="1"/>
  <c r="P16" i="1"/>
  <c r="O16" i="1"/>
  <c r="N16" i="1"/>
  <c r="M16" i="1"/>
  <c r="L16" i="1"/>
  <c r="R15" i="1"/>
  <c r="Q15" i="1"/>
  <c r="P15" i="1"/>
  <c r="O15" i="1"/>
  <c r="N15" i="1"/>
  <c r="M15" i="1"/>
  <c r="L15" i="1"/>
  <c r="R14" i="1"/>
  <c r="Q14" i="1"/>
  <c r="K14" i="1" s="1"/>
  <c r="P14" i="1"/>
  <c r="O14" i="1"/>
  <c r="N14" i="1"/>
  <c r="M14" i="1"/>
  <c r="L14" i="1"/>
  <c r="R13" i="1"/>
  <c r="Q13" i="1"/>
  <c r="K13" i="1" s="1"/>
  <c r="P13" i="1"/>
  <c r="O13" i="1"/>
  <c r="N13" i="1"/>
  <c r="M13" i="1"/>
  <c r="L13" i="1"/>
  <c r="R12" i="1"/>
  <c r="Q12" i="1"/>
  <c r="P12" i="1"/>
  <c r="O12" i="1"/>
  <c r="N12" i="1"/>
  <c r="M12" i="1"/>
  <c r="L12" i="1"/>
  <c r="R11" i="1"/>
  <c r="Q11" i="1"/>
  <c r="K11" i="1" s="1"/>
  <c r="P11" i="1"/>
  <c r="O11" i="1"/>
  <c r="N11" i="1"/>
  <c r="M11" i="1"/>
  <c r="L11" i="1"/>
  <c r="R10" i="1"/>
  <c r="Q10" i="1"/>
  <c r="P10" i="1"/>
  <c r="O10" i="1"/>
  <c r="N10" i="1"/>
  <c r="M10" i="1"/>
  <c r="L10" i="1"/>
  <c r="R9" i="1"/>
  <c r="Q9" i="1"/>
  <c r="K9" i="1" s="1"/>
  <c r="P9" i="1"/>
  <c r="O9" i="1"/>
  <c r="N9" i="1"/>
  <c r="M9" i="1"/>
  <c r="L9" i="1"/>
  <c r="S9" i="1" s="1"/>
  <c r="R8" i="1"/>
  <c r="Q8" i="1"/>
  <c r="P8" i="1"/>
  <c r="O8" i="1"/>
  <c r="N8" i="1"/>
  <c r="M8" i="1"/>
  <c r="L8" i="1"/>
  <c r="R7" i="1"/>
  <c r="Q7" i="1"/>
  <c r="P7" i="1"/>
  <c r="O7" i="1"/>
  <c r="N7" i="1"/>
  <c r="M7" i="1"/>
  <c r="L7" i="1"/>
  <c r="R6" i="1"/>
  <c r="Q6" i="1"/>
  <c r="K6" i="1" s="1"/>
  <c r="P6" i="1"/>
  <c r="O6" i="1"/>
  <c r="N6" i="1"/>
  <c r="M6" i="1"/>
  <c r="L6" i="1"/>
  <c r="R5" i="1"/>
  <c r="U46" i="1"/>
  <c r="L5" i="1"/>
  <c r="S5" i="1" s="1"/>
  <c r="T5" i="1" s="1"/>
  <c r="Q5" i="1"/>
  <c r="P5" i="1"/>
  <c r="O5" i="1"/>
  <c r="N5" i="1"/>
  <c r="M5" i="1"/>
  <c r="T41" i="8" l="1"/>
  <c r="F41" i="8" s="1"/>
  <c r="S20" i="5"/>
  <c r="T20" i="5" s="1"/>
  <c r="S31" i="1"/>
  <c r="S46" i="4"/>
  <c r="T46" i="4" s="1"/>
  <c r="K44" i="1"/>
  <c r="S43" i="6"/>
  <c r="T43" i="6" s="1"/>
  <c r="S12" i="1"/>
  <c r="T12" i="1" s="1"/>
  <c r="K36" i="1"/>
  <c r="K10" i="1"/>
  <c r="S13" i="1"/>
  <c r="K18" i="1"/>
  <c r="S21" i="1"/>
  <c r="K26" i="1"/>
  <c r="S29" i="1"/>
  <c r="K34" i="1"/>
  <c r="S37" i="1"/>
  <c r="K42" i="1"/>
  <c r="S45" i="1"/>
  <c r="S32" i="4"/>
  <c r="T32" i="4" s="1"/>
  <c r="K44" i="6"/>
  <c r="K42" i="6"/>
  <c r="S39" i="6"/>
  <c r="T39" i="6" s="1"/>
  <c r="S11" i="1"/>
  <c r="T11" i="1" s="1"/>
  <c r="S19" i="1"/>
  <c r="S42" i="4"/>
  <c r="T42" i="4" s="1"/>
  <c r="K17" i="1"/>
  <c r="K25" i="1"/>
  <c r="K33" i="1"/>
  <c r="K41" i="1"/>
  <c r="K5" i="1"/>
  <c r="K7" i="1"/>
  <c r="K8" i="1"/>
  <c r="S10" i="1"/>
  <c r="K15" i="1"/>
  <c r="K16" i="1"/>
  <c r="K23" i="1"/>
  <c r="K24" i="1"/>
  <c r="S26" i="1"/>
  <c r="K31" i="1"/>
  <c r="K32" i="1"/>
  <c r="S34" i="1"/>
  <c r="T34" i="1" s="1"/>
  <c r="K39" i="1"/>
  <c r="S40" i="1"/>
  <c r="K46" i="4"/>
  <c r="S44" i="6"/>
  <c r="T44" i="6" s="1"/>
  <c r="K39" i="6"/>
  <c r="K11" i="5"/>
  <c r="S8" i="6"/>
  <c r="T8" i="6" s="1"/>
  <c r="S14" i="6"/>
  <c r="T14" i="6" s="1"/>
  <c r="S15" i="6"/>
  <c r="T15" i="6" s="1"/>
  <c r="K18" i="6"/>
  <c r="S19" i="6"/>
  <c r="T19" i="6" s="1"/>
  <c r="K22" i="6"/>
  <c r="K26" i="6"/>
  <c r="S27" i="6"/>
  <c r="T27" i="6" s="1"/>
  <c r="S30" i="6"/>
  <c r="T30" i="6" s="1"/>
  <c r="S31" i="6"/>
  <c r="T31" i="6" s="1"/>
  <c r="S33" i="6"/>
  <c r="T33" i="6" s="1"/>
  <c r="S34" i="6"/>
  <c r="T34" i="6" s="1"/>
  <c r="S37" i="6"/>
  <c r="T37" i="6" s="1"/>
  <c r="K38" i="6"/>
  <c r="K46" i="6"/>
  <c r="K47" i="6"/>
  <c r="S11" i="6"/>
  <c r="T11" i="6" s="1"/>
  <c r="S23" i="6"/>
  <c r="T23" i="6" s="1"/>
  <c r="S38" i="6"/>
  <c r="T38" i="6" s="1"/>
  <c r="S47" i="6"/>
  <c r="T47" i="6" s="1"/>
  <c r="K9" i="6"/>
  <c r="S10" i="6"/>
  <c r="T10" i="6" s="1"/>
  <c r="S12" i="6"/>
  <c r="T12" i="6" s="1"/>
  <c r="S13" i="6"/>
  <c r="T13" i="6" s="1"/>
  <c r="S16" i="6"/>
  <c r="T16" i="6" s="1"/>
  <c r="S17" i="6"/>
  <c r="T17" i="6" s="1"/>
  <c r="K20" i="6"/>
  <c r="S21" i="6"/>
  <c r="T21" i="6" s="1"/>
  <c r="K24" i="6"/>
  <c r="S25" i="6"/>
  <c r="T25" i="6" s="1"/>
  <c r="K28" i="6"/>
  <c r="S29" i="6"/>
  <c r="T29" i="6" s="1"/>
  <c r="S32" i="6"/>
  <c r="T32" i="6" s="1"/>
  <c r="S35" i="6"/>
  <c r="T35" i="6" s="1"/>
  <c r="S36" i="6"/>
  <c r="T36" i="6" s="1"/>
  <c r="S40" i="6"/>
  <c r="T40" i="6" s="1"/>
  <c r="K41" i="6"/>
  <c r="K49" i="6"/>
  <c r="K50" i="6"/>
  <c r="Q51" i="6"/>
  <c r="K6" i="6"/>
  <c r="S7" i="6"/>
  <c r="T7" i="6" s="1"/>
  <c r="S41" i="6"/>
  <c r="T41" i="6" s="1"/>
  <c r="S50" i="6"/>
  <c r="T50" i="6" s="1"/>
  <c r="S6" i="6"/>
  <c r="T6" i="6" s="1"/>
  <c r="S9" i="6"/>
  <c r="T9" i="6" s="1"/>
  <c r="K12" i="6"/>
  <c r="S18" i="6"/>
  <c r="T18" i="6" s="1"/>
  <c r="S20" i="6"/>
  <c r="T20" i="6" s="1"/>
  <c r="S22" i="6"/>
  <c r="T22" i="6" s="1"/>
  <c r="S24" i="6"/>
  <c r="T24" i="6" s="1"/>
  <c r="S26" i="6"/>
  <c r="T26" i="6" s="1"/>
  <c r="S28" i="6"/>
  <c r="T28" i="6" s="1"/>
  <c r="K35" i="6"/>
  <c r="K37" i="6"/>
  <c r="K40" i="6"/>
  <c r="S46" i="6"/>
  <c r="T46" i="6" s="1"/>
  <c r="S49" i="6"/>
  <c r="T49" i="6" s="1"/>
  <c r="K14" i="6"/>
  <c r="K16" i="6"/>
  <c r="K30" i="6"/>
  <c r="K33" i="6"/>
  <c r="K5" i="6"/>
  <c r="S5" i="6"/>
  <c r="T5" i="6" s="1"/>
  <c r="K7" i="6"/>
  <c r="K8" i="6"/>
  <c r="K10" i="6"/>
  <c r="K11" i="6"/>
  <c r="K13" i="6"/>
  <c r="K15" i="6"/>
  <c r="K17" i="6"/>
  <c r="K19" i="6"/>
  <c r="K21" i="6"/>
  <c r="K23" i="6"/>
  <c r="K25" i="6"/>
  <c r="K27" i="6"/>
  <c r="K29" i="6"/>
  <c r="K31" i="6"/>
  <c r="K32" i="6"/>
  <c r="K34" i="6"/>
  <c r="K36" i="6"/>
  <c r="K8" i="5"/>
  <c r="S24" i="5"/>
  <c r="T24" i="5" s="1"/>
  <c r="S8" i="5"/>
  <c r="T8" i="5" s="1"/>
  <c r="K20" i="5"/>
  <c r="K10" i="5"/>
  <c r="S29" i="5"/>
  <c r="T29" i="5" s="1"/>
  <c r="S45" i="5"/>
  <c r="T45" i="5" s="1"/>
  <c r="S53" i="5"/>
  <c r="T53" i="5" s="1"/>
  <c r="S14" i="5"/>
  <c r="T14" i="5" s="1"/>
  <c r="S18" i="5"/>
  <c r="T18" i="5" s="1"/>
  <c r="K7" i="5"/>
  <c r="S9" i="5"/>
  <c r="T9" i="5" s="1"/>
  <c r="S25" i="5"/>
  <c r="T25" i="5" s="1"/>
  <c r="S33" i="5"/>
  <c r="T33" i="5" s="1"/>
  <c r="S41" i="5"/>
  <c r="T41" i="5" s="1"/>
  <c r="S49" i="5"/>
  <c r="T49" i="5" s="1"/>
  <c r="S7" i="5"/>
  <c r="T7" i="5" s="1"/>
  <c r="K12" i="5"/>
  <c r="K16" i="5"/>
  <c r="S26" i="5"/>
  <c r="T26" i="5" s="1"/>
  <c r="K31" i="5"/>
  <c r="S34" i="5"/>
  <c r="T34" i="5" s="1"/>
  <c r="K35" i="5"/>
  <c r="S36" i="5"/>
  <c r="T36" i="5" s="1"/>
  <c r="K37" i="5"/>
  <c r="S42" i="5"/>
  <c r="T42" i="5" s="1"/>
  <c r="K43" i="5"/>
  <c r="S46" i="5"/>
  <c r="T46" i="5" s="1"/>
  <c r="K47" i="5"/>
  <c r="S50" i="5"/>
  <c r="T50" i="5" s="1"/>
  <c r="K51" i="5"/>
  <c r="S23" i="5"/>
  <c r="T23" i="5" s="1"/>
  <c r="S5" i="5"/>
  <c r="T5" i="5" s="1"/>
  <c r="K6" i="5"/>
  <c r="S12" i="5"/>
  <c r="T12" i="5" s="1"/>
  <c r="S16" i="5"/>
  <c r="T16" i="5" s="1"/>
  <c r="S21" i="5"/>
  <c r="T21" i="5" s="1"/>
  <c r="S27" i="5"/>
  <c r="T27" i="5" s="1"/>
  <c r="S31" i="5"/>
  <c r="T31" i="5" s="1"/>
  <c r="S35" i="5"/>
  <c r="T35" i="5" s="1"/>
  <c r="S37" i="5"/>
  <c r="T37" i="5" s="1"/>
  <c r="S43" i="5"/>
  <c r="T43" i="5" s="1"/>
  <c r="S47" i="5"/>
  <c r="T47" i="5" s="1"/>
  <c r="S51" i="5"/>
  <c r="T51" i="5" s="1"/>
  <c r="K19" i="5"/>
  <c r="Q54" i="5"/>
  <c r="S10" i="5"/>
  <c r="T10" i="5" s="1"/>
  <c r="S11" i="5"/>
  <c r="T11" i="5" s="1"/>
  <c r="S15" i="5"/>
  <c r="T15" i="5" s="1"/>
  <c r="K21" i="5"/>
  <c r="K27" i="5"/>
  <c r="S30" i="5"/>
  <c r="T30" i="5" s="1"/>
  <c r="S6" i="5"/>
  <c r="T6" i="5" s="1"/>
  <c r="S13" i="5"/>
  <c r="T13" i="5" s="1"/>
  <c r="K14" i="5"/>
  <c r="S17" i="5"/>
  <c r="T17" i="5" s="1"/>
  <c r="K18" i="5"/>
  <c r="S22" i="5"/>
  <c r="T22" i="5" s="1"/>
  <c r="K25" i="5"/>
  <c r="S28" i="5"/>
  <c r="T28" i="5" s="1"/>
  <c r="K29" i="5"/>
  <c r="S32" i="5"/>
  <c r="T32" i="5" s="1"/>
  <c r="K33" i="5"/>
  <c r="S40" i="5"/>
  <c r="T40" i="5" s="1"/>
  <c r="K41" i="5"/>
  <c r="S44" i="5"/>
  <c r="T44" i="5" s="1"/>
  <c r="K45" i="5"/>
  <c r="S48" i="5"/>
  <c r="T48" i="5" s="1"/>
  <c r="K49" i="5"/>
  <c r="S52" i="5"/>
  <c r="T52" i="5" s="1"/>
  <c r="K53" i="5"/>
  <c r="S19" i="5"/>
  <c r="T19" i="5" s="1"/>
  <c r="K23" i="5"/>
  <c r="K5" i="5"/>
  <c r="K13" i="5"/>
  <c r="K15" i="5"/>
  <c r="K17" i="5"/>
  <c r="K22" i="5"/>
  <c r="K26" i="5"/>
  <c r="K28" i="5"/>
  <c r="K30" i="5"/>
  <c r="K32" i="5"/>
  <c r="K34" i="5"/>
  <c r="K36" i="5"/>
  <c r="K40" i="5"/>
  <c r="K42" i="5"/>
  <c r="K44" i="5"/>
  <c r="K46" i="5"/>
  <c r="K48" i="5"/>
  <c r="K50" i="5"/>
  <c r="K52" i="5"/>
  <c r="K30" i="4"/>
  <c r="K35" i="4"/>
  <c r="S31" i="4"/>
  <c r="T31" i="4" s="1"/>
  <c r="K32" i="4"/>
  <c r="K29" i="4"/>
  <c r="S33" i="4"/>
  <c r="T33" i="4" s="1"/>
  <c r="K18" i="4"/>
  <c r="S30" i="4"/>
  <c r="T30" i="4" s="1"/>
  <c r="S29" i="4"/>
  <c r="T29" i="4" s="1"/>
  <c r="K31" i="4"/>
  <c r="K33" i="4"/>
  <c r="S16" i="4"/>
  <c r="T16" i="4" s="1"/>
  <c r="K8" i="4"/>
  <c r="S18" i="4"/>
  <c r="T18" i="4" s="1"/>
  <c r="K16" i="4"/>
  <c r="K17" i="4"/>
  <c r="S17" i="4"/>
  <c r="T17" i="4" s="1"/>
  <c r="K13" i="4"/>
  <c r="S19" i="4"/>
  <c r="T19" i="4" s="1"/>
  <c r="S34" i="4"/>
  <c r="T34" i="4" s="1"/>
  <c r="S37" i="4"/>
  <c r="T37" i="4" s="1"/>
  <c r="S44" i="4"/>
  <c r="T44" i="4" s="1"/>
  <c r="S8" i="4"/>
  <c r="T8" i="4" s="1"/>
  <c r="K12" i="4"/>
  <c r="S22" i="4"/>
  <c r="T22" i="4" s="1"/>
  <c r="S25" i="4"/>
  <c r="T25" i="4" s="1"/>
  <c r="K45" i="4"/>
  <c r="K6" i="4"/>
  <c r="K10" i="4"/>
  <c r="K14" i="4"/>
  <c r="S23" i="4"/>
  <c r="T23" i="4" s="1"/>
  <c r="S26" i="4"/>
  <c r="T26" i="4" s="1"/>
  <c r="S38" i="4"/>
  <c r="T38" i="4" s="1"/>
  <c r="S40" i="4"/>
  <c r="T40" i="4" s="1"/>
  <c r="K47" i="4"/>
  <c r="S14" i="4"/>
  <c r="T14" i="4" s="1"/>
  <c r="S20" i="4"/>
  <c r="T20" i="4" s="1"/>
  <c r="S27" i="4"/>
  <c r="T27" i="4" s="1"/>
  <c r="S39" i="4"/>
  <c r="T39" i="4" s="1"/>
  <c r="K41" i="4"/>
  <c r="K43" i="4"/>
  <c r="S47" i="4"/>
  <c r="T47" i="4" s="1"/>
  <c r="K48" i="4"/>
  <c r="S10" i="4"/>
  <c r="T10" i="4" s="1"/>
  <c r="S11" i="4"/>
  <c r="T11" i="4" s="1"/>
  <c r="S15" i="4"/>
  <c r="T15" i="4" s="1"/>
  <c r="S21" i="4"/>
  <c r="T21" i="4" s="1"/>
  <c r="S24" i="4"/>
  <c r="T24" i="4" s="1"/>
  <c r="S28" i="4"/>
  <c r="T28" i="4" s="1"/>
  <c r="S36" i="4"/>
  <c r="T36" i="4" s="1"/>
  <c r="K44" i="4"/>
  <c r="Q49" i="4"/>
  <c r="S12" i="4"/>
  <c r="T12" i="4" s="1"/>
  <c r="S13" i="4"/>
  <c r="T13" i="4" s="1"/>
  <c r="K15" i="4"/>
  <c r="K20" i="4"/>
  <c r="K22" i="4"/>
  <c r="K25" i="4"/>
  <c r="K27" i="4"/>
  <c r="K34" i="4"/>
  <c r="K37" i="4"/>
  <c r="K39" i="4"/>
  <c r="S41" i="4"/>
  <c r="T41" i="4" s="1"/>
  <c r="S43" i="4"/>
  <c r="T43" i="4" s="1"/>
  <c r="S45" i="4"/>
  <c r="T45" i="4" s="1"/>
  <c r="S48" i="4"/>
  <c r="T48" i="4" s="1"/>
  <c r="S5" i="4"/>
  <c r="T5" i="4" s="1"/>
  <c r="K7" i="4"/>
  <c r="S6" i="4"/>
  <c r="T6" i="4" s="1"/>
  <c r="S7" i="4"/>
  <c r="T7" i="4" s="1"/>
  <c r="S9" i="4"/>
  <c r="T9" i="4" s="1"/>
  <c r="K11" i="4"/>
  <c r="K19" i="4"/>
  <c r="K21" i="4"/>
  <c r="K23" i="4"/>
  <c r="K24" i="4"/>
  <c r="K26" i="4"/>
  <c r="K28" i="4"/>
  <c r="K36" i="4"/>
  <c r="K38" i="4"/>
  <c r="K40" i="4"/>
  <c r="K5" i="4"/>
  <c r="T14" i="1"/>
  <c r="S8" i="1"/>
  <c r="S16" i="1"/>
  <c r="T16" i="1" s="1"/>
  <c r="S24" i="1"/>
  <c r="T24" i="1" s="1"/>
  <c r="S28" i="1"/>
  <c r="S36" i="1"/>
  <c r="T36" i="1" s="1"/>
  <c r="S44" i="1"/>
  <c r="T44" i="1" s="1"/>
  <c r="K12" i="1"/>
  <c r="K40" i="1"/>
  <c r="Q46" i="1"/>
  <c r="T39" i="1"/>
  <c r="S6" i="1"/>
  <c r="T6" i="1" s="1"/>
  <c r="S14" i="1"/>
  <c r="S18" i="1"/>
  <c r="T18" i="1" s="1"/>
  <c r="S22" i="1"/>
  <c r="T22" i="1" s="1"/>
  <c r="S30" i="1"/>
  <c r="T30" i="1" s="1"/>
  <c r="S38" i="1"/>
  <c r="T38" i="1" s="1"/>
  <c r="S42" i="1"/>
  <c r="T42" i="1" s="1"/>
  <c r="T10" i="1"/>
  <c r="T26" i="1"/>
  <c r="S20" i="1"/>
  <c r="T20" i="1" s="1"/>
  <c r="S32" i="1"/>
  <c r="T32" i="1" s="1"/>
  <c r="T19" i="1"/>
  <c r="T31" i="1"/>
  <c r="S7" i="1"/>
  <c r="T7" i="1" s="1"/>
  <c r="S15" i="1"/>
  <c r="T15" i="1" s="1"/>
  <c r="S23" i="1"/>
  <c r="T23" i="1" s="1"/>
  <c r="S27" i="1"/>
  <c r="T27" i="1" s="1"/>
  <c r="S35" i="1"/>
  <c r="T35" i="1" s="1"/>
  <c r="S39" i="1"/>
  <c r="S43" i="1"/>
  <c r="T43" i="1" s="1"/>
  <c r="T8" i="1"/>
  <c r="T28" i="1"/>
  <c r="T40" i="1"/>
  <c r="T9" i="1"/>
  <c r="T13" i="1"/>
  <c r="T17" i="1"/>
  <c r="T21" i="1"/>
  <c r="T25" i="1"/>
  <c r="T29" i="1"/>
  <c r="T33" i="1"/>
  <c r="T37" i="1"/>
  <c r="T41" i="1"/>
  <c r="T45" i="1"/>
  <c r="K41" i="8" l="1"/>
  <c r="T51" i="6"/>
  <c r="T54" i="5"/>
  <c r="K54" i="5" s="1"/>
  <c r="T49" i="4"/>
  <c r="F49" i="4" s="1"/>
  <c r="T46" i="1"/>
  <c r="F46" i="1" s="1"/>
  <c r="F51" i="6" l="1"/>
  <c r="K51" i="6"/>
  <c r="F54" i="5"/>
  <c r="K49" i="4"/>
  <c r="K46" i="1"/>
</calcChain>
</file>

<file path=xl/comments1.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8" authorId="0">
      <text>
        <r>
          <rPr>
            <b/>
            <sz val="9"/>
            <color indexed="81"/>
            <rFont val="Tahoma"/>
            <charset val="1"/>
          </rPr>
          <t>Note définitive attribuée par le jury (au demi point près)</t>
        </r>
      </text>
    </comment>
  </commentList>
</comments>
</file>

<file path=xl/comments2.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1" authorId="0">
      <text>
        <r>
          <rPr>
            <b/>
            <sz val="9"/>
            <color indexed="81"/>
            <rFont val="Tahoma"/>
            <charset val="1"/>
          </rPr>
          <t>Note définitive attribuée par le jury (au demi point près)</t>
        </r>
      </text>
    </comment>
  </commentList>
</comments>
</file>

<file path=xl/comments3.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6" authorId="0">
      <text>
        <r>
          <rPr>
            <b/>
            <sz val="9"/>
            <color indexed="81"/>
            <rFont val="Tahoma"/>
            <charset val="1"/>
          </rPr>
          <t>Note définitive attribuée par le jury (au demi point près)</t>
        </r>
      </text>
    </comment>
  </commentList>
</comments>
</file>

<file path=xl/comments4.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3" authorId="0">
      <text>
        <r>
          <rPr>
            <b/>
            <sz val="9"/>
            <color indexed="81"/>
            <rFont val="Tahoma"/>
            <charset val="1"/>
          </rPr>
          <t>Note définitive attribuée par le jury (au demi point près)</t>
        </r>
      </text>
    </comment>
  </commentList>
</comments>
</file>

<file path=xl/comments5.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3" authorId="0">
      <text>
        <r>
          <rPr>
            <b/>
            <sz val="9"/>
            <color indexed="81"/>
            <rFont val="Tahoma"/>
            <charset val="1"/>
          </rPr>
          <t>Note définitive attribuée par le jury (au demi point près)</t>
        </r>
      </text>
    </comment>
  </commentList>
</comments>
</file>

<file path=xl/sharedStrings.xml><?xml version="1.0" encoding="utf-8"?>
<sst xmlns="http://schemas.openxmlformats.org/spreadsheetml/2006/main" count="544" uniqueCount="272">
  <si>
    <t>O7 - Imaginer une solution, répondre à un besoin</t>
  </si>
  <si>
    <t>Le besoin relatif au projet est identifié</t>
  </si>
  <si>
    <t>Les fonctions principales du projet sont identifiées</t>
  </si>
  <si>
    <t>Les critères du cahier des charges du projet sont décodés</t>
  </si>
  <si>
    <t>Une démarche d'analyse du problème est mise en oeuvre</t>
  </si>
  <si>
    <t>Des pratiques de travail collaboratives sont mises en oeuvre</t>
  </si>
  <si>
    <t>Une recherche systématique de produit innovant est effectuée</t>
  </si>
  <si>
    <t>Les procédés de mise en oeuvre sont choisis et justifiés</t>
  </si>
  <si>
    <t>O8 - Valider des solutions techniques</t>
  </si>
  <si>
    <t>Les variables des modèles sont identifiées</t>
  </si>
  <si>
    <t>Leurs influences respectives sont décrites</t>
  </si>
  <si>
    <t>Les scénarios de simulation sont appliqués</t>
  </si>
  <si>
    <t>Les conditions de l'essai sont identifiées et justifiées</t>
  </si>
  <si>
    <t>Les observations et mesures sont méthodiquement menées</t>
  </si>
  <si>
    <t>Les incertitudes sont estimées</t>
  </si>
  <si>
    <t>L'interprétation des résultats est cohérente</t>
  </si>
  <si>
    <t>Une démarche d'analyse de la structure est mise en oeuvre</t>
  </si>
  <si>
    <t>O9 - Gérer la vie du produit</t>
  </si>
  <si>
    <t>Un bilan des performances de la construction existante est établi</t>
  </si>
  <si>
    <t>Les besoins de l'usager sont traduits en solutions technologiques</t>
  </si>
  <si>
    <t>Le contexte normatif est précisé</t>
  </si>
  <si>
    <t>Une réalisation permet de constater les améliorations attendues</t>
  </si>
  <si>
    <t>L'adaptabilité de la construction rénovée est prise en compte</t>
  </si>
  <si>
    <t>Une investigation est réalisée</t>
  </si>
  <si>
    <t>Les désordres et leurs causes sont identifiés</t>
  </si>
  <si>
    <t>Des solutions de remédiation sont envisagées</t>
  </si>
  <si>
    <t>Une procédure de valorisation des produits est proposée</t>
  </si>
  <si>
    <t xml:space="preserve">Compétences évaluées </t>
  </si>
  <si>
    <t xml:space="preserve">Indicateurs d'évaluation </t>
  </si>
  <si>
    <t xml:space="preserve">non </t>
  </si>
  <si>
    <t>Coef</t>
  </si>
  <si>
    <t xml:space="preserve">CO7-1 </t>
  </si>
  <si>
    <t>Participer à une étude architecturale dans une démarche de développement durable</t>
  </si>
  <si>
    <t>Les principaux points de vigilance (économiques, développement durable, intégration en site) relatifs au projet sont identifiés</t>
  </si>
  <si>
    <t xml:space="preserve">CO7-2 </t>
  </si>
  <si>
    <t>Proposer et choisir des solutions techniques répondant aux contraintes et attentes d'une construction</t>
  </si>
  <si>
    <t>Les moyens conventionnels de représentation des solutions sont correctement utilisés (croquis, schémas, etc.)</t>
  </si>
  <si>
    <t>Les contraintes de normes, propriété industrielle et brevets sont identifiées</t>
  </si>
  <si>
    <t>Les solutions techniques proposées sont pertinentes des points de vue développement durable et économique</t>
  </si>
  <si>
    <t>Les caractéristiques comportementales des solutions retenues répondent au cahier des charges</t>
  </si>
  <si>
    <t>Les choix sont explicités dans une démarche d'analyse globale de réponse au cahier des charges</t>
  </si>
  <si>
    <t>CO7-3</t>
  </si>
  <si>
    <t xml:space="preserve"> Concevoir une organisation de réalisation</t>
  </si>
  <si>
    <t>Le phasage des opérations de réalisation est réaliste, le chemin critique est identifié</t>
  </si>
  <si>
    <t>La logistique de réalisation répond aux contraintes techniques et de site du chantier</t>
  </si>
  <si>
    <t>Les impacts environnementaux sont identifiés, des solutions de limitation sont proposées</t>
  </si>
  <si>
    <t xml:space="preserve">C08-1 </t>
  </si>
  <si>
    <t>Simuler un comportement structurel, thermique et acoustique de tout ou partie d'une construction</t>
  </si>
  <si>
    <t xml:space="preserve">CO8.2 </t>
  </si>
  <si>
    <t>Analyser les résultats issus de simulations ou d'essais de laboratoire</t>
  </si>
  <si>
    <t>Les résultats de la simulation et les mesures sont corrélés (validation des modèles)</t>
  </si>
  <si>
    <t xml:space="preserve">CO8.3 </t>
  </si>
  <si>
    <t>Analyser et valider les choix structurels et de confort</t>
  </si>
  <si>
    <t>Les écarts entre les performances attendues et celles consécutives aux choix effectués sont établis</t>
  </si>
  <si>
    <t xml:space="preserve">CO9.1 </t>
  </si>
  <si>
    <t>Améliorer les performances d'une construction des points de vue énergétique, domotique et informationnel</t>
  </si>
  <si>
    <t>CO9.2</t>
  </si>
  <si>
    <t xml:space="preserve"> Identifier les causes de désordres dans une construction</t>
  </si>
  <si>
    <t xml:space="preserve">CO9.3 </t>
  </si>
  <si>
    <t>Valoriser la fin de vie du produit : déconstruction, gestion des déchets, valorisation des produits</t>
  </si>
  <si>
    <t>Une analyse de cycle de vie de tout ou partie d'une construction est menée</t>
  </si>
  <si>
    <t>Les contraintes normatives (au sens du développement durable) sont répertoriées</t>
  </si>
  <si>
    <t>/20</t>
  </si>
  <si>
    <t>Evaluation</t>
  </si>
  <si>
    <t>x</t>
  </si>
  <si>
    <t>err</t>
  </si>
  <si>
    <t>ev</t>
  </si>
  <si>
    <t>xx</t>
  </si>
  <si>
    <t>note</t>
  </si>
  <si>
    <t>coef</t>
  </si>
  <si>
    <t>Messages d'erreur</t>
  </si>
  <si>
    <t>Seule UNE case d'évaluation peut être cochée</t>
  </si>
  <si>
    <t>Messages d'alerte</t>
  </si>
  <si>
    <t>def</t>
  </si>
  <si>
    <t>La saisie des cases d'évaluation contient une(des) erreur(s) !</t>
  </si>
  <si>
    <t>L'ensemble des compétences évaluées doit représenter plus de 50% de points de coefficient !</t>
  </si>
  <si>
    <r>
      <t>Si la compétence doit être évaluée (case "</t>
    </r>
    <r>
      <rPr>
        <i/>
        <sz val="11"/>
        <color theme="1"/>
        <rFont val="Calibri"/>
        <family val="2"/>
        <scheme val="minor"/>
      </rPr>
      <t>non</t>
    </r>
    <r>
      <rPr>
        <sz val="11"/>
        <color theme="1"/>
        <rFont val="Calibri"/>
        <family val="2"/>
        <scheme val="minor"/>
      </rPr>
      <t xml:space="preserve">" vide), alors une </t>
    </r>
    <r>
      <rPr>
        <b/>
        <sz val="11"/>
        <color theme="1"/>
        <rFont val="Calibri"/>
        <family val="2"/>
        <scheme val="minor"/>
      </rPr>
      <t>case d'évaluation</t>
    </r>
    <r>
      <rPr>
        <sz val="11"/>
        <color theme="1"/>
        <rFont val="Calibri"/>
        <family val="2"/>
        <scheme val="minor"/>
      </rPr>
      <t xml:space="preserve"> doit être cochée.</t>
    </r>
  </si>
  <si>
    <r>
      <t xml:space="preserve">Note :
</t>
    </r>
    <r>
      <rPr>
        <sz val="10"/>
        <color rgb="FFC00000"/>
        <rFont val="Calibri"/>
        <family val="2"/>
        <scheme val="minor"/>
      </rPr>
      <t>(calculée)</t>
    </r>
  </si>
  <si>
    <r>
      <t xml:space="preserve">Note :
</t>
    </r>
    <r>
      <rPr>
        <sz val="10"/>
        <color rgb="FFC00000"/>
        <rFont val="Calibri"/>
        <family val="2"/>
        <scheme val="minor"/>
      </rPr>
      <t>(jury)</t>
    </r>
  </si>
  <si>
    <t>Messages</t>
  </si>
  <si>
    <t>v</t>
  </si>
  <si>
    <t>Fiche d’évaluation</t>
  </si>
  <si>
    <t>Titre et description sommaire du projet :</t>
  </si>
  <si>
    <t>Travail demandé au candidat :</t>
  </si>
  <si>
    <t>Données fournies au candidat :</t>
  </si>
  <si>
    <t>Résultats obtenus :</t>
  </si>
  <si>
    <t xml:space="preserve">Prénom du candidat : </t>
  </si>
  <si>
    <t>Session :</t>
  </si>
  <si>
    <t xml:space="preserve">Nom du candidat : </t>
  </si>
  <si>
    <t>Etablissement :</t>
  </si>
  <si>
    <t>Appréciations :</t>
  </si>
  <si>
    <t>Noms et prénoms des examinateurs, signatures et date :</t>
  </si>
  <si>
    <t>Identifier et justifier un problème
technique à partir de l’analyse
globale d’un système (approche
« matière - énergie - information »)</t>
  </si>
  <si>
    <t>Le besoin relatif au projet est identifié et justifié</t>
  </si>
  <si>
    <t>La démarche d'analyse du problème est pertinente</t>
  </si>
  <si>
    <t>Les principaux points de vigilance relatifs au projet sont identifiés</t>
  </si>
  <si>
    <t>Les grandes étapes d'une démarche de créativité sont franchies de manière cohérente</t>
  </si>
  <si>
    <t>Les solutions techniques proposées sont pertinentes</t>
  </si>
  <si>
    <t>Les caractéristiques comportementales de la solution retenue répondent au cahier des charges</t>
  </si>
  <si>
    <t>Les choix sont explicités et la solution justifiée en regard des paramètres choisis</t>
  </si>
  <si>
    <t>La démarche de création est rationnelle</t>
  </si>
  <si>
    <t>Les contraintes fonctionnelles sont traduites de manière
complète</t>
  </si>
  <si>
    <t>Les formes et dimensions sont compatibles avec le principe de réalisation, le matériau choisi et les contraintes subies</t>
  </si>
  <si>
    <t>CO7-4</t>
  </si>
  <si>
    <t>Définir, à l’aide d’un modeleur numérique, les modifications d'un mécanisme à partir des contraintes fonctionnelles</t>
  </si>
  <si>
    <t>Les modifications respectent les contraintes fonctionnelles</t>
  </si>
  <si>
    <t>La procédure de modification est rationnelle</t>
  </si>
  <si>
    <t>Paramétrer un logiciel de simulation mécanique pour obtenir les caractéristiques d'une loi d'entrée/ sortie d'un mécanisme simple</t>
  </si>
  <si>
    <t>Les paramètres saisis sont réalistes</t>
  </si>
  <si>
    <t>Interpréter les résultats d'une simulation mécanique pour valider une solution ou modifier une pièce ou un mécanisme</t>
  </si>
  <si>
    <t>Les scénarios de simulation sont identifiés</t>
  </si>
  <si>
    <t>Les conséquences sur le mécanisme sont identifiées</t>
  </si>
  <si>
    <t>Les modifications proposées sont pertinentes</t>
  </si>
  <si>
    <t>Mettre en oeuvre un protocole d’essais et de mesures, interpréter les résultats</t>
  </si>
  <si>
    <t>Le protocole est adapté à l'objectif</t>
  </si>
  <si>
    <t>CO8.4</t>
  </si>
  <si>
    <t>Comparer et interpréter le résultat d'une simulation d'un comportement mécanique avec un comportement réel</t>
  </si>
  <si>
    <t>Les résultats de la simulation et les mesures sont corrélés</t>
  </si>
  <si>
    <t>L'analyse des écarts est méthodique</t>
  </si>
  <si>
    <t>Expérimenter des procédés pour caractériser les paramètres de transformation de la matière et leurs conséquences sur la définition et l’obtention de pièces</t>
  </si>
  <si>
    <t>Les paramètres significatifs à observer sont identifiés</t>
  </si>
  <si>
    <t>Des conséquences pertinentes sont identifiées</t>
  </si>
  <si>
    <t>Réaliser et valider un prototype obtenu par rapport à tout ou partie du cahier des charges initial</t>
  </si>
  <si>
    <t>Un moyen de prototypage réaliste est choisi en regard de la partie de cahier des charges à respecter</t>
  </si>
  <si>
    <t>La réalisation du prototype est conforme à une procédure valide</t>
  </si>
  <si>
    <t>Les caractéristiques à valider sont identifiées</t>
  </si>
  <si>
    <t>La corrélation des caractéristiques permet de valider le prototype par rapport au cahier des charges</t>
  </si>
  <si>
    <t>Intégrer les pièces prototypes dans le système à modifier pour valider son comportement et ses performances</t>
  </si>
  <si>
    <t>Les pièces prototypes s'insèrent dans le mécanisme</t>
  </si>
  <si>
    <t>L'essai est méthodiquement réalisé et le comportement du mécanisme relevé</t>
  </si>
  <si>
    <t>Participer à une démarche de conception dans le but de proposer plusieurs solutions possibles à un problème technique identifié, en lien avec un enjeu énergétique</t>
  </si>
  <si>
    <t>Justifier une solution retenue en intégrant les conséquences des choix sur le triptyque « matériau - énergie - information »</t>
  </si>
  <si>
    <t>Définir la structure, la constitution d'un système en fonction des caractéristiques technico-économiques
et environnementales attendues</t>
  </si>
  <si>
    <t>Définir les modifications de la structure, les choix de constituants et du type de système de gestion d'une chaîne d'énergie afin de répondre à une évolution d'un cahier des charges</t>
  </si>
  <si>
    <t>Les choix sont explicités et la solution justifiée en intégrant les conséquences sur le triptyque « matériau - énergie - information »</t>
  </si>
  <si>
    <t>Les moyens informatiques de représentation sont correctement utilisés</t>
  </si>
  <si>
    <t>La structure est correctement définie</t>
  </si>
  <si>
    <t>La solution choisie pour la gestion de l'énergie est adaptée à l'évolution du cahier des charges</t>
  </si>
  <si>
    <t>Les modifications proposées répondent à l'évolution du cahier des charges</t>
  </si>
  <si>
    <t>Le choix des constituants et l'organisation de la chaîne d'énergie est pertinent</t>
  </si>
  <si>
    <t>Le type de système de gestion de l'énergie choisi est adapté à la demande</t>
  </si>
  <si>
    <t>Les modifications respectent les contraintes du cahier des charges</t>
  </si>
  <si>
    <t>Le choix des constituants est pertinent</t>
  </si>
  <si>
    <t>Renseigner un logiciel de simulation du comportement énergétique avec les caractéristiques du système et les paramètres externes pour un point de fonctionnement donné</t>
  </si>
  <si>
    <t>Interpréter les résultats d'une simulation afin de valider une solution ou l'optimiser</t>
  </si>
  <si>
    <t>Comparer et interpréter le résultat d'une simulation d'un comportement d'un système avec un comportement réel</t>
  </si>
  <si>
    <t>Mettre en oeuvre un protocole d'essais et de mesures sur le prototype d'une chaîne d'énergie, interpréter les résultats</t>
  </si>
  <si>
    <t>Les variables du modèle sont identifiés</t>
  </si>
  <si>
    <t>Leurs influences respectives sont identifiées</t>
  </si>
  <si>
    <t>Les paramètres influents sont identifiés</t>
  </si>
  <si>
    <t>Les conséquences sur le système sont identifiées</t>
  </si>
  <si>
    <t>L'interprétation des résultats est cohérente et pertinente</t>
  </si>
  <si>
    <t>Expérimenter des procédés de stockage, de production, de transport, de transformation,
d'énergie pour aider à la conception d'une chaîne d'énergie</t>
  </si>
  <si>
    <t>Des caractéristiques pertinentes et leurs conséquences constructives sont identifiées</t>
  </si>
  <si>
    <t>Réaliser et valider un prototype obtenu en réponse à tout ou partie du cahier des charges initial</t>
  </si>
  <si>
    <t>Un type de prototype est choisi en regard de la partie de cahier des charges à respecter</t>
  </si>
  <si>
    <t>La valeur des caractéristiques mesurées permet de valider le prototype par rapport au cahier des charges</t>
  </si>
  <si>
    <t>Intégrer un prototype dans un système à modifier pour valider son comportement et ses performances</t>
  </si>
  <si>
    <t>Le prototype s'insère dans le système</t>
  </si>
  <si>
    <t>Une procédure d'essai pertinente est définie</t>
  </si>
  <si>
    <t>L'essai est méthodiquement réalisé et le comportement du système est relevé</t>
  </si>
  <si>
    <t>Décoder la notice technique d’un système, vérifier la conformité du fonctionnement</t>
  </si>
  <si>
    <t>La traduction de la notice du système permet de décrire une procédure</t>
  </si>
  <si>
    <t>Le système est installé et paramétré</t>
  </si>
  <si>
    <t>Un rapport de mise en oeuvre et d'essais est rédigé</t>
  </si>
  <si>
    <t>Les mesures sont effectuées et comparées aux caractéristiques de la notice technique</t>
  </si>
  <si>
    <t>Décoder le cahier des charges fonctionnel décrivant le besoin exprimé, identifier la fonction définie par un besoin exprimé, faire des mesures pour caractériser cette fonction et conclure sur sa conformité</t>
  </si>
  <si>
    <t>Le besoin est identifié</t>
  </si>
  <si>
    <t>La fonction est identifiée</t>
  </si>
  <si>
    <t>Une procédure pertinente est proposée et mise en oeuvre</t>
  </si>
  <si>
    <t>La fonction est caractérisée</t>
  </si>
  <si>
    <t>Un rapport de conformité est rédigé</t>
  </si>
  <si>
    <t>Le système est modélisé à l'aide de diagrammes conformes</t>
  </si>
  <si>
    <t>Les diagrammes permettant d'exprimer le principe de fonctionnement sont utilisés</t>
  </si>
  <si>
    <t>Les interactions avec la chaîne d'énergie sont identifiées</t>
  </si>
  <si>
    <t>Les constituants sont identifiés</t>
  </si>
  <si>
    <t>Rechercher et choisir une solution logicielle ou matérielle au regard de la définition d'un système</t>
  </si>
  <si>
    <t>La définition du système est exprimée correctement</t>
  </si>
  <si>
    <t>Une liste non exhaustive de solutions pertinentes est établie</t>
  </si>
  <si>
    <t>Le choix de la solution est argumenté</t>
  </si>
  <si>
    <t>Établir pour une fonction précédemment identifiée un modèle de comportement à partir de mesures faites sur le système</t>
  </si>
  <si>
    <t>Les mesures nécessaires sont effectuées</t>
  </si>
  <si>
    <t>Un modèle de comportement pertinent est établi</t>
  </si>
  <si>
    <t>Les paramètres du modèle sont renseignés pour limiter les écarts avec les mesures</t>
  </si>
  <si>
    <t>Le modèle de comportement est complété si nécessaire</t>
  </si>
  <si>
    <t>Traduire sous forme graphique l'architecture de la chaîne d'information identifiée pour un système et définir les paramètres d'utilisation du simulateur</t>
  </si>
  <si>
    <t>La chaîne d'information est modélisée par des diagrammes adaptés (SysML)</t>
  </si>
  <si>
    <t>Le diagramme « états/transitions » est programmé</t>
  </si>
  <si>
    <t>Le diagramme paramétrique est renseigné</t>
  </si>
  <si>
    <t>Identifier les variables simulées et mesurées sur un système pour valider le choix d'une solution</t>
  </si>
  <si>
    <t>Les grandeurs caractéristiques du système simulé sont identifiées</t>
  </si>
  <si>
    <t>Les variables caractéristiques du système mesuré sont identifiées</t>
  </si>
  <si>
    <t>Les paramètres du système simulé sont affinés pour réduire les écarts avec le système réel</t>
  </si>
  <si>
    <t>Les conditions de simulation sont argumentées pour valider le choix d'une solution</t>
  </si>
  <si>
    <t>CO9.4</t>
  </si>
  <si>
    <t>Utiliser les outils adaptés pour planifier un projet (diagramme de Gantt, chemin critique, données économiques, réunions de projet)</t>
  </si>
  <si>
    <t>Le cahier des charges fonctionnel est analysé et reformulé</t>
  </si>
  <si>
    <t>Les données économiques sont identifiées</t>
  </si>
  <si>
    <t>Les chemins critiques sont mis en évidence et les dates de réunions de projet sont fixées</t>
  </si>
  <si>
    <t>Installer, configurer et instrumenter un système réel. Mettre en oeuvre la chaîne d'acquisition puis acquérir, traiter, transmettre et restituer l'information</t>
  </si>
  <si>
    <t>La notice du système est décodée</t>
  </si>
  <si>
    <t>Les grandeurs caractéristiques sont identifiées et le système est instrumenté de manière adaptée</t>
  </si>
  <si>
    <t>Les grandeurs sont acquises, traitées et transmises</t>
  </si>
  <si>
    <t>Les contraintes temporelles et fréquentielles sont respectées, l'information est restituée</t>
  </si>
  <si>
    <t>Rechercher des évolutions de constituants dans le cadre d'une démarche de veille technologique, analyser la structure d'un système pour intervenir sur les constituants dans le cadre d'une opération de maintenance</t>
  </si>
  <si>
    <t>Une veille technologique est effectuée et une liste non exhaustive de l'évolution des constituants est établie</t>
  </si>
  <si>
    <t>Les procédures adaptées d'intervention sur les constituants sont proposées</t>
  </si>
  <si>
    <t>L'intervention de maintenance sur le système est planifiée et la continuité de service assurée</t>
  </si>
  <si>
    <t>Le rapport de maintenance est établi</t>
  </si>
  <si>
    <t>Le nouveau cahier des charges fonctionnel est décodé et traduit en proposition d'action</t>
  </si>
  <si>
    <t>Les contraintes socio-économiques sont identifiées</t>
  </si>
  <si>
    <t>Des constituants sont choisis et justifiés</t>
  </si>
  <si>
    <t>Un diagramme de Gantt est établi</t>
  </si>
  <si>
    <t>Le prototypage rapide de la solution est organisé</t>
  </si>
  <si>
    <t>Rechercher et choisir de nouveaux constituants d'un système (ou d'un projet finalisé) au regard d'évolutions technologiques, socioéconomiques spécifiées dans un cahier des charges
Organiser le projet permettant d'élaborer une maquette de la solution choisie</t>
  </si>
  <si>
    <t>Exprimer le principe de fonctionnement d'un système à partir des diagrammes SysML pertinents
Repérer les constituants de la chaîne d'énergie et d'information</t>
  </si>
  <si>
    <t>Définir, à l’aide d’un modeleur numérique, les formes et dimensions d'une pièce d'un mécanisme à partir des contraintes fonctionnelles, de son principe de réalisation et de son matériau</t>
  </si>
  <si>
    <t>Proposer des solutions à un problème technique identifié en participant à des démarches de créativité
Choisir et justifier la solution retenue</t>
  </si>
  <si>
    <t>k</t>
  </si>
  <si>
    <t>O1 - Caractériser des systèmes privilégiant un usage raisonné du point de vue développement durable</t>
  </si>
  <si>
    <t xml:space="preserve">CO1-1 </t>
  </si>
  <si>
    <t>Justifier les choix des matériaux, des structures d’un système et les énergies mises en oeuvre dans une approche de développement durable</t>
  </si>
  <si>
    <t>Justifier le choix d’une solution selon des contraintes d’ergonomie et d’effets sur la santé de l’homme et du vivant</t>
  </si>
  <si>
    <t xml:space="preserve">CO1-2 </t>
  </si>
  <si>
    <t>La justification des propriétés phusico-chimiques, mécaniques ou thermiques des matériaux est claire et concise</t>
  </si>
  <si>
    <t>Les coûts relatifs, la disponibilité et les impacts environnementaux des matériaux sont évoqués</t>
  </si>
  <si>
    <t>La relation entre la morphologie des structures et les moyens de réalisation est explicitée de manière claire et concise</t>
  </si>
  <si>
    <t>La morphologie des structures est justifiée par l'usage et le comportement mécanique</t>
  </si>
  <si>
    <t>Le choix des énergies mises en œuvre est justifié, l'efficacité énergétique est évoquée</t>
  </si>
  <si>
    <t>La justification des paramètres de confort et la réponse apportée par le système est abordée</t>
  </si>
  <si>
    <t>Les contraintes de sécurité sont signalées</t>
  </si>
  <si>
    <t>La prévention des conséquences prévisibles sur la santé est expliquée</t>
  </si>
  <si>
    <t>O2 - Identifier les éléments permettant la limitation de l'impact environnemental d'un système et de ses constituants</t>
  </si>
  <si>
    <t xml:space="preserve">C02-1 </t>
  </si>
  <si>
    <t xml:space="preserve">CO2.2 </t>
  </si>
  <si>
    <t>Identifier les flux et la forme de l’énergie, caractériser ses transformations et/ou modulations et estimer l’efficacité énergétique globale d’un système</t>
  </si>
  <si>
    <t>Justifier les solutions constructives d’un système au regard des impacts environnementaux et économiques engendrés tout au long de son cycle de vie</t>
  </si>
  <si>
    <t>Les flux d'énergie sont décrits</t>
  </si>
  <si>
    <t>La forme de l'énergie est précisée</t>
  </si>
  <si>
    <t>Les caractéristiques des transformations ou modulations sont précisées</t>
  </si>
  <si>
    <t>La quantification de l'efficacité énergétique globale est précisée</t>
  </si>
  <si>
    <t>Les solutions constructives sont identifées</t>
  </si>
  <si>
    <t>Le cycle de vie du système et de ses composants est identifié</t>
  </si>
  <si>
    <t>La relation "Fonction/Impact" environnemental est précisée aux étapes essentielles</t>
  </si>
  <si>
    <t>La relation "Fonction/Coût/Besoin" est justifiée</t>
  </si>
  <si>
    <t>Le compromis technico-économique est expliqué</t>
  </si>
  <si>
    <t>O6 - Communiquer une idée, un principe ou une solution technique, un projet</t>
  </si>
  <si>
    <t>CO6.1</t>
  </si>
  <si>
    <t>CO6.2</t>
  </si>
  <si>
    <t>CO6.3</t>
  </si>
  <si>
    <t>Décrire une idée, un principe, une solution, un projet en utilisant des outils de représentation adaptés</t>
  </si>
  <si>
    <t>Décrire le fonctionnement et/ou l’exploitation d’un système en utilisant l'outil de description le plus pertinent</t>
  </si>
  <si>
    <t>Présenter et argumenter des démarches, des résultats, y compris dans une langue étrangère</t>
  </si>
  <si>
    <t>L'(les) outil(s) de représentation est (sont) correctement utilisé(s) pour la description</t>
  </si>
  <si>
    <t>Les outils de représentation sont correctement décodés</t>
  </si>
  <si>
    <t>La description est compréhensible</t>
  </si>
  <si>
    <t>L'(les) outil(s) de description utilisé(s) est (sont) adapté(s) au propos</t>
  </si>
  <si>
    <t>L'(les) outil(s) de description est (sont) correctement utilisé(s)</t>
  </si>
  <si>
    <t>La description du fonctionnement est concise et correcte</t>
  </si>
  <si>
    <t>La présentation est claire et concise</t>
  </si>
  <si>
    <t>La démarche est argumentée</t>
  </si>
  <si>
    <t>Les résultats sont présentés et commentés de manière claire et concise</t>
  </si>
  <si>
    <t>L'expression est claire et rigoureuse</t>
  </si>
  <si>
    <t>La vocabulaire nécessaire est maîtrisé</t>
  </si>
  <si>
    <t>CO8es</t>
  </si>
  <si>
    <t>Justifier des éléments d'une simulation relative au comportement de tout ou partie d'un système et les écarts par rapport au réel</t>
  </si>
  <si>
    <t>Les paramètres du modèle sont justifiés</t>
  </si>
  <si>
    <t>Leurs influences respectives sont explicitées</t>
  </si>
  <si>
    <t>La limite d'utilisation du modèle est justifiée</t>
  </si>
  <si>
    <t>Les variables mesurées sont pertinentes</t>
  </si>
  <si>
    <t>Les écarts sont expliqués de manière cohérente pour valider une solution technique</t>
  </si>
  <si>
    <t>Nom du projet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</si>
</sst>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C00000"/>
      <name val="Calibri"/>
      <family val="2"/>
      <scheme val="minor"/>
    </font>
    <font>
      <sz val="14"/>
      <color rgb="FFC00000"/>
      <name val="Calibri"/>
      <family val="2"/>
      <scheme val="minor"/>
    </font>
    <font>
      <sz val="12"/>
      <color rgb="FFC00000"/>
      <name val="Calibri"/>
      <family val="2"/>
      <scheme val="minor"/>
    </font>
    <font>
      <i/>
      <sz val="11"/>
      <color theme="1"/>
      <name val="Calibri"/>
      <family val="2"/>
      <scheme val="minor"/>
    </font>
    <font>
      <sz val="9"/>
      <color indexed="81"/>
      <name val="Tahoma"/>
      <family val="2"/>
    </font>
    <font>
      <sz val="10"/>
      <color theme="1" tint="0.499984740745262"/>
      <name val="Calibri"/>
      <family val="2"/>
      <scheme val="minor"/>
    </font>
    <font>
      <sz val="10"/>
      <color rgb="FFFF0000"/>
      <name val="Calibri"/>
      <family val="2"/>
      <scheme val="minor"/>
    </font>
    <font>
      <sz val="10"/>
      <color rgb="FFC00000"/>
      <name val="Calibri"/>
      <family val="2"/>
      <scheme val="minor"/>
    </font>
    <font>
      <b/>
      <sz val="11"/>
      <color rgb="FFC00000"/>
      <name val="Calibri"/>
      <family val="2"/>
      <scheme val="minor"/>
    </font>
    <font>
      <b/>
      <sz val="9"/>
      <color indexed="81"/>
      <name val="Tahoma"/>
      <charset val="1"/>
    </font>
    <font>
      <b/>
      <sz val="9"/>
      <color indexed="81"/>
      <name val="Tahoma"/>
      <family val="2"/>
    </font>
    <font>
      <b/>
      <sz val="14"/>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14">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2" fillId="0" borderId="0" xfId="0" applyFont="1" applyAlignment="1" applyProtection="1">
      <alignment horizontal="center" vertical="center"/>
      <protection hidden="1"/>
    </xf>
    <xf numFmtId="0" fontId="0" fillId="0" borderId="0" xfId="0" applyAlignment="1" applyProtection="1">
      <alignment vertical="center" wrapText="1"/>
      <protection hidden="1"/>
    </xf>
    <xf numFmtId="0" fontId="0" fillId="0" borderId="1" xfId="0" applyBorder="1" applyAlignment="1">
      <alignment vertical="center" wrapText="1"/>
    </xf>
    <xf numFmtId="0" fontId="0" fillId="0" borderId="1" xfId="0" applyBorder="1" applyAlignment="1" applyProtection="1">
      <alignment horizontal="center" vertical="center" wrapText="1"/>
      <protection locked="0"/>
    </xf>
    <xf numFmtId="0" fontId="9" fillId="0" borderId="0" xfId="0" applyFont="1" applyAlignment="1">
      <alignment horizontal="center" vertical="center" wrapText="1"/>
    </xf>
    <xf numFmtId="0" fontId="0" fillId="0" borderId="4" xfId="0" applyBorder="1" applyAlignment="1">
      <alignment vertical="center" wrapText="1"/>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9" xfId="0" applyBorder="1" applyAlignment="1">
      <alignment vertical="center" wrapText="1"/>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7" fillId="0" borderId="9" xfId="0" applyFont="1" applyBorder="1" applyAlignment="1">
      <alignment horizontal="center" vertical="center" wrapText="1"/>
    </xf>
    <xf numFmtId="0" fontId="0" fillId="0" borderId="9" xfId="0" applyNumberFormat="1" applyBorder="1" applyAlignment="1">
      <alignment horizontal="center" vertical="center" wrapText="1"/>
    </xf>
    <xf numFmtId="0" fontId="9" fillId="0" borderId="10" xfId="0" applyFont="1" applyBorder="1" applyAlignment="1">
      <alignment horizontal="center" vertical="center" wrapText="1"/>
    </xf>
    <xf numFmtId="0" fontId="1" fillId="0" borderId="0" xfId="0" applyFont="1" applyAlignment="1">
      <alignment vertical="center" wrapText="1"/>
    </xf>
    <xf numFmtId="0" fontId="10" fillId="0" borderId="0" xfId="0" applyFont="1" applyAlignment="1">
      <alignment vertical="center" wrapText="1"/>
    </xf>
    <xf numFmtId="0" fontId="1"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9"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0" borderId="15" xfId="0" applyBorder="1" applyAlignment="1" applyProtection="1">
      <alignment horizontal="center" vertical="center" wrapText="1"/>
      <protection locked="0"/>
    </xf>
    <xf numFmtId="0" fontId="6" fillId="0" borderId="18" xfId="0" applyFont="1" applyBorder="1" applyAlignment="1">
      <alignment vertical="center" wrapText="1"/>
    </xf>
    <xf numFmtId="0" fontId="6" fillId="3" borderId="18" xfId="0" applyFont="1" applyFill="1" applyBorder="1" applyAlignment="1">
      <alignment vertical="center" wrapText="1"/>
    </xf>
    <xf numFmtId="0" fontId="2" fillId="0" borderId="0" xfId="0" applyFont="1" applyAlignment="1">
      <alignment horizontal="right" vertical="top" wrapText="1"/>
    </xf>
    <xf numFmtId="0" fontId="0" fillId="0" borderId="0" xfId="0" applyAlignment="1">
      <alignment horizontal="left" vertical="top" wrapText="1"/>
    </xf>
    <xf numFmtId="0" fontId="2" fillId="0" borderId="0" xfId="0" applyFont="1" applyAlignment="1">
      <alignment horizontal="right" vertical="top" wrapText="1"/>
    </xf>
    <xf numFmtId="0" fontId="0" fillId="0" borderId="0" xfId="0" applyAlignment="1">
      <alignment horizontal="left" vertical="top" wrapText="1"/>
    </xf>
    <xf numFmtId="0" fontId="4" fillId="0" borderId="0" xfId="0" applyFont="1" applyBorder="1" applyAlignment="1">
      <alignment horizontal="left" vertical="center" wrapText="1"/>
    </xf>
    <xf numFmtId="0" fontId="0" fillId="0" borderId="2" xfId="0" applyBorder="1" applyAlignment="1">
      <alignment vertical="center" wrapText="1"/>
    </xf>
    <xf numFmtId="0" fontId="9" fillId="0" borderId="24" xfId="0" applyFont="1" applyBorder="1" applyAlignment="1">
      <alignment horizontal="center" vertical="center" wrapText="1"/>
    </xf>
    <xf numFmtId="0" fontId="0" fillId="0" borderId="11" xfId="0" applyBorder="1" applyAlignment="1">
      <alignment vertical="center" wrapText="1"/>
    </xf>
    <xf numFmtId="0" fontId="0" fillId="0" borderId="11"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4" fillId="0" borderId="19" xfId="0" applyFont="1" applyBorder="1" applyAlignment="1">
      <alignment horizontal="left" vertical="center" wrapText="1"/>
    </xf>
    <xf numFmtId="0" fontId="4" fillId="0" borderId="0" xfId="0" applyFont="1" applyBorder="1" applyAlignment="1">
      <alignment horizontal="left" vertical="center" wrapText="1"/>
    </xf>
    <xf numFmtId="0" fontId="12" fillId="0" borderId="0" xfId="0" applyFont="1" applyBorder="1" applyAlignment="1">
      <alignment horizontal="left" vertical="center" wrapText="1"/>
    </xf>
    <xf numFmtId="0" fontId="5" fillId="3" borderId="16"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0" fillId="3" borderId="17" xfId="0" applyFill="1" applyBorder="1" applyAlignment="1" applyProtection="1">
      <alignment horizontal="center" vertical="center" wrapText="1"/>
      <protection locked="0"/>
    </xf>
    <xf numFmtId="0" fontId="4" fillId="0" borderId="4" xfId="0" applyFont="1" applyBorder="1" applyAlignment="1">
      <alignment horizontal="left" vertical="center" wrapText="1"/>
    </xf>
    <xf numFmtId="0" fontId="4" fillId="0" borderId="9" xfId="0" applyFont="1" applyBorder="1" applyAlignment="1">
      <alignment horizontal="left" vertic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4" fillId="0" borderId="3" xfId="0" applyFont="1" applyBorder="1" applyAlignment="1">
      <alignment horizontal="left" vertical="center" wrapText="1"/>
    </xf>
    <xf numFmtId="0" fontId="4" fillId="0" borderId="8" xfId="0" applyFont="1" applyBorder="1" applyAlignment="1">
      <alignment horizontal="left" vertical="center" wrapText="1"/>
    </xf>
    <xf numFmtId="0" fontId="2" fillId="0" borderId="0" xfId="0" applyFont="1" applyAlignment="1">
      <alignment horizontal="right" vertical="top" wrapText="1"/>
    </xf>
    <xf numFmtId="0" fontId="0" fillId="0" borderId="0" xfId="0" applyAlignment="1">
      <alignment horizontal="left"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2" borderId="11" xfId="0" applyFont="1" applyFill="1" applyBorder="1" applyAlignment="1">
      <alignment horizontal="left" vertical="center" wrapText="1"/>
    </xf>
    <xf numFmtId="0" fontId="5" fillId="0" borderId="16" xfId="0" applyFont="1" applyBorder="1" applyAlignment="1">
      <alignment horizontal="right" vertical="center" wrapText="1"/>
    </xf>
    <xf numFmtId="0" fontId="5" fillId="0" borderId="17" xfId="0" applyFont="1" applyBorder="1" applyAlignment="1">
      <alignment horizontal="right" vertical="center" wrapText="1"/>
    </xf>
    <xf numFmtId="0" fontId="4" fillId="0" borderId="17" xfId="0" applyFont="1" applyBorder="1" applyAlignment="1">
      <alignment horizontal="center"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23" xfId="0" applyBorder="1" applyAlignment="1">
      <alignment horizontal="left" vertical="top" wrapText="1"/>
    </xf>
    <xf numFmtId="0" fontId="0" fillId="0" borderId="2" xfId="0" applyBorder="1" applyAlignment="1">
      <alignment horizontal="left" vertical="top"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0" fillId="0" borderId="0" xfId="0" applyBorder="1"/>
    <xf numFmtId="0" fontId="0" fillId="0" borderId="34" xfId="0" applyBorder="1"/>
    <xf numFmtId="0" fontId="0" fillId="0" borderId="19" xfId="0" applyBorder="1" applyAlignment="1">
      <alignment horizontal="left" vertical="center"/>
    </xf>
    <xf numFmtId="0" fontId="0" fillId="0" borderId="0" xfId="0" applyBorder="1" applyAlignment="1">
      <alignment horizontal="left" vertical="center"/>
    </xf>
    <xf numFmtId="0" fontId="0" fillId="0" borderId="19" xfId="0" applyBorder="1" applyAlignment="1">
      <alignment horizontal="left" vertical="top"/>
    </xf>
    <xf numFmtId="0" fontId="0" fillId="0" borderId="0"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31" xfId="0" applyBorder="1" applyAlignment="1">
      <alignment horizontal="left" vertical="center"/>
    </xf>
    <xf numFmtId="0" fontId="0" fillId="0" borderId="32" xfId="0" applyBorder="1" applyAlignment="1">
      <alignment horizontal="left" vertical="center"/>
    </xf>
    <xf numFmtId="0" fontId="0" fillId="0" borderId="32" xfId="0" applyBorder="1"/>
    <xf numFmtId="0" fontId="0" fillId="0" borderId="33" xfId="0" applyBorder="1"/>
    <xf numFmtId="0" fontId="2" fillId="0" borderId="1" xfId="0" applyFont="1" applyBorder="1" applyAlignment="1">
      <alignment horizontal="right" vertical="center"/>
    </xf>
    <xf numFmtId="0" fontId="2" fillId="0" borderId="6" xfId="0" applyFont="1" applyBorder="1" applyAlignment="1">
      <alignment horizontal="right" vertical="center"/>
    </xf>
    <xf numFmtId="0" fontId="0" fillId="0" borderId="7" xfId="0" applyBorder="1"/>
    <xf numFmtId="0" fontId="0" fillId="0" borderId="8" xfId="0" applyBorder="1" applyAlignment="1">
      <alignment horizontal="right" vertical="center"/>
    </xf>
    <xf numFmtId="0" fontId="0" fillId="0" borderId="9" xfId="0" applyBorder="1"/>
    <xf numFmtId="0" fontId="0" fillId="0" borderId="10" xfId="0" applyBorder="1"/>
    <xf numFmtId="0" fontId="4" fillId="0" borderId="34" xfId="0" applyFont="1" applyBorder="1" applyAlignment="1">
      <alignment horizontal="left" vertical="center" wrapText="1"/>
    </xf>
    <xf numFmtId="0" fontId="15" fillId="0" borderId="19" xfId="0" applyFont="1" applyBorder="1" applyAlignment="1">
      <alignment horizontal="left"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cellXfs>
  <cellStyles count="1">
    <cellStyle name="Normal" xfId="0" builtinId="0"/>
  </cellStyles>
  <dxfs count="54">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theme="0" tint="-0.34998626667073579"/>
      </font>
    </dxf>
  </dxfs>
  <tableStyles count="0" defaultTableStyle="TableStyleMedium9" defaultPivotStyle="PivotStyleLight16"/>
  <colors>
    <mruColors>
      <color rgb="FFFF9900"/>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tabSelected="1" zoomScaleNormal="100" workbookViewId="0">
      <selection activeCell="H8" sqref="H8"/>
    </sheetView>
  </sheetViews>
  <sheetFormatPr baseColWidth="10" defaultRowHeight="15" x14ac:dyDescent="0.25"/>
  <cols>
    <col min="1" max="1" width="22.7109375" customWidth="1"/>
    <col min="2" max="2" width="45.28515625" customWidth="1"/>
    <col min="3" max="3" width="2.42578125" hidden="1" customWidth="1"/>
    <col min="4" max="4" width="16.28515625" customWidth="1"/>
    <col min="5" max="5" width="27.140625" customWidth="1"/>
  </cols>
  <sheetData>
    <row r="1" spans="1:5" ht="15" customHeight="1" x14ac:dyDescent="0.25">
      <c r="A1" s="82" t="s">
        <v>81</v>
      </c>
      <c r="B1" s="83"/>
      <c r="C1" s="83"/>
      <c r="D1" s="83"/>
      <c r="E1" s="84"/>
    </row>
    <row r="2" spans="1:5" ht="15.75" customHeight="1" x14ac:dyDescent="0.25">
      <c r="A2" s="47"/>
      <c r="B2" s="48"/>
      <c r="C2" s="48"/>
      <c r="D2" s="48"/>
      <c r="E2" s="85"/>
    </row>
    <row r="3" spans="1:5" ht="15.75" customHeight="1" x14ac:dyDescent="0.25">
      <c r="A3" s="107" t="s">
        <v>271</v>
      </c>
      <c r="B3" s="41"/>
      <c r="C3" s="41"/>
      <c r="D3" s="41"/>
      <c r="E3" s="106"/>
    </row>
    <row r="4" spans="1:5" ht="22.5" customHeight="1" x14ac:dyDescent="0.25">
      <c r="A4" s="101" t="s">
        <v>88</v>
      </c>
      <c r="B4" s="108"/>
      <c r="C4" s="109"/>
      <c r="D4" s="100" t="s">
        <v>89</v>
      </c>
      <c r="E4" s="102"/>
    </row>
    <row r="5" spans="1:5" ht="22.5" customHeight="1" x14ac:dyDescent="0.25">
      <c r="A5" s="101" t="s">
        <v>86</v>
      </c>
      <c r="B5" s="110"/>
      <c r="C5" s="111"/>
      <c r="D5" s="100" t="s">
        <v>87</v>
      </c>
      <c r="E5" s="102"/>
    </row>
    <row r="6" spans="1:5" ht="16.5" customHeight="1" thickBot="1" x14ac:dyDescent="0.3">
      <c r="A6" s="103"/>
      <c r="B6" s="112"/>
      <c r="C6" s="113"/>
      <c r="D6" s="104"/>
      <c r="E6" s="105"/>
    </row>
    <row r="7" spans="1:5" ht="16.5" customHeight="1" x14ac:dyDescent="0.25">
      <c r="A7" s="96" t="s">
        <v>82</v>
      </c>
      <c r="B7" s="97"/>
      <c r="C7" s="98"/>
      <c r="D7" s="98"/>
      <c r="E7" s="99"/>
    </row>
    <row r="8" spans="1:5" ht="118.5" customHeight="1" thickBot="1" x14ac:dyDescent="0.3">
      <c r="A8" s="93"/>
      <c r="B8" s="94"/>
      <c r="C8" s="94"/>
      <c r="D8" s="94"/>
      <c r="E8" s="95"/>
    </row>
    <row r="9" spans="1:5" ht="16.5" customHeight="1" x14ac:dyDescent="0.25">
      <c r="A9" s="96" t="s">
        <v>83</v>
      </c>
      <c r="B9" s="97"/>
      <c r="C9" s="98"/>
      <c r="D9" s="98"/>
      <c r="E9" s="99"/>
    </row>
    <row r="10" spans="1:5" ht="118.5" customHeight="1" thickBot="1" x14ac:dyDescent="0.3">
      <c r="A10" s="93"/>
      <c r="B10" s="94"/>
      <c r="C10" s="94"/>
      <c r="D10" s="94"/>
      <c r="E10" s="95"/>
    </row>
    <row r="11" spans="1:5" ht="16.5" customHeight="1" x14ac:dyDescent="0.25">
      <c r="A11" s="88" t="s">
        <v>84</v>
      </c>
      <c r="B11" s="89"/>
      <c r="C11" s="86"/>
      <c r="D11" s="86"/>
      <c r="E11" s="87"/>
    </row>
    <row r="12" spans="1:5" ht="118.5" customHeight="1" thickBot="1" x14ac:dyDescent="0.3">
      <c r="A12" s="90"/>
      <c r="B12" s="91"/>
      <c r="C12" s="91"/>
      <c r="D12" s="91"/>
      <c r="E12" s="92"/>
    </row>
    <row r="13" spans="1:5" ht="16.5" customHeight="1" x14ac:dyDescent="0.25">
      <c r="A13" s="96" t="s">
        <v>85</v>
      </c>
      <c r="B13" s="97"/>
      <c r="C13" s="98"/>
      <c r="D13" s="98"/>
      <c r="E13" s="99"/>
    </row>
    <row r="14" spans="1:5" ht="118.5" customHeight="1" thickBot="1" x14ac:dyDescent="0.3">
      <c r="A14" s="93"/>
      <c r="B14" s="94"/>
      <c r="C14" s="94"/>
      <c r="D14" s="94"/>
      <c r="E14" s="95"/>
    </row>
  </sheetData>
  <mergeCells count="12">
    <mergeCell ref="A14:E14"/>
    <mergeCell ref="A1:E2"/>
    <mergeCell ref="A7:B7"/>
    <mergeCell ref="A9:B9"/>
    <mergeCell ref="A11:B11"/>
    <mergeCell ref="A13:B13"/>
    <mergeCell ref="A8:E8"/>
    <mergeCell ref="A10:E10"/>
    <mergeCell ref="A12:E12"/>
    <mergeCell ref="B4:C4"/>
    <mergeCell ref="B5:C5"/>
    <mergeCell ref="B6:C6"/>
  </mergeCells>
  <pageMargins left="0.23622047244094491" right="0.23622047244094491" top="0.74803149606299213" bottom="0.74803149606299213" header="0.31496062992125984" footer="0.31496062992125984"/>
  <pageSetup paperSize="9" scale="84" orientation="portrait" horizont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5"/>
  <sheetViews>
    <sheetView zoomScaleNormal="100" workbookViewId="0">
      <pane ySplit="3" topLeftCell="A38" activePane="bottomLeft" state="frozenSplit"/>
      <selection pane="bottomLeft" activeCell="K29" sqref="K29"/>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1" t="s">
        <v>27</v>
      </c>
      <c r="B2" s="53"/>
      <c r="C2" s="53" t="s">
        <v>28</v>
      </c>
      <c r="D2" s="65" t="s">
        <v>63</v>
      </c>
      <c r="E2" s="65"/>
      <c r="F2" s="65"/>
      <c r="G2" s="65"/>
      <c r="H2" s="65"/>
      <c r="I2" s="66"/>
      <c r="J2" s="31"/>
      <c r="K2" s="49" t="s">
        <v>79</v>
      </c>
    </row>
    <row r="3" spans="1:20" ht="15" customHeight="1" thickBot="1" x14ac:dyDescent="0.3">
      <c r="A3" s="62"/>
      <c r="B3" s="54"/>
      <c r="C3" s="54"/>
      <c r="D3" s="23" t="s">
        <v>29</v>
      </c>
      <c r="E3" s="24">
        <v>0</v>
      </c>
      <c r="F3" s="24">
        <v>1</v>
      </c>
      <c r="G3" s="24">
        <v>2</v>
      </c>
      <c r="H3" s="24">
        <v>3</v>
      </c>
      <c r="I3" s="25" t="s">
        <v>30</v>
      </c>
      <c r="J3" s="32"/>
      <c r="K3" s="49"/>
      <c r="L3" s="5" t="s">
        <v>66</v>
      </c>
      <c r="Q3" s="28" t="s">
        <v>65</v>
      </c>
      <c r="R3" s="5" t="s">
        <v>73</v>
      </c>
      <c r="S3" s="7" t="s">
        <v>68</v>
      </c>
      <c r="T3" s="6" t="s">
        <v>69</v>
      </c>
    </row>
    <row r="4" spans="1:20" ht="30" customHeight="1" thickBot="1" x14ac:dyDescent="0.3">
      <c r="A4" s="67" t="s">
        <v>0</v>
      </c>
      <c r="B4" s="67"/>
      <c r="C4" s="67"/>
      <c r="D4" s="67"/>
      <c r="E4" s="67"/>
      <c r="F4" s="67"/>
      <c r="G4" s="67"/>
      <c r="H4" s="67"/>
      <c r="I4" s="67"/>
      <c r="J4" s="33"/>
      <c r="S4" s="7"/>
    </row>
    <row r="5" spans="1:20" ht="30.75" customHeight="1" x14ac:dyDescent="0.25">
      <c r="A5" s="55" t="s">
        <v>31</v>
      </c>
      <c r="B5" s="58" t="s">
        <v>32</v>
      </c>
      <c r="C5" s="12" t="s">
        <v>1</v>
      </c>
      <c r="D5" s="13"/>
      <c r="E5" s="13"/>
      <c r="F5" s="13"/>
      <c r="G5" s="13"/>
      <c r="H5" s="14"/>
      <c r="I5" s="20">
        <v>1</v>
      </c>
      <c r="J5" s="32"/>
      <c r="K5" s="27" t="str">
        <f>IF(Q5&gt;0,$B$53,IF(AND(R5=0,L5&gt;0),$C$53,""))</f>
        <v>Si la compétence doit être évaluée (case "non" vide), alors une case d'évaluation doit être cochée.</v>
      </c>
      <c r="L5" s="6">
        <f>IF(ISBLANK(D5),1,0)</f>
        <v>1</v>
      </c>
      <c r="M5" s="6" t="str">
        <f>IF(ISBLANK(E5),"",E$3)</f>
        <v/>
      </c>
      <c r="N5" s="6" t="str">
        <f t="shared" ref="N5:P5" si="0">IF(ISBLANK(F5),"",F$3)</f>
        <v/>
      </c>
      <c r="O5" s="6" t="str">
        <f t="shared" si="0"/>
        <v/>
      </c>
      <c r="P5" s="6" t="str">
        <f t="shared" si="0"/>
        <v/>
      </c>
      <c r="Q5" s="29">
        <f>IF(COUNTA(E5:H5)&gt;1,1,0)</f>
        <v>0</v>
      </c>
      <c r="R5" s="6">
        <f>IF(COUNTA(E5:H5)=0,0,1)</f>
        <v>0</v>
      </c>
      <c r="S5" s="7" t="str">
        <f>IF(L5*(1-Q5)*R5=0,"",SUM(M5:P5)*I5)</f>
        <v/>
      </c>
      <c r="T5" s="6" t="str">
        <f>IF(S5="","",I5)</f>
        <v/>
      </c>
    </row>
    <row r="6" spans="1:20" ht="30.75" customHeight="1" x14ac:dyDescent="0.25">
      <c r="A6" s="56"/>
      <c r="B6" s="59"/>
      <c r="C6" s="9" t="s">
        <v>2</v>
      </c>
      <c r="D6" s="10"/>
      <c r="E6" s="10"/>
      <c r="F6" s="10"/>
      <c r="G6" s="10" t="s">
        <v>64</v>
      </c>
      <c r="H6" s="15"/>
      <c r="I6" s="21">
        <v>1</v>
      </c>
      <c r="J6" s="32"/>
      <c r="K6" s="27" t="str">
        <f t="shared" ref="K6:K45" si="1">IF(Q6&gt;0,$B$53,IF(AND(R6=0,L6&gt;0),$C$53,""))</f>
        <v/>
      </c>
      <c r="L6" s="6">
        <f t="shared" ref="L6:L45" si="2">IF(ISBLANK(D6),1,0)</f>
        <v>1</v>
      </c>
      <c r="M6" s="6" t="str">
        <f t="shared" ref="M6:M45" si="3">IF(ISBLANK(E6),"",E$3)</f>
        <v/>
      </c>
      <c r="N6" s="6" t="str">
        <f t="shared" ref="N6:N45" si="4">IF(ISBLANK(F6),"",F$3)</f>
        <v/>
      </c>
      <c r="O6" s="6">
        <f t="shared" ref="O6:O45" si="5">IF(ISBLANK(G6),"",G$3)</f>
        <v>2</v>
      </c>
      <c r="P6" s="6" t="str">
        <f t="shared" ref="P6:P45" si="6">IF(ISBLANK(H6),"",H$3)</f>
        <v/>
      </c>
      <c r="Q6" s="29">
        <f t="shared" ref="Q6:Q45" si="7">IF(COUNTA(E6:H6)&gt;1,1,0)</f>
        <v>0</v>
      </c>
      <c r="R6" s="6">
        <f t="shared" ref="R6:R45" si="8">IF(COUNTA(E6:H6)=0,0,1)</f>
        <v>1</v>
      </c>
      <c r="S6" s="7">
        <f t="shared" ref="S6:S45" si="9">IF(L6*(1-Q6)*R6=0,"",SUM(M6:P6)*I6)</f>
        <v>2</v>
      </c>
      <c r="T6" s="6">
        <f t="shared" ref="T6:T45" si="10">IF(S6="","",I6)</f>
        <v>1</v>
      </c>
    </row>
    <row r="7" spans="1:20" ht="30.75" customHeight="1" x14ac:dyDescent="0.25">
      <c r="A7" s="56"/>
      <c r="B7" s="59"/>
      <c r="C7" s="9" t="s">
        <v>3</v>
      </c>
      <c r="D7" s="10"/>
      <c r="E7" s="10"/>
      <c r="F7" s="10"/>
      <c r="G7" s="10"/>
      <c r="H7" s="15" t="s">
        <v>64</v>
      </c>
      <c r="I7" s="21">
        <v>1</v>
      </c>
      <c r="J7" s="32"/>
      <c r="K7" s="27" t="str">
        <f t="shared" si="1"/>
        <v/>
      </c>
      <c r="L7" s="6">
        <f t="shared" si="2"/>
        <v>1</v>
      </c>
      <c r="M7" s="6" t="str">
        <f t="shared" si="3"/>
        <v/>
      </c>
      <c r="N7" s="6" t="str">
        <f t="shared" si="4"/>
        <v/>
      </c>
      <c r="O7" s="6" t="str">
        <f t="shared" si="5"/>
        <v/>
      </c>
      <c r="P7" s="6">
        <f t="shared" si="6"/>
        <v>3</v>
      </c>
      <c r="Q7" s="29">
        <f t="shared" si="7"/>
        <v>0</v>
      </c>
      <c r="R7" s="6">
        <f t="shared" si="8"/>
        <v>1</v>
      </c>
      <c r="S7" s="7">
        <f t="shared" si="9"/>
        <v>3</v>
      </c>
      <c r="T7" s="6">
        <f t="shared" si="10"/>
        <v>1</v>
      </c>
    </row>
    <row r="8" spans="1:20" ht="30.75" customHeight="1" x14ac:dyDescent="0.25">
      <c r="A8" s="56"/>
      <c r="B8" s="59"/>
      <c r="C8" s="9" t="s">
        <v>4</v>
      </c>
      <c r="D8" s="10" t="s">
        <v>64</v>
      </c>
      <c r="E8" s="10"/>
      <c r="F8" s="10"/>
      <c r="G8" s="10"/>
      <c r="H8" s="15"/>
      <c r="I8" s="21">
        <v>1</v>
      </c>
      <c r="J8" s="32"/>
      <c r="K8" s="27" t="str">
        <f t="shared" si="1"/>
        <v/>
      </c>
      <c r="L8" s="6">
        <f t="shared" si="2"/>
        <v>0</v>
      </c>
      <c r="M8" s="6" t="str">
        <f t="shared" si="3"/>
        <v/>
      </c>
      <c r="N8" s="6" t="str">
        <f t="shared" si="4"/>
        <v/>
      </c>
      <c r="O8" s="6" t="str">
        <f t="shared" si="5"/>
        <v/>
      </c>
      <c r="P8" s="6" t="str">
        <f t="shared" si="6"/>
        <v/>
      </c>
      <c r="Q8" s="29">
        <f t="shared" si="7"/>
        <v>0</v>
      </c>
      <c r="R8" s="6">
        <f t="shared" si="8"/>
        <v>0</v>
      </c>
      <c r="S8" s="7" t="str">
        <f t="shared" si="9"/>
        <v/>
      </c>
      <c r="T8" s="6" t="str">
        <f t="shared" si="10"/>
        <v/>
      </c>
    </row>
    <row r="9" spans="1:20" ht="45.75" thickBot="1" x14ac:dyDescent="0.3">
      <c r="A9" s="57"/>
      <c r="B9" s="60"/>
      <c r="C9" s="16" t="s">
        <v>33</v>
      </c>
      <c r="D9" s="17"/>
      <c r="E9" s="17"/>
      <c r="F9" s="17" t="s">
        <v>67</v>
      </c>
      <c r="G9" s="17" t="s">
        <v>80</v>
      </c>
      <c r="H9" s="18"/>
      <c r="I9" s="22">
        <v>1</v>
      </c>
      <c r="J9" s="32"/>
      <c r="K9" s="27" t="str">
        <f t="shared" si="1"/>
        <v>Seule UNE case d'évaluation peut être cochée</v>
      </c>
      <c r="L9" s="6">
        <f t="shared" si="2"/>
        <v>1</v>
      </c>
      <c r="M9" s="6" t="str">
        <f t="shared" si="3"/>
        <v/>
      </c>
      <c r="N9" s="6">
        <f t="shared" si="4"/>
        <v>1</v>
      </c>
      <c r="O9" s="6">
        <f t="shared" si="5"/>
        <v>2</v>
      </c>
      <c r="P9" s="6" t="str">
        <f t="shared" si="6"/>
        <v/>
      </c>
      <c r="Q9" s="29">
        <f t="shared" si="7"/>
        <v>1</v>
      </c>
      <c r="R9" s="6">
        <f t="shared" si="8"/>
        <v>1</v>
      </c>
      <c r="S9" s="7" t="str">
        <f t="shared" si="9"/>
        <v/>
      </c>
      <c r="T9" s="6" t="str">
        <f t="shared" si="10"/>
        <v/>
      </c>
    </row>
    <row r="10" spans="1:20" ht="30.75" customHeight="1" x14ac:dyDescent="0.25">
      <c r="A10" s="55" t="s">
        <v>34</v>
      </c>
      <c r="B10" s="58" t="s">
        <v>35</v>
      </c>
      <c r="C10" s="12" t="s">
        <v>5</v>
      </c>
      <c r="D10" s="13"/>
      <c r="E10" s="13"/>
      <c r="F10" s="13"/>
      <c r="G10" s="13" t="s">
        <v>64</v>
      </c>
      <c r="H10" s="14"/>
      <c r="I10" s="20">
        <v>1</v>
      </c>
      <c r="J10" s="32"/>
      <c r="K10" s="27" t="str">
        <f t="shared" si="1"/>
        <v/>
      </c>
      <c r="L10" s="6">
        <f t="shared" si="2"/>
        <v>1</v>
      </c>
      <c r="M10" s="6" t="str">
        <f t="shared" si="3"/>
        <v/>
      </c>
      <c r="N10" s="6" t="str">
        <f t="shared" si="4"/>
        <v/>
      </c>
      <c r="O10" s="6">
        <f t="shared" si="5"/>
        <v>2</v>
      </c>
      <c r="P10" s="6" t="str">
        <f t="shared" si="6"/>
        <v/>
      </c>
      <c r="Q10" s="29">
        <f t="shared" si="7"/>
        <v>0</v>
      </c>
      <c r="R10" s="6">
        <f t="shared" si="8"/>
        <v>1</v>
      </c>
      <c r="S10" s="7">
        <f t="shared" si="9"/>
        <v>2</v>
      </c>
      <c r="T10" s="6">
        <f t="shared" si="10"/>
        <v>1</v>
      </c>
    </row>
    <row r="11" spans="1:20" ht="45" x14ac:dyDescent="0.25">
      <c r="A11" s="56"/>
      <c r="B11" s="59"/>
      <c r="C11" s="9" t="s">
        <v>36</v>
      </c>
      <c r="D11" s="10" t="s">
        <v>64</v>
      </c>
      <c r="E11" s="10"/>
      <c r="F11" s="10"/>
      <c r="G11" s="10"/>
      <c r="H11" s="15" t="s">
        <v>64</v>
      </c>
      <c r="I11" s="21">
        <v>1</v>
      </c>
      <c r="J11" s="32"/>
      <c r="K11" s="27" t="str">
        <f t="shared" si="1"/>
        <v/>
      </c>
      <c r="L11" s="6">
        <f t="shared" si="2"/>
        <v>0</v>
      </c>
      <c r="M11" s="6" t="str">
        <f t="shared" si="3"/>
        <v/>
      </c>
      <c r="N11" s="6" t="str">
        <f t="shared" si="4"/>
        <v/>
      </c>
      <c r="O11" s="6" t="str">
        <f t="shared" si="5"/>
        <v/>
      </c>
      <c r="P11" s="6">
        <f t="shared" si="6"/>
        <v>3</v>
      </c>
      <c r="Q11" s="29">
        <f t="shared" si="7"/>
        <v>0</v>
      </c>
      <c r="R11" s="6">
        <f t="shared" si="8"/>
        <v>1</v>
      </c>
      <c r="S11" s="7" t="str">
        <f t="shared" si="9"/>
        <v/>
      </c>
      <c r="T11" s="6" t="str">
        <f t="shared" si="10"/>
        <v/>
      </c>
    </row>
    <row r="12" spans="1:20" ht="30.75" customHeight="1" x14ac:dyDescent="0.25">
      <c r="A12" s="56"/>
      <c r="B12" s="59"/>
      <c r="C12" s="9" t="s">
        <v>37</v>
      </c>
      <c r="D12" s="10"/>
      <c r="E12" s="10" t="s">
        <v>64</v>
      </c>
      <c r="F12" s="10"/>
      <c r="G12" s="10"/>
      <c r="H12" s="15"/>
      <c r="I12" s="21">
        <v>1</v>
      </c>
      <c r="J12" s="32"/>
      <c r="K12" s="27" t="str">
        <f t="shared" si="1"/>
        <v/>
      </c>
      <c r="L12" s="6">
        <f t="shared" si="2"/>
        <v>1</v>
      </c>
      <c r="M12" s="6">
        <f t="shared" si="3"/>
        <v>0</v>
      </c>
      <c r="N12" s="6" t="str">
        <f t="shared" si="4"/>
        <v/>
      </c>
      <c r="O12" s="6" t="str">
        <f t="shared" si="5"/>
        <v/>
      </c>
      <c r="P12" s="6" t="str">
        <f t="shared" si="6"/>
        <v/>
      </c>
      <c r="Q12" s="29">
        <f t="shared" si="7"/>
        <v>0</v>
      </c>
      <c r="R12" s="6">
        <f t="shared" si="8"/>
        <v>1</v>
      </c>
      <c r="S12" s="7">
        <f t="shared" si="9"/>
        <v>0</v>
      </c>
      <c r="T12" s="6">
        <f t="shared" si="10"/>
        <v>1</v>
      </c>
    </row>
    <row r="13" spans="1:20" ht="45" x14ac:dyDescent="0.25">
      <c r="A13" s="56"/>
      <c r="B13" s="59"/>
      <c r="C13" s="9" t="s">
        <v>38</v>
      </c>
      <c r="D13" s="10"/>
      <c r="E13" s="10"/>
      <c r="F13" s="10" t="s">
        <v>64</v>
      </c>
      <c r="G13" s="10"/>
      <c r="H13" s="15"/>
      <c r="I13" s="21">
        <v>1</v>
      </c>
      <c r="J13" s="32"/>
      <c r="K13" s="27" t="str">
        <f t="shared" si="1"/>
        <v/>
      </c>
      <c r="L13" s="6">
        <f t="shared" si="2"/>
        <v>1</v>
      </c>
      <c r="M13" s="6" t="str">
        <f t="shared" si="3"/>
        <v/>
      </c>
      <c r="N13" s="6">
        <f t="shared" si="4"/>
        <v>1</v>
      </c>
      <c r="O13" s="6" t="str">
        <f t="shared" si="5"/>
        <v/>
      </c>
      <c r="P13" s="6" t="str">
        <f t="shared" si="6"/>
        <v/>
      </c>
      <c r="Q13" s="29">
        <f t="shared" si="7"/>
        <v>0</v>
      </c>
      <c r="R13" s="6">
        <f t="shared" si="8"/>
        <v>1</v>
      </c>
      <c r="S13" s="7">
        <f t="shared" si="9"/>
        <v>1</v>
      </c>
      <c r="T13" s="6">
        <f t="shared" si="10"/>
        <v>1</v>
      </c>
    </row>
    <row r="14" spans="1:20" ht="30.75" customHeight="1" x14ac:dyDescent="0.25">
      <c r="A14" s="56"/>
      <c r="B14" s="59"/>
      <c r="C14" s="9" t="s">
        <v>39</v>
      </c>
      <c r="D14" s="10"/>
      <c r="E14" s="10"/>
      <c r="F14" s="10"/>
      <c r="G14" s="10"/>
      <c r="H14" s="15"/>
      <c r="I14" s="21">
        <v>1</v>
      </c>
      <c r="J14" s="32"/>
      <c r="K14" s="27" t="str">
        <f t="shared" si="1"/>
        <v>Si la compétence doit être évaluée (case "non" vide), alors une case d'évaluation doit être cochée.</v>
      </c>
      <c r="L14" s="6">
        <f t="shared" si="2"/>
        <v>1</v>
      </c>
      <c r="M14" s="6" t="str">
        <f t="shared" si="3"/>
        <v/>
      </c>
      <c r="N14" s="6" t="str">
        <f t="shared" si="4"/>
        <v/>
      </c>
      <c r="O14" s="6" t="str">
        <f t="shared" si="5"/>
        <v/>
      </c>
      <c r="P14" s="6" t="str">
        <f t="shared" si="6"/>
        <v/>
      </c>
      <c r="Q14" s="29">
        <f t="shared" si="7"/>
        <v>0</v>
      </c>
      <c r="R14" s="6">
        <f t="shared" si="8"/>
        <v>0</v>
      </c>
      <c r="S14" s="7" t="str">
        <f t="shared" si="9"/>
        <v/>
      </c>
      <c r="T14" s="6" t="str">
        <f t="shared" si="10"/>
        <v/>
      </c>
    </row>
    <row r="15" spans="1:20" ht="30.75" customHeight="1" x14ac:dyDescent="0.25">
      <c r="A15" s="56"/>
      <c r="B15" s="59"/>
      <c r="C15" s="9" t="s">
        <v>40</v>
      </c>
      <c r="D15" s="10"/>
      <c r="E15" s="10"/>
      <c r="F15" s="10"/>
      <c r="G15" s="10"/>
      <c r="H15" s="15"/>
      <c r="I15" s="21">
        <v>1</v>
      </c>
      <c r="J15" s="32"/>
      <c r="K15" s="27" t="str">
        <f t="shared" si="1"/>
        <v>Si la compétence doit être évaluée (case "non" vide), alors une case d'évaluation doit être cochée.</v>
      </c>
      <c r="L15" s="6">
        <f t="shared" si="2"/>
        <v>1</v>
      </c>
      <c r="M15" s="6" t="str">
        <f t="shared" si="3"/>
        <v/>
      </c>
      <c r="N15" s="6" t="str">
        <f t="shared" si="4"/>
        <v/>
      </c>
      <c r="O15" s="6" t="str">
        <f t="shared" si="5"/>
        <v/>
      </c>
      <c r="P15" s="6" t="str">
        <f t="shared" si="6"/>
        <v/>
      </c>
      <c r="Q15" s="29">
        <f t="shared" si="7"/>
        <v>0</v>
      </c>
      <c r="R15" s="6">
        <f t="shared" si="8"/>
        <v>0</v>
      </c>
      <c r="S15" s="7" t="str">
        <f t="shared" si="9"/>
        <v/>
      </c>
      <c r="T15" s="6" t="str">
        <f t="shared" si="10"/>
        <v/>
      </c>
    </row>
    <row r="16" spans="1:20" ht="30.75" customHeight="1" thickBot="1" x14ac:dyDescent="0.3">
      <c r="A16" s="57"/>
      <c r="B16" s="60"/>
      <c r="C16" s="16" t="s">
        <v>6</v>
      </c>
      <c r="D16" s="17"/>
      <c r="E16" s="17"/>
      <c r="F16" s="17"/>
      <c r="G16" s="17"/>
      <c r="H16" s="18"/>
      <c r="I16" s="22">
        <v>1</v>
      </c>
      <c r="J16" s="32"/>
      <c r="K16" s="27" t="str">
        <f t="shared" si="1"/>
        <v>Si la compétence doit être évaluée (case "non" vide), alors une case d'évaluation doit être cochée.</v>
      </c>
      <c r="L16" s="6">
        <f t="shared" si="2"/>
        <v>1</v>
      </c>
      <c r="M16" s="6" t="str">
        <f t="shared" si="3"/>
        <v/>
      </c>
      <c r="N16" s="6" t="str">
        <f t="shared" si="4"/>
        <v/>
      </c>
      <c r="O16" s="6" t="str">
        <f t="shared" si="5"/>
        <v/>
      </c>
      <c r="P16" s="6" t="str">
        <f t="shared" si="6"/>
        <v/>
      </c>
      <c r="Q16" s="29">
        <f t="shared" si="7"/>
        <v>0</v>
      </c>
      <c r="R16" s="6">
        <f t="shared" si="8"/>
        <v>0</v>
      </c>
      <c r="S16" s="7" t="str">
        <f t="shared" si="9"/>
        <v/>
      </c>
      <c r="T16" s="6" t="str">
        <f t="shared" si="10"/>
        <v/>
      </c>
    </row>
    <row r="17" spans="1:20" ht="30.75" customHeight="1" x14ac:dyDescent="0.25">
      <c r="A17" s="55" t="s">
        <v>41</v>
      </c>
      <c r="B17" s="58" t="s">
        <v>42</v>
      </c>
      <c r="C17" s="12" t="s">
        <v>43</v>
      </c>
      <c r="D17" s="13"/>
      <c r="E17" s="13"/>
      <c r="F17" s="13"/>
      <c r="G17" s="13"/>
      <c r="H17" s="14"/>
      <c r="I17" s="20">
        <v>1</v>
      </c>
      <c r="J17" s="32"/>
      <c r="K17" s="27" t="str">
        <f t="shared" si="1"/>
        <v>Si la compétence doit être évaluée (case "non" vide), alors une case d'évaluation doit être cochée.</v>
      </c>
      <c r="L17" s="6">
        <f t="shared" si="2"/>
        <v>1</v>
      </c>
      <c r="M17" s="6" t="str">
        <f t="shared" si="3"/>
        <v/>
      </c>
      <c r="N17" s="6" t="str">
        <f t="shared" si="4"/>
        <v/>
      </c>
      <c r="O17" s="6" t="str">
        <f t="shared" si="5"/>
        <v/>
      </c>
      <c r="P17" s="6" t="str">
        <f t="shared" si="6"/>
        <v/>
      </c>
      <c r="Q17" s="29">
        <f t="shared" si="7"/>
        <v>0</v>
      </c>
      <c r="R17" s="6">
        <f t="shared" si="8"/>
        <v>0</v>
      </c>
      <c r="S17" s="7" t="str">
        <f t="shared" si="9"/>
        <v/>
      </c>
      <c r="T17" s="6" t="str">
        <f t="shared" si="10"/>
        <v/>
      </c>
    </row>
    <row r="18" spans="1:20" ht="30.75" customHeight="1" x14ac:dyDescent="0.25">
      <c r="A18" s="56"/>
      <c r="B18" s="59"/>
      <c r="C18" s="9" t="s">
        <v>7</v>
      </c>
      <c r="D18" s="10"/>
      <c r="E18" s="10"/>
      <c r="F18" s="10"/>
      <c r="G18" s="10"/>
      <c r="H18" s="15"/>
      <c r="I18" s="21">
        <v>1</v>
      </c>
      <c r="J18" s="32"/>
      <c r="K18" s="27" t="str">
        <f t="shared" si="1"/>
        <v>Si la compétence doit être évaluée (case "non" vide), alors une case d'évaluation doit être cochée.</v>
      </c>
      <c r="L18" s="6">
        <f t="shared" si="2"/>
        <v>1</v>
      </c>
      <c r="M18" s="6" t="str">
        <f t="shared" si="3"/>
        <v/>
      </c>
      <c r="N18" s="6" t="str">
        <f t="shared" si="4"/>
        <v/>
      </c>
      <c r="O18" s="6" t="str">
        <f t="shared" si="5"/>
        <v/>
      </c>
      <c r="P18" s="6" t="str">
        <f t="shared" si="6"/>
        <v/>
      </c>
      <c r="Q18" s="29">
        <f t="shared" si="7"/>
        <v>0</v>
      </c>
      <c r="R18" s="6">
        <f t="shared" si="8"/>
        <v>0</v>
      </c>
      <c r="S18" s="7" t="str">
        <f t="shared" si="9"/>
        <v/>
      </c>
      <c r="T18" s="6" t="str">
        <f t="shared" si="10"/>
        <v/>
      </c>
    </row>
    <row r="19" spans="1:20" ht="30.75" customHeight="1" x14ac:dyDescent="0.25">
      <c r="A19" s="56"/>
      <c r="B19" s="59"/>
      <c r="C19" s="9" t="s">
        <v>44</v>
      </c>
      <c r="D19" s="10"/>
      <c r="E19" s="10"/>
      <c r="F19" s="10"/>
      <c r="G19" s="10"/>
      <c r="H19" s="15"/>
      <c r="I19" s="21">
        <v>1</v>
      </c>
      <c r="J19" s="32"/>
      <c r="K19" s="27" t="str">
        <f t="shared" si="1"/>
        <v>Si la compétence doit être évaluée (case "non" vide), alors une case d'évaluation doit être cochée.</v>
      </c>
      <c r="L19" s="6">
        <f t="shared" si="2"/>
        <v>1</v>
      </c>
      <c r="M19" s="6" t="str">
        <f t="shared" si="3"/>
        <v/>
      </c>
      <c r="N19" s="6" t="str">
        <f t="shared" si="4"/>
        <v/>
      </c>
      <c r="O19" s="6" t="str">
        <f t="shared" si="5"/>
        <v/>
      </c>
      <c r="P19" s="6" t="str">
        <f t="shared" si="6"/>
        <v/>
      </c>
      <c r="Q19" s="29">
        <f t="shared" si="7"/>
        <v>0</v>
      </c>
      <c r="R19" s="6">
        <f t="shared" si="8"/>
        <v>0</v>
      </c>
      <c r="S19" s="7" t="str">
        <f t="shared" si="9"/>
        <v/>
      </c>
      <c r="T19" s="6" t="str">
        <f t="shared" si="10"/>
        <v/>
      </c>
    </row>
    <row r="20" spans="1:20" ht="30.75" customHeight="1" thickBot="1" x14ac:dyDescent="0.3">
      <c r="A20" s="57"/>
      <c r="B20" s="60"/>
      <c r="C20" s="16" t="s">
        <v>45</v>
      </c>
      <c r="D20" s="17"/>
      <c r="E20" s="17"/>
      <c r="F20" s="17"/>
      <c r="G20" s="17"/>
      <c r="H20" s="18"/>
      <c r="I20" s="22">
        <v>1</v>
      </c>
      <c r="J20" s="32"/>
      <c r="K20" s="27" t="str">
        <f t="shared" si="1"/>
        <v>Si la compétence doit être évaluée (case "non" vide), alors une case d'évaluation doit être cochée.</v>
      </c>
      <c r="L20" s="6">
        <f t="shared" si="2"/>
        <v>1</v>
      </c>
      <c r="M20" s="6" t="str">
        <f t="shared" si="3"/>
        <v/>
      </c>
      <c r="N20" s="6" t="str">
        <f t="shared" si="4"/>
        <v/>
      </c>
      <c r="O20" s="6" t="str">
        <f t="shared" si="5"/>
        <v/>
      </c>
      <c r="P20" s="6" t="str">
        <f t="shared" si="6"/>
        <v/>
      </c>
      <c r="Q20" s="29">
        <f t="shared" si="7"/>
        <v>0</v>
      </c>
      <c r="R20" s="6">
        <f t="shared" si="8"/>
        <v>0</v>
      </c>
      <c r="S20" s="7" t="str">
        <f t="shared" si="9"/>
        <v/>
      </c>
      <c r="T20" s="6" t="str">
        <f t="shared" si="10"/>
        <v/>
      </c>
    </row>
    <row r="21" spans="1:20" ht="30.75" customHeight="1" thickBot="1" x14ac:dyDescent="0.3">
      <c r="A21" s="67" t="s">
        <v>8</v>
      </c>
      <c r="B21" s="67"/>
      <c r="C21" s="67"/>
      <c r="D21" s="67"/>
      <c r="E21" s="67"/>
      <c r="F21" s="67"/>
      <c r="G21" s="67"/>
      <c r="H21" s="67"/>
      <c r="I21" s="67"/>
      <c r="J21" s="33"/>
      <c r="K21" s="27" t="str">
        <f t="shared" si="1"/>
        <v>Si la compétence doit être évaluée (case "non" vide), alors une case d'évaluation doit être cochée.</v>
      </c>
      <c r="L21" s="6">
        <f t="shared" si="2"/>
        <v>1</v>
      </c>
      <c r="M21" s="6" t="str">
        <f t="shared" si="3"/>
        <v/>
      </c>
      <c r="N21" s="6" t="str">
        <f t="shared" si="4"/>
        <v/>
      </c>
      <c r="O21" s="6" t="str">
        <f t="shared" si="5"/>
        <v/>
      </c>
      <c r="P21" s="6" t="str">
        <f t="shared" si="6"/>
        <v/>
      </c>
      <c r="Q21" s="29">
        <f t="shared" si="7"/>
        <v>0</v>
      </c>
      <c r="R21" s="6">
        <f t="shared" si="8"/>
        <v>0</v>
      </c>
      <c r="S21" s="7" t="str">
        <f t="shared" si="9"/>
        <v/>
      </c>
      <c r="T21" s="6" t="str">
        <f t="shared" si="10"/>
        <v/>
      </c>
    </row>
    <row r="22" spans="1:20" ht="30.75" customHeight="1" x14ac:dyDescent="0.25">
      <c r="A22" s="55" t="s">
        <v>46</v>
      </c>
      <c r="B22" s="58" t="s">
        <v>47</v>
      </c>
      <c r="C22" s="12" t="s">
        <v>9</v>
      </c>
      <c r="D22" s="13"/>
      <c r="E22" s="13"/>
      <c r="F22" s="13"/>
      <c r="G22" s="13"/>
      <c r="H22" s="14"/>
      <c r="I22" s="20">
        <v>1</v>
      </c>
      <c r="J22" s="32"/>
      <c r="K22" s="27" t="str">
        <f t="shared" si="1"/>
        <v>Si la compétence doit être évaluée (case "non" vide), alors une case d'évaluation doit être cochée.</v>
      </c>
      <c r="L22" s="6">
        <f t="shared" si="2"/>
        <v>1</v>
      </c>
      <c r="M22" s="6" t="str">
        <f t="shared" si="3"/>
        <v/>
      </c>
      <c r="N22" s="6" t="str">
        <f t="shared" si="4"/>
        <v/>
      </c>
      <c r="O22" s="6" t="str">
        <f t="shared" si="5"/>
        <v/>
      </c>
      <c r="P22" s="6" t="str">
        <f t="shared" si="6"/>
        <v/>
      </c>
      <c r="Q22" s="29">
        <f t="shared" si="7"/>
        <v>0</v>
      </c>
      <c r="R22" s="6">
        <f t="shared" si="8"/>
        <v>0</v>
      </c>
      <c r="S22" s="7" t="str">
        <f t="shared" si="9"/>
        <v/>
      </c>
      <c r="T22" s="6" t="str">
        <f t="shared" si="10"/>
        <v/>
      </c>
    </row>
    <row r="23" spans="1:20" ht="30.75" customHeight="1" x14ac:dyDescent="0.25">
      <c r="A23" s="56"/>
      <c r="B23" s="59"/>
      <c r="C23" s="9" t="s">
        <v>10</v>
      </c>
      <c r="D23" s="10"/>
      <c r="E23" s="10"/>
      <c r="F23" s="10"/>
      <c r="G23" s="10"/>
      <c r="H23" s="15"/>
      <c r="I23" s="21">
        <v>1</v>
      </c>
      <c r="J23" s="32"/>
      <c r="K23" s="27" t="str">
        <f t="shared" si="1"/>
        <v>Si la compétence doit être évaluée (case "non" vide), alors une case d'évaluation doit être cochée.</v>
      </c>
      <c r="L23" s="6">
        <f t="shared" si="2"/>
        <v>1</v>
      </c>
      <c r="M23" s="6" t="str">
        <f t="shared" si="3"/>
        <v/>
      </c>
      <c r="N23" s="6" t="str">
        <f t="shared" si="4"/>
        <v/>
      </c>
      <c r="O23" s="6" t="str">
        <f t="shared" si="5"/>
        <v/>
      </c>
      <c r="P23" s="6" t="str">
        <f t="shared" si="6"/>
        <v/>
      </c>
      <c r="Q23" s="29">
        <f t="shared" si="7"/>
        <v>0</v>
      </c>
      <c r="R23" s="6">
        <f t="shared" si="8"/>
        <v>0</v>
      </c>
      <c r="S23" s="7" t="str">
        <f t="shared" si="9"/>
        <v/>
      </c>
      <c r="T23" s="6" t="str">
        <f t="shared" si="10"/>
        <v/>
      </c>
    </row>
    <row r="24" spans="1:20" ht="30.75" customHeight="1" x14ac:dyDescent="0.25">
      <c r="A24" s="56"/>
      <c r="B24" s="59"/>
      <c r="C24" s="9" t="s">
        <v>11</v>
      </c>
      <c r="D24" s="10"/>
      <c r="E24" s="10"/>
      <c r="F24" s="10"/>
      <c r="G24" s="10"/>
      <c r="H24" s="15"/>
      <c r="I24" s="21">
        <v>1</v>
      </c>
      <c r="J24" s="32"/>
      <c r="K24" s="27" t="str">
        <f t="shared" si="1"/>
        <v>Si la compétence doit être évaluée (case "non" vide), alors une case d'évaluation doit être cochée.</v>
      </c>
      <c r="L24" s="6">
        <f t="shared" si="2"/>
        <v>1</v>
      </c>
      <c r="M24" s="6" t="str">
        <f t="shared" si="3"/>
        <v/>
      </c>
      <c r="N24" s="6" t="str">
        <f t="shared" si="4"/>
        <v/>
      </c>
      <c r="O24" s="6" t="str">
        <f t="shared" si="5"/>
        <v/>
      </c>
      <c r="P24" s="6" t="str">
        <f t="shared" si="6"/>
        <v/>
      </c>
      <c r="Q24" s="29">
        <f t="shared" si="7"/>
        <v>0</v>
      </c>
      <c r="R24" s="6">
        <f t="shared" si="8"/>
        <v>0</v>
      </c>
      <c r="S24" s="7" t="str">
        <f t="shared" si="9"/>
        <v/>
      </c>
      <c r="T24" s="6" t="str">
        <f t="shared" si="10"/>
        <v/>
      </c>
    </row>
    <row r="25" spans="1:20" ht="30.75" customHeight="1" thickBot="1" x14ac:dyDescent="0.3">
      <c r="A25" s="57"/>
      <c r="B25" s="60"/>
      <c r="C25" s="16" t="s">
        <v>12</v>
      </c>
      <c r="D25" s="17"/>
      <c r="E25" s="17"/>
      <c r="F25" s="17"/>
      <c r="G25" s="17"/>
      <c r="H25" s="18"/>
      <c r="I25" s="22">
        <v>1</v>
      </c>
      <c r="J25" s="32"/>
      <c r="K25" s="27" t="str">
        <f t="shared" si="1"/>
        <v>Si la compétence doit être évaluée (case "non" vide), alors une case d'évaluation doit être cochée.</v>
      </c>
      <c r="L25" s="6">
        <f t="shared" si="2"/>
        <v>1</v>
      </c>
      <c r="M25" s="6" t="str">
        <f t="shared" si="3"/>
        <v/>
      </c>
      <c r="N25" s="6" t="str">
        <f t="shared" si="4"/>
        <v/>
      </c>
      <c r="O25" s="6" t="str">
        <f t="shared" si="5"/>
        <v/>
      </c>
      <c r="P25" s="6" t="str">
        <f t="shared" si="6"/>
        <v/>
      </c>
      <c r="Q25" s="29">
        <f t="shared" si="7"/>
        <v>0</v>
      </c>
      <c r="R25" s="6">
        <f t="shared" si="8"/>
        <v>0</v>
      </c>
      <c r="S25" s="7" t="str">
        <f t="shared" si="9"/>
        <v/>
      </c>
      <c r="T25" s="6" t="str">
        <f t="shared" si="10"/>
        <v/>
      </c>
    </row>
    <row r="26" spans="1:20" ht="30.75" customHeight="1" x14ac:dyDescent="0.25">
      <c r="A26" s="55" t="s">
        <v>48</v>
      </c>
      <c r="B26" s="58" t="s">
        <v>49</v>
      </c>
      <c r="C26" s="12" t="s">
        <v>13</v>
      </c>
      <c r="D26" s="13"/>
      <c r="E26" s="13"/>
      <c r="F26" s="13"/>
      <c r="G26" s="13"/>
      <c r="H26" s="14"/>
      <c r="I26" s="20">
        <v>1</v>
      </c>
      <c r="J26" s="32"/>
      <c r="K26" s="27" t="str">
        <f t="shared" si="1"/>
        <v>Si la compétence doit être évaluée (case "non" vide), alors une case d'évaluation doit être cochée.</v>
      </c>
      <c r="L26" s="6">
        <f t="shared" si="2"/>
        <v>1</v>
      </c>
      <c r="M26" s="6" t="str">
        <f t="shared" si="3"/>
        <v/>
      </c>
      <c r="N26" s="6" t="str">
        <f t="shared" si="4"/>
        <v/>
      </c>
      <c r="O26" s="6" t="str">
        <f t="shared" si="5"/>
        <v/>
      </c>
      <c r="P26" s="6" t="str">
        <f t="shared" si="6"/>
        <v/>
      </c>
      <c r="Q26" s="29">
        <f t="shared" si="7"/>
        <v>0</v>
      </c>
      <c r="R26" s="6">
        <f t="shared" si="8"/>
        <v>0</v>
      </c>
      <c r="S26" s="7" t="str">
        <f t="shared" si="9"/>
        <v/>
      </c>
      <c r="T26" s="6" t="str">
        <f t="shared" si="10"/>
        <v/>
      </c>
    </row>
    <row r="27" spans="1:20" ht="30.75" customHeight="1" x14ac:dyDescent="0.25">
      <c r="A27" s="56"/>
      <c r="B27" s="59"/>
      <c r="C27" s="9" t="s">
        <v>14</v>
      </c>
      <c r="D27" s="10"/>
      <c r="E27" s="10"/>
      <c r="F27" s="10" t="s">
        <v>64</v>
      </c>
      <c r="G27" s="10"/>
      <c r="H27" s="15"/>
      <c r="I27" s="21">
        <v>1</v>
      </c>
      <c r="J27" s="32"/>
      <c r="K27" s="27" t="str">
        <f t="shared" si="1"/>
        <v/>
      </c>
      <c r="L27" s="6">
        <f t="shared" si="2"/>
        <v>1</v>
      </c>
      <c r="M27" s="6" t="str">
        <f t="shared" si="3"/>
        <v/>
      </c>
      <c r="N27" s="6">
        <f t="shared" si="4"/>
        <v>1</v>
      </c>
      <c r="O27" s="6" t="str">
        <f t="shared" si="5"/>
        <v/>
      </c>
      <c r="P27" s="6" t="str">
        <f t="shared" si="6"/>
        <v/>
      </c>
      <c r="Q27" s="29">
        <f t="shared" si="7"/>
        <v>0</v>
      </c>
      <c r="R27" s="6">
        <f t="shared" si="8"/>
        <v>1</v>
      </c>
      <c r="S27" s="7">
        <f t="shared" si="9"/>
        <v>1</v>
      </c>
      <c r="T27" s="6">
        <f t="shared" si="10"/>
        <v>1</v>
      </c>
    </row>
    <row r="28" spans="1:20" ht="30.75" customHeight="1" x14ac:dyDescent="0.25">
      <c r="A28" s="56"/>
      <c r="B28" s="59"/>
      <c r="C28" s="9" t="s">
        <v>15</v>
      </c>
      <c r="D28" s="10"/>
      <c r="E28" s="10"/>
      <c r="F28" s="10"/>
      <c r="G28" s="10"/>
      <c r="H28" s="15"/>
      <c r="I28" s="21">
        <v>1</v>
      </c>
      <c r="J28" s="32"/>
      <c r="K28" s="27" t="str">
        <f t="shared" si="1"/>
        <v>Si la compétence doit être évaluée (case "non" vide), alors une case d'évaluation doit être cochée.</v>
      </c>
      <c r="L28" s="6">
        <f t="shared" si="2"/>
        <v>1</v>
      </c>
      <c r="M28" s="6" t="str">
        <f t="shared" si="3"/>
        <v/>
      </c>
      <c r="N28" s="6" t="str">
        <f t="shared" si="4"/>
        <v/>
      </c>
      <c r="O28" s="6" t="str">
        <f t="shared" si="5"/>
        <v/>
      </c>
      <c r="P28" s="6" t="str">
        <f t="shared" si="6"/>
        <v/>
      </c>
      <c r="Q28" s="29">
        <f t="shared" si="7"/>
        <v>0</v>
      </c>
      <c r="R28" s="6">
        <f t="shared" si="8"/>
        <v>0</v>
      </c>
      <c r="S28" s="7" t="str">
        <f t="shared" si="9"/>
        <v/>
      </c>
      <c r="T28" s="6" t="str">
        <f t="shared" si="10"/>
        <v/>
      </c>
    </row>
    <row r="29" spans="1:20" ht="30.75" customHeight="1" thickBot="1" x14ac:dyDescent="0.3">
      <c r="A29" s="57"/>
      <c r="B29" s="60"/>
      <c r="C29" s="16" t="s">
        <v>50</v>
      </c>
      <c r="D29" s="17"/>
      <c r="E29" s="17"/>
      <c r="F29" s="17"/>
      <c r="G29" s="17" t="s">
        <v>64</v>
      </c>
      <c r="H29" s="18"/>
      <c r="I29" s="22">
        <v>1</v>
      </c>
      <c r="J29" s="32"/>
      <c r="K29" s="27" t="str">
        <f>IF(Q29&gt;0,$B$53,IF(AND(R29=0,L29&gt;0),$C$53,""))</f>
        <v/>
      </c>
      <c r="L29" s="6">
        <f t="shared" si="2"/>
        <v>1</v>
      </c>
      <c r="M29" s="6" t="str">
        <f t="shared" si="3"/>
        <v/>
      </c>
      <c r="N29" s="6" t="str">
        <f t="shared" si="4"/>
        <v/>
      </c>
      <c r="O29" s="6">
        <f t="shared" si="5"/>
        <v>2</v>
      </c>
      <c r="P29" s="6" t="str">
        <f t="shared" si="6"/>
        <v/>
      </c>
      <c r="Q29" s="29">
        <f t="shared" si="7"/>
        <v>0</v>
      </c>
      <c r="R29" s="6">
        <f t="shared" si="8"/>
        <v>1</v>
      </c>
      <c r="S29" s="7">
        <f t="shared" si="9"/>
        <v>2</v>
      </c>
      <c r="T29" s="6">
        <f t="shared" si="10"/>
        <v>1</v>
      </c>
    </row>
    <row r="30" spans="1:20" ht="30.75" customHeight="1" x14ac:dyDescent="0.25">
      <c r="A30" s="55" t="s">
        <v>51</v>
      </c>
      <c r="B30" s="58" t="s">
        <v>52</v>
      </c>
      <c r="C30" s="12" t="s">
        <v>16</v>
      </c>
      <c r="D30" s="13"/>
      <c r="E30" s="13"/>
      <c r="F30" s="13"/>
      <c r="G30" s="13"/>
      <c r="H30" s="14"/>
      <c r="I30" s="20">
        <v>1</v>
      </c>
      <c r="J30" s="32"/>
      <c r="K30" s="27" t="str">
        <f t="shared" si="1"/>
        <v>Si la compétence doit être évaluée (case "non" vide), alors une case d'évaluation doit être cochée.</v>
      </c>
      <c r="L30" s="6">
        <f t="shared" si="2"/>
        <v>1</v>
      </c>
      <c r="M30" s="6" t="str">
        <f t="shared" si="3"/>
        <v/>
      </c>
      <c r="N30" s="6" t="str">
        <f t="shared" si="4"/>
        <v/>
      </c>
      <c r="O30" s="6" t="str">
        <f t="shared" si="5"/>
        <v/>
      </c>
      <c r="P30" s="6" t="str">
        <f t="shared" si="6"/>
        <v/>
      </c>
      <c r="Q30" s="29">
        <f t="shared" si="7"/>
        <v>0</v>
      </c>
      <c r="R30" s="6">
        <f t="shared" si="8"/>
        <v>0</v>
      </c>
      <c r="S30" s="7" t="str">
        <f t="shared" si="9"/>
        <v/>
      </c>
      <c r="T30" s="6" t="str">
        <f t="shared" si="10"/>
        <v/>
      </c>
    </row>
    <row r="31" spans="1:20" ht="30.75" customHeight="1" x14ac:dyDescent="0.25">
      <c r="A31" s="56"/>
      <c r="B31" s="59"/>
      <c r="C31" s="9" t="s">
        <v>53</v>
      </c>
      <c r="D31" s="10"/>
      <c r="E31" s="10"/>
      <c r="F31" s="10"/>
      <c r="G31" s="10"/>
      <c r="H31" s="15"/>
      <c r="I31" s="21">
        <v>1</v>
      </c>
      <c r="J31" s="32"/>
      <c r="K31" s="27" t="str">
        <f t="shared" si="1"/>
        <v>Si la compétence doit être évaluée (case "non" vide), alors une case d'évaluation doit être cochée.</v>
      </c>
      <c r="L31" s="6">
        <f t="shared" si="2"/>
        <v>1</v>
      </c>
      <c r="M31" s="6" t="str">
        <f t="shared" si="3"/>
        <v/>
      </c>
      <c r="N31" s="6" t="str">
        <f t="shared" si="4"/>
        <v/>
      </c>
      <c r="O31" s="6" t="str">
        <f t="shared" si="5"/>
        <v/>
      </c>
      <c r="P31" s="6" t="str">
        <f t="shared" si="6"/>
        <v/>
      </c>
      <c r="Q31" s="29">
        <f t="shared" si="7"/>
        <v>0</v>
      </c>
      <c r="R31" s="6">
        <f t="shared" si="8"/>
        <v>0</v>
      </c>
      <c r="S31" s="7" t="str">
        <f t="shared" si="9"/>
        <v/>
      </c>
      <c r="T31" s="6" t="str">
        <f t="shared" si="10"/>
        <v/>
      </c>
    </row>
    <row r="32" spans="1:20" ht="30.75" customHeight="1" x14ac:dyDescent="0.25">
      <c r="A32" s="56"/>
      <c r="B32" s="59"/>
      <c r="C32" s="9" t="s">
        <v>37</v>
      </c>
      <c r="D32" s="10"/>
      <c r="E32" s="10"/>
      <c r="F32" s="10"/>
      <c r="G32" s="10"/>
      <c r="H32" s="15"/>
      <c r="I32" s="21">
        <v>1</v>
      </c>
      <c r="J32" s="32"/>
      <c r="K32" s="27" t="str">
        <f t="shared" si="1"/>
        <v>Si la compétence doit être évaluée (case "non" vide), alors une case d'évaluation doit être cochée.</v>
      </c>
      <c r="L32" s="6">
        <f t="shared" si="2"/>
        <v>1</v>
      </c>
      <c r="M32" s="6" t="str">
        <f t="shared" si="3"/>
        <v/>
      </c>
      <c r="N32" s="6" t="str">
        <f t="shared" si="4"/>
        <v/>
      </c>
      <c r="O32" s="6" t="str">
        <f t="shared" si="5"/>
        <v/>
      </c>
      <c r="P32" s="6" t="str">
        <f t="shared" si="6"/>
        <v/>
      </c>
      <c r="Q32" s="29">
        <f t="shared" si="7"/>
        <v>0</v>
      </c>
      <c r="R32" s="6">
        <f t="shared" si="8"/>
        <v>0</v>
      </c>
      <c r="S32" s="7" t="str">
        <f t="shared" si="9"/>
        <v/>
      </c>
      <c r="T32" s="6" t="str">
        <f t="shared" si="10"/>
        <v/>
      </c>
    </row>
    <row r="33" spans="1:21" ht="30.75" customHeight="1" thickBot="1" x14ac:dyDescent="0.3">
      <c r="A33" s="57"/>
      <c r="B33" s="60"/>
      <c r="C33" s="16" t="s">
        <v>45</v>
      </c>
      <c r="D33" s="17"/>
      <c r="E33" s="17"/>
      <c r="F33" s="17"/>
      <c r="G33" s="17"/>
      <c r="H33" s="18"/>
      <c r="I33" s="22">
        <v>1</v>
      </c>
      <c r="J33" s="32"/>
      <c r="K33" s="27" t="str">
        <f t="shared" si="1"/>
        <v>Si la compétence doit être évaluée (case "non" vide), alors une case d'évaluation doit être cochée.</v>
      </c>
      <c r="L33" s="6">
        <f t="shared" si="2"/>
        <v>1</v>
      </c>
      <c r="M33" s="6" t="str">
        <f t="shared" si="3"/>
        <v/>
      </c>
      <c r="N33" s="6" t="str">
        <f t="shared" si="4"/>
        <v/>
      </c>
      <c r="O33" s="6" t="str">
        <f t="shared" si="5"/>
        <v/>
      </c>
      <c r="P33" s="6" t="str">
        <f t="shared" si="6"/>
        <v/>
      </c>
      <c r="Q33" s="29">
        <f t="shared" si="7"/>
        <v>0</v>
      </c>
      <c r="R33" s="6">
        <f t="shared" si="8"/>
        <v>0</v>
      </c>
      <c r="S33" s="7" t="str">
        <f t="shared" si="9"/>
        <v/>
      </c>
      <c r="T33" s="6" t="str">
        <f t="shared" si="10"/>
        <v/>
      </c>
    </row>
    <row r="34" spans="1:21" ht="30.75" customHeight="1" thickBot="1" x14ac:dyDescent="0.3">
      <c r="A34" s="67" t="s">
        <v>17</v>
      </c>
      <c r="B34" s="67"/>
      <c r="C34" s="67"/>
      <c r="D34" s="67"/>
      <c r="E34" s="67"/>
      <c r="F34" s="67"/>
      <c r="G34" s="67"/>
      <c r="H34" s="67"/>
      <c r="I34" s="67"/>
      <c r="J34" s="33"/>
      <c r="K34" s="27" t="str">
        <f t="shared" si="1"/>
        <v>Si la compétence doit être évaluée (case "non" vide), alors une case d'évaluation doit être cochée.</v>
      </c>
      <c r="L34" s="6">
        <f t="shared" si="2"/>
        <v>1</v>
      </c>
      <c r="M34" s="6" t="str">
        <f t="shared" si="3"/>
        <v/>
      </c>
      <c r="N34" s="6" t="str">
        <f t="shared" si="4"/>
        <v/>
      </c>
      <c r="O34" s="6" t="str">
        <f t="shared" si="5"/>
        <v/>
      </c>
      <c r="P34" s="6" t="str">
        <f t="shared" si="6"/>
        <v/>
      </c>
      <c r="Q34" s="29">
        <f t="shared" si="7"/>
        <v>0</v>
      </c>
      <c r="R34" s="6">
        <f t="shared" si="8"/>
        <v>0</v>
      </c>
      <c r="S34" s="7" t="str">
        <f t="shared" si="9"/>
        <v/>
      </c>
      <c r="T34" s="6" t="str">
        <f t="shared" si="10"/>
        <v/>
      </c>
    </row>
    <row r="35" spans="1:21" ht="30.75" customHeight="1" x14ac:dyDescent="0.25">
      <c r="A35" s="55" t="s">
        <v>54</v>
      </c>
      <c r="B35" s="58" t="s">
        <v>55</v>
      </c>
      <c r="C35" s="12" t="s">
        <v>18</v>
      </c>
      <c r="D35" s="13"/>
      <c r="E35" s="13"/>
      <c r="F35" s="13"/>
      <c r="G35" s="13"/>
      <c r="H35" s="14"/>
      <c r="I35" s="20">
        <v>1</v>
      </c>
      <c r="J35" s="32"/>
      <c r="K35" s="27" t="str">
        <f t="shared" si="1"/>
        <v>Si la compétence doit être évaluée (case "non" vide), alors une case d'évaluation doit être cochée.</v>
      </c>
      <c r="L35" s="6">
        <f t="shared" si="2"/>
        <v>1</v>
      </c>
      <c r="M35" s="6" t="str">
        <f t="shared" si="3"/>
        <v/>
      </c>
      <c r="N35" s="6" t="str">
        <f t="shared" si="4"/>
        <v/>
      </c>
      <c r="O35" s="6" t="str">
        <f t="shared" si="5"/>
        <v/>
      </c>
      <c r="P35" s="6" t="str">
        <f t="shared" si="6"/>
        <v/>
      </c>
      <c r="Q35" s="29">
        <f t="shared" si="7"/>
        <v>0</v>
      </c>
      <c r="R35" s="6">
        <f t="shared" si="8"/>
        <v>0</v>
      </c>
      <c r="S35" s="7" t="str">
        <f t="shared" si="9"/>
        <v/>
      </c>
      <c r="T35" s="6" t="str">
        <f t="shared" si="10"/>
        <v/>
      </c>
    </row>
    <row r="36" spans="1:21" ht="30.75" customHeight="1" x14ac:dyDescent="0.25">
      <c r="A36" s="56"/>
      <c r="B36" s="59"/>
      <c r="C36" s="9" t="s">
        <v>19</v>
      </c>
      <c r="D36" s="10"/>
      <c r="E36" s="10"/>
      <c r="F36" s="10"/>
      <c r="G36" s="10" t="s">
        <v>64</v>
      </c>
      <c r="H36" s="15"/>
      <c r="I36" s="21">
        <v>1</v>
      </c>
      <c r="J36" s="32"/>
      <c r="K36" s="27" t="str">
        <f t="shared" si="1"/>
        <v/>
      </c>
      <c r="L36" s="6">
        <f t="shared" si="2"/>
        <v>1</v>
      </c>
      <c r="M36" s="6" t="str">
        <f t="shared" si="3"/>
        <v/>
      </c>
      <c r="N36" s="6" t="str">
        <f t="shared" si="4"/>
        <v/>
      </c>
      <c r="O36" s="6">
        <f t="shared" si="5"/>
        <v>2</v>
      </c>
      <c r="P36" s="6" t="str">
        <f t="shared" si="6"/>
        <v/>
      </c>
      <c r="Q36" s="29">
        <f t="shared" si="7"/>
        <v>0</v>
      </c>
      <c r="R36" s="6">
        <f t="shared" si="8"/>
        <v>1</v>
      </c>
      <c r="S36" s="7">
        <f t="shared" si="9"/>
        <v>2</v>
      </c>
      <c r="T36" s="6">
        <f t="shared" si="10"/>
        <v>1</v>
      </c>
    </row>
    <row r="37" spans="1:21" ht="30.75" customHeight="1" x14ac:dyDescent="0.25">
      <c r="A37" s="56"/>
      <c r="B37" s="59"/>
      <c r="C37" s="9" t="s">
        <v>20</v>
      </c>
      <c r="D37" s="10"/>
      <c r="E37" s="10"/>
      <c r="F37" s="10"/>
      <c r="G37" s="10" t="s">
        <v>64</v>
      </c>
      <c r="H37" s="15"/>
      <c r="I37" s="21">
        <v>1</v>
      </c>
      <c r="J37" s="32"/>
      <c r="K37" s="27" t="str">
        <f t="shared" si="1"/>
        <v/>
      </c>
      <c r="L37" s="6">
        <f t="shared" si="2"/>
        <v>1</v>
      </c>
      <c r="M37" s="6" t="str">
        <f t="shared" si="3"/>
        <v/>
      </c>
      <c r="N37" s="6" t="str">
        <f t="shared" si="4"/>
        <v/>
      </c>
      <c r="O37" s="6">
        <f t="shared" si="5"/>
        <v>2</v>
      </c>
      <c r="P37" s="6" t="str">
        <f t="shared" si="6"/>
        <v/>
      </c>
      <c r="Q37" s="29">
        <f t="shared" si="7"/>
        <v>0</v>
      </c>
      <c r="R37" s="6">
        <f t="shared" si="8"/>
        <v>1</v>
      </c>
      <c r="S37" s="7">
        <f t="shared" si="9"/>
        <v>2</v>
      </c>
      <c r="T37" s="6">
        <f t="shared" si="10"/>
        <v>1</v>
      </c>
    </row>
    <row r="38" spans="1:21" ht="30.75" customHeight="1" x14ac:dyDescent="0.25">
      <c r="A38" s="56"/>
      <c r="B38" s="59"/>
      <c r="C38" s="9" t="s">
        <v>21</v>
      </c>
      <c r="D38" s="10"/>
      <c r="E38" s="10"/>
      <c r="F38" s="10"/>
      <c r="G38" s="10"/>
      <c r="H38" s="15"/>
      <c r="I38" s="21">
        <v>1</v>
      </c>
      <c r="J38" s="32"/>
      <c r="K38" s="27" t="str">
        <f t="shared" si="1"/>
        <v>Si la compétence doit être évaluée (case "non" vide), alors une case d'évaluation doit être cochée.</v>
      </c>
      <c r="L38" s="6">
        <f t="shared" si="2"/>
        <v>1</v>
      </c>
      <c r="M38" s="6" t="str">
        <f t="shared" si="3"/>
        <v/>
      </c>
      <c r="N38" s="6" t="str">
        <f t="shared" si="4"/>
        <v/>
      </c>
      <c r="O38" s="6" t="str">
        <f t="shared" si="5"/>
        <v/>
      </c>
      <c r="P38" s="6" t="str">
        <f t="shared" si="6"/>
        <v/>
      </c>
      <c r="Q38" s="29">
        <f t="shared" si="7"/>
        <v>0</v>
      </c>
      <c r="R38" s="6">
        <f t="shared" si="8"/>
        <v>0</v>
      </c>
      <c r="S38" s="7" t="str">
        <f t="shared" si="9"/>
        <v/>
      </c>
      <c r="T38" s="6" t="str">
        <f t="shared" si="10"/>
        <v/>
      </c>
    </row>
    <row r="39" spans="1:21" ht="30.75" customHeight="1" thickBot="1" x14ac:dyDescent="0.3">
      <c r="A39" s="57"/>
      <c r="B39" s="60"/>
      <c r="C39" s="16" t="s">
        <v>22</v>
      </c>
      <c r="D39" s="17"/>
      <c r="E39" s="17" t="s">
        <v>64</v>
      </c>
      <c r="F39" s="17"/>
      <c r="G39" s="17"/>
      <c r="H39" s="18"/>
      <c r="I39" s="22">
        <v>1</v>
      </c>
      <c r="J39" s="32"/>
      <c r="K39" s="27" t="str">
        <f t="shared" si="1"/>
        <v/>
      </c>
      <c r="L39" s="6">
        <f t="shared" si="2"/>
        <v>1</v>
      </c>
      <c r="M39" s="6">
        <f t="shared" si="3"/>
        <v>0</v>
      </c>
      <c r="N39" s="6" t="str">
        <f t="shared" si="4"/>
        <v/>
      </c>
      <c r="O39" s="6" t="str">
        <f t="shared" si="5"/>
        <v/>
      </c>
      <c r="P39" s="6" t="str">
        <f t="shared" si="6"/>
        <v/>
      </c>
      <c r="Q39" s="29">
        <f t="shared" si="7"/>
        <v>0</v>
      </c>
      <c r="R39" s="6">
        <f t="shared" si="8"/>
        <v>1</v>
      </c>
      <c r="S39" s="7">
        <f t="shared" si="9"/>
        <v>0</v>
      </c>
      <c r="T39" s="6">
        <f t="shared" si="10"/>
        <v>1</v>
      </c>
    </row>
    <row r="40" spans="1:21" ht="30.75" customHeight="1" x14ac:dyDescent="0.25">
      <c r="A40" s="55" t="s">
        <v>56</v>
      </c>
      <c r="B40" s="58" t="s">
        <v>57</v>
      </c>
      <c r="C40" s="12" t="s">
        <v>23</v>
      </c>
      <c r="D40" s="13"/>
      <c r="E40" s="13"/>
      <c r="F40" s="13"/>
      <c r="G40" s="13" t="s">
        <v>64</v>
      </c>
      <c r="H40" s="14"/>
      <c r="I40" s="20">
        <v>1</v>
      </c>
      <c r="J40" s="32"/>
      <c r="K40" s="27" t="str">
        <f t="shared" si="1"/>
        <v/>
      </c>
      <c r="L40" s="6">
        <f t="shared" si="2"/>
        <v>1</v>
      </c>
      <c r="M40" s="6" t="str">
        <f t="shared" si="3"/>
        <v/>
      </c>
      <c r="N40" s="6" t="str">
        <f t="shared" si="4"/>
        <v/>
      </c>
      <c r="O40" s="6">
        <f t="shared" si="5"/>
        <v>2</v>
      </c>
      <c r="P40" s="6" t="str">
        <f t="shared" si="6"/>
        <v/>
      </c>
      <c r="Q40" s="29">
        <f t="shared" si="7"/>
        <v>0</v>
      </c>
      <c r="R40" s="6">
        <f t="shared" si="8"/>
        <v>1</v>
      </c>
      <c r="S40" s="7">
        <f t="shared" si="9"/>
        <v>2</v>
      </c>
      <c r="T40" s="6">
        <f t="shared" si="10"/>
        <v>1</v>
      </c>
    </row>
    <row r="41" spans="1:21" ht="30.75" customHeight="1" x14ac:dyDescent="0.25">
      <c r="A41" s="56"/>
      <c r="B41" s="59"/>
      <c r="C41" s="9" t="s">
        <v>24</v>
      </c>
      <c r="D41" s="10"/>
      <c r="E41" s="10"/>
      <c r="F41" s="10"/>
      <c r="G41" s="10" t="s">
        <v>64</v>
      </c>
      <c r="H41" s="15"/>
      <c r="I41" s="21">
        <v>1</v>
      </c>
      <c r="J41" s="32"/>
      <c r="K41" s="27" t="str">
        <f t="shared" si="1"/>
        <v/>
      </c>
      <c r="L41" s="6">
        <f t="shared" si="2"/>
        <v>1</v>
      </c>
      <c r="M41" s="6" t="str">
        <f t="shared" si="3"/>
        <v/>
      </c>
      <c r="N41" s="6" t="str">
        <f t="shared" si="4"/>
        <v/>
      </c>
      <c r="O41" s="6">
        <f t="shared" si="5"/>
        <v>2</v>
      </c>
      <c r="P41" s="6" t="str">
        <f t="shared" si="6"/>
        <v/>
      </c>
      <c r="Q41" s="29">
        <f t="shared" si="7"/>
        <v>0</v>
      </c>
      <c r="R41" s="6">
        <f t="shared" si="8"/>
        <v>1</v>
      </c>
      <c r="S41" s="7">
        <f t="shared" si="9"/>
        <v>2</v>
      </c>
      <c r="T41" s="6">
        <f t="shared" si="10"/>
        <v>1</v>
      </c>
    </row>
    <row r="42" spans="1:21" ht="30.75" customHeight="1" thickBot="1" x14ac:dyDescent="0.3">
      <c r="A42" s="57"/>
      <c r="B42" s="60"/>
      <c r="C42" s="16" t="s">
        <v>25</v>
      </c>
      <c r="D42" s="17"/>
      <c r="E42" s="17"/>
      <c r="F42" s="17"/>
      <c r="G42" s="17"/>
      <c r="H42" s="18"/>
      <c r="I42" s="22">
        <v>1</v>
      </c>
      <c r="J42" s="32"/>
      <c r="K42" s="27" t="str">
        <f t="shared" si="1"/>
        <v>Si la compétence doit être évaluée (case "non" vide), alors une case d'évaluation doit être cochée.</v>
      </c>
      <c r="L42" s="6">
        <f t="shared" si="2"/>
        <v>1</v>
      </c>
      <c r="M42" s="6" t="str">
        <f t="shared" si="3"/>
        <v/>
      </c>
      <c r="N42" s="6" t="str">
        <f t="shared" si="4"/>
        <v/>
      </c>
      <c r="O42" s="6" t="str">
        <f t="shared" si="5"/>
        <v/>
      </c>
      <c r="P42" s="6" t="str">
        <f t="shared" si="6"/>
        <v/>
      </c>
      <c r="Q42" s="29">
        <f t="shared" si="7"/>
        <v>0</v>
      </c>
      <c r="R42" s="6">
        <f t="shared" si="8"/>
        <v>0</v>
      </c>
      <c r="S42" s="7" t="str">
        <f t="shared" si="9"/>
        <v/>
      </c>
      <c r="T42" s="6" t="str">
        <f t="shared" si="10"/>
        <v/>
      </c>
    </row>
    <row r="43" spans="1:21" ht="30.75" customHeight="1" x14ac:dyDescent="0.25">
      <c r="A43" s="55" t="s">
        <v>58</v>
      </c>
      <c r="B43" s="58" t="s">
        <v>59</v>
      </c>
      <c r="C43" s="12" t="s">
        <v>60</v>
      </c>
      <c r="D43" s="13"/>
      <c r="E43" s="13" t="s">
        <v>64</v>
      </c>
      <c r="F43" s="13"/>
      <c r="G43" s="13"/>
      <c r="H43" s="14"/>
      <c r="I43" s="20">
        <v>1</v>
      </c>
      <c r="J43" s="32"/>
      <c r="K43" s="27" t="str">
        <f t="shared" si="1"/>
        <v/>
      </c>
      <c r="L43" s="6">
        <f t="shared" si="2"/>
        <v>1</v>
      </c>
      <c r="M43" s="6">
        <f t="shared" si="3"/>
        <v>0</v>
      </c>
      <c r="N43" s="6" t="str">
        <f t="shared" si="4"/>
        <v/>
      </c>
      <c r="O43" s="6" t="str">
        <f t="shared" si="5"/>
        <v/>
      </c>
      <c r="P43" s="6" t="str">
        <f t="shared" si="6"/>
        <v/>
      </c>
      <c r="Q43" s="29">
        <f t="shared" si="7"/>
        <v>0</v>
      </c>
      <c r="R43" s="6">
        <f t="shared" si="8"/>
        <v>1</v>
      </c>
      <c r="S43" s="7">
        <f t="shared" si="9"/>
        <v>0</v>
      </c>
      <c r="T43" s="6">
        <f t="shared" si="10"/>
        <v>1</v>
      </c>
    </row>
    <row r="44" spans="1:21" ht="30.75" customHeight="1" x14ac:dyDescent="0.25">
      <c r="A44" s="56"/>
      <c r="B44" s="59"/>
      <c r="C44" s="9" t="s">
        <v>61</v>
      </c>
      <c r="D44" s="10"/>
      <c r="E44" s="10"/>
      <c r="F44" s="10"/>
      <c r="G44" s="10"/>
      <c r="H44" s="15" t="s">
        <v>64</v>
      </c>
      <c r="I44" s="21">
        <v>1</v>
      </c>
      <c r="J44" s="32"/>
      <c r="K44" s="27" t="str">
        <f t="shared" si="1"/>
        <v/>
      </c>
      <c r="L44" s="6">
        <f t="shared" si="2"/>
        <v>1</v>
      </c>
      <c r="M44" s="6" t="str">
        <f t="shared" si="3"/>
        <v/>
      </c>
      <c r="N44" s="6" t="str">
        <f t="shared" si="4"/>
        <v/>
      </c>
      <c r="O44" s="6" t="str">
        <f t="shared" si="5"/>
        <v/>
      </c>
      <c r="P44" s="6">
        <f t="shared" si="6"/>
        <v>3</v>
      </c>
      <c r="Q44" s="29">
        <f t="shared" si="7"/>
        <v>0</v>
      </c>
      <c r="R44" s="6">
        <f t="shared" si="8"/>
        <v>1</v>
      </c>
      <c r="S44" s="7">
        <f t="shared" si="9"/>
        <v>3</v>
      </c>
      <c r="T44" s="6">
        <f t="shared" si="10"/>
        <v>1</v>
      </c>
    </row>
    <row r="45" spans="1:21" ht="30.75" customHeight="1" thickBot="1" x14ac:dyDescent="0.3">
      <c r="A45" s="57"/>
      <c r="B45" s="60"/>
      <c r="C45" s="16" t="s">
        <v>26</v>
      </c>
      <c r="D45" s="19"/>
      <c r="E45" s="19"/>
      <c r="F45" s="19"/>
      <c r="G45" s="19"/>
      <c r="H45" s="34"/>
      <c r="I45" s="22">
        <v>1</v>
      </c>
      <c r="J45" s="32"/>
      <c r="K45" s="27" t="str">
        <f t="shared" si="1"/>
        <v>Si la compétence doit être évaluée (case "non" vide), alors une case d'évaluation doit être cochée.</v>
      </c>
      <c r="L45" s="6">
        <f t="shared" si="2"/>
        <v>1</v>
      </c>
      <c r="M45" s="6" t="str">
        <f t="shared" si="3"/>
        <v/>
      </c>
      <c r="N45" s="6" t="str">
        <f t="shared" si="4"/>
        <v/>
      </c>
      <c r="O45" s="6" t="str">
        <f t="shared" si="5"/>
        <v/>
      </c>
      <c r="P45" s="6" t="str">
        <f t="shared" si="6"/>
        <v/>
      </c>
      <c r="Q45" s="29">
        <f t="shared" si="7"/>
        <v>0</v>
      </c>
      <c r="R45" s="6">
        <f t="shared" si="8"/>
        <v>0</v>
      </c>
      <c r="S45" s="7" t="str">
        <f t="shared" si="9"/>
        <v/>
      </c>
      <c r="T45" s="6" t="str">
        <f t="shared" si="10"/>
        <v/>
      </c>
    </row>
    <row r="46" spans="1:21" ht="40.5" customHeight="1" thickTop="1" thickBot="1" x14ac:dyDescent="0.3">
      <c r="D46" s="68" t="s">
        <v>77</v>
      </c>
      <c r="E46" s="69"/>
      <c r="F46" s="70" t="str">
        <f>IF(AND(T46&gt;(U46/2),Q46=0),ROUNDUP(SUM(S5:S45)*20/U46*10,0)/10,"")</f>
        <v/>
      </c>
      <c r="G46" s="70"/>
      <c r="H46" s="35" t="s">
        <v>62</v>
      </c>
      <c r="K46" s="26" t="str">
        <f>IF(T46&lt;=(U46/2),$B$54,IF(Q46&gt;0,$B$55,""))</f>
        <v>L'ensemble des compétences évaluées doit représenter plus de 50% de points de coefficient !</v>
      </c>
      <c r="Q46" s="28">
        <f>SUM(Q5:Q45)</f>
        <v>1</v>
      </c>
      <c r="T46" s="8">
        <f>SUM(T5:T45)</f>
        <v>14</v>
      </c>
      <c r="U46" s="8">
        <f>SUM(I5:I45)</f>
        <v>39</v>
      </c>
    </row>
    <row r="47" spans="1:21" ht="16.5" thickTop="1" thickBot="1" x14ac:dyDescent="0.3">
      <c r="A47" s="1"/>
    </row>
    <row r="48" spans="1:21" ht="39" customHeight="1" thickTop="1" thickBot="1" x14ac:dyDescent="0.3">
      <c r="D48" s="50" t="s">
        <v>78</v>
      </c>
      <c r="E48" s="51"/>
      <c r="F48" s="52"/>
      <c r="G48" s="52"/>
      <c r="H48" s="36" t="s">
        <v>62</v>
      </c>
    </row>
    <row r="49" spans="1:9" ht="110.25" customHeight="1" thickTop="1" x14ac:dyDescent="0.25">
      <c r="A49" s="63" t="s">
        <v>90</v>
      </c>
      <c r="B49" s="63"/>
      <c r="C49" s="64"/>
      <c r="D49" s="64"/>
      <c r="E49" s="64"/>
      <c r="F49" s="64"/>
      <c r="G49" s="64"/>
      <c r="H49" s="64"/>
      <c r="I49" s="64"/>
    </row>
    <row r="50" spans="1:9" ht="15" customHeight="1" x14ac:dyDescent="0.25">
      <c r="A50" s="37"/>
      <c r="B50" s="37"/>
      <c r="C50" s="38"/>
      <c r="D50" s="38"/>
      <c r="E50" s="38"/>
      <c r="F50" s="38"/>
      <c r="G50" s="38"/>
      <c r="H50" s="38"/>
      <c r="I50" s="38"/>
    </row>
    <row r="51" spans="1:9" ht="129.75" customHeight="1" x14ac:dyDescent="0.25">
      <c r="A51" s="63" t="s">
        <v>91</v>
      </c>
      <c r="B51" s="63"/>
      <c r="C51" s="64"/>
      <c r="D51" s="64"/>
      <c r="E51" s="64"/>
      <c r="F51" s="64"/>
      <c r="G51" s="64"/>
      <c r="H51" s="64"/>
      <c r="I51" s="64"/>
    </row>
    <row r="52" spans="1:9" hidden="1" x14ac:dyDescent="0.25">
      <c r="A52" s="1"/>
      <c r="B52" s="4" t="s">
        <v>70</v>
      </c>
      <c r="C52" s="4" t="s">
        <v>72</v>
      </c>
    </row>
    <row r="53" spans="1:9" ht="30" hidden="1" x14ac:dyDescent="0.25">
      <c r="B53" s="3" t="s">
        <v>71</v>
      </c>
      <c r="C53" s="3" t="s">
        <v>76</v>
      </c>
    </row>
    <row r="54" spans="1:9" ht="45" hidden="1" x14ac:dyDescent="0.25">
      <c r="B54" s="3" t="s">
        <v>75</v>
      </c>
    </row>
    <row r="55" spans="1:9" ht="30" hidden="1" x14ac:dyDescent="0.25">
      <c r="B55" s="3" t="s">
        <v>74</v>
      </c>
    </row>
  </sheetData>
  <mergeCells count="33">
    <mergeCell ref="D2:I2"/>
    <mergeCell ref="A21:I21"/>
    <mergeCell ref="A4:I4"/>
    <mergeCell ref="A34:I34"/>
    <mergeCell ref="D46:E46"/>
    <mergeCell ref="F46:G46"/>
    <mergeCell ref="A22:A25"/>
    <mergeCell ref="B22:B25"/>
    <mergeCell ref="A5:A9"/>
    <mergeCell ref="A10:A16"/>
    <mergeCell ref="B10:B16"/>
    <mergeCell ref="A17:A20"/>
    <mergeCell ref="B17:B20"/>
    <mergeCell ref="A49:B49"/>
    <mergeCell ref="A51:B51"/>
    <mergeCell ref="C49:I49"/>
    <mergeCell ref="C51:I51"/>
    <mergeCell ref="K2:K3"/>
    <mergeCell ref="D48:E48"/>
    <mergeCell ref="F48:G48"/>
    <mergeCell ref="C2:C3"/>
    <mergeCell ref="A40:A42"/>
    <mergeCell ref="B40:B42"/>
    <mergeCell ref="A43:A45"/>
    <mergeCell ref="B43:B45"/>
    <mergeCell ref="A2:B3"/>
    <mergeCell ref="A26:A29"/>
    <mergeCell ref="B26:B29"/>
    <mergeCell ref="A30:A33"/>
    <mergeCell ref="B30:B33"/>
    <mergeCell ref="A35:A39"/>
    <mergeCell ref="B35:B39"/>
    <mergeCell ref="B5:B9"/>
  </mergeCells>
  <conditionalFormatting sqref="C5:J5">
    <cfRule type="expression" dxfId="53" priority="17">
      <formula>NOT(ISBLANK($D5))</formula>
    </cfRule>
  </conditionalFormatting>
  <conditionalFormatting sqref="C6:J18">
    <cfRule type="expression" dxfId="52" priority="16">
      <formula>NOT(ISBLANK($D6))</formula>
    </cfRule>
  </conditionalFormatting>
  <conditionalFormatting sqref="E5:H5 E22:H33 E35:H45">
    <cfRule type="expression" dxfId="51" priority="14">
      <formula>$Q5=1</formula>
    </cfRule>
    <cfRule type="expression" dxfId="50" priority="15">
      <formula>NOT(ISBLANK(E5))</formula>
    </cfRule>
  </conditionalFormatting>
  <conditionalFormatting sqref="E6:H16">
    <cfRule type="expression" dxfId="49" priority="13">
      <formula>NOT(ISBLANK($D6))</formula>
    </cfRule>
  </conditionalFormatting>
  <conditionalFormatting sqref="E6:H16">
    <cfRule type="expression" dxfId="48" priority="11">
      <formula>$Q6=1</formula>
    </cfRule>
    <cfRule type="expression" dxfId="47" priority="12">
      <formula>NOT(ISBLANK(E6))</formula>
    </cfRule>
  </conditionalFormatting>
  <conditionalFormatting sqref="E6:H14">
    <cfRule type="expression" dxfId="46" priority="10">
      <formula>NOT(ISBLANK($D6))</formula>
    </cfRule>
  </conditionalFormatting>
  <conditionalFormatting sqref="E6:H14">
    <cfRule type="expression" dxfId="45" priority="8">
      <formula>$Q6=1</formula>
    </cfRule>
    <cfRule type="expression" dxfId="44" priority="9">
      <formula>NOT(ISBLANK(E6))</formula>
    </cfRule>
  </conditionalFormatting>
  <conditionalFormatting sqref="D6:H20 D22:H33 D35:H45">
    <cfRule type="expression" dxfId="43" priority="7">
      <formula>NOT(ISBLANK($D6))</formula>
    </cfRule>
  </conditionalFormatting>
  <conditionalFormatting sqref="E6:H20">
    <cfRule type="expression" dxfId="42" priority="5">
      <formula>$Q6=1</formula>
    </cfRule>
    <cfRule type="expression" dxfId="41" priority="6">
      <formula>NOT(ISBLANK(E6))</formula>
    </cfRule>
  </conditionalFormatting>
  <conditionalFormatting sqref="K5:K45">
    <cfRule type="expression" dxfId="40" priority="18">
      <formula>K5=$C$53</formula>
    </cfRule>
    <cfRule type="expression" dxfId="39" priority="19">
      <formula>OR(K5=$B$53,K5=$B$54,K5=$B$55)</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8"/>
  <sheetViews>
    <sheetView zoomScaleNormal="100" workbookViewId="0">
      <pane ySplit="3" topLeftCell="A41" activePane="bottomLeft" state="frozenSplit"/>
      <selection pane="bottomLeft" activeCell="K22" sqref="K22"/>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1" t="s">
        <v>27</v>
      </c>
      <c r="B2" s="53"/>
      <c r="C2" s="53" t="s">
        <v>28</v>
      </c>
      <c r="D2" s="65" t="s">
        <v>63</v>
      </c>
      <c r="E2" s="65"/>
      <c r="F2" s="65"/>
      <c r="G2" s="65"/>
      <c r="H2" s="65"/>
      <c r="I2" s="66"/>
      <c r="J2" s="31"/>
      <c r="K2" s="49" t="s">
        <v>79</v>
      </c>
    </row>
    <row r="3" spans="1:20" ht="15" customHeight="1" thickBot="1" x14ac:dyDescent="0.3">
      <c r="A3" s="62"/>
      <c r="B3" s="54"/>
      <c r="C3" s="54"/>
      <c r="D3" s="23" t="s">
        <v>29</v>
      </c>
      <c r="E3" s="24">
        <v>0</v>
      </c>
      <c r="F3" s="24">
        <v>1</v>
      </c>
      <c r="G3" s="24">
        <v>2</v>
      </c>
      <c r="H3" s="24">
        <v>3</v>
      </c>
      <c r="I3" s="25" t="s">
        <v>30</v>
      </c>
      <c r="J3" s="32"/>
      <c r="K3" s="49"/>
      <c r="L3" s="5" t="s">
        <v>66</v>
      </c>
      <c r="Q3" s="28" t="s">
        <v>65</v>
      </c>
      <c r="R3" s="5" t="s">
        <v>73</v>
      </c>
      <c r="S3" s="7" t="s">
        <v>68</v>
      </c>
      <c r="T3" s="6" t="s">
        <v>69</v>
      </c>
    </row>
    <row r="4" spans="1:20" ht="30" customHeight="1" thickBot="1" x14ac:dyDescent="0.3">
      <c r="A4" s="67" t="s">
        <v>0</v>
      </c>
      <c r="B4" s="67"/>
      <c r="C4" s="67"/>
      <c r="D4" s="67"/>
      <c r="E4" s="67"/>
      <c r="F4" s="67"/>
      <c r="G4" s="67"/>
      <c r="H4" s="67"/>
      <c r="I4" s="67"/>
      <c r="J4" s="33"/>
      <c r="S4" s="7"/>
    </row>
    <row r="5" spans="1:20" ht="30.75" customHeight="1" x14ac:dyDescent="0.25">
      <c r="A5" s="55" t="s">
        <v>31</v>
      </c>
      <c r="B5" s="58" t="s">
        <v>92</v>
      </c>
      <c r="C5" s="12" t="s">
        <v>93</v>
      </c>
      <c r="D5" s="13"/>
      <c r="E5" s="13"/>
      <c r="F5" s="13"/>
      <c r="G5" s="13"/>
      <c r="H5" s="14"/>
      <c r="I5" s="20">
        <v>1</v>
      </c>
      <c r="J5" s="32"/>
      <c r="K5" s="27" t="str">
        <f t="shared" ref="K5:K48" si="0">IF(Q5&gt;0,$B$56,IF(AND(R5=0,L5&gt;0),$C$56,""))</f>
        <v>Si la compétence doit être évaluée (case "non" vide), alors une case d'évaluation doit être cochée.</v>
      </c>
      <c r="L5" s="6">
        <f>IF(ISBLANK(D5),1,0)</f>
        <v>1</v>
      </c>
      <c r="M5" s="6" t="str">
        <f>IF(ISBLANK(E5),"",E$3)</f>
        <v/>
      </c>
      <c r="N5" s="6" t="str">
        <f t="shared" ref="N5:P20"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6"/>
      <c r="B6" s="59"/>
      <c r="C6" s="9" t="s">
        <v>2</v>
      </c>
      <c r="D6" s="10"/>
      <c r="E6" s="10"/>
      <c r="F6" s="10"/>
      <c r="G6" s="10" t="s">
        <v>64</v>
      </c>
      <c r="H6" s="15"/>
      <c r="I6" s="21">
        <v>1</v>
      </c>
      <c r="J6" s="32"/>
      <c r="K6" s="27" t="str">
        <f t="shared" si="0"/>
        <v/>
      </c>
      <c r="L6" s="6">
        <f t="shared" ref="L6:L48" si="2">IF(ISBLANK(D6),1,0)</f>
        <v>1</v>
      </c>
      <c r="M6" s="6" t="str">
        <f t="shared" ref="M6:P48" si="3">IF(ISBLANK(E6),"",E$3)</f>
        <v/>
      </c>
      <c r="N6" s="6" t="str">
        <f t="shared" si="1"/>
        <v/>
      </c>
      <c r="O6" s="6">
        <f t="shared" si="1"/>
        <v>2</v>
      </c>
      <c r="P6" s="6" t="str">
        <f t="shared" si="1"/>
        <v/>
      </c>
      <c r="Q6" s="29">
        <f t="shared" ref="Q6:Q48" si="4">IF(COUNTA(E6:H6)&gt;1,1,0)</f>
        <v>0</v>
      </c>
      <c r="R6" s="6">
        <f t="shared" ref="R6:R48" si="5">IF(COUNTA(E6:H6)=0,0,1)</f>
        <v>1</v>
      </c>
      <c r="S6" s="7">
        <f t="shared" ref="S6:S48" si="6">IF(L6*(1-Q6)*R6=0,"",SUM(M6:P6)*I6)</f>
        <v>2</v>
      </c>
      <c r="T6" s="6">
        <f t="shared" ref="T6:T48" si="7">IF(S6="","",I6)</f>
        <v>1</v>
      </c>
    </row>
    <row r="7" spans="1:20" ht="30.75" customHeight="1" x14ac:dyDescent="0.25">
      <c r="A7" s="56"/>
      <c r="B7" s="59"/>
      <c r="C7" s="9" t="s">
        <v>3</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x14ac:dyDescent="0.25">
      <c r="A8" s="56"/>
      <c r="B8" s="59"/>
      <c r="C8" s="9" t="s">
        <v>94</v>
      </c>
      <c r="D8" s="10" t="s">
        <v>64</v>
      </c>
      <c r="E8" s="10"/>
      <c r="F8" s="10"/>
      <c r="G8" s="10"/>
      <c r="H8" s="15"/>
      <c r="I8" s="21">
        <v>1</v>
      </c>
      <c r="J8" s="32"/>
      <c r="K8" s="27" t="str">
        <f t="shared" si="0"/>
        <v/>
      </c>
      <c r="L8" s="6">
        <f t="shared" si="2"/>
        <v>0</v>
      </c>
      <c r="M8" s="6" t="str">
        <f t="shared" si="3"/>
        <v/>
      </c>
      <c r="N8" s="6" t="str">
        <f t="shared" si="1"/>
        <v/>
      </c>
      <c r="O8" s="6" t="str">
        <f t="shared" si="1"/>
        <v/>
      </c>
      <c r="P8" s="6" t="str">
        <f t="shared" si="1"/>
        <v/>
      </c>
      <c r="Q8" s="29">
        <f t="shared" si="4"/>
        <v>0</v>
      </c>
      <c r="R8" s="6">
        <f t="shared" si="5"/>
        <v>0</v>
      </c>
      <c r="S8" s="7" t="str">
        <f t="shared" si="6"/>
        <v/>
      </c>
      <c r="T8" s="6" t="str">
        <f t="shared" si="7"/>
        <v/>
      </c>
    </row>
    <row r="9" spans="1:20" ht="30.75" customHeight="1" thickBot="1" x14ac:dyDescent="0.3">
      <c r="A9" s="57"/>
      <c r="B9" s="60"/>
      <c r="C9" s="16" t="s">
        <v>95</v>
      </c>
      <c r="D9" s="17"/>
      <c r="E9" s="17"/>
      <c r="F9" s="17" t="s">
        <v>67</v>
      </c>
      <c r="G9" s="17" t="s">
        <v>80</v>
      </c>
      <c r="H9" s="18"/>
      <c r="I9" s="22">
        <v>1</v>
      </c>
      <c r="J9" s="32"/>
      <c r="K9" s="27" t="str">
        <f t="shared" si="0"/>
        <v>Seule UNE case d'évaluation peut être cochée</v>
      </c>
      <c r="L9" s="6">
        <f t="shared" si="2"/>
        <v>1</v>
      </c>
      <c r="M9" s="6" t="str">
        <f t="shared" si="3"/>
        <v/>
      </c>
      <c r="N9" s="6">
        <f t="shared" si="1"/>
        <v>1</v>
      </c>
      <c r="O9" s="6">
        <f t="shared" si="1"/>
        <v>2</v>
      </c>
      <c r="P9" s="6" t="str">
        <f t="shared" si="1"/>
        <v/>
      </c>
      <c r="Q9" s="29">
        <f t="shared" si="4"/>
        <v>1</v>
      </c>
      <c r="R9" s="6">
        <f t="shared" si="5"/>
        <v>1</v>
      </c>
      <c r="S9" s="7" t="str">
        <f t="shared" si="6"/>
        <v/>
      </c>
      <c r="T9" s="6" t="str">
        <f t="shared" si="7"/>
        <v/>
      </c>
    </row>
    <row r="10" spans="1:20" ht="30.75" customHeight="1" x14ac:dyDescent="0.25">
      <c r="A10" s="55" t="s">
        <v>34</v>
      </c>
      <c r="B10" s="58" t="s">
        <v>217</v>
      </c>
      <c r="C10" s="12" t="s">
        <v>96</v>
      </c>
      <c r="D10" s="13"/>
      <c r="E10" s="13"/>
      <c r="F10" s="13"/>
      <c r="G10" s="13" t="s">
        <v>64</v>
      </c>
      <c r="H10" s="14"/>
      <c r="I10" s="20">
        <v>1</v>
      </c>
      <c r="J10" s="32"/>
      <c r="K10" s="27" t="str">
        <f t="shared" si="0"/>
        <v/>
      </c>
      <c r="L10" s="6">
        <f t="shared" si="2"/>
        <v>1</v>
      </c>
      <c r="M10" s="6" t="str">
        <f t="shared" si="3"/>
        <v/>
      </c>
      <c r="N10" s="6" t="str">
        <f t="shared" si="1"/>
        <v/>
      </c>
      <c r="O10" s="6">
        <f t="shared" si="1"/>
        <v>2</v>
      </c>
      <c r="P10" s="6" t="str">
        <f t="shared" si="1"/>
        <v/>
      </c>
      <c r="Q10" s="29">
        <f t="shared" si="4"/>
        <v>0</v>
      </c>
      <c r="R10" s="6">
        <f t="shared" si="5"/>
        <v>1</v>
      </c>
      <c r="S10" s="7">
        <f t="shared" si="6"/>
        <v>2</v>
      </c>
      <c r="T10" s="6">
        <f t="shared" si="7"/>
        <v>1</v>
      </c>
    </row>
    <row r="11" spans="1:20" ht="30.75" customHeight="1" x14ac:dyDescent="0.25">
      <c r="A11" s="56"/>
      <c r="B11" s="59"/>
      <c r="C11" s="9" t="s">
        <v>36</v>
      </c>
      <c r="D11" s="10" t="s">
        <v>64</v>
      </c>
      <c r="E11" s="10"/>
      <c r="F11" s="10"/>
      <c r="G11" s="10"/>
      <c r="H11" s="15" t="s">
        <v>64</v>
      </c>
      <c r="I11" s="21">
        <v>1</v>
      </c>
      <c r="J11" s="32"/>
      <c r="K11" s="27" t="str">
        <f t="shared" si="0"/>
        <v/>
      </c>
      <c r="L11" s="6">
        <f t="shared" si="2"/>
        <v>0</v>
      </c>
      <c r="M11" s="6" t="str">
        <f t="shared" si="3"/>
        <v/>
      </c>
      <c r="N11" s="6" t="str">
        <f t="shared" si="1"/>
        <v/>
      </c>
      <c r="O11" s="6" t="str">
        <f t="shared" si="1"/>
        <v/>
      </c>
      <c r="P11" s="6">
        <f t="shared" si="1"/>
        <v>3</v>
      </c>
      <c r="Q11" s="29">
        <f t="shared" si="4"/>
        <v>0</v>
      </c>
      <c r="R11" s="6">
        <f t="shared" si="5"/>
        <v>1</v>
      </c>
      <c r="S11" s="7" t="str">
        <f t="shared" si="6"/>
        <v/>
      </c>
      <c r="T11" s="6" t="str">
        <f t="shared" si="7"/>
        <v/>
      </c>
    </row>
    <row r="12" spans="1:20" ht="30.75" customHeight="1" x14ac:dyDescent="0.25">
      <c r="A12" s="56"/>
      <c r="B12" s="59"/>
      <c r="C12" s="9" t="s">
        <v>37</v>
      </c>
      <c r="D12" s="10"/>
      <c r="E12" s="10" t="s">
        <v>64</v>
      </c>
      <c r="F12" s="10"/>
      <c r="G12" s="10"/>
      <c r="H12" s="15"/>
      <c r="I12" s="21">
        <v>1</v>
      </c>
      <c r="J12" s="32"/>
      <c r="K12" s="27" t="str">
        <f t="shared" si="0"/>
        <v/>
      </c>
      <c r="L12" s="6">
        <f t="shared" si="2"/>
        <v>1</v>
      </c>
      <c r="M12" s="6">
        <f t="shared" si="3"/>
        <v>0</v>
      </c>
      <c r="N12" s="6" t="str">
        <f t="shared" si="1"/>
        <v/>
      </c>
      <c r="O12" s="6" t="str">
        <f t="shared" si="1"/>
        <v/>
      </c>
      <c r="P12" s="6" t="str">
        <f t="shared" si="1"/>
        <v/>
      </c>
      <c r="Q12" s="29">
        <f t="shared" si="4"/>
        <v>0</v>
      </c>
      <c r="R12" s="6">
        <f t="shared" si="5"/>
        <v>1</v>
      </c>
      <c r="S12" s="7">
        <f t="shared" si="6"/>
        <v>0</v>
      </c>
      <c r="T12" s="6">
        <f t="shared" si="7"/>
        <v>1</v>
      </c>
    </row>
    <row r="13" spans="1:20" ht="30.75" customHeight="1" x14ac:dyDescent="0.25">
      <c r="A13" s="56"/>
      <c r="B13" s="59"/>
      <c r="C13" s="9" t="s">
        <v>97</v>
      </c>
      <c r="D13" s="10"/>
      <c r="E13" s="10"/>
      <c r="F13" s="10" t="s">
        <v>64</v>
      </c>
      <c r="G13" s="10"/>
      <c r="H13" s="15"/>
      <c r="I13" s="21">
        <v>1</v>
      </c>
      <c r="J13" s="32"/>
      <c r="K13" s="27" t="str">
        <f t="shared" si="0"/>
        <v/>
      </c>
      <c r="L13" s="6">
        <f t="shared" si="2"/>
        <v>1</v>
      </c>
      <c r="M13" s="6" t="str">
        <f t="shared" si="3"/>
        <v/>
      </c>
      <c r="N13" s="6">
        <f t="shared" si="1"/>
        <v>1</v>
      </c>
      <c r="O13" s="6" t="str">
        <f t="shared" si="1"/>
        <v/>
      </c>
      <c r="P13" s="6" t="str">
        <f t="shared" si="1"/>
        <v/>
      </c>
      <c r="Q13" s="29">
        <f t="shared" si="4"/>
        <v>0</v>
      </c>
      <c r="R13" s="6">
        <f t="shared" si="5"/>
        <v>1</v>
      </c>
      <c r="S13" s="7">
        <f t="shared" si="6"/>
        <v>1</v>
      </c>
      <c r="T13" s="6">
        <f t="shared" si="7"/>
        <v>1</v>
      </c>
    </row>
    <row r="14" spans="1:20" ht="30.75" customHeight="1" x14ac:dyDescent="0.25">
      <c r="A14" s="56"/>
      <c r="B14" s="59"/>
      <c r="C14" s="9" t="s">
        <v>98</v>
      </c>
      <c r="D14" s="10"/>
      <c r="E14" s="10"/>
      <c r="F14" s="10"/>
      <c r="G14" s="10"/>
      <c r="H14" s="15"/>
      <c r="I14" s="21">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thickBot="1" x14ac:dyDescent="0.3">
      <c r="A15" s="57"/>
      <c r="B15" s="60"/>
      <c r="C15" s="16" t="s">
        <v>99</v>
      </c>
      <c r="D15" s="17"/>
      <c r="E15" s="17"/>
      <c r="F15" s="17"/>
      <c r="G15" s="17"/>
      <c r="H15" s="18"/>
      <c r="I15" s="22">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55" t="s">
        <v>41</v>
      </c>
      <c r="B16" s="58" t="s">
        <v>216</v>
      </c>
      <c r="C16" s="12" t="s">
        <v>100</v>
      </c>
      <c r="D16" s="13"/>
      <c r="E16" s="13"/>
      <c r="F16" s="13"/>
      <c r="G16" s="13"/>
      <c r="H16" s="14"/>
      <c r="I16" s="20">
        <v>1</v>
      </c>
      <c r="J16" s="32"/>
      <c r="K16" s="27" t="str">
        <f t="shared" si="0"/>
        <v>Si la compétence doit être évaluée (case "non" vide), alors une case d'évaluation doit être cochée.</v>
      </c>
      <c r="L16" s="6">
        <f t="shared" ref="L16:L18" si="8">IF(ISBLANK(D16),1,0)</f>
        <v>1</v>
      </c>
      <c r="M16" s="6" t="str">
        <f t="shared" ref="M16:M18" si="9">IF(ISBLANK(E16),"",E$3)</f>
        <v/>
      </c>
      <c r="N16" s="6" t="str">
        <f t="shared" ref="N16:N18" si="10">IF(ISBLANK(F16),"",F$3)</f>
        <v/>
      </c>
      <c r="O16" s="6" t="str">
        <f t="shared" ref="O16:O18" si="11">IF(ISBLANK(G16),"",G$3)</f>
        <v/>
      </c>
      <c r="P16" s="6" t="str">
        <f t="shared" ref="P16:P18" si="12">IF(ISBLANK(H16),"",H$3)</f>
        <v/>
      </c>
      <c r="Q16" s="29">
        <f t="shared" ref="Q16:Q18" si="13">IF(COUNTA(E16:H16)&gt;1,1,0)</f>
        <v>0</v>
      </c>
      <c r="R16" s="6">
        <f t="shared" ref="R16:R18" si="14">IF(COUNTA(E16:H16)=0,0,1)</f>
        <v>0</v>
      </c>
      <c r="S16" s="7" t="str">
        <f t="shared" ref="S16:S18" si="15">IF(L16*(1-Q16)*R16=0,"",SUM(M16:P16)*I16)</f>
        <v/>
      </c>
      <c r="T16" s="6" t="str">
        <f t="shared" ref="T16:T18" si="16">IF(S16="","",I16)</f>
        <v/>
      </c>
    </row>
    <row r="17" spans="1:20" ht="30.75" customHeight="1" x14ac:dyDescent="0.25">
      <c r="A17" s="56"/>
      <c r="B17" s="59"/>
      <c r="C17" s="9" t="s">
        <v>101</v>
      </c>
      <c r="D17" s="10"/>
      <c r="E17" s="10"/>
      <c r="F17" s="10"/>
      <c r="G17" s="10"/>
      <c r="H17" s="15"/>
      <c r="I17" s="21">
        <v>1</v>
      </c>
      <c r="J17" s="32"/>
      <c r="K17" s="27" t="str">
        <f t="shared" si="0"/>
        <v>Si la compétence doit être évaluée (case "non" vide), alors une case d'évaluation doit être cochée.</v>
      </c>
      <c r="L17" s="6">
        <f t="shared" si="8"/>
        <v>1</v>
      </c>
      <c r="M17" s="6" t="str">
        <f t="shared" si="9"/>
        <v/>
      </c>
      <c r="N17" s="6" t="str">
        <f t="shared" si="10"/>
        <v/>
      </c>
      <c r="O17" s="6" t="str">
        <f t="shared" si="11"/>
        <v/>
      </c>
      <c r="P17" s="6" t="str">
        <f t="shared" si="12"/>
        <v/>
      </c>
      <c r="Q17" s="29">
        <f t="shared" si="13"/>
        <v>0</v>
      </c>
      <c r="R17" s="6">
        <f t="shared" si="14"/>
        <v>0</v>
      </c>
      <c r="S17" s="7" t="str">
        <f t="shared" si="15"/>
        <v/>
      </c>
      <c r="T17" s="6" t="str">
        <f t="shared" si="16"/>
        <v/>
      </c>
    </row>
    <row r="18" spans="1:20" ht="30.75" customHeight="1" thickBot="1" x14ac:dyDescent="0.3">
      <c r="A18" s="57"/>
      <c r="B18" s="60"/>
      <c r="C18" s="16" t="s">
        <v>102</v>
      </c>
      <c r="D18" s="17"/>
      <c r="E18" s="17"/>
      <c r="F18" s="17"/>
      <c r="G18" s="17"/>
      <c r="H18" s="18"/>
      <c r="I18" s="22">
        <v>1</v>
      </c>
      <c r="J18" s="32"/>
      <c r="K18" s="27" t="str">
        <f t="shared" si="0"/>
        <v>Si la compétence doit être évaluée (case "non" vide), alors une case d'évaluation doit être cochée.</v>
      </c>
      <c r="L18" s="6">
        <f t="shared" si="8"/>
        <v>1</v>
      </c>
      <c r="M18" s="6" t="str">
        <f t="shared" si="9"/>
        <v/>
      </c>
      <c r="N18" s="6" t="str">
        <f t="shared" si="10"/>
        <v/>
      </c>
      <c r="O18" s="6" t="str">
        <f t="shared" si="11"/>
        <v/>
      </c>
      <c r="P18" s="6" t="str">
        <f t="shared" si="12"/>
        <v/>
      </c>
      <c r="Q18" s="29">
        <f t="shared" si="13"/>
        <v>0</v>
      </c>
      <c r="R18" s="6">
        <f t="shared" si="14"/>
        <v>0</v>
      </c>
      <c r="S18" s="7" t="str">
        <f t="shared" si="15"/>
        <v/>
      </c>
      <c r="T18" s="6" t="str">
        <f t="shared" si="16"/>
        <v/>
      </c>
    </row>
    <row r="19" spans="1:20" ht="30.75" customHeight="1" x14ac:dyDescent="0.25">
      <c r="A19" s="55" t="s">
        <v>103</v>
      </c>
      <c r="B19" s="58" t="s">
        <v>104</v>
      </c>
      <c r="C19" s="12" t="s">
        <v>105</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thickBot="1" x14ac:dyDescent="0.3">
      <c r="A20" s="57"/>
      <c r="B20" s="60"/>
      <c r="C20" s="16" t="s">
        <v>106</v>
      </c>
      <c r="D20" s="17"/>
      <c r="E20" s="17"/>
      <c r="F20" s="17"/>
      <c r="G20" s="17"/>
      <c r="H20" s="18"/>
      <c r="I20" s="22">
        <v>1</v>
      </c>
      <c r="J20" s="32"/>
      <c r="K20" s="27" t="str">
        <f t="shared" si="0"/>
        <v>Si la compétence doit être évaluée (case "non" vide), alors une case d'évaluation doit être cochée.</v>
      </c>
      <c r="L20" s="6">
        <f t="shared" si="2"/>
        <v>1</v>
      </c>
      <c r="M20" s="6" t="str">
        <f t="shared" si="3"/>
        <v/>
      </c>
      <c r="N20" s="6" t="str">
        <f t="shared" si="1"/>
        <v/>
      </c>
      <c r="O20" s="6" t="str">
        <f t="shared" si="1"/>
        <v/>
      </c>
      <c r="P20" s="6" t="str">
        <f t="shared" si="1"/>
        <v/>
      </c>
      <c r="Q20" s="29">
        <f t="shared" si="4"/>
        <v>0</v>
      </c>
      <c r="R20" s="6">
        <f t="shared" si="5"/>
        <v>0</v>
      </c>
      <c r="S20" s="7" t="str">
        <f t="shared" si="6"/>
        <v/>
      </c>
      <c r="T20" s="6" t="str">
        <f t="shared" si="7"/>
        <v/>
      </c>
    </row>
    <row r="21" spans="1:20" ht="30.75" customHeight="1" thickBot="1" x14ac:dyDescent="0.3">
      <c r="A21" s="67" t="s">
        <v>8</v>
      </c>
      <c r="B21" s="67"/>
      <c r="C21" s="67"/>
      <c r="D21" s="67"/>
      <c r="E21" s="67"/>
      <c r="F21" s="67"/>
      <c r="G21" s="67"/>
      <c r="H21" s="67"/>
      <c r="I21" s="67"/>
      <c r="J21" s="33"/>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5" t="s">
        <v>46</v>
      </c>
      <c r="B22" s="58" t="s">
        <v>107</v>
      </c>
      <c r="C22" s="12" t="s">
        <v>9</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6"/>
      <c r="B23" s="59"/>
      <c r="C23" s="9" t="s">
        <v>10</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3"/>
        <v/>
      </c>
      <c r="O23" s="6" t="str">
        <f t="shared" si="3"/>
        <v/>
      </c>
      <c r="P23" s="6" t="str">
        <f t="shared" si="3"/>
        <v/>
      </c>
      <c r="Q23" s="29">
        <f t="shared" si="4"/>
        <v>0</v>
      </c>
      <c r="R23" s="6">
        <f t="shared" si="5"/>
        <v>0</v>
      </c>
      <c r="S23" s="7" t="str">
        <f t="shared" si="6"/>
        <v/>
      </c>
      <c r="T23" s="6" t="str">
        <f t="shared" si="7"/>
        <v/>
      </c>
    </row>
    <row r="24" spans="1:20" ht="30.75" customHeight="1" thickBot="1" x14ac:dyDescent="0.3">
      <c r="A24" s="57"/>
      <c r="B24" s="60"/>
      <c r="C24" s="16" t="s">
        <v>108</v>
      </c>
      <c r="D24" s="17"/>
      <c r="E24" s="17"/>
      <c r="F24" s="17"/>
      <c r="G24" s="17"/>
      <c r="H24" s="18"/>
      <c r="I24" s="22">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x14ac:dyDescent="0.25">
      <c r="A25" s="55" t="s">
        <v>48</v>
      </c>
      <c r="B25" s="58" t="s">
        <v>109</v>
      </c>
      <c r="C25" s="12" t="s">
        <v>110</v>
      </c>
      <c r="D25" s="13"/>
      <c r="E25" s="13"/>
      <c r="F25" s="13"/>
      <c r="G25" s="13"/>
      <c r="H25" s="14"/>
      <c r="I25" s="20">
        <v>1</v>
      </c>
      <c r="J25" s="32"/>
      <c r="K25" s="27" t="str">
        <f t="shared" si="0"/>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x14ac:dyDescent="0.25">
      <c r="A26" s="56"/>
      <c r="B26" s="59"/>
      <c r="C26" s="9" t="s">
        <v>110</v>
      </c>
      <c r="D26" s="10"/>
      <c r="E26" s="10"/>
      <c r="F26" s="10" t="s">
        <v>64</v>
      </c>
      <c r="G26" s="10"/>
      <c r="H26" s="15"/>
      <c r="I26" s="21">
        <v>1</v>
      </c>
      <c r="J26" s="32"/>
      <c r="K26" s="27" t="str">
        <f t="shared" si="0"/>
        <v/>
      </c>
      <c r="L26" s="6">
        <f t="shared" si="2"/>
        <v>1</v>
      </c>
      <c r="M26" s="6" t="str">
        <f t="shared" si="3"/>
        <v/>
      </c>
      <c r="N26" s="6">
        <f t="shared" si="3"/>
        <v>1</v>
      </c>
      <c r="O26" s="6" t="str">
        <f t="shared" si="3"/>
        <v/>
      </c>
      <c r="P26" s="6" t="str">
        <f t="shared" si="3"/>
        <v/>
      </c>
      <c r="Q26" s="29">
        <f t="shared" si="4"/>
        <v>0</v>
      </c>
      <c r="R26" s="6">
        <f t="shared" si="5"/>
        <v>1</v>
      </c>
      <c r="S26" s="7">
        <f t="shared" si="6"/>
        <v>1</v>
      </c>
      <c r="T26" s="6">
        <f t="shared" si="7"/>
        <v>1</v>
      </c>
    </row>
    <row r="27" spans="1:20" ht="30.75" customHeight="1" x14ac:dyDescent="0.25">
      <c r="A27" s="56"/>
      <c r="B27" s="59"/>
      <c r="C27" s="9" t="s">
        <v>111</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7"/>
      <c r="B28" s="60"/>
      <c r="C28" s="16" t="s">
        <v>112</v>
      </c>
      <c r="D28" s="17"/>
      <c r="E28" s="17"/>
      <c r="F28" s="17"/>
      <c r="G28" s="17" t="s">
        <v>64</v>
      </c>
      <c r="H28" s="18"/>
      <c r="I28" s="22">
        <v>1</v>
      </c>
      <c r="J28" s="32"/>
      <c r="K28" s="27" t="str">
        <f t="shared" si="0"/>
        <v/>
      </c>
      <c r="L28" s="6">
        <f t="shared" si="2"/>
        <v>1</v>
      </c>
      <c r="M28" s="6" t="str">
        <f t="shared" si="3"/>
        <v/>
      </c>
      <c r="N28" s="6" t="str">
        <f t="shared" si="3"/>
        <v/>
      </c>
      <c r="O28" s="6">
        <f t="shared" si="3"/>
        <v>2</v>
      </c>
      <c r="P28" s="6" t="str">
        <f t="shared" si="3"/>
        <v/>
      </c>
      <c r="Q28" s="29">
        <f t="shared" si="4"/>
        <v>0</v>
      </c>
      <c r="R28" s="6">
        <f t="shared" si="5"/>
        <v>1</v>
      </c>
      <c r="S28" s="7">
        <f t="shared" si="6"/>
        <v>2</v>
      </c>
      <c r="T28" s="6">
        <f t="shared" si="7"/>
        <v>1</v>
      </c>
    </row>
    <row r="29" spans="1:20" ht="30.75" customHeight="1" x14ac:dyDescent="0.25">
      <c r="A29" s="55" t="s">
        <v>51</v>
      </c>
      <c r="B29" s="58" t="s">
        <v>113</v>
      </c>
      <c r="C29" s="12" t="s">
        <v>12</v>
      </c>
      <c r="D29" s="13"/>
      <c r="E29" s="13"/>
      <c r="F29" s="13"/>
      <c r="G29" s="13"/>
      <c r="H29" s="14"/>
      <c r="I29" s="20">
        <v>1</v>
      </c>
      <c r="J29" s="32"/>
      <c r="K29" s="27" t="str">
        <f t="shared" si="0"/>
        <v>Si la compétence doit être évaluée (case "non" vide), alors une case d'évaluation doit être cochée.</v>
      </c>
      <c r="L29" s="6">
        <f t="shared" ref="L29:L33" si="17">IF(ISBLANK(D29),1,0)</f>
        <v>1</v>
      </c>
      <c r="M29" s="6" t="str">
        <f t="shared" ref="M29:M33" si="18">IF(ISBLANK(E29),"",E$3)</f>
        <v/>
      </c>
      <c r="N29" s="6" t="str">
        <f t="shared" ref="N29:N33" si="19">IF(ISBLANK(F29),"",F$3)</f>
        <v/>
      </c>
      <c r="O29" s="6" t="str">
        <f t="shared" ref="O29:O33" si="20">IF(ISBLANK(G29),"",G$3)</f>
        <v/>
      </c>
      <c r="P29" s="6" t="str">
        <f t="shared" ref="P29:P33" si="21">IF(ISBLANK(H29),"",H$3)</f>
        <v/>
      </c>
      <c r="Q29" s="29">
        <f t="shared" ref="Q29:Q33" si="22">IF(COUNTA(E29:H29)&gt;1,1,0)</f>
        <v>0</v>
      </c>
      <c r="R29" s="6">
        <f t="shared" ref="R29:R33" si="23">IF(COUNTA(E29:H29)=0,0,1)</f>
        <v>0</v>
      </c>
      <c r="S29" s="7" t="str">
        <f t="shared" ref="S29:S33" si="24">IF(L29*(1-Q29)*R29=0,"",SUM(M29:P29)*I29)</f>
        <v/>
      </c>
      <c r="T29" s="6" t="str">
        <f t="shared" ref="T29:T33" si="25">IF(S29="","",I29)</f>
        <v/>
      </c>
    </row>
    <row r="30" spans="1:20" ht="30.75" customHeight="1" x14ac:dyDescent="0.25">
      <c r="A30" s="71"/>
      <c r="B30" s="72"/>
      <c r="C30" s="9" t="s">
        <v>114</v>
      </c>
      <c r="D30" s="10"/>
      <c r="E30" s="10"/>
      <c r="F30" s="10"/>
      <c r="G30" s="10"/>
      <c r="H30" s="15"/>
      <c r="I30" s="21">
        <v>1</v>
      </c>
      <c r="J30" s="32"/>
      <c r="K30" s="27" t="str">
        <f t="shared" si="0"/>
        <v>Si la compétence doit être évaluée (case "non" vide), alors une case d'évaluation doit être cochée.</v>
      </c>
      <c r="L30" s="6">
        <f t="shared" si="17"/>
        <v>1</v>
      </c>
      <c r="M30" s="6" t="str">
        <f t="shared" si="18"/>
        <v/>
      </c>
      <c r="N30" s="6" t="str">
        <f t="shared" si="19"/>
        <v/>
      </c>
      <c r="O30" s="6" t="str">
        <f t="shared" si="20"/>
        <v/>
      </c>
      <c r="P30" s="6" t="str">
        <f t="shared" si="21"/>
        <v/>
      </c>
      <c r="Q30" s="29">
        <f t="shared" si="22"/>
        <v>0</v>
      </c>
      <c r="R30" s="6">
        <f t="shared" si="23"/>
        <v>0</v>
      </c>
      <c r="S30" s="7" t="str">
        <f t="shared" si="24"/>
        <v/>
      </c>
      <c r="T30" s="6" t="str">
        <f t="shared" si="25"/>
        <v/>
      </c>
    </row>
    <row r="31" spans="1:20" ht="30.75" customHeight="1" x14ac:dyDescent="0.25">
      <c r="A31" s="56"/>
      <c r="B31" s="59"/>
      <c r="C31" s="9" t="s">
        <v>13</v>
      </c>
      <c r="D31" s="10"/>
      <c r="E31" s="10"/>
      <c r="F31" s="10"/>
      <c r="G31" s="10"/>
      <c r="H31" s="15"/>
      <c r="I31" s="21">
        <v>1</v>
      </c>
      <c r="J31" s="32"/>
      <c r="K31" s="27" t="str">
        <f t="shared" si="0"/>
        <v>Si la compétence doit être évaluée (case "non" vide), alors une case d'évaluation doit être cochée.</v>
      </c>
      <c r="L31" s="6">
        <f t="shared" si="17"/>
        <v>1</v>
      </c>
      <c r="M31" s="6" t="str">
        <f t="shared" si="18"/>
        <v/>
      </c>
      <c r="N31" s="6" t="str">
        <f t="shared" si="19"/>
        <v/>
      </c>
      <c r="O31" s="6" t="str">
        <f t="shared" si="20"/>
        <v/>
      </c>
      <c r="P31" s="6" t="str">
        <f t="shared" si="21"/>
        <v/>
      </c>
      <c r="Q31" s="29">
        <f t="shared" si="22"/>
        <v>0</v>
      </c>
      <c r="R31" s="6">
        <f t="shared" si="23"/>
        <v>0</v>
      </c>
      <c r="S31" s="7" t="str">
        <f t="shared" si="24"/>
        <v/>
      </c>
      <c r="T31" s="6" t="str">
        <f t="shared" si="25"/>
        <v/>
      </c>
    </row>
    <row r="32" spans="1:20" ht="30.75" customHeight="1" x14ac:dyDescent="0.25">
      <c r="A32" s="56"/>
      <c r="B32" s="59"/>
      <c r="C32" s="9" t="s">
        <v>14</v>
      </c>
      <c r="D32" s="10"/>
      <c r="E32" s="10"/>
      <c r="F32" s="10"/>
      <c r="G32" s="10"/>
      <c r="H32" s="15"/>
      <c r="I32" s="21">
        <v>1</v>
      </c>
      <c r="J32" s="32"/>
      <c r="K32" s="27" t="str">
        <f t="shared" si="0"/>
        <v>Si la compétence doit être évaluée (case "non" vide), alors une case d'évaluation doit être cochée.</v>
      </c>
      <c r="L32" s="6">
        <f t="shared" si="17"/>
        <v>1</v>
      </c>
      <c r="M32" s="6" t="str">
        <f t="shared" si="18"/>
        <v/>
      </c>
      <c r="N32" s="6" t="str">
        <f t="shared" si="19"/>
        <v/>
      </c>
      <c r="O32" s="6" t="str">
        <f t="shared" si="20"/>
        <v/>
      </c>
      <c r="P32" s="6" t="str">
        <f t="shared" si="21"/>
        <v/>
      </c>
      <c r="Q32" s="29">
        <f t="shared" si="22"/>
        <v>0</v>
      </c>
      <c r="R32" s="6">
        <f t="shared" si="23"/>
        <v>0</v>
      </c>
      <c r="S32" s="7" t="str">
        <f t="shared" si="24"/>
        <v/>
      </c>
      <c r="T32" s="6" t="str">
        <f t="shared" si="25"/>
        <v/>
      </c>
    </row>
    <row r="33" spans="1:20" ht="30.75" customHeight="1" thickBot="1" x14ac:dyDescent="0.3">
      <c r="A33" s="57"/>
      <c r="B33" s="60"/>
      <c r="C33" s="16" t="s">
        <v>15</v>
      </c>
      <c r="D33" s="17"/>
      <c r="E33" s="17"/>
      <c r="F33" s="17"/>
      <c r="G33" s="17"/>
      <c r="H33" s="18"/>
      <c r="I33" s="22">
        <v>1</v>
      </c>
      <c r="J33" s="32"/>
      <c r="K33" s="27" t="str">
        <f t="shared" si="0"/>
        <v>Si la compétence doit être évaluée (case "non" vide), alors une case d'évaluation doit être cochée.</v>
      </c>
      <c r="L33" s="6">
        <f t="shared" si="17"/>
        <v>1</v>
      </c>
      <c r="M33" s="6" t="str">
        <f t="shared" si="18"/>
        <v/>
      </c>
      <c r="N33" s="6" t="str">
        <f t="shared" si="19"/>
        <v/>
      </c>
      <c r="O33" s="6" t="str">
        <f t="shared" si="20"/>
        <v/>
      </c>
      <c r="P33" s="6" t="str">
        <f t="shared" si="21"/>
        <v/>
      </c>
      <c r="Q33" s="29">
        <f t="shared" si="22"/>
        <v>0</v>
      </c>
      <c r="R33" s="6">
        <f t="shared" si="23"/>
        <v>0</v>
      </c>
      <c r="S33" s="7" t="str">
        <f t="shared" si="24"/>
        <v/>
      </c>
      <c r="T33" s="6" t="str">
        <f t="shared" si="25"/>
        <v/>
      </c>
    </row>
    <row r="34" spans="1:20" ht="30.75" customHeight="1" x14ac:dyDescent="0.25">
      <c r="A34" s="55" t="s">
        <v>115</v>
      </c>
      <c r="B34" s="58" t="s">
        <v>116</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1"/>
      <c r="B35" s="72"/>
      <c r="C35" s="9" t="s">
        <v>118</v>
      </c>
      <c r="D35" s="10"/>
      <c r="E35" s="10"/>
      <c r="F35" s="10"/>
      <c r="G35" s="10"/>
      <c r="H35" s="15"/>
      <c r="I35" s="21">
        <v>1</v>
      </c>
      <c r="J35" s="32"/>
      <c r="K35" s="27" t="str">
        <f t="shared" si="0"/>
        <v>Si la compétence doit être évaluée (case "non" vide), alors une case d'évaluation doit être cochée.</v>
      </c>
      <c r="L35" s="6">
        <f t="shared" ref="L35" si="26">IF(ISBLANK(D35),1,0)</f>
        <v>1</v>
      </c>
      <c r="M35" s="6" t="str">
        <f t="shared" ref="M35" si="27">IF(ISBLANK(E35),"",E$3)</f>
        <v/>
      </c>
      <c r="N35" s="6" t="str">
        <f t="shared" ref="N35" si="28">IF(ISBLANK(F35),"",F$3)</f>
        <v/>
      </c>
      <c r="O35" s="6" t="str">
        <f t="shared" ref="O35" si="29">IF(ISBLANK(G35),"",G$3)</f>
        <v/>
      </c>
      <c r="P35" s="6" t="str">
        <f t="shared" ref="P35" si="30">IF(ISBLANK(H35),"",H$3)</f>
        <v/>
      </c>
      <c r="Q35" s="29">
        <f t="shared" ref="Q35" si="31">IF(COUNTA(E35:H35)&gt;1,1,0)</f>
        <v>0</v>
      </c>
      <c r="R35" s="6">
        <f t="shared" ref="R35" si="32">IF(COUNTA(E35:H35)=0,0,1)</f>
        <v>0</v>
      </c>
      <c r="S35" s="7" t="str">
        <f t="shared" ref="S35" si="33">IF(L35*(1-Q35)*R35=0,"",SUM(M35:P35)*I35)</f>
        <v/>
      </c>
      <c r="T35" s="6" t="str">
        <f t="shared" ref="T35" si="34">IF(S35="","",I35)</f>
        <v/>
      </c>
    </row>
    <row r="36" spans="1:20" ht="30.75" customHeight="1" thickBot="1" x14ac:dyDescent="0.3">
      <c r="A36" s="57"/>
      <c r="B36" s="60"/>
      <c r="C36" s="16" t="s">
        <v>15</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thickBot="1" x14ac:dyDescent="0.3">
      <c r="A37" s="67" t="s">
        <v>17</v>
      </c>
      <c r="B37" s="67"/>
      <c r="C37" s="67"/>
      <c r="D37" s="67"/>
      <c r="E37" s="67"/>
      <c r="F37" s="67"/>
      <c r="G37" s="67"/>
      <c r="H37" s="67"/>
      <c r="I37" s="67"/>
      <c r="J37" s="33"/>
      <c r="K37" s="27" t="str">
        <f t="shared" si="0"/>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55" t="s">
        <v>54</v>
      </c>
      <c r="B38" s="58" t="s">
        <v>119</v>
      </c>
      <c r="C38" s="12" t="s">
        <v>120</v>
      </c>
      <c r="D38" s="13"/>
      <c r="E38" s="13"/>
      <c r="F38" s="13"/>
      <c r="G38" s="13"/>
      <c r="H38" s="14"/>
      <c r="I38" s="20">
        <v>1</v>
      </c>
      <c r="J38" s="32"/>
      <c r="K38" s="27" t="str">
        <f t="shared" si="0"/>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0" ht="30.75" customHeight="1" x14ac:dyDescent="0.25">
      <c r="A39" s="56"/>
      <c r="B39" s="59"/>
      <c r="C39" s="9" t="s">
        <v>120</v>
      </c>
      <c r="D39" s="10"/>
      <c r="E39" s="10"/>
      <c r="F39" s="10"/>
      <c r="G39" s="10" t="s">
        <v>64</v>
      </c>
      <c r="H39" s="15"/>
      <c r="I39" s="21">
        <v>1</v>
      </c>
      <c r="J39" s="32"/>
      <c r="K39" s="27" t="str">
        <f t="shared" si="0"/>
        <v/>
      </c>
      <c r="L39" s="6">
        <f t="shared" si="2"/>
        <v>1</v>
      </c>
      <c r="M39" s="6" t="str">
        <f t="shared" si="3"/>
        <v/>
      </c>
      <c r="N39" s="6" t="str">
        <f t="shared" si="3"/>
        <v/>
      </c>
      <c r="O39" s="6">
        <f t="shared" si="3"/>
        <v>2</v>
      </c>
      <c r="P39" s="6" t="str">
        <f t="shared" si="3"/>
        <v/>
      </c>
      <c r="Q39" s="29">
        <f t="shared" si="4"/>
        <v>0</v>
      </c>
      <c r="R39" s="6">
        <f t="shared" si="5"/>
        <v>1</v>
      </c>
      <c r="S39" s="7">
        <f t="shared" si="6"/>
        <v>2</v>
      </c>
      <c r="T39" s="6">
        <f t="shared" si="7"/>
        <v>1</v>
      </c>
    </row>
    <row r="40" spans="1:20" ht="30.75" customHeight="1" thickBot="1" x14ac:dyDescent="0.3">
      <c r="A40" s="57"/>
      <c r="B40" s="60"/>
      <c r="C40" s="16" t="s">
        <v>121</v>
      </c>
      <c r="D40" s="17"/>
      <c r="E40" s="17" t="s">
        <v>64</v>
      </c>
      <c r="F40" s="17"/>
      <c r="G40" s="17"/>
      <c r="H40" s="18"/>
      <c r="I40" s="22">
        <v>1</v>
      </c>
      <c r="J40" s="32"/>
      <c r="K40" s="27" t="str">
        <f t="shared" si="0"/>
        <v/>
      </c>
      <c r="L40" s="6">
        <f t="shared" si="2"/>
        <v>1</v>
      </c>
      <c r="M40" s="6">
        <f t="shared" si="3"/>
        <v>0</v>
      </c>
      <c r="N40" s="6" t="str">
        <f t="shared" si="3"/>
        <v/>
      </c>
      <c r="O40" s="6" t="str">
        <f t="shared" si="3"/>
        <v/>
      </c>
      <c r="P40" s="6" t="str">
        <f t="shared" si="3"/>
        <v/>
      </c>
      <c r="Q40" s="29">
        <f t="shared" si="4"/>
        <v>0</v>
      </c>
      <c r="R40" s="6">
        <f t="shared" si="5"/>
        <v>1</v>
      </c>
      <c r="S40" s="7">
        <f t="shared" si="6"/>
        <v>0</v>
      </c>
      <c r="T40" s="6">
        <f t="shared" si="7"/>
        <v>1</v>
      </c>
    </row>
    <row r="41" spans="1:20" ht="30.75" customHeight="1" x14ac:dyDescent="0.25">
      <c r="A41" s="55" t="s">
        <v>56</v>
      </c>
      <c r="B41" s="58" t="s">
        <v>122</v>
      </c>
      <c r="C41" s="12" t="s">
        <v>123</v>
      </c>
      <c r="D41" s="13"/>
      <c r="E41" s="13"/>
      <c r="F41" s="13"/>
      <c r="G41" s="13" t="s">
        <v>64</v>
      </c>
      <c r="H41" s="14"/>
      <c r="I41" s="20">
        <v>1</v>
      </c>
      <c r="J41" s="32"/>
      <c r="K41" s="27" t="str">
        <f t="shared" si="0"/>
        <v/>
      </c>
      <c r="L41" s="6">
        <f t="shared" si="2"/>
        <v>1</v>
      </c>
      <c r="M41" s="6" t="str">
        <f t="shared" si="3"/>
        <v/>
      </c>
      <c r="N41" s="6" t="str">
        <f t="shared" si="3"/>
        <v/>
      </c>
      <c r="O41" s="6">
        <f t="shared" si="3"/>
        <v>2</v>
      </c>
      <c r="P41" s="6" t="str">
        <f t="shared" si="3"/>
        <v/>
      </c>
      <c r="Q41" s="29">
        <f t="shared" si="4"/>
        <v>0</v>
      </c>
      <c r="R41" s="6">
        <f t="shared" si="5"/>
        <v>1</v>
      </c>
      <c r="S41" s="7">
        <f t="shared" si="6"/>
        <v>2</v>
      </c>
      <c r="T41" s="6">
        <f t="shared" si="7"/>
        <v>1</v>
      </c>
    </row>
    <row r="42" spans="1:20" ht="30.75" customHeight="1" x14ac:dyDescent="0.25">
      <c r="A42" s="71"/>
      <c r="B42" s="72"/>
      <c r="C42" s="9" t="s">
        <v>124</v>
      </c>
      <c r="D42" s="10"/>
      <c r="E42" s="10"/>
      <c r="F42" s="10"/>
      <c r="G42" s="10" t="s">
        <v>64</v>
      </c>
      <c r="H42" s="15"/>
      <c r="I42" s="21">
        <v>1</v>
      </c>
      <c r="J42" s="32"/>
      <c r="K42" s="27" t="str">
        <f t="shared" si="0"/>
        <v/>
      </c>
      <c r="L42" s="6">
        <f t="shared" ref="L42" si="35">IF(ISBLANK(D42),1,0)</f>
        <v>1</v>
      </c>
      <c r="M42" s="6" t="str">
        <f t="shared" ref="M42" si="36">IF(ISBLANK(E42),"",E$3)</f>
        <v/>
      </c>
      <c r="N42" s="6" t="str">
        <f t="shared" ref="N42" si="37">IF(ISBLANK(F42),"",F$3)</f>
        <v/>
      </c>
      <c r="O42" s="6">
        <f t="shared" ref="O42" si="38">IF(ISBLANK(G42),"",G$3)</f>
        <v>2</v>
      </c>
      <c r="P42" s="6" t="str">
        <f t="shared" ref="P42" si="39">IF(ISBLANK(H42),"",H$3)</f>
        <v/>
      </c>
      <c r="Q42" s="29">
        <f t="shared" ref="Q42" si="40">IF(COUNTA(E42:H42)&gt;1,1,0)</f>
        <v>0</v>
      </c>
      <c r="R42" s="6">
        <f t="shared" ref="R42" si="41">IF(COUNTA(E42:H42)=0,0,1)</f>
        <v>1</v>
      </c>
      <c r="S42" s="7">
        <f t="shared" ref="S42" si="42">IF(L42*(1-Q42)*R42=0,"",SUM(M42:P42)*I42)</f>
        <v>2</v>
      </c>
      <c r="T42" s="6">
        <f t="shared" ref="T42" si="43">IF(S42="","",I42)</f>
        <v>1</v>
      </c>
    </row>
    <row r="43" spans="1:20" ht="30.75" customHeight="1" x14ac:dyDescent="0.25">
      <c r="A43" s="56"/>
      <c r="B43" s="59"/>
      <c r="C43" s="9" t="s">
        <v>125</v>
      </c>
      <c r="D43" s="10"/>
      <c r="E43" s="10"/>
      <c r="F43" s="10"/>
      <c r="G43" s="10" t="s">
        <v>64</v>
      </c>
      <c r="H43" s="15"/>
      <c r="I43" s="21">
        <v>1</v>
      </c>
      <c r="J43" s="32"/>
      <c r="K43" s="27" t="str">
        <f t="shared" si="0"/>
        <v/>
      </c>
      <c r="L43" s="6">
        <f t="shared" si="2"/>
        <v>1</v>
      </c>
      <c r="M43" s="6" t="str">
        <f t="shared" si="3"/>
        <v/>
      </c>
      <c r="N43" s="6" t="str">
        <f t="shared" si="3"/>
        <v/>
      </c>
      <c r="O43" s="6">
        <f t="shared" si="3"/>
        <v>2</v>
      </c>
      <c r="P43" s="6" t="str">
        <f t="shared" si="3"/>
        <v/>
      </c>
      <c r="Q43" s="29">
        <f t="shared" si="4"/>
        <v>0</v>
      </c>
      <c r="R43" s="6">
        <f t="shared" si="5"/>
        <v>1</v>
      </c>
      <c r="S43" s="7">
        <f t="shared" si="6"/>
        <v>2</v>
      </c>
      <c r="T43" s="6">
        <f t="shared" si="7"/>
        <v>1</v>
      </c>
    </row>
    <row r="44" spans="1:20" ht="30.75" customHeight="1" thickBot="1" x14ac:dyDescent="0.3">
      <c r="A44" s="57"/>
      <c r="B44" s="60"/>
      <c r="C44" s="16" t="s">
        <v>126</v>
      </c>
      <c r="D44" s="17"/>
      <c r="E44" s="17"/>
      <c r="F44" s="17"/>
      <c r="G44" s="17"/>
      <c r="H44" s="18"/>
      <c r="I44" s="22">
        <v>1</v>
      </c>
      <c r="J44" s="32"/>
      <c r="K44" s="27" t="str">
        <f t="shared" si="0"/>
        <v>Si la compétence doit être évaluée (case "non" vide), alors une case d'évaluation doit être cochée.</v>
      </c>
      <c r="L44" s="6">
        <f t="shared" si="2"/>
        <v>1</v>
      </c>
      <c r="M44" s="6" t="str">
        <f t="shared" si="3"/>
        <v/>
      </c>
      <c r="N44" s="6" t="str">
        <f t="shared" si="3"/>
        <v/>
      </c>
      <c r="O44" s="6" t="str">
        <f t="shared" si="3"/>
        <v/>
      </c>
      <c r="P44" s="6" t="str">
        <f t="shared" si="3"/>
        <v/>
      </c>
      <c r="Q44" s="29">
        <f t="shared" si="4"/>
        <v>0</v>
      </c>
      <c r="R44" s="6">
        <f t="shared" si="5"/>
        <v>0</v>
      </c>
      <c r="S44" s="7" t="str">
        <f t="shared" si="6"/>
        <v/>
      </c>
      <c r="T44" s="6" t="str">
        <f t="shared" si="7"/>
        <v/>
      </c>
    </row>
    <row r="45" spans="1:20" ht="30.75" customHeight="1" x14ac:dyDescent="0.25">
      <c r="A45" s="55" t="s">
        <v>58</v>
      </c>
      <c r="B45" s="58" t="s">
        <v>127</v>
      </c>
      <c r="C45" s="12" t="s">
        <v>128</v>
      </c>
      <c r="D45" s="13"/>
      <c r="E45" s="13" t="s">
        <v>64</v>
      </c>
      <c r="F45" s="13"/>
      <c r="G45" s="13"/>
      <c r="H45" s="14"/>
      <c r="I45" s="20">
        <v>1</v>
      </c>
      <c r="J45" s="32"/>
      <c r="K45" s="27" t="str">
        <f t="shared" si="0"/>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71"/>
      <c r="B46" s="72"/>
      <c r="C46" s="9" t="s">
        <v>128</v>
      </c>
      <c r="D46" s="10"/>
      <c r="E46" s="10"/>
      <c r="F46" s="10"/>
      <c r="G46" s="10"/>
      <c r="H46" s="15" t="s">
        <v>64</v>
      </c>
      <c r="I46" s="21">
        <v>1</v>
      </c>
      <c r="J46" s="32"/>
      <c r="K46" s="27" t="str">
        <f t="shared" si="0"/>
        <v/>
      </c>
      <c r="L46" s="6">
        <f t="shared" ref="L46" si="44">IF(ISBLANK(D46),1,0)</f>
        <v>1</v>
      </c>
      <c r="M46" s="6" t="str">
        <f t="shared" ref="M46" si="45">IF(ISBLANK(E46),"",E$3)</f>
        <v/>
      </c>
      <c r="N46" s="6" t="str">
        <f t="shared" ref="N46" si="46">IF(ISBLANK(F46),"",F$3)</f>
        <v/>
      </c>
      <c r="O46" s="6" t="str">
        <f t="shared" ref="O46" si="47">IF(ISBLANK(G46),"",G$3)</f>
        <v/>
      </c>
      <c r="P46" s="6">
        <f t="shared" ref="P46" si="48">IF(ISBLANK(H46),"",H$3)</f>
        <v>3</v>
      </c>
      <c r="Q46" s="29">
        <f t="shared" ref="Q46" si="49">IF(COUNTA(E46:H46)&gt;1,1,0)</f>
        <v>0</v>
      </c>
      <c r="R46" s="6">
        <f t="shared" ref="R46" si="50">IF(COUNTA(E46:H46)=0,0,1)</f>
        <v>1</v>
      </c>
      <c r="S46" s="7">
        <f t="shared" ref="S46" si="51">IF(L46*(1-Q46)*R46=0,"",SUM(M46:P46)*I46)</f>
        <v>3</v>
      </c>
      <c r="T46" s="6">
        <f t="shared" ref="T46" si="52">IF(S46="","",I46)</f>
        <v>1</v>
      </c>
    </row>
    <row r="47" spans="1:20" ht="30.75" customHeight="1" x14ac:dyDescent="0.25">
      <c r="A47" s="56"/>
      <c r="B47" s="59"/>
      <c r="C47" s="9" t="s">
        <v>129</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thickBot="1" x14ac:dyDescent="0.3">
      <c r="A48" s="57"/>
      <c r="B48" s="60"/>
      <c r="C48" s="16" t="s">
        <v>15</v>
      </c>
      <c r="D48" s="19"/>
      <c r="E48" s="19"/>
      <c r="F48" s="19"/>
      <c r="G48" s="19"/>
      <c r="H48" s="34"/>
      <c r="I48" s="22">
        <v>1</v>
      </c>
      <c r="J48" s="32"/>
      <c r="K48" s="27" t="str">
        <f t="shared" si="0"/>
        <v>Si la compétence doit être évaluée (case "non" vide), alors une case d'évaluation doit être cochée.</v>
      </c>
      <c r="L48" s="6">
        <f t="shared" si="2"/>
        <v>1</v>
      </c>
      <c r="M48" s="6" t="str">
        <f t="shared" si="3"/>
        <v/>
      </c>
      <c r="N48" s="6" t="str">
        <f t="shared" si="3"/>
        <v/>
      </c>
      <c r="O48" s="6" t="str">
        <f t="shared" si="3"/>
        <v/>
      </c>
      <c r="P48" s="6" t="str">
        <f t="shared" si="3"/>
        <v/>
      </c>
      <c r="Q48" s="29">
        <f t="shared" si="4"/>
        <v>0</v>
      </c>
      <c r="R48" s="6">
        <f t="shared" si="5"/>
        <v>0</v>
      </c>
      <c r="S48" s="7" t="str">
        <f t="shared" si="6"/>
        <v/>
      </c>
      <c r="T48" s="6" t="str">
        <f t="shared" si="7"/>
        <v/>
      </c>
    </row>
    <row r="49" spans="1:21" ht="40.5" customHeight="1" thickTop="1" thickBot="1" x14ac:dyDescent="0.3">
      <c r="D49" s="68" t="s">
        <v>77</v>
      </c>
      <c r="E49" s="69"/>
      <c r="F49" s="70" t="str">
        <f>IF(AND(T49&gt;(U49/2),Q49=0),ROUNDUP(SUM(S5:S48)*20/U49*10,0)/10,"")</f>
        <v/>
      </c>
      <c r="G49" s="70"/>
      <c r="H49" s="35" t="s">
        <v>62</v>
      </c>
      <c r="K49" s="26" t="str">
        <f>IF(T49&lt;=(U49/2),$B$57,IF(Q49&gt;0,$B$58,""))</f>
        <v>L'ensemble des compétences évaluées doit représenter plus de 50% de points de coefficient !</v>
      </c>
      <c r="Q49" s="28">
        <f>SUM(Q5:Q48)</f>
        <v>1</v>
      </c>
      <c r="T49" s="8">
        <f>SUM(T5:T48)</f>
        <v>15</v>
      </c>
      <c r="U49" s="8">
        <f>SUM(I5:I48)</f>
        <v>42</v>
      </c>
    </row>
    <row r="50" spans="1:21" ht="16.5" thickTop="1" thickBot="1" x14ac:dyDescent="0.3">
      <c r="A50" s="1"/>
    </row>
    <row r="51" spans="1:21" ht="39" customHeight="1" thickTop="1" thickBot="1" x14ac:dyDescent="0.3">
      <c r="D51" s="50" t="s">
        <v>78</v>
      </c>
      <c r="E51" s="51"/>
      <c r="F51" s="52"/>
      <c r="G51" s="52"/>
      <c r="H51" s="36" t="s">
        <v>62</v>
      </c>
    </row>
    <row r="52" spans="1:21" ht="110.25" customHeight="1" thickTop="1" x14ac:dyDescent="0.25">
      <c r="A52" s="63" t="s">
        <v>90</v>
      </c>
      <c r="B52" s="63"/>
      <c r="C52" s="64"/>
      <c r="D52" s="64"/>
      <c r="E52" s="64"/>
      <c r="F52" s="64"/>
      <c r="G52" s="64"/>
      <c r="H52" s="64"/>
      <c r="I52" s="64"/>
    </row>
    <row r="53" spans="1:21" ht="15" customHeight="1" x14ac:dyDescent="0.25">
      <c r="A53" s="37"/>
      <c r="B53" s="37"/>
      <c r="C53" s="38"/>
      <c r="D53" s="38"/>
      <c r="E53" s="38"/>
      <c r="F53" s="38"/>
      <c r="G53" s="38"/>
      <c r="H53" s="38"/>
      <c r="I53" s="38"/>
    </row>
    <row r="54" spans="1:21" ht="129.94999999999999" customHeight="1" x14ac:dyDescent="0.25">
      <c r="A54" s="63" t="s">
        <v>91</v>
      </c>
      <c r="B54" s="63"/>
      <c r="C54" s="64"/>
      <c r="D54" s="64"/>
      <c r="E54" s="64"/>
      <c r="F54" s="64"/>
      <c r="G54" s="64"/>
      <c r="H54" s="64"/>
      <c r="I54" s="64"/>
    </row>
    <row r="55" spans="1:21" ht="26.25" hidden="1" customHeight="1" x14ac:dyDescent="0.25">
      <c r="A55" s="1"/>
      <c r="B55" s="4" t="s">
        <v>70</v>
      </c>
      <c r="C55" s="4" t="s">
        <v>72</v>
      </c>
    </row>
    <row r="56" spans="1:21" ht="24.75" hidden="1" customHeight="1" x14ac:dyDescent="0.25">
      <c r="B56" s="3" t="s">
        <v>71</v>
      </c>
      <c r="C56" s="3" t="s">
        <v>76</v>
      </c>
    </row>
    <row r="57" spans="1:21" ht="36" hidden="1" customHeight="1" x14ac:dyDescent="0.25">
      <c r="B57" s="3" t="s">
        <v>75</v>
      </c>
    </row>
    <row r="58" spans="1:21" ht="25.5" hidden="1" customHeight="1" x14ac:dyDescent="0.25">
      <c r="B58" s="3" t="s">
        <v>74</v>
      </c>
    </row>
  </sheetData>
  <mergeCells count="37">
    <mergeCell ref="D51:E51"/>
    <mergeCell ref="F51:G51"/>
    <mergeCell ref="A52:B52"/>
    <mergeCell ref="C52:I52"/>
    <mergeCell ref="A54:B54"/>
    <mergeCell ref="C54:I54"/>
    <mergeCell ref="F49:G49"/>
    <mergeCell ref="A25:A28"/>
    <mergeCell ref="B25:B28"/>
    <mergeCell ref="A34:A36"/>
    <mergeCell ref="B34:B36"/>
    <mergeCell ref="A37:I37"/>
    <mergeCell ref="A38:A40"/>
    <mergeCell ref="B38:B40"/>
    <mergeCell ref="A29:A33"/>
    <mergeCell ref="B29:B33"/>
    <mergeCell ref="A41:A44"/>
    <mergeCell ref="B41:B44"/>
    <mergeCell ref="A45:A48"/>
    <mergeCell ref="B45:B48"/>
    <mergeCell ref="D49:E49"/>
    <mergeCell ref="A22:A24"/>
    <mergeCell ref="B22:B24"/>
    <mergeCell ref="A2:B3"/>
    <mergeCell ref="C2:C3"/>
    <mergeCell ref="D2:I2"/>
    <mergeCell ref="A10:A15"/>
    <mergeCell ref="B10:B15"/>
    <mergeCell ref="A19:A20"/>
    <mergeCell ref="B19:B20"/>
    <mergeCell ref="A21:I21"/>
    <mergeCell ref="K2:K3"/>
    <mergeCell ref="A4:I4"/>
    <mergeCell ref="A5:A9"/>
    <mergeCell ref="B5:B9"/>
    <mergeCell ref="A16:A18"/>
    <mergeCell ref="B16:B18"/>
  </mergeCells>
  <conditionalFormatting sqref="C5:J19 D6:H20 D22:H36 D38:H48">
    <cfRule type="expression" dxfId="38" priority="15">
      <formula>NOT(ISBLANK($D5))</formula>
    </cfRule>
  </conditionalFormatting>
  <conditionalFormatting sqref="E5:H20 E22:H36 E38:H48">
    <cfRule type="expression" dxfId="37" priority="12">
      <formula>$Q5=1</formula>
    </cfRule>
    <cfRule type="expression" dxfId="36" priority="13">
      <formula>NOT(ISBLANK(E5))</formula>
    </cfRule>
  </conditionalFormatting>
  <conditionalFormatting sqref="E6:H18">
    <cfRule type="expression" dxfId="35" priority="9">
      <formula>$Q6=1</formula>
    </cfRule>
    <cfRule type="expression" dxfId="34" priority="10">
      <formula>NOT(ISBLANK(E6))</formula>
    </cfRule>
  </conditionalFormatting>
  <conditionalFormatting sqref="E6:H14">
    <cfRule type="expression" dxfId="33" priority="8">
      <formula>NOT(ISBLANK($D6))</formula>
    </cfRule>
  </conditionalFormatting>
  <conditionalFormatting sqref="E6:H14">
    <cfRule type="expression" dxfId="32" priority="6">
      <formula>$Q6=1</formula>
    </cfRule>
    <cfRule type="expression" dxfId="31" priority="7">
      <formula>NOT(ISBLANK(E6))</formula>
    </cfRule>
  </conditionalFormatting>
  <conditionalFormatting sqref="K5:K48">
    <cfRule type="expression" dxfId="30" priority="71">
      <formula>K5=$C$56</formula>
    </cfRule>
    <cfRule type="expression" dxfId="29" priority="72">
      <formula>OR(K5=$B$56,K5=$B$57,K5=$B$58)</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3"/>
  <sheetViews>
    <sheetView zoomScaleNormal="100" workbookViewId="0">
      <pane ySplit="3" topLeftCell="A48" activePane="bottomLeft" state="frozenSplit"/>
      <selection pane="bottomLeft" activeCell="K48" sqref="K48"/>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1.7109375" style="5" hidden="1" customWidth="1"/>
    <col min="17" max="17" width="1.7109375" style="28" hidden="1" customWidth="1"/>
    <col min="18" max="18" width="1.7109375" style="5" hidden="1" customWidth="1"/>
    <col min="19" max="20" width="1.7109375" style="6" hidden="1" customWidth="1"/>
    <col min="21" max="22" width="1.7109375" style="1" hidden="1" customWidth="1"/>
    <col min="23" max="16384" width="11.42578125" style="1"/>
  </cols>
  <sheetData>
    <row r="1" spans="1:20" ht="15.75" thickBot="1" x14ac:dyDescent="0.3"/>
    <row r="2" spans="1:20" ht="23.25" customHeight="1" x14ac:dyDescent="0.25">
      <c r="A2" s="61" t="s">
        <v>27</v>
      </c>
      <c r="B2" s="53"/>
      <c r="C2" s="53" t="s">
        <v>28</v>
      </c>
      <c r="D2" s="65" t="s">
        <v>63</v>
      </c>
      <c r="E2" s="65"/>
      <c r="F2" s="65"/>
      <c r="G2" s="65"/>
      <c r="H2" s="65"/>
      <c r="I2" s="66"/>
      <c r="J2" s="31"/>
      <c r="K2" s="49" t="s">
        <v>79</v>
      </c>
    </row>
    <row r="3" spans="1:20" ht="15" customHeight="1" thickBot="1" x14ac:dyDescent="0.3">
      <c r="A3" s="62"/>
      <c r="B3" s="54"/>
      <c r="C3" s="54"/>
      <c r="D3" s="23" t="s">
        <v>29</v>
      </c>
      <c r="E3" s="24">
        <v>0</v>
      </c>
      <c r="F3" s="24">
        <v>1</v>
      </c>
      <c r="G3" s="24">
        <v>2</v>
      </c>
      <c r="H3" s="24">
        <v>3</v>
      </c>
      <c r="I3" s="25" t="s">
        <v>30</v>
      </c>
      <c r="J3" s="32"/>
      <c r="K3" s="49"/>
      <c r="L3" s="5" t="s">
        <v>66</v>
      </c>
      <c r="Q3" s="28" t="s">
        <v>65</v>
      </c>
      <c r="R3" s="5" t="s">
        <v>73</v>
      </c>
      <c r="S3" s="7" t="s">
        <v>68</v>
      </c>
      <c r="T3" s="6" t="s">
        <v>69</v>
      </c>
    </row>
    <row r="4" spans="1:20" ht="30" customHeight="1" thickBot="1" x14ac:dyDescent="0.3">
      <c r="A4" s="67" t="s">
        <v>0</v>
      </c>
      <c r="B4" s="67"/>
      <c r="C4" s="67"/>
      <c r="D4" s="67"/>
      <c r="E4" s="67"/>
      <c r="F4" s="67"/>
      <c r="G4" s="67"/>
      <c r="H4" s="67"/>
      <c r="I4" s="67"/>
      <c r="J4" s="33"/>
      <c r="S4" s="7"/>
    </row>
    <row r="5" spans="1:20" ht="30.75" customHeight="1" x14ac:dyDescent="0.25">
      <c r="A5" s="55" t="s">
        <v>31</v>
      </c>
      <c r="B5" s="58" t="s">
        <v>130</v>
      </c>
      <c r="C5" s="12" t="s">
        <v>93</v>
      </c>
      <c r="D5" s="13"/>
      <c r="E5" s="13"/>
      <c r="F5" s="13"/>
      <c r="G5" s="13"/>
      <c r="H5" s="14"/>
      <c r="I5" s="20">
        <v>1</v>
      </c>
      <c r="J5" s="32"/>
      <c r="K5" s="27" t="str">
        <f t="shared" ref="K5:K36" si="0">IF(Q5&gt;0,$B$61,IF(AND(R5=0,L5&gt;0),$C$61,""))</f>
        <v>Si la compétence doit être évaluée (case "non" vide), alors une case d'évaluation doit être cochée.</v>
      </c>
      <c r="L5" s="6">
        <f>IF(ISBLANK(D5),1,0)</f>
        <v>1</v>
      </c>
      <c r="M5" s="6" t="str">
        <f>IF(ISBLANK(E5),"",E$3)</f>
        <v/>
      </c>
      <c r="N5" s="6" t="str">
        <f t="shared" ref="N5:P25"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6"/>
      <c r="B6" s="59"/>
      <c r="C6" s="9" t="s">
        <v>2</v>
      </c>
      <c r="D6" s="10"/>
      <c r="E6" s="10"/>
      <c r="F6" s="10"/>
      <c r="G6" s="10" t="s">
        <v>64</v>
      </c>
      <c r="H6" s="15"/>
      <c r="I6" s="21">
        <v>1</v>
      </c>
      <c r="J6" s="32"/>
      <c r="K6" s="27" t="str">
        <f t="shared" si="0"/>
        <v/>
      </c>
      <c r="L6" s="6">
        <f t="shared" ref="L6:L53" si="2">IF(ISBLANK(D6),1,0)</f>
        <v>1</v>
      </c>
      <c r="M6" s="6" t="str">
        <f t="shared" ref="M6:P53" si="3">IF(ISBLANK(E6),"",E$3)</f>
        <v/>
      </c>
      <c r="N6" s="6" t="str">
        <f t="shared" si="1"/>
        <v/>
      </c>
      <c r="O6" s="6">
        <f t="shared" si="1"/>
        <v>2</v>
      </c>
      <c r="P6" s="6" t="str">
        <f t="shared" si="1"/>
        <v/>
      </c>
      <c r="Q6" s="29">
        <f t="shared" ref="Q6:Q53" si="4">IF(COUNTA(E6:H6)&gt;1,1,0)</f>
        <v>0</v>
      </c>
      <c r="R6" s="6">
        <f t="shared" ref="R6:R53" si="5">IF(COUNTA(E6:H6)=0,0,1)</f>
        <v>1</v>
      </c>
      <c r="S6" s="7">
        <f t="shared" ref="S6:S53" si="6">IF(L6*(1-Q6)*R6=0,"",SUM(M6:P6)*I6)</f>
        <v>2</v>
      </c>
      <c r="T6" s="6">
        <f t="shared" ref="T6:T53" si="7">IF(S6="","",I6)</f>
        <v>1</v>
      </c>
    </row>
    <row r="7" spans="1:20" ht="30.75" customHeight="1" x14ac:dyDescent="0.25">
      <c r="A7" s="56"/>
      <c r="B7" s="59"/>
      <c r="C7" s="9" t="s">
        <v>3</v>
      </c>
      <c r="D7" s="10"/>
      <c r="E7" s="10"/>
      <c r="F7" s="10"/>
      <c r="G7" s="10"/>
      <c r="H7" s="15" t="s">
        <v>64</v>
      </c>
      <c r="I7" s="21">
        <v>1</v>
      </c>
      <c r="J7" s="32"/>
      <c r="K7" s="27" t="str">
        <f t="shared" si="0"/>
        <v/>
      </c>
      <c r="L7" s="6">
        <f t="shared" ref="L7:L8" si="8">IF(ISBLANK(D7),1,0)</f>
        <v>1</v>
      </c>
      <c r="M7" s="6" t="str">
        <f t="shared" ref="M7:M8" si="9">IF(ISBLANK(E7),"",E$3)</f>
        <v/>
      </c>
      <c r="N7" s="6" t="str">
        <f t="shared" ref="N7:N8" si="10">IF(ISBLANK(F7),"",F$3)</f>
        <v/>
      </c>
      <c r="O7" s="6" t="str">
        <f t="shared" ref="O7:O8" si="11">IF(ISBLANK(G7),"",G$3)</f>
        <v/>
      </c>
      <c r="P7" s="6">
        <f t="shared" ref="P7:P8" si="12">IF(ISBLANK(H7),"",H$3)</f>
        <v>3</v>
      </c>
      <c r="Q7" s="29">
        <f t="shared" ref="Q7:Q8" si="13">IF(COUNTA(E7:H7)&gt;1,1,0)</f>
        <v>0</v>
      </c>
      <c r="R7" s="6">
        <f t="shared" ref="R7:R8" si="14">IF(COUNTA(E7:H7)=0,0,1)</f>
        <v>1</v>
      </c>
      <c r="S7" s="7">
        <f t="shared" ref="S7:S8" si="15">IF(L7*(1-Q7)*R7=0,"",SUM(M7:P7)*I7)</f>
        <v>3</v>
      </c>
      <c r="T7" s="6">
        <f t="shared" ref="T7:T8" si="16">IF(S7="","",I7)</f>
        <v>1</v>
      </c>
    </row>
    <row r="8" spans="1:20" ht="30.75" customHeight="1" x14ac:dyDescent="0.25">
      <c r="A8" s="56"/>
      <c r="B8" s="59"/>
      <c r="C8" s="9" t="s">
        <v>37</v>
      </c>
      <c r="D8" s="10" t="s">
        <v>64</v>
      </c>
      <c r="E8" s="10"/>
      <c r="F8" s="10"/>
      <c r="G8" s="10"/>
      <c r="H8" s="15"/>
      <c r="I8" s="21">
        <v>1</v>
      </c>
      <c r="J8" s="32"/>
      <c r="K8" s="27" t="str">
        <f t="shared" si="0"/>
        <v/>
      </c>
      <c r="L8" s="6">
        <f t="shared" si="8"/>
        <v>0</v>
      </c>
      <c r="M8" s="6" t="str">
        <f t="shared" si="9"/>
        <v/>
      </c>
      <c r="N8" s="6" t="str">
        <f t="shared" si="10"/>
        <v/>
      </c>
      <c r="O8" s="6" t="str">
        <f t="shared" si="11"/>
        <v/>
      </c>
      <c r="P8" s="6" t="str">
        <f t="shared" si="12"/>
        <v/>
      </c>
      <c r="Q8" s="29">
        <f t="shared" si="13"/>
        <v>0</v>
      </c>
      <c r="R8" s="6">
        <f t="shared" si="14"/>
        <v>0</v>
      </c>
      <c r="S8" s="7" t="str">
        <f t="shared" si="15"/>
        <v/>
      </c>
      <c r="T8" s="6" t="str">
        <f t="shared" si="16"/>
        <v/>
      </c>
    </row>
    <row r="9" spans="1:20" ht="30.75" customHeight="1" x14ac:dyDescent="0.25">
      <c r="A9" s="56"/>
      <c r="B9" s="59"/>
      <c r="C9" s="9" t="s">
        <v>94</v>
      </c>
      <c r="D9" s="10"/>
      <c r="E9" s="10"/>
      <c r="F9" s="10"/>
      <c r="G9" s="10"/>
      <c r="H9" s="15" t="s">
        <v>64</v>
      </c>
      <c r="I9" s="21">
        <v>1</v>
      </c>
      <c r="J9" s="32"/>
      <c r="K9" s="27" t="str">
        <f>IF(Q9&gt;0,$B$61,IF(AND(R9=0,L9&gt;0),$C$61,""))</f>
        <v/>
      </c>
      <c r="L9" s="6">
        <f t="shared" si="2"/>
        <v>1</v>
      </c>
      <c r="M9" s="6" t="str">
        <f t="shared" si="3"/>
        <v/>
      </c>
      <c r="N9" s="6" t="str">
        <f t="shared" si="1"/>
        <v/>
      </c>
      <c r="O9" s="6" t="str">
        <f t="shared" si="1"/>
        <v/>
      </c>
      <c r="P9" s="6">
        <f t="shared" si="1"/>
        <v>3</v>
      </c>
      <c r="Q9" s="29">
        <f t="shared" si="4"/>
        <v>0</v>
      </c>
      <c r="R9" s="6">
        <f t="shared" si="5"/>
        <v>1</v>
      </c>
      <c r="S9" s="7">
        <f t="shared" si="6"/>
        <v>3</v>
      </c>
      <c r="T9" s="6">
        <f t="shared" si="7"/>
        <v>1</v>
      </c>
    </row>
    <row r="10" spans="1:20" ht="30.75" customHeight="1" x14ac:dyDescent="0.25">
      <c r="A10" s="56"/>
      <c r="B10" s="59"/>
      <c r="C10" s="9" t="s">
        <v>95</v>
      </c>
      <c r="D10" s="10" t="s">
        <v>64</v>
      </c>
      <c r="E10" s="10"/>
      <c r="F10" s="10"/>
      <c r="G10" s="10"/>
      <c r="H10" s="15"/>
      <c r="I10" s="21">
        <v>1</v>
      </c>
      <c r="J10" s="32"/>
      <c r="K10" s="27" t="str">
        <f t="shared" si="0"/>
        <v/>
      </c>
      <c r="L10" s="6">
        <f t="shared" si="2"/>
        <v>0</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thickBot="1" x14ac:dyDescent="0.3">
      <c r="A11" s="57"/>
      <c r="B11" s="60"/>
      <c r="C11" s="16" t="s">
        <v>96</v>
      </c>
      <c r="D11" s="17"/>
      <c r="E11" s="17"/>
      <c r="F11" s="17" t="s">
        <v>218</v>
      </c>
      <c r="G11" s="17" t="s">
        <v>80</v>
      </c>
      <c r="H11" s="18"/>
      <c r="I11" s="22">
        <v>1</v>
      </c>
      <c r="J11" s="32"/>
      <c r="K11" s="27" t="str">
        <f t="shared" si="0"/>
        <v>Seule UNE case d'évaluation peut être cochée</v>
      </c>
      <c r="L11" s="6">
        <f t="shared" si="2"/>
        <v>1</v>
      </c>
      <c r="M11" s="6" t="str">
        <f t="shared" si="3"/>
        <v/>
      </c>
      <c r="N11" s="6">
        <f t="shared" si="1"/>
        <v>1</v>
      </c>
      <c r="O11" s="6">
        <f t="shared" si="1"/>
        <v>2</v>
      </c>
      <c r="P11" s="6" t="str">
        <f t="shared" si="1"/>
        <v/>
      </c>
      <c r="Q11" s="29">
        <f t="shared" si="4"/>
        <v>1</v>
      </c>
      <c r="R11" s="6">
        <f t="shared" si="5"/>
        <v>1</v>
      </c>
      <c r="S11" s="7" t="str">
        <f t="shared" si="6"/>
        <v/>
      </c>
      <c r="T11" s="6" t="str">
        <f t="shared" si="7"/>
        <v/>
      </c>
    </row>
    <row r="12" spans="1:20" ht="30.75" customHeight="1" x14ac:dyDescent="0.25">
      <c r="A12" s="55" t="s">
        <v>34</v>
      </c>
      <c r="B12" s="58" t="s">
        <v>131</v>
      </c>
      <c r="C12" s="12" t="s">
        <v>97</v>
      </c>
      <c r="D12" s="13"/>
      <c r="E12" s="13"/>
      <c r="F12" s="13"/>
      <c r="G12" s="13" t="s">
        <v>64</v>
      </c>
      <c r="H12" s="14"/>
      <c r="I12" s="20">
        <v>1</v>
      </c>
      <c r="J12" s="32"/>
      <c r="K12" s="27" t="str">
        <f t="shared" si="0"/>
        <v/>
      </c>
      <c r="L12" s="6">
        <f t="shared" si="2"/>
        <v>1</v>
      </c>
      <c r="M12" s="6" t="str">
        <f t="shared" si="3"/>
        <v/>
      </c>
      <c r="N12" s="6" t="str">
        <f t="shared" si="1"/>
        <v/>
      </c>
      <c r="O12" s="6">
        <f t="shared" si="1"/>
        <v>2</v>
      </c>
      <c r="P12" s="6" t="str">
        <f t="shared" si="1"/>
        <v/>
      </c>
      <c r="Q12" s="29">
        <f t="shared" si="4"/>
        <v>0</v>
      </c>
      <c r="R12" s="6">
        <f t="shared" si="5"/>
        <v>1</v>
      </c>
      <c r="S12" s="7">
        <f t="shared" si="6"/>
        <v>2</v>
      </c>
      <c r="T12" s="6">
        <f t="shared" si="7"/>
        <v>1</v>
      </c>
    </row>
    <row r="13" spans="1:20" ht="30.75" customHeight="1" x14ac:dyDescent="0.25">
      <c r="A13" s="56"/>
      <c r="B13" s="59"/>
      <c r="C13" s="9" t="s">
        <v>98</v>
      </c>
      <c r="D13" s="10" t="s">
        <v>64</v>
      </c>
      <c r="E13" s="10"/>
      <c r="F13" s="10"/>
      <c r="G13" s="10"/>
      <c r="H13" s="15" t="s">
        <v>64</v>
      </c>
      <c r="I13" s="21">
        <v>1</v>
      </c>
      <c r="J13" s="32"/>
      <c r="K13" s="27" t="str">
        <f t="shared" si="0"/>
        <v/>
      </c>
      <c r="L13" s="6">
        <f t="shared" si="2"/>
        <v>0</v>
      </c>
      <c r="M13" s="6" t="str">
        <f t="shared" si="3"/>
        <v/>
      </c>
      <c r="N13" s="6" t="str">
        <f t="shared" si="1"/>
        <v/>
      </c>
      <c r="O13" s="6" t="str">
        <f t="shared" si="1"/>
        <v/>
      </c>
      <c r="P13" s="6">
        <f t="shared" si="1"/>
        <v>3</v>
      </c>
      <c r="Q13" s="29">
        <f t="shared" si="4"/>
        <v>0</v>
      </c>
      <c r="R13" s="6">
        <f t="shared" si="5"/>
        <v>1</v>
      </c>
      <c r="S13" s="7" t="str">
        <f t="shared" si="6"/>
        <v/>
      </c>
      <c r="T13" s="6" t="str">
        <f t="shared" si="7"/>
        <v/>
      </c>
    </row>
    <row r="14" spans="1:20" ht="30.75" customHeight="1" x14ac:dyDescent="0.25">
      <c r="A14" s="56"/>
      <c r="B14" s="59"/>
      <c r="C14" s="9" t="s">
        <v>134</v>
      </c>
      <c r="D14" s="10"/>
      <c r="E14" s="10" t="s">
        <v>64</v>
      </c>
      <c r="F14" s="10"/>
      <c r="G14" s="10"/>
      <c r="H14" s="15"/>
      <c r="I14" s="21">
        <v>1</v>
      </c>
      <c r="J14" s="32"/>
      <c r="K14" s="27" t="str">
        <f t="shared" si="0"/>
        <v/>
      </c>
      <c r="L14" s="6">
        <f t="shared" si="2"/>
        <v>1</v>
      </c>
      <c r="M14" s="6">
        <f t="shared" si="3"/>
        <v>0</v>
      </c>
      <c r="N14" s="6" t="str">
        <f t="shared" si="1"/>
        <v/>
      </c>
      <c r="O14" s="6" t="str">
        <f t="shared" si="1"/>
        <v/>
      </c>
      <c r="P14" s="6" t="str">
        <f t="shared" si="1"/>
        <v/>
      </c>
      <c r="Q14" s="29">
        <f t="shared" si="4"/>
        <v>0</v>
      </c>
      <c r="R14" s="6">
        <f t="shared" si="5"/>
        <v>1</v>
      </c>
      <c r="S14" s="7">
        <f t="shared" si="6"/>
        <v>0</v>
      </c>
      <c r="T14" s="6">
        <f t="shared" si="7"/>
        <v>1</v>
      </c>
    </row>
    <row r="15" spans="1:20" ht="30.75" customHeight="1" x14ac:dyDescent="0.25">
      <c r="A15" s="56"/>
      <c r="B15" s="59"/>
      <c r="C15" s="9" t="s">
        <v>36</v>
      </c>
      <c r="D15" s="10"/>
      <c r="E15" s="10"/>
      <c r="F15" s="10" t="s">
        <v>64</v>
      </c>
      <c r="G15" s="10"/>
      <c r="H15" s="15"/>
      <c r="I15" s="21">
        <v>1</v>
      </c>
      <c r="J15" s="32"/>
      <c r="K15" s="27" t="str">
        <f t="shared" si="0"/>
        <v/>
      </c>
      <c r="L15" s="6">
        <f t="shared" si="2"/>
        <v>1</v>
      </c>
      <c r="M15" s="6" t="str">
        <f t="shared" si="3"/>
        <v/>
      </c>
      <c r="N15" s="6">
        <f t="shared" si="1"/>
        <v>1</v>
      </c>
      <c r="O15" s="6" t="str">
        <f t="shared" si="1"/>
        <v/>
      </c>
      <c r="P15" s="6" t="str">
        <f t="shared" si="1"/>
        <v/>
      </c>
      <c r="Q15" s="29">
        <f t="shared" si="4"/>
        <v>0</v>
      </c>
      <c r="R15" s="6">
        <f t="shared" si="5"/>
        <v>1</v>
      </c>
      <c r="S15" s="7">
        <f t="shared" si="6"/>
        <v>1</v>
      </c>
      <c r="T15" s="6">
        <f t="shared" si="7"/>
        <v>1</v>
      </c>
    </row>
    <row r="16" spans="1:20" ht="30.75" customHeight="1" x14ac:dyDescent="0.25">
      <c r="A16" s="56"/>
      <c r="B16" s="59"/>
      <c r="C16" s="9" t="s">
        <v>135</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7"/>
      <c r="B17" s="60"/>
      <c r="C17" s="16" t="s">
        <v>136</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x14ac:dyDescent="0.25">
      <c r="A18" s="55" t="s">
        <v>41</v>
      </c>
      <c r="B18" s="58" t="s">
        <v>132</v>
      </c>
      <c r="C18" s="12" t="s">
        <v>137</v>
      </c>
      <c r="D18" s="13"/>
      <c r="E18" s="13"/>
      <c r="F18" s="13"/>
      <c r="G18" s="13"/>
      <c r="H18" s="14"/>
      <c r="I18" s="20">
        <v>1</v>
      </c>
      <c r="J18" s="32"/>
      <c r="K18" s="27" t="str">
        <f t="shared" si="0"/>
        <v>Si la compétence doit être évaluée (case "non" vide), alors une case d'évaluation doit être cochée.</v>
      </c>
      <c r="L18" s="6">
        <f t="shared" si="2"/>
        <v>1</v>
      </c>
      <c r="M18" s="6" t="str">
        <f t="shared" si="3"/>
        <v/>
      </c>
      <c r="N18" s="6" t="str">
        <f t="shared" si="1"/>
        <v/>
      </c>
      <c r="O18" s="6" t="str">
        <f t="shared" si="1"/>
        <v/>
      </c>
      <c r="P18" s="6" t="str">
        <f t="shared" si="1"/>
        <v/>
      </c>
      <c r="Q18" s="29">
        <f t="shared" si="4"/>
        <v>0</v>
      </c>
      <c r="R18" s="6">
        <f t="shared" si="5"/>
        <v>0</v>
      </c>
      <c r="S18" s="7" t="str">
        <f t="shared" si="6"/>
        <v/>
      </c>
      <c r="T18" s="6" t="str">
        <f t="shared" si="7"/>
        <v/>
      </c>
    </row>
    <row r="19" spans="1:20" ht="30.75" customHeight="1" x14ac:dyDescent="0.25">
      <c r="A19" s="71"/>
      <c r="B19" s="72"/>
      <c r="C19" s="9" t="s">
        <v>138</v>
      </c>
      <c r="D19" s="10"/>
      <c r="E19" s="10"/>
      <c r="F19" s="10"/>
      <c r="G19" s="10"/>
      <c r="H19" s="15"/>
      <c r="I19" s="21">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x14ac:dyDescent="0.25">
      <c r="A20" s="71"/>
      <c r="B20" s="72"/>
      <c r="C20" s="9" t="s">
        <v>106</v>
      </c>
      <c r="D20" s="10"/>
      <c r="E20" s="10"/>
      <c r="F20" s="10"/>
      <c r="G20" s="10"/>
      <c r="H20" s="15"/>
      <c r="I20" s="21">
        <v>1</v>
      </c>
      <c r="J20" s="32"/>
      <c r="K20" s="27" t="str">
        <f t="shared" si="0"/>
        <v>Si la compétence doit être évaluée (case "non" vide), alors une case d'évaluation doit être cochée.</v>
      </c>
      <c r="L20" s="6">
        <f t="shared" ref="L20" si="17">IF(ISBLANK(D20),1,0)</f>
        <v>1</v>
      </c>
      <c r="M20" s="6" t="str">
        <f t="shared" ref="M20" si="18">IF(ISBLANK(E20),"",E$3)</f>
        <v/>
      </c>
      <c r="N20" s="6" t="str">
        <f t="shared" ref="N20" si="19">IF(ISBLANK(F20),"",F$3)</f>
        <v/>
      </c>
      <c r="O20" s="6" t="str">
        <f t="shared" ref="O20" si="20">IF(ISBLANK(G20),"",G$3)</f>
        <v/>
      </c>
      <c r="P20" s="6" t="str">
        <f t="shared" ref="P20" si="21">IF(ISBLANK(H20),"",H$3)</f>
        <v/>
      </c>
      <c r="Q20" s="29">
        <f t="shared" ref="Q20" si="22">IF(COUNTA(E20:H20)&gt;1,1,0)</f>
        <v>0</v>
      </c>
      <c r="R20" s="6">
        <f t="shared" ref="R20" si="23">IF(COUNTA(E20:H20)=0,0,1)</f>
        <v>0</v>
      </c>
      <c r="S20" s="7" t="str">
        <f t="shared" ref="S20" si="24">IF(L20*(1-Q20)*R20=0,"",SUM(M20:P20)*I20)</f>
        <v/>
      </c>
      <c r="T20" s="6" t="str">
        <f t="shared" ref="T20" si="25">IF(S20="","",I20)</f>
        <v/>
      </c>
    </row>
    <row r="21" spans="1:20" ht="30.75" customHeight="1" thickBot="1" x14ac:dyDescent="0.3">
      <c r="A21" s="57"/>
      <c r="B21" s="60"/>
      <c r="C21" s="16" t="s">
        <v>139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1"/>
        <v/>
      </c>
      <c r="O21" s="6" t="str">
        <f t="shared" si="1"/>
        <v/>
      </c>
      <c r="P21" s="6" t="str">
        <f t="shared" si="1"/>
        <v/>
      </c>
      <c r="Q21" s="29">
        <f t="shared" si="4"/>
        <v>0</v>
      </c>
      <c r="R21" s="6">
        <f t="shared" si="5"/>
        <v>0</v>
      </c>
      <c r="S21" s="7" t="str">
        <f t="shared" si="6"/>
        <v/>
      </c>
      <c r="T21" s="6" t="str">
        <f t="shared" si="7"/>
        <v/>
      </c>
    </row>
    <row r="22" spans="1:20" ht="30.75" customHeight="1" x14ac:dyDescent="0.25">
      <c r="A22" s="55" t="s">
        <v>103</v>
      </c>
      <c r="B22" s="58" t="s">
        <v>133</v>
      </c>
      <c r="C22" s="12" t="s">
        <v>140</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1"/>
        <v/>
      </c>
      <c r="O22" s="6" t="str">
        <f t="shared" si="1"/>
        <v/>
      </c>
      <c r="P22" s="6" t="str">
        <f t="shared" si="1"/>
        <v/>
      </c>
      <c r="Q22" s="29">
        <f t="shared" si="4"/>
        <v>0</v>
      </c>
      <c r="R22" s="6">
        <f t="shared" si="5"/>
        <v>0</v>
      </c>
      <c r="S22" s="7" t="str">
        <f t="shared" si="6"/>
        <v/>
      </c>
      <c r="T22" s="6" t="str">
        <f t="shared" si="7"/>
        <v/>
      </c>
    </row>
    <row r="23" spans="1:20" ht="30.75" customHeight="1" x14ac:dyDescent="0.25">
      <c r="A23" s="73"/>
      <c r="B23" s="74"/>
      <c r="C23" s="9" t="s">
        <v>141</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1"/>
        <v/>
      </c>
      <c r="O23" s="6" t="str">
        <f t="shared" si="1"/>
        <v/>
      </c>
      <c r="P23" s="6" t="str">
        <f t="shared" si="1"/>
        <v/>
      </c>
      <c r="Q23" s="29">
        <f t="shared" si="4"/>
        <v>0</v>
      </c>
      <c r="R23" s="6">
        <f t="shared" si="5"/>
        <v>0</v>
      </c>
      <c r="S23" s="7" t="str">
        <f t="shared" si="6"/>
        <v/>
      </c>
      <c r="T23" s="6" t="str">
        <f t="shared" si="7"/>
        <v/>
      </c>
    </row>
    <row r="24" spans="1:20" ht="30.75" customHeight="1" x14ac:dyDescent="0.25">
      <c r="A24" s="73"/>
      <c r="B24" s="74"/>
      <c r="C24" s="9" t="s">
        <v>106</v>
      </c>
      <c r="D24" s="10"/>
      <c r="E24" s="10"/>
      <c r="F24" s="10"/>
      <c r="G24" s="10"/>
      <c r="H24" s="15"/>
      <c r="I24" s="21">
        <v>1</v>
      </c>
      <c r="J24" s="32"/>
      <c r="K24" s="27" t="str">
        <f>IF(Q24&gt;0,$B$61,IF(AND(R24=0,L24&gt;0),$C$61,""))</f>
        <v>Si la compétence doit être évaluée (case "non" vide), alors une case d'évaluation doit être cochée.</v>
      </c>
      <c r="L24" s="6">
        <f t="shared" si="2"/>
        <v>1</v>
      </c>
      <c r="M24" s="6" t="str">
        <f t="shared" si="3"/>
        <v/>
      </c>
      <c r="N24" s="6" t="str">
        <f t="shared" si="1"/>
        <v/>
      </c>
      <c r="O24" s="6" t="str">
        <f t="shared" si="1"/>
        <v/>
      </c>
      <c r="P24" s="6" t="str">
        <f t="shared" si="1"/>
        <v/>
      </c>
      <c r="Q24" s="29">
        <f t="shared" si="4"/>
        <v>0</v>
      </c>
      <c r="R24" s="6">
        <f t="shared" si="5"/>
        <v>0</v>
      </c>
      <c r="S24" s="7" t="str">
        <f t="shared" si="6"/>
        <v/>
      </c>
      <c r="T24" s="6" t="str">
        <f t="shared" si="7"/>
        <v/>
      </c>
    </row>
    <row r="25" spans="1:20" ht="30.75" customHeight="1" thickBot="1" x14ac:dyDescent="0.3">
      <c r="A25" s="57"/>
      <c r="B25" s="60"/>
      <c r="C25" s="16" t="s">
        <v>142</v>
      </c>
      <c r="D25" s="17"/>
      <c r="E25" s="17"/>
      <c r="F25" s="17"/>
      <c r="G25" s="17"/>
      <c r="H25" s="18"/>
      <c r="I25" s="22">
        <v>1</v>
      </c>
      <c r="J25" s="32"/>
      <c r="K25" s="27" t="str">
        <f t="shared" si="0"/>
        <v>Si la compétence doit être évaluée (case "non" vide), alors une case d'évaluation doit être cochée.</v>
      </c>
      <c r="L25" s="6">
        <f t="shared" si="2"/>
        <v>1</v>
      </c>
      <c r="M25" s="6" t="str">
        <f t="shared" si="3"/>
        <v/>
      </c>
      <c r="N25" s="6" t="str">
        <f t="shared" si="1"/>
        <v/>
      </c>
      <c r="O25" s="6" t="str">
        <f t="shared" si="1"/>
        <v/>
      </c>
      <c r="P25" s="6" t="str">
        <f t="shared" si="1"/>
        <v/>
      </c>
      <c r="Q25" s="29">
        <f t="shared" si="4"/>
        <v>0</v>
      </c>
      <c r="R25" s="6">
        <f t="shared" si="5"/>
        <v>0</v>
      </c>
      <c r="S25" s="7" t="str">
        <f t="shared" si="6"/>
        <v/>
      </c>
      <c r="T25" s="6" t="str">
        <f t="shared" si="7"/>
        <v/>
      </c>
    </row>
    <row r="26" spans="1:20" ht="30.75" customHeight="1" thickBot="1" x14ac:dyDescent="0.3">
      <c r="A26" s="67" t="s">
        <v>8</v>
      </c>
      <c r="B26" s="67"/>
      <c r="C26" s="67"/>
      <c r="D26" s="67"/>
      <c r="E26" s="67"/>
      <c r="F26" s="67"/>
      <c r="G26" s="67"/>
      <c r="H26" s="67"/>
      <c r="I26" s="67"/>
      <c r="J26" s="33"/>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55" t="s">
        <v>46</v>
      </c>
      <c r="B27" s="58" t="s">
        <v>143</v>
      </c>
      <c r="C27" s="12" t="s">
        <v>147</v>
      </c>
      <c r="D27" s="13"/>
      <c r="E27" s="13"/>
      <c r="F27" s="13"/>
      <c r="G27" s="13"/>
      <c r="H27" s="14"/>
      <c r="I27" s="20">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x14ac:dyDescent="0.25">
      <c r="A28" s="56"/>
      <c r="B28" s="59"/>
      <c r="C28" s="9" t="s">
        <v>148</v>
      </c>
      <c r="D28" s="10"/>
      <c r="E28" s="10"/>
      <c r="F28" s="10"/>
      <c r="G28" s="10"/>
      <c r="H28" s="15"/>
      <c r="I28" s="21">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thickBot="1" x14ac:dyDescent="0.3">
      <c r="A29" s="57"/>
      <c r="B29" s="60"/>
      <c r="C29" s="16" t="s">
        <v>108</v>
      </c>
      <c r="D29" s="17"/>
      <c r="E29" s="17"/>
      <c r="F29" s="17"/>
      <c r="G29" s="17"/>
      <c r="H29" s="18"/>
      <c r="I29" s="22">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55" t="s">
        <v>48</v>
      </c>
      <c r="B30" s="58" t="s">
        <v>144</v>
      </c>
      <c r="C30" s="12" t="s">
        <v>110</v>
      </c>
      <c r="D30" s="13"/>
      <c r="E30" s="13"/>
      <c r="F30" s="13"/>
      <c r="G30" s="13"/>
      <c r="H30" s="14"/>
      <c r="I30" s="20">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56"/>
      <c r="B31" s="59"/>
      <c r="C31" s="9" t="s">
        <v>149</v>
      </c>
      <c r="D31" s="10"/>
      <c r="E31" s="10"/>
      <c r="F31" s="10" t="s">
        <v>64</v>
      </c>
      <c r="G31" s="10"/>
      <c r="H31" s="15"/>
      <c r="I31" s="21">
        <v>1</v>
      </c>
      <c r="J31" s="32"/>
      <c r="K31" s="27" t="str">
        <f t="shared" si="0"/>
        <v/>
      </c>
      <c r="L31" s="6">
        <f t="shared" si="2"/>
        <v>1</v>
      </c>
      <c r="M31" s="6" t="str">
        <f t="shared" si="3"/>
        <v/>
      </c>
      <c r="N31" s="6">
        <f t="shared" si="3"/>
        <v>1</v>
      </c>
      <c r="O31" s="6" t="str">
        <f t="shared" si="3"/>
        <v/>
      </c>
      <c r="P31" s="6" t="str">
        <f t="shared" si="3"/>
        <v/>
      </c>
      <c r="Q31" s="29">
        <f t="shared" si="4"/>
        <v>0</v>
      </c>
      <c r="R31" s="6">
        <f t="shared" si="5"/>
        <v>1</v>
      </c>
      <c r="S31" s="7">
        <f t="shared" si="6"/>
        <v>1</v>
      </c>
      <c r="T31" s="6">
        <f t="shared" si="7"/>
        <v>1</v>
      </c>
    </row>
    <row r="32" spans="1:20" ht="30.75" customHeight="1" x14ac:dyDescent="0.25">
      <c r="A32" s="56"/>
      <c r="B32" s="59"/>
      <c r="C32" s="9" t="s">
        <v>150</v>
      </c>
      <c r="D32" s="10"/>
      <c r="E32" s="10"/>
      <c r="F32" s="10"/>
      <c r="G32" s="10"/>
      <c r="H32" s="15"/>
      <c r="I32" s="21">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57"/>
      <c r="B33" s="60"/>
      <c r="C33" s="16" t="s">
        <v>112</v>
      </c>
      <c r="D33" s="17"/>
      <c r="E33" s="17"/>
      <c r="F33" s="17"/>
      <c r="G33" s="17" t="s">
        <v>64</v>
      </c>
      <c r="H33" s="18"/>
      <c r="I33" s="22">
        <v>1</v>
      </c>
      <c r="J33" s="32"/>
      <c r="K33" s="27" t="str">
        <f t="shared" si="0"/>
        <v/>
      </c>
      <c r="L33" s="6">
        <f t="shared" si="2"/>
        <v>1</v>
      </c>
      <c r="M33" s="6" t="str">
        <f t="shared" si="3"/>
        <v/>
      </c>
      <c r="N33" s="6" t="str">
        <f t="shared" si="3"/>
        <v/>
      </c>
      <c r="O33" s="6">
        <f t="shared" si="3"/>
        <v>2</v>
      </c>
      <c r="P33" s="6" t="str">
        <f t="shared" si="3"/>
        <v/>
      </c>
      <c r="Q33" s="29">
        <f t="shared" si="4"/>
        <v>0</v>
      </c>
      <c r="R33" s="6">
        <f t="shared" si="5"/>
        <v>1</v>
      </c>
      <c r="S33" s="7">
        <f t="shared" si="6"/>
        <v>2</v>
      </c>
      <c r="T33" s="6">
        <f t="shared" si="7"/>
        <v>1</v>
      </c>
    </row>
    <row r="34" spans="1:20" ht="30.75" customHeight="1" x14ac:dyDescent="0.25">
      <c r="A34" s="55" t="s">
        <v>51</v>
      </c>
      <c r="B34" s="58" t="s">
        <v>145</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1"/>
      <c r="B35" s="72"/>
      <c r="C35" s="9" t="s">
        <v>118</v>
      </c>
      <c r="D35" s="10"/>
      <c r="E35" s="10"/>
      <c r="F35" s="10"/>
      <c r="G35" s="10"/>
      <c r="H35" s="15"/>
      <c r="I35" s="21">
        <v>1</v>
      </c>
      <c r="J35" s="32"/>
      <c r="K35" s="27" t="str">
        <f t="shared" si="0"/>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0" ht="30.75" customHeight="1" thickBot="1" x14ac:dyDescent="0.3">
      <c r="A36" s="57"/>
      <c r="B36" s="60"/>
      <c r="C36" s="16" t="s">
        <v>151</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x14ac:dyDescent="0.25">
      <c r="A37" s="55" t="s">
        <v>115</v>
      </c>
      <c r="B37" s="58" t="s">
        <v>146</v>
      </c>
      <c r="C37" s="12" t="s">
        <v>12</v>
      </c>
      <c r="D37" s="13"/>
      <c r="E37" s="13"/>
      <c r="F37" s="13"/>
      <c r="G37" s="13"/>
      <c r="H37" s="14"/>
      <c r="I37" s="20">
        <v>1</v>
      </c>
      <c r="J37" s="32"/>
      <c r="K37" s="27" t="str">
        <f t="shared" ref="K37:K53" si="26">IF(Q37&gt;0,$B$61,IF(AND(R37=0,L37&gt;0),$C$61,""))</f>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71"/>
      <c r="B38" s="72"/>
      <c r="C38" s="9" t="s">
        <v>114</v>
      </c>
      <c r="D38" s="10"/>
      <c r="E38" s="10"/>
      <c r="F38" s="10"/>
      <c r="G38" s="10"/>
      <c r="H38" s="15"/>
      <c r="I38" s="21">
        <v>1</v>
      </c>
      <c r="J38" s="32"/>
      <c r="K38" s="27" t="str">
        <f t="shared" si="26"/>
        <v>Si la compétence doit être évaluée (case "non" vide), alors une case d'évaluation doit être cochée.</v>
      </c>
      <c r="L38" s="6">
        <f t="shared" ref="L38:L39" si="27">IF(ISBLANK(D38),1,0)</f>
        <v>1</v>
      </c>
      <c r="M38" s="6" t="str">
        <f t="shared" ref="M38:M39" si="28">IF(ISBLANK(E38),"",E$3)</f>
        <v/>
      </c>
      <c r="N38" s="6" t="str">
        <f t="shared" ref="N38:N39" si="29">IF(ISBLANK(F38),"",F$3)</f>
        <v/>
      </c>
      <c r="O38" s="6" t="str">
        <f t="shared" ref="O38:O39" si="30">IF(ISBLANK(G38),"",G$3)</f>
        <v/>
      </c>
      <c r="P38" s="6" t="str">
        <f t="shared" ref="P38:P39" si="31">IF(ISBLANK(H38),"",H$3)</f>
        <v/>
      </c>
      <c r="Q38" s="29">
        <f t="shared" ref="Q38:Q39" si="32">IF(COUNTA(E38:H38)&gt;1,1,0)</f>
        <v>0</v>
      </c>
      <c r="R38" s="6">
        <f t="shared" ref="R38:R39" si="33">IF(COUNTA(E38:H38)=0,0,1)</f>
        <v>0</v>
      </c>
      <c r="S38" s="7" t="str">
        <f t="shared" ref="S38:S39" si="34">IF(L38*(1-Q38)*R38=0,"",SUM(M38:P38)*I38)</f>
        <v/>
      </c>
      <c r="T38" s="6" t="str">
        <f t="shared" ref="T38:T39" si="35">IF(S38="","",I38)</f>
        <v/>
      </c>
    </row>
    <row r="39" spans="1:20" ht="30.75" customHeight="1" x14ac:dyDescent="0.25">
      <c r="A39" s="71"/>
      <c r="B39" s="72"/>
      <c r="C39" s="9" t="s">
        <v>13</v>
      </c>
      <c r="D39" s="10"/>
      <c r="E39" s="10"/>
      <c r="F39" s="10"/>
      <c r="G39" s="10"/>
      <c r="H39" s="15"/>
      <c r="I39" s="21">
        <v>1</v>
      </c>
      <c r="J39" s="32"/>
      <c r="K39" s="27" t="str">
        <f t="shared" si="26"/>
        <v>Si la compétence doit être évaluée (case "non" vide), alors une case d'évaluation doit être cochée.</v>
      </c>
      <c r="L39" s="6">
        <f t="shared" si="27"/>
        <v>1</v>
      </c>
      <c r="M39" s="6" t="str">
        <f t="shared" si="28"/>
        <v/>
      </c>
      <c r="N39" s="6" t="str">
        <f t="shared" si="29"/>
        <v/>
      </c>
      <c r="O39" s="6" t="str">
        <f t="shared" si="30"/>
        <v/>
      </c>
      <c r="P39" s="6" t="str">
        <f t="shared" si="31"/>
        <v/>
      </c>
      <c r="Q39" s="29">
        <f t="shared" si="32"/>
        <v>0</v>
      </c>
      <c r="R39" s="6">
        <f t="shared" si="33"/>
        <v>0</v>
      </c>
      <c r="S39" s="7" t="str">
        <f t="shared" si="34"/>
        <v/>
      </c>
      <c r="T39" s="6" t="str">
        <f t="shared" si="35"/>
        <v/>
      </c>
    </row>
    <row r="40" spans="1:20" ht="30.75" customHeight="1" x14ac:dyDescent="0.25">
      <c r="A40" s="71"/>
      <c r="B40" s="72"/>
      <c r="C40" s="9" t="s">
        <v>14</v>
      </c>
      <c r="D40" s="10"/>
      <c r="E40" s="10"/>
      <c r="F40" s="10"/>
      <c r="G40" s="10"/>
      <c r="H40" s="15"/>
      <c r="I40" s="21">
        <v>1</v>
      </c>
      <c r="J40" s="32"/>
      <c r="K40" s="27" t="str">
        <f t="shared" si="2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thickBot="1" x14ac:dyDescent="0.3">
      <c r="A41" s="57"/>
      <c r="B41" s="60"/>
      <c r="C41" s="16" t="s">
        <v>151</v>
      </c>
      <c r="D41" s="17"/>
      <c r="E41" s="17"/>
      <c r="F41" s="17"/>
      <c r="G41" s="17"/>
      <c r="H41" s="18"/>
      <c r="I41" s="22">
        <v>1</v>
      </c>
      <c r="J41" s="32"/>
      <c r="K41" s="27" t="str">
        <f t="shared" si="26"/>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thickBot="1" x14ac:dyDescent="0.3">
      <c r="A42" s="67" t="s">
        <v>17</v>
      </c>
      <c r="B42" s="67"/>
      <c r="C42" s="67"/>
      <c r="D42" s="67"/>
      <c r="E42" s="67"/>
      <c r="F42" s="67"/>
      <c r="G42" s="67"/>
      <c r="H42" s="67"/>
      <c r="I42" s="67"/>
      <c r="J42" s="33"/>
      <c r="K42" s="27" t="str">
        <f t="shared" si="26"/>
        <v>Si la compétence doit être évaluée (case "non" vide), alors une case d'évaluation doit être cochée.</v>
      </c>
      <c r="L42" s="6">
        <f t="shared" si="2"/>
        <v>1</v>
      </c>
      <c r="M42" s="6" t="str">
        <f t="shared" si="3"/>
        <v/>
      </c>
      <c r="N42" s="6" t="str">
        <f t="shared" si="3"/>
        <v/>
      </c>
      <c r="O42" s="6" t="str">
        <f t="shared" si="3"/>
        <v/>
      </c>
      <c r="P42" s="6" t="str">
        <f t="shared" si="3"/>
        <v/>
      </c>
      <c r="Q42" s="29">
        <f t="shared" si="4"/>
        <v>0</v>
      </c>
      <c r="R42" s="6">
        <f t="shared" si="5"/>
        <v>0</v>
      </c>
      <c r="S42" s="7" t="str">
        <f t="shared" si="6"/>
        <v/>
      </c>
      <c r="T42" s="6" t="str">
        <f t="shared" si="7"/>
        <v/>
      </c>
    </row>
    <row r="43" spans="1:20" ht="30.75" customHeight="1" x14ac:dyDescent="0.25">
      <c r="A43" s="55" t="s">
        <v>54</v>
      </c>
      <c r="B43" s="58" t="s">
        <v>152</v>
      </c>
      <c r="C43" s="12" t="s">
        <v>120</v>
      </c>
      <c r="D43" s="13"/>
      <c r="E43" s="13"/>
      <c r="F43" s="13"/>
      <c r="G43" s="13"/>
      <c r="H43" s="14"/>
      <c r="I43" s="20">
        <v>1</v>
      </c>
      <c r="J43" s="32"/>
      <c r="K43" s="27" t="str">
        <f t="shared" si="26"/>
        <v>Si la compétence doit être évaluée (case "non" vide), alors une case d'évaluation doit être cochée.</v>
      </c>
      <c r="L43" s="6">
        <f t="shared" si="2"/>
        <v>1</v>
      </c>
      <c r="M43" s="6" t="str">
        <f t="shared" si="3"/>
        <v/>
      </c>
      <c r="N43" s="6" t="str">
        <f t="shared" si="3"/>
        <v/>
      </c>
      <c r="O43" s="6" t="str">
        <f t="shared" si="3"/>
        <v/>
      </c>
      <c r="P43" s="6" t="str">
        <f t="shared" si="3"/>
        <v/>
      </c>
      <c r="Q43" s="29">
        <f t="shared" si="4"/>
        <v>0</v>
      </c>
      <c r="R43" s="6">
        <f t="shared" si="5"/>
        <v>0</v>
      </c>
      <c r="S43" s="7" t="str">
        <f t="shared" si="6"/>
        <v/>
      </c>
      <c r="T43" s="6" t="str">
        <f t="shared" si="7"/>
        <v/>
      </c>
    </row>
    <row r="44" spans="1:20" ht="30.75" customHeight="1" x14ac:dyDescent="0.25">
      <c r="A44" s="56"/>
      <c r="B44" s="59"/>
      <c r="C44" s="9" t="s">
        <v>114</v>
      </c>
      <c r="D44" s="10"/>
      <c r="E44" s="10"/>
      <c r="F44" s="10"/>
      <c r="G44" s="10" t="s">
        <v>64</v>
      </c>
      <c r="H44" s="15"/>
      <c r="I44" s="21">
        <v>1</v>
      </c>
      <c r="J44" s="32"/>
      <c r="K44" s="27" t="str">
        <f t="shared" si="26"/>
        <v/>
      </c>
      <c r="L44" s="6">
        <f t="shared" si="2"/>
        <v>1</v>
      </c>
      <c r="M44" s="6" t="str">
        <f t="shared" si="3"/>
        <v/>
      </c>
      <c r="N44" s="6" t="str">
        <f t="shared" si="3"/>
        <v/>
      </c>
      <c r="O44" s="6">
        <f t="shared" si="3"/>
        <v>2</v>
      </c>
      <c r="P44" s="6" t="str">
        <f t="shared" si="3"/>
        <v/>
      </c>
      <c r="Q44" s="29">
        <f t="shared" si="4"/>
        <v>0</v>
      </c>
      <c r="R44" s="6">
        <f t="shared" si="5"/>
        <v>1</v>
      </c>
      <c r="S44" s="7">
        <f t="shared" si="6"/>
        <v>2</v>
      </c>
      <c r="T44" s="6">
        <f t="shared" si="7"/>
        <v>1</v>
      </c>
    </row>
    <row r="45" spans="1:20" ht="30.75" customHeight="1" thickBot="1" x14ac:dyDescent="0.3">
      <c r="A45" s="57"/>
      <c r="B45" s="60"/>
      <c r="C45" s="16" t="s">
        <v>153</v>
      </c>
      <c r="D45" s="17"/>
      <c r="E45" s="17" t="s">
        <v>64</v>
      </c>
      <c r="F45" s="17"/>
      <c r="G45" s="17"/>
      <c r="H45" s="18"/>
      <c r="I45" s="22">
        <v>1</v>
      </c>
      <c r="J45" s="32"/>
      <c r="K45" s="27" t="str">
        <f t="shared" si="26"/>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55" t="s">
        <v>56</v>
      </c>
      <c r="B46" s="58" t="s">
        <v>154</v>
      </c>
      <c r="C46" s="12" t="s">
        <v>155</v>
      </c>
      <c r="D46" s="13"/>
      <c r="E46" s="13"/>
      <c r="F46" s="13"/>
      <c r="G46" s="13" t="s">
        <v>64</v>
      </c>
      <c r="H46" s="14"/>
      <c r="I46" s="20">
        <v>1</v>
      </c>
      <c r="J46" s="32"/>
      <c r="K46" s="27" t="str">
        <f t="shared" si="26"/>
        <v/>
      </c>
      <c r="L46" s="6">
        <f t="shared" si="2"/>
        <v>1</v>
      </c>
      <c r="M46" s="6" t="str">
        <f t="shared" si="3"/>
        <v/>
      </c>
      <c r="N46" s="6" t="str">
        <f t="shared" si="3"/>
        <v/>
      </c>
      <c r="O46" s="6">
        <f t="shared" si="3"/>
        <v>2</v>
      </c>
      <c r="P46" s="6" t="str">
        <f t="shared" si="3"/>
        <v/>
      </c>
      <c r="Q46" s="29">
        <f t="shared" si="4"/>
        <v>0</v>
      </c>
      <c r="R46" s="6">
        <f t="shared" si="5"/>
        <v>1</v>
      </c>
      <c r="S46" s="7">
        <f t="shared" si="6"/>
        <v>2</v>
      </c>
      <c r="T46" s="6">
        <f t="shared" si="7"/>
        <v>1</v>
      </c>
    </row>
    <row r="47" spans="1:20" ht="30.75" customHeight="1" x14ac:dyDescent="0.25">
      <c r="A47" s="71"/>
      <c r="B47" s="72"/>
      <c r="C47" s="9" t="s">
        <v>124</v>
      </c>
      <c r="D47" s="10"/>
      <c r="E47" s="10"/>
      <c r="F47" s="10"/>
      <c r="G47" s="10" t="s">
        <v>64</v>
      </c>
      <c r="H47" s="15"/>
      <c r="I47" s="21">
        <v>1</v>
      </c>
      <c r="J47" s="32"/>
      <c r="K47" s="27" t="str">
        <f t="shared" si="26"/>
        <v/>
      </c>
      <c r="L47" s="6">
        <f t="shared" si="2"/>
        <v>1</v>
      </c>
      <c r="M47" s="6" t="str">
        <f t="shared" si="3"/>
        <v/>
      </c>
      <c r="N47" s="6" t="str">
        <f t="shared" si="3"/>
        <v/>
      </c>
      <c r="O47" s="6">
        <f t="shared" si="3"/>
        <v>2</v>
      </c>
      <c r="P47" s="6" t="str">
        <f t="shared" si="3"/>
        <v/>
      </c>
      <c r="Q47" s="29">
        <f t="shared" si="4"/>
        <v>0</v>
      </c>
      <c r="R47" s="6">
        <f t="shared" si="5"/>
        <v>1</v>
      </c>
      <c r="S47" s="7">
        <f t="shared" si="6"/>
        <v>2</v>
      </c>
      <c r="T47" s="6">
        <f t="shared" si="7"/>
        <v>1</v>
      </c>
    </row>
    <row r="48" spans="1:20" ht="30.75" customHeight="1" x14ac:dyDescent="0.25">
      <c r="A48" s="56"/>
      <c r="B48" s="59"/>
      <c r="C48" s="9" t="s">
        <v>125</v>
      </c>
      <c r="D48" s="10"/>
      <c r="E48" s="10"/>
      <c r="F48" s="10"/>
      <c r="G48" s="10" t="s">
        <v>64</v>
      </c>
      <c r="H48" s="15"/>
      <c r="I48" s="21">
        <v>1</v>
      </c>
      <c r="J48" s="32"/>
      <c r="K48" s="27" t="str">
        <f t="shared" si="26"/>
        <v/>
      </c>
      <c r="L48" s="6">
        <f t="shared" si="2"/>
        <v>1</v>
      </c>
      <c r="M48" s="6" t="str">
        <f t="shared" si="3"/>
        <v/>
      </c>
      <c r="N48" s="6" t="str">
        <f t="shared" si="3"/>
        <v/>
      </c>
      <c r="O48" s="6">
        <f t="shared" si="3"/>
        <v>2</v>
      </c>
      <c r="P48" s="6" t="str">
        <f t="shared" si="3"/>
        <v/>
      </c>
      <c r="Q48" s="29">
        <f t="shared" si="4"/>
        <v>0</v>
      </c>
      <c r="R48" s="6">
        <f t="shared" si="5"/>
        <v>1</v>
      </c>
      <c r="S48" s="7">
        <f t="shared" si="6"/>
        <v>2</v>
      </c>
      <c r="T48" s="6">
        <f t="shared" si="7"/>
        <v>1</v>
      </c>
    </row>
    <row r="49" spans="1:21" ht="30.75" customHeight="1" thickBot="1" x14ac:dyDescent="0.3">
      <c r="A49" s="57"/>
      <c r="B49" s="60"/>
      <c r="C49" s="16" t="s">
        <v>156</v>
      </c>
      <c r="D49" s="17"/>
      <c r="E49" s="17"/>
      <c r="F49" s="17"/>
      <c r="G49" s="17"/>
      <c r="H49" s="18"/>
      <c r="I49" s="22">
        <v>1</v>
      </c>
      <c r="J49" s="32"/>
      <c r="K49" s="27" t="str">
        <f t="shared" si="26"/>
        <v>Si la compétence doit être évaluée (case "non" vide), alors une case d'évaluation doit être cochée.</v>
      </c>
      <c r="L49" s="6">
        <f t="shared" si="2"/>
        <v>1</v>
      </c>
      <c r="M49" s="6" t="str">
        <f t="shared" si="3"/>
        <v/>
      </c>
      <c r="N49" s="6" t="str">
        <f t="shared" si="3"/>
        <v/>
      </c>
      <c r="O49" s="6" t="str">
        <f t="shared" si="3"/>
        <v/>
      </c>
      <c r="P49" s="6" t="str">
        <f t="shared" si="3"/>
        <v/>
      </c>
      <c r="Q49" s="29">
        <f t="shared" si="4"/>
        <v>0</v>
      </c>
      <c r="R49" s="6">
        <f t="shared" si="5"/>
        <v>0</v>
      </c>
      <c r="S49" s="7" t="str">
        <f t="shared" si="6"/>
        <v/>
      </c>
      <c r="T49" s="6" t="str">
        <f t="shared" si="7"/>
        <v/>
      </c>
    </row>
    <row r="50" spans="1:21" ht="30.75" customHeight="1" x14ac:dyDescent="0.25">
      <c r="A50" s="55" t="s">
        <v>58</v>
      </c>
      <c r="B50" s="58" t="s">
        <v>157</v>
      </c>
      <c r="C50" s="12" t="s">
        <v>158</v>
      </c>
      <c r="D50" s="13"/>
      <c r="E50" s="13" t="s">
        <v>64</v>
      </c>
      <c r="F50" s="13"/>
      <c r="G50" s="13"/>
      <c r="H50" s="14"/>
      <c r="I50" s="20">
        <v>1</v>
      </c>
      <c r="J50" s="32"/>
      <c r="K50" s="27" t="str">
        <f t="shared" si="26"/>
        <v/>
      </c>
      <c r="L50" s="6">
        <f t="shared" si="2"/>
        <v>1</v>
      </c>
      <c r="M50" s="6">
        <f t="shared" si="3"/>
        <v>0</v>
      </c>
      <c r="N50" s="6" t="str">
        <f t="shared" si="3"/>
        <v/>
      </c>
      <c r="O50" s="6" t="str">
        <f t="shared" si="3"/>
        <v/>
      </c>
      <c r="P50" s="6" t="str">
        <f t="shared" si="3"/>
        <v/>
      </c>
      <c r="Q50" s="29">
        <f t="shared" si="4"/>
        <v>0</v>
      </c>
      <c r="R50" s="6">
        <f t="shared" si="5"/>
        <v>1</v>
      </c>
      <c r="S50" s="7">
        <f t="shared" si="6"/>
        <v>0</v>
      </c>
      <c r="T50" s="6">
        <f t="shared" si="7"/>
        <v>1</v>
      </c>
    </row>
    <row r="51" spans="1:21" ht="30.75" customHeight="1" x14ac:dyDescent="0.25">
      <c r="A51" s="71"/>
      <c r="B51" s="72"/>
      <c r="C51" s="9" t="s">
        <v>159</v>
      </c>
      <c r="D51" s="10"/>
      <c r="E51" s="10"/>
      <c r="F51" s="10"/>
      <c r="G51" s="10"/>
      <c r="H51" s="15" t="s">
        <v>64</v>
      </c>
      <c r="I51" s="21">
        <v>1</v>
      </c>
      <c r="J51" s="32"/>
      <c r="K51" s="27" t="str">
        <f t="shared" si="26"/>
        <v/>
      </c>
      <c r="L51" s="6">
        <f t="shared" si="2"/>
        <v>1</v>
      </c>
      <c r="M51" s="6" t="str">
        <f t="shared" si="3"/>
        <v/>
      </c>
      <c r="N51" s="6" t="str">
        <f t="shared" si="3"/>
        <v/>
      </c>
      <c r="O51" s="6" t="str">
        <f t="shared" si="3"/>
        <v/>
      </c>
      <c r="P51" s="6">
        <f t="shared" si="3"/>
        <v>3</v>
      </c>
      <c r="Q51" s="29">
        <f t="shared" si="4"/>
        <v>0</v>
      </c>
      <c r="R51" s="6">
        <f t="shared" si="5"/>
        <v>1</v>
      </c>
      <c r="S51" s="7">
        <f t="shared" si="6"/>
        <v>3</v>
      </c>
      <c r="T51" s="6">
        <f t="shared" si="7"/>
        <v>1</v>
      </c>
    </row>
    <row r="52" spans="1:21" ht="30.75" customHeight="1" x14ac:dyDescent="0.25">
      <c r="A52" s="56"/>
      <c r="B52" s="59"/>
      <c r="C52" s="9" t="s">
        <v>160</v>
      </c>
      <c r="D52" s="10"/>
      <c r="E52" s="10"/>
      <c r="F52" s="10"/>
      <c r="G52" s="10"/>
      <c r="H52" s="15" t="s">
        <v>64</v>
      </c>
      <c r="I52" s="21">
        <v>1</v>
      </c>
      <c r="J52" s="32"/>
      <c r="K52" s="27" t="str">
        <f t="shared" si="26"/>
        <v/>
      </c>
      <c r="L52" s="6">
        <f t="shared" si="2"/>
        <v>1</v>
      </c>
      <c r="M52" s="6" t="str">
        <f t="shared" si="3"/>
        <v/>
      </c>
      <c r="N52" s="6" t="str">
        <f t="shared" si="3"/>
        <v/>
      </c>
      <c r="O52" s="6" t="str">
        <f t="shared" si="3"/>
        <v/>
      </c>
      <c r="P52" s="6">
        <f t="shared" si="3"/>
        <v>3</v>
      </c>
      <c r="Q52" s="29">
        <f t="shared" si="4"/>
        <v>0</v>
      </c>
      <c r="R52" s="6">
        <f t="shared" si="5"/>
        <v>1</v>
      </c>
      <c r="S52" s="7">
        <f t="shared" si="6"/>
        <v>3</v>
      </c>
      <c r="T52" s="6">
        <f t="shared" si="7"/>
        <v>1</v>
      </c>
    </row>
    <row r="53" spans="1:21" ht="30.75" customHeight="1" thickBot="1" x14ac:dyDescent="0.3">
      <c r="A53" s="57"/>
      <c r="B53" s="60"/>
      <c r="C53" s="16" t="s">
        <v>15</v>
      </c>
      <c r="D53" s="19"/>
      <c r="E53" s="19"/>
      <c r="F53" s="19"/>
      <c r="G53" s="19"/>
      <c r="H53" s="34"/>
      <c r="I53" s="22">
        <v>1</v>
      </c>
      <c r="J53" s="32"/>
      <c r="K53" s="27" t="str">
        <f t="shared" si="26"/>
        <v>Si la compétence doit être évaluée (case "non" vide), alors une case d'évaluation doit être cochée.</v>
      </c>
      <c r="L53" s="6">
        <f t="shared" si="2"/>
        <v>1</v>
      </c>
      <c r="M53" s="6" t="str">
        <f t="shared" si="3"/>
        <v/>
      </c>
      <c r="N53" s="6" t="str">
        <f t="shared" si="3"/>
        <v/>
      </c>
      <c r="O53" s="6" t="str">
        <f t="shared" si="3"/>
        <v/>
      </c>
      <c r="P53" s="6" t="str">
        <f t="shared" si="3"/>
        <v/>
      </c>
      <c r="Q53" s="29">
        <f t="shared" si="4"/>
        <v>0</v>
      </c>
      <c r="R53" s="6">
        <f t="shared" si="5"/>
        <v>0</v>
      </c>
      <c r="S53" s="7" t="str">
        <f t="shared" si="6"/>
        <v/>
      </c>
      <c r="T53" s="6" t="str">
        <f t="shared" si="7"/>
        <v/>
      </c>
    </row>
    <row r="54" spans="1:21" ht="40.5" customHeight="1" thickTop="1" thickBot="1" x14ac:dyDescent="0.3">
      <c r="D54" s="68" t="s">
        <v>77</v>
      </c>
      <c r="E54" s="69"/>
      <c r="F54" s="70" t="str">
        <f>IF(AND(T54&gt;(U54/2),Q54=0),ROUNDUP(SUM(S5:S53)*20/U54*10,0)/10,"")</f>
        <v/>
      </c>
      <c r="G54" s="70"/>
      <c r="H54" s="35" t="s">
        <v>62</v>
      </c>
      <c r="K54" s="26" t="str">
        <f>IF(T54&lt;=(U54/2),$B$62,IF(Q54&gt;0,$B$63,""))</f>
        <v>L'ensemble des compétences évaluées doit représenter plus de 50% de points de coefficient !</v>
      </c>
      <c r="Q54" s="28">
        <f>SUM(Q5:Q53)</f>
        <v>1</v>
      </c>
      <c r="T54" s="8">
        <f>SUM(T5:T53)</f>
        <v>16</v>
      </c>
      <c r="U54" s="8">
        <f>SUM(I5:I53)</f>
        <v>47</v>
      </c>
    </row>
    <row r="55" spans="1:21" ht="16.5" thickTop="1" thickBot="1" x14ac:dyDescent="0.3">
      <c r="A55" s="1"/>
    </row>
    <row r="56" spans="1:21" ht="39" customHeight="1" thickTop="1" thickBot="1" x14ac:dyDescent="0.3">
      <c r="D56" s="50" t="s">
        <v>78</v>
      </c>
      <c r="E56" s="51"/>
      <c r="F56" s="52"/>
      <c r="G56" s="52"/>
      <c r="H56" s="36" t="s">
        <v>62</v>
      </c>
    </row>
    <row r="57" spans="1:21" ht="110.25" customHeight="1" thickTop="1" x14ac:dyDescent="0.25">
      <c r="A57" s="63" t="s">
        <v>90</v>
      </c>
      <c r="B57" s="63"/>
      <c r="C57" s="64"/>
      <c r="D57" s="64"/>
      <c r="E57" s="64"/>
      <c r="F57" s="64"/>
      <c r="G57" s="64"/>
      <c r="H57" s="64"/>
      <c r="I57" s="64"/>
    </row>
    <row r="58" spans="1:21" ht="15" customHeight="1" x14ac:dyDescent="0.25">
      <c r="A58" s="37"/>
      <c r="B58" s="37"/>
      <c r="C58" s="38"/>
      <c r="D58" s="38"/>
      <c r="E58" s="38"/>
      <c r="F58" s="38"/>
      <c r="G58" s="38"/>
      <c r="H58" s="38"/>
      <c r="I58" s="38"/>
    </row>
    <row r="59" spans="1:21" ht="129.75" customHeight="1" x14ac:dyDescent="0.25">
      <c r="A59" s="63" t="s">
        <v>91</v>
      </c>
      <c r="B59" s="63"/>
      <c r="C59" s="64"/>
      <c r="D59" s="64"/>
      <c r="E59" s="64"/>
      <c r="F59" s="64"/>
      <c r="G59" s="64"/>
      <c r="H59" s="64"/>
      <c r="I59" s="64"/>
    </row>
    <row r="60" spans="1:21" ht="18.75" hidden="1" customHeight="1" x14ac:dyDescent="0.25">
      <c r="A60" s="1"/>
      <c r="B60" s="4" t="s">
        <v>70</v>
      </c>
      <c r="C60" s="4" t="s">
        <v>72</v>
      </c>
    </row>
    <row r="61" spans="1:21" ht="26.25" hidden="1" customHeight="1" x14ac:dyDescent="0.25">
      <c r="B61" s="3" t="s">
        <v>71</v>
      </c>
      <c r="C61" s="3" t="s">
        <v>76</v>
      </c>
    </row>
    <row r="62" spans="1:21" ht="17.25" hidden="1" customHeight="1" x14ac:dyDescent="0.25">
      <c r="B62" s="3" t="s">
        <v>75</v>
      </c>
    </row>
    <row r="63" spans="1:21" ht="26.25" hidden="1" customHeight="1" x14ac:dyDescent="0.25">
      <c r="B63" s="3" t="s">
        <v>74</v>
      </c>
    </row>
  </sheetData>
  <mergeCells count="37">
    <mergeCell ref="K2:K3"/>
    <mergeCell ref="A4:I4"/>
    <mergeCell ref="A12:A17"/>
    <mergeCell ref="B12:B17"/>
    <mergeCell ref="A18:A21"/>
    <mergeCell ref="B18:B21"/>
    <mergeCell ref="A5:A11"/>
    <mergeCell ref="B5:B11"/>
    <mergeCell ref="A2:B3"/>
    <mergeCell ref="C2:C3"/>
    <mergeCell ref="D2:I2"/>
    <mergeCell ref="A22:A25"/>
    <mergeCell ref="B22:B25"/>
    <mergeCell ref="A46:A49"/>
    <mergeCell ref="B46:B49"/>
    <mergeCell ref="A26:I26"/>
    <mergeCell ref="A27:A29"/>
    <mergeCell ref="B27:B29"/>
    <mergeCell ref="A30:A33"/>
    <mergeCell ref="B30:B33"/>
    <mergeCell ref="A34:A36"/>
    <mergeCell ref="B34:B36"/>
    <mergeCell ref="A37:A41"/>
    <mergeCell ref="B37:B41"/>
    <mergeCell ref="A42:I42"/>
    <mergeCell ref="A43:A45"/>
    <mergeCell ref="B43:B45"/>
    <mergeCell ref="A57:B57"/>
    <mergeCell ref="C57:I57"/>
    <mergeCell ref="A59:B59"/>
    <mergeCell ref="C59:I59"/>
    <mergeCell ref="A50:A53"/>
    <mergeCell ref="B50:B53"/>
    <mergeCell ref="D54:E54"/>
    <mergeCell ref="F54:G54"/>
    <mergeCell ref="D56:E56"/>
    <mergeCell ref="F56:G56"/>
  </mergeCells>
  <conditionalFormatting sqref="D25:H25 D43:H53 C5:J24 D27:H41">
    <cfRule type="expression" dxfId="28" priority="16">
      <formula>NOT(ISBLANK($D5))</formula>
    </cfRule>
  </conditionalFormatting>
  <conditionalFormatting sqref="E43:H53 E5:H25 E27:H41">
    <cfRule type="expression" dxfId="27" priority="14">
      <formula>$Q5=1</formula>
    </cfRule>
    <cfRule type="expression" dxfId="26" priority="15">
      <formula>NOT(ISBLANK(E5))</formula>
    </cfRule>
  </conditionalFormatting>
  <conditionalFormatting sqref="E6:H21">
    <cfRule type="expression" dxfId="25" priority="12">
      <formula>$Q6=1</formula>
    </cfRule>
    <cfRule type="expression" dxfId="24" priority="13">
      <formula>NOT(ISBLANK(E6))</formula>
    </cfRule>
  </conditionalFormatting>
  <conditionalFormatting sqref="E23:H24">
    <cfRule type="expression" dxfId="23" priority="3">
      <formula>$Q23=1</formula>
    </cfRule>
    <cfRule type="expression" dxfId="22" priority="4">
      <formula>NOT(ISBLANK(E23))</formula>
    </cfRule>
  </conditionalFormatting>
  <conditionalFormatting sqref="E24:H24">
    <cfRule type="expression" dxfId="21" priority="1">
      <formula>$Q24=1</formula>
    </cfRule>
    <cfRule type="expression" dxfId="20" priority="2">
      <formula>NOT(ISBLANK(E24))</formula>
    </cfRule>
  </conditionalFormatting>
  <conditionalFormatting sqref="K5:K53">
    <cfRule type="expression" dxfId="19" priority="60">
      <formula>K5=$C$61</formula>
    </cfRule>
    <cfRule type="expression" dxfId="18" priority="61">
      <formula>OR(K5=$B$61,K5=$B$62,K5=$B$63)</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0"/>
  <sheetViews>
    <sheetView zoomScaleNormal="100" workbookViewId="0">
      <pane ySplit="3" topLeftCell="A43" activePane="bottomLeft" state="frozenSplit"/>
      <selection pane="bottomLeft" activeCell="C43" sqref="C43"/>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5" width="3.5703125" style="5" hidden="1" customWidth="1"/>
    <col min="16" max="16" width="10.140625" style="5" hidden="1" customWidth="1"/>
    <col min="17" max="17" width="11.7109375" style="28" hidden="1" customWidth="1"/>
    <col min="18" max="18" width="9.140625" style="5" hidden="1" customWidth="1"/>
    <col min="19" max="19" width="7.85546875" style="6" hidden="1" customWidth="1"/>
    <col min="20" max="20" width="7.5703125" style="6" hidden="1" customWidth="1"/>
    <col min="21" max="21" width="6.5703125" style="1" hidden="1" customWidth="1"/>
    <col min="22" max="24" width="11.42578125" style="1"/>
    <col min="25" max="25" width="13.5703125" style="1" customWidth="1"/>
    <col min="26" max="16384" width="11.42578125" style="1"/>
  </cols>
  <sheetData>
    <row r="1" spans="1:20" ht="15.75" thickBot="1" x14ac:dyDescent="0.3"/>
    <row r="2" spans="1:20" ht="23.25" customHeight="1" x14ac:dyDescent="0.25">
      <c r="A2" s="61" t="s">
        <v>27</v>
      </c>
      <c r="B2" s="53"/>
      <c r="C2" s="53" t="s">
        <v>28</v>
      </c>
      <c r="D2" s="65" t="s">
        <v>63</v>
      </c>
      <c r="E2" s="65"/>
      <c r="F2" s="65"/>
      <c r="G2" s="65"/>
      <c r="H2" s="65"/>
      <c r="I2" s="66"/>
      <c r="J2" s="31"/>
      <c r="K2" s="49" t="s">
        <v>79</v>
      </c>
    </row>
    <row r="3" spans="1:20" ht="15" customHeight="1" thickBot="1" x14ac:dyDescent="0.3">
      <c r="A3" s="62"/>
      <c r="B3" s="54"/>
      <c r="C3" s="54"/>
      <c r="D3" s="23" t="s">
        <v>29</v>
      </c>
      <c r="E3" s="24">
        <v>0</v>
      </c>
      <c r="F3" s="24">
        <v>1</v>
      </c>
      <c r="G3" s="24">
        <v>2</v>
      </c>
      <c r="H3" s="24">
        <v>3</v>
      </c>
      <c r="I3" s="25" t="s">
        <v>30</v>
      </c>
      <c r="J3" s="32"/>
      <c r="K3" s="49"/>
      <c r="L3" s="5" t="s">
        <v>66</v>
      </c>
      <c r="Q3" s="28" t="s">
        <v>65</v>
      </c>
      <c r="R3" s="5" t="s">
        <v>73</v>
      </c>
      <c r="S3" s="7" t="s">
        <v>68</v>
      </c>
      <c r="T3" s="6" t="s">
        <v>69</v>
      </c>
    </row>
    <row r="4" spans="1:20" ht="30" customHeight="1" thickBot="1" x14ac:dyDescent="0.3">
      <c r="A4" s="67" t="s">
        <v>0</v>
      </c>
      <c r="B4" s="67"/>
      <c r="C4" s="67"/>
      <c r="D4" s="67"/>
      <c r="E4" s="67"/>
      <c r="F4" s="67"/>
      <c r="G4" s="67"/>
      <c r="H4" s="67"/>
      <c r="I4" s="67"/>
      <c r="J4" s="33"/>
      <c r="S4" s="7"/>
    </row>
    <row r="5" spans="1:20" ht="30.75" customHeight="1" x14ac:dyDescent="0.25">
      <c r="A5" s="55" t="s">
        <v>31</v>
      </c>
      <c r="B5" s="58" t="s">
        <v>161</v>
      </c>
      <c r="C5" s="12" t="s">
        <v>162</v>
      </c>
      <c r="D5" s="13"/>
      <c r="E5" s="13"/>
      <c r="F5" s="13"/>
      <c r="G5" s="13"/>
      <c r="H5" s="14"/>
      <c r="I5" s="20">
        <v>1</v>
      </c>
      <c r="J5" s="32"/>
      <c r="K5" s="27" t="str">
        <f t="shared" ref="K5:K50" si="0">IF(Q5&gt;0,$B$58,IF(AND(R5=0,L5&gt;0),$C$58,""))</f>
        <v>Si la compétence doit être évaluée (case "non" vide), alors une case d'évaluation doit être cochée.</v>
      </c>
      <c r="L5" s="6">
        <f>IF(ISBLANK(D5),1,0)</f>
        <v>1</v>
      </c>
      <c r="M5" s="6" t="str">
        <f>IF(ISBLANK(E5),"",E$3)</f>
        <v/>
      </c>
      <c r="N5" s="6" t="str">
        <f t="shared" ref="N5:P17"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6"/>
      <c r="B6" s="59"/>
      <c r="C6" s="9" t="s">
        <v>163</v>
      </c>
      <c r="D6" s="10"/>
      <c r="E6" s="10"/>
      <c r="F6" s="10"/>
      <c r="G6" s="10" t="s">
        <v>64</v>
      </c>
      <c r="H6" s="15"/>
      <c r="I6" s="21">
        <v>1</v>
      </c>
      <c r="J6" s="32"/>
      <c r="K6" s="27" t="str">
        <f t="shared" si="0"/>
        <v/>
      </c>
      <c r="L6" s="6">
        <f t="shared" ref="L6:L50" si="2">IF(ISBLANK(D6),1,0)</f>
        <v>1</v>
      </c>
      <c r="M6" s="6" t="str">
        <f t="shared" ref="M6:P50" si="3">IF(ISBLANK(E6),"",E$3)</f>
        <v/>
      </c>
      <c r="N6" s="6" t="str">
        <f t="shared" si="1"/>
        <v/>
      </c>
      <c r="O6" s="6">
        <f t="shared" si="1"/>
        <v>2</v>
      </c>
      <c r="P6" s="6" t="str">
        <f t="shared" si="1"/>
        <v/>
      </c>
      <c r="Q6" s="29">
        <f t="shared" ref="Q6:Q50" si="4">IF(COUNTA(E6:H6)&gt;1,1,0)</f>
        <v>0</v>
      </c>
      <c r="R6" s="6">
        <f t="shared" ref="R6:R50" si="5">IF(COUNTA(E6:H6)=0,0,1)</f>
        <v>1</v>
      </c>
      <c r="S6" s="7">
        <f t="shared" ref="S6:S50" si="6">IF(L6*(1-Q6)*R6=0,"",SUM(M6:P6)*I6)</f>
        <v>2</v>
      </c>
      <c r="T6" s="6">
        <f t="shared" ref="T6:T50" si="7">IF(S6="","",I6)</f>
        <v>1</v>
      </c>
    </row>
    <row r="7" spans="1:20" ht="30.75" customHeight="1" x14ac:dyDescent="0.25">
      <c r="A7" s="56"/>
      <c r="B7" s="59"/>
      <c r="C7" s="9" t="s">
        <v>165</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thickBot="1" x14ac:dyDescent="0.3">
      <c r="A8" s="57"/>
      <c r="B8" s="60"/>
      <c r="C8" s="16" t="s">
        <v>164</v>
      </c>
      <c r="D8" s="17"/>
      <c r="E8" s="17"/>
      <c r="F8" s="17" t="s">
        <v>67</v>
      </c>
      <c r="G8" s="17" t="s">
        <v>80</v>
      </c>
      <c r="H8" s="18"/>
      <c r="I8" s="22">
        <v>1</v>
      </c>
      <c r="J8" s="32"/>
      <c r="K8" s="27" t="str">
        <f t="shared" si="0"/>
        <v>Seule UNE case d'évaluation peut être cochée</v>
      </c>
      <c r="L8" s="6">
        <f t="shared" si="2"/>
        <v>1</v>
      </c>
      <c r="M8" s="6" t="str">
        <f t="shared" si="3"/>
        <v/>
      </c>
      <c r="N8" s="6">
        <f t="shared" si="1"/>
        <v>1</v>
      </c>
      <c r="O8" s="6">
        <f t="shared" si="1"/>
        <v>2</v>
      </c>
      <c r="P8" s="6" t="str">
        <f t="shared" si="1"/>
        <v/>
      </c>
      <c r="Q8" s="29">
        <f t="shared" si="4"/>
        <v>1</v>
      </c>
      <c r="R8" s="6">
        <f t="shared" si="5"/>
        <v>1</v>
      </c>
      <c r="S8" s="7" t="str">
        <f t="shared" si="6"/>
        <v/>
      </c>
      <c r="T8" s="6" t="str">
        <f t="shared" si="7"/>
        <v/>
      </c>
    </row>
    <row r="9" spans="1:20" ht="30.75" customHeight="1" x14ac:dyDescent="0.25">
      <c r="A9" s="55" t="s">
        <v>34</v>
      </c>
      <c r="B9" s="58" t="s">
        <v>166</v>
      </c>
      <c r="C9" s="12" t="s">
        <v>167</v>
      </c>
      <c r="D9" s="13"/>
      <c r="E9" s="13"/>
      <c r="F9" s="13"/>
      <c r="G9" s="13" t="s">
        <v>64</v>
      </c>
      <c r="H9" s="14"/>
      <c r="I9" s="20">
        <v>1</v>
      </c>
      <c r="J9" s="32"/>
      <c r="K9" s="27" t="str">
        <f t="shared" si="0"/>
        <v/>
      </c>
      <c r="L9" s="6">
        <f t="shared" si="2"/>
        <v>1</v>
      </c>
      <c r="M9" s="6" t="str">
        <f t="shared" si="3"/>
        <v/>
      </c>
      <c r="N9" s="6" t="str">
        <f t="shared" si="1"/>
        <v/>
      </c>
      <c r="O9" s="6">
        <f t="shared" si="1"/>
        <v>2</v>
      </c>
      <c r="P9" s="6" t="str">
        <f t="shared" si="1"/>
        <v/>
      </c>
      <c r="Q9" s="29">
        <f t="shared" si="4"/>
        <v>0</v>
      </c>
      <c r="R9" s="6">
        <f t="shared" si="5"/>
        <v>1</v>
      </c>
      <c r="S9" s="7">
        <f t="shared" si="6"/>
        <v>2</v>
      </c>
      <c r="T9" s="6">
        <f t="shared" si="7"/>
        <v>1</v>
      </c>
    </row>
    <row r="10" spans="1:20" ht="30.75" customHeight="1" x14ac:dyDescent="0.25">
      <c r="A10" s="56"/>
      <c r="B10" s="59"/>
      <c r="C10" s="9" t="s">
        <v>168</v>
      </c>
      <c r="D10" s="10" t="s">
        <v>64</v>
      </c>
      <c r="E10" s="10"/>
      <c r="F10" s="10"/>
      <c r="G10" s="10"/>
      <c r="H10" s="15" t="s">
        <v>64</v>
      </c>
      <c r="I10" s="21">
        <v>1</v>
      </c>
      <c r="J10" s="32"/>
      <c r="K10" s="27" t="str">
        <f t="shared" si="0"/>
        <v/>
      </c>
      <c r="L10" s="6">
        <f t="shared" si="2"/>
        <v>0</v>
      </c>
      <c r="M10" s="6" t="str">
        <f t="shared" si="3"/>
        <v/>
      </c>
      <c r="N10" s="6" t="str">
        <f t="shared" si="1"/>
        <v/>
      </c>
      <c r="O10" s="6" t="str">
        <f t="shared" si="1"/>
        <v/>
      </c>
      <c r="P10" s="6">
        <f t="shared" si="1"/>
        <v>3</v>
      </c>
      <c r="Q10" s="29">
        <f t="shared" si="4"/>
        <v>0</v>
      </c>
      <c r="R10" s="6">
        <f t="shared" si="5"/>
        <v>1</v>
      </c>
      <c r="S10" s="7" t="str">
        <f t="shared" si="6"/>
        <v/>
      </c>
      <c r="T10" s="6" t="str">
        <f t="shared" si="7"/>
        <v/>
      </c>
    </row>
    <row r="11" spans="1:20" ht="30.75" customHeight="1" x14ac:dyDescent="0.25">
      <c r="A11" s="56"/>
      <c r="B11" s="59"/>
      <c r="C11" s="9" t="s">
        <v>169</v>
      </c>
      <c r="D11" s="10"/>
      <c r="E11" s="10"/>
      <c r="F11" s="10" t="s">
        <v>64</v>
      </c>
      <c r="G11" s="10"/>
      <c r="H11" s="15"/>
      <c r="I11" s="21">
        <v>1</v>
      </c>
      <c r="J11" s="32"/>
      <c r="K11" s="27" t="str">
        <f t="shared" si="0"/>
        <v/>
      </c>
      <c r="L11" s="6">
        <f t="shared" si="2"/>
        <v>1</v>
      </c>
      <c r="M11" s="6" t="str">
        <f t="shared" si="3"/>
        <v/>
      </c>
      <c r="N11" s="6">
        <f t="shared" si="1"/>
        <v>1</v>
      </c>
      <c r="O11" s="6" t="str">
        <f t="shared" si="1"/>
        <v/>
      </c>
      <c r="P11" s="6" t="str">
        <f t="shared" si="1"/>
        <v/>
      </c>
      <c r="Q11" s="29">
        <f t="shared" si="4"/>
        <v>0</v>
      </c>
      <c r="R11" s="6">
        <f t="shared" si="5"/>
        <v>1</v>
      </c>
      <c r="S11" s="7">
        <f t="shared" si="6"/>
        <v>1</v>
      </c>
      <c r="T11" s="6">
        <f t="shared" si="7"/>
        <v>1</v>
      </c>
    </row>
    <row r="12" spans="1:20" ht="30.75" customHeight="1" x14ac:dyDescent="0.25">
      <c r="A12" s="56"/>
      <c r="B12" s="59"/>
      <c r="C12" s="9" t="s">
        <v>170</v>
      </c>
      <c r="D12" s="10"/>
      <c r="E12" s="10"/>
      <c r="F12" s="10"/>
      <c r="G12" s="10"/>
      <c r="H12" s="15"/>
      <c r="I12" s="21">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thickBot="1" x14ac:dyDescent="0.3">
      <c r="A13" s="57"/>
      <c r="B13" s="60"/>
      <c r="C13" s="16" t="s">
        <v>171</v>
      </c>
      <c r="D13" s="17"/>
      <c r="E13" s="17"/>
      <c r="F13" s="17"/>
      <c r="G13" s="17"/>
      <c r="H13" s="18"/>
      <c r="I13" s="22">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x14ac:dyDescent="0.25">
      <c r="A14" s="55" t="s">
        <v>41</v>
      </c>
      <c r="B14" s="58" t="s">
        <v>215</v>
      </c>
      <c r="C14" s="12" t="s">
        <v>172</v>
      </c>
      <c r="D14" s="13"/>
      <c r="E14" s="13"/>
      <c r="F14" s="13"/>
      <c r="G14" s="13"/>
      <c r="H14" s="14"/>
      <c r="I14" s="20">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x14ac:dyDescent="0.25">
      <c r="A15" s="73"/>
      <c r="B15" s="74"/>
      <c r="C15" s="9" t="s">
        <v>173</v>
      </c>
      <c r="D15" s="10"/>
      <c r="E15" s="10"/>
      <c r="F15" s="10"/>
      <c r="G15" s="10"/>
      <c r="H15" s="15"/>
      <c r="I15" s="21">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73"/>
      <c r="B16" s="74"/>
      <c r="C16" s="9" t="s">
        <v>174</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7"/>
      <c r="B17" s="60"/>
      <c r="C17" s="16" t="s">
        <v>175</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thickBot="1" x14ac:dyDescent="0.3">
      <c r="A18" s="67" t="s">
        <v>8</v>
      </c>
      <c r="B18" s="67"/>
      <c r="C18" s="67"/>
      <c r="D18" s="67"/>
      <c r="E18" s="67"/>
      <c r="F18" s="67"/>
      <c r="G18" s="67"/>
      <c r="H18" s="67"/>
      <c r="I18" s="67"/>
      <c r="J18" s="33"/>
      <c r="K18" s="27" t="str">
        <f t="shared" si="0"/>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x14ac:dyDescent="0.25">
      <c r="A19" s="55" t="s">
        <v>46</v>
      </c>
      <c r="B19" s="58" t="s">
        <v>176</v>
      </c>
      <c r="C19" s="12" t="s">
        <v>177</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3"/>
        <v/>
      </c>
      <c r="O19" s="6" t="str">
        <f t="shared" si="3"/>
        <v/>
      </c>
      <c r="P19" s="6" t="str">
        <f t="shared" si="3"/>
        <v/>
      </c>
      <c r="Q19" s="29">
        <f t="shared" si="4"/>
        <v>0</v>
      </c>
      <c r="R19" s="6">
        <f t="shared" si="5"/>
        <v>0</v>
      </c>
      <c r="S19" s="7" t="str">
        <f t="shared" si="6"/>
        <v/>
      </c>
      <c r="T19" s="6" t="str">
        <f t="shared" si="7"/>
        <v/>
      </c>
    </row>
    <row r="20" spans="1:20" ht="30.75" customHeight="1" x14ac:dyDescent="0.25">
      <c r="A20" s="56"/>
      <c r="B20" s="59"/>
      <c r="C20" s="9" t="s">
        <v>178</v>
      </c>
      <c r="D20" s="10"/>
      <c r="E20" s="10"/>
      <c r="F20" s="10"/>
      <c r="G20" s="10"/>
      <c r="H20" s="15"/>
      <c r="I20" s="21">
        <v>1</v>
      </c>
      <c r="J20" s="32"/>
      <c r="K20" s="27" t="str">
        <f t="shared" si="0"/>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thickBot="1" x14ac:dyDescent="0.3">
      <c r="A21" s="57"/>
      <c r="B21" s="60"/>
      <c r="C21" s="16" t="s">
        <v>179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5" t="s">
        <v>48</v>
      </c>
      <c r="B22" s="58" t="s">
        <v>180</v>
      </c>
      <c r="C22" s="12" t="s">
        <v>181</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6"/>
      <c r="B23" s="59"/>
      <c r="C23" s="9" t="s">
        <v>182</v>
      </c>
      <c r="D23" s="10"/>
      <c r="E23" s="10"/>
      <c r="F23" s="10" t="s">
        <v>64</v>
      </c>
      <c r="G23" s="10"/>
      <c r="H23" s="15"/>
      <c r="I23" s="21">
        <v>1</v>
      </c>
      <c r="J23" s="32"/>
      <c r="K23" s="27" t="str">
        <f t="shared" si="0"/>
        <v/>
      </c>
      <c r="L23" s="6">
        <f t="shared" si="2"/>
        <v>1</v>
      </c>
      <c r="M23" s="6" t="str">
        <f t="shared" si="3"/>
        <v/>
      </c>
      <c r="N23" s="6">
        <f t="shared" si="3"/>
        <v>1</v>
      </c>
      <c r="O23" s="6" t="str">
        <f t="shared" si="3"/>
        <v/>
      </c>
      <c r="P23" s="6" t="str">
        <f t="shared" si="3"/>
        <v/>
      </c>
      <c r="Q23" s="29">
        <f t="shared" si="4"/>
        <v>0</v>
      </c>
      <c r="R23" s="6">
        <f t="shared" si="5"/>
        <v>1</v>
      </c>
      <c r="S23" s="7">
        <f t="shared" si="6"/>
        <v>1</v>
      </c>
      <c r="T23" s="6">
        <f t="shared" si="7"/>
        <v>1</v>
      </c>
    </row>
    <row r="24" spans="1:20" ht="30.75" customHeight="1" x14ac:dyDescent="0.25">
      <c r="A24" s="56"/>
      <c r="B24" s="59"/>
      <c r="C24" s="9" t="s">
        <v>183</v>
      </c>
      <c r="D24" s="10"/>
      <c r="E24" s="10"/>
      <c r="F24" s="10"/>
      <c r="G24" s="10"/>
      <c r="H24" s="15"/>
      <c r="I24" s="21">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thickBot="1" x14ac:dyDescent="0.3">
      <c r="A25" s="57"/>
      <c r="B25" s="60"/>
      <c r="C25" s="16" t="s">
        <v>184</v>
      </c>
      <c r="D25" s="17"/>
      <c r="E25" s="17"/>
      <c r="F25" s="17"/>
      <c r="G25" s="17" t="s">
        <v>64</v>
      </c>
      <c r="H25" s="18"/>
      <c r="I25" s="22">
        <v>1</v>
      </c>
      <c r="J25" s="32"/>
      <c r="K25" s="27" t="str">
        <f t="shared" si="0"/>
        <v/>
      </c>
      <c r="L25" s="6">
        <f t="shared" si="2"/>
        <v>1</v>
      </c>
      <c r="M25" s="6" t="str">
        <f t="shared" si="3"/>
        <v/>
      </c>
      <c r="N25" s="6" t="str">
        <f t="shared" si="3"/>
        <v/>
      </c>
      <c r="O25" s="6">
        <f t="shared" si="3"/>
        <v>2</v>
      </c>
      <c r="P25" s="6" t="str">
        <f t="shared" si="3"/>
        <v/>
      </c>
      <c r="Q25" s="29">
        <f t="shared" si="4"/>
        <v>0</v>
      </c>
      <c r="R25" s="6">
        <f t="shared" si="5"/>
        <v>1</v>
      </c>
      <c r="S25" s="7">
        <f t="shared" si="6"/>
        <v>2</v>
      </c>
      <c r="T25" s="6">
        <f t="shared" si="7"/>
        <v>1</v>
      </c>
    </row>
    <row r="26" spans="1:20" ht="30.75" customHeight="1" x14ac:dyDescent="0.25">
      <c r="A26" s="55" t="s">
        <v>51</v>
      </c>
      <c r="B26" s="58" t="s">
        <v>185</v>
      </c>
      <c r="C26" s="12" t="s">
        <v>186</v>
      </c>
      <c r="D26" s="13"/>
      <c r="E26" s="13"/>
      <c r="F26" s="13"/>
      <c r="G26" s="13"/>
      <c r="H26" s="14"/>
      <c r="I26" s="20">
        <v>1</v>
      </c>
      <c r="J26" s="32"/>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71"/>
      <c r="B27" s="72"/>
      <c r="C27" s="9" t="s">
        <v>187</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7"/>
      <c r="B28" s="60"/>
      <c r="C28" s="16" t="s">
        <v>188</v>
      </c>
      <c r="D28" s="17"/>
      <c r="E28" s="17"/>
      <c r="F28" s="17"/>
      <c r="G28" s="17"/>
      <c r="H28" s="18"/>
      <c r="I28" s="22">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x14ac:dyDescent="0.25">
      <c r="A29" s="55" t="s">
        <v>115</v>
      </c>
      <c r="B29" s="58" t="s">
        <v>189</v>
      </c>
      <c r="C29" s="12" t="s">
        <v>190</v>
      </c>
      <c r="D29" s="13"/>
      <c r="E29" s="13"/>
      <c r="F29" s="13"/>
      <c r="G29" s="13"/>
      <c r="H29" s="14"/>
      <c r="I29" s="20">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71"/>
      <c r="B30" s="72"/>
      <c r="C30" s="9" t="s">
        <v>191</v>
      </c>
      <c r="D30" s="10"/>
      <c r="E30" s="10"/>
      <c r="F30" s="10"/>
      <c r="G30" s="10"/>
      <c r="H30" s="15"/>
      <c r="I30" s="21">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71"/>
      <c r="B31" s="72"/>
      <c r="C31" s="9" t="s">
        <v>192</v>
      </c>
      <c r="D31" s="10"/>
      <c r="E31" s="10"/>
      <c r="F31" s="10"/>
      <c r="G31" s="10"/>
      <c r="H31" s="15"/>
      <c r="I31" s="21">
        <v>1</v>
      </c>
      <c r="J31" s="32"/>
      <c r="K31" s="27" t="str">
        <f t="shared" si="0"/>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thickBot="1" x14ac:dyDescent="0.3">
      <c r="A32" s="57"/>
      <c r="B32" s="60"/>
      <c r="C32" s="16" t="s">
        <v>193</v>
      </c>
      <c r="D32" s="17"/>
      <c r="E32" s="17"/>
      <c r="F32" s="17"/>
      <c r="G32" s="17"/>
      <c r="H32" s="18"/>
      <c r="I32" s="22">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67" t="s">
        <v>17</v>
      </c>
      <c r="B33" s="67"/>
      <c r="C33" s="67"/>
      <c r="D33" s="67"/>
      <c r="E33" s="67"/>
      <c r="F33" s="67"/>
      <c r="G33" s="67"/>
      <c r="H33" s="67"/>
      <c r="I33" s="67"/>
      <c r="J33" s="33"/>
      <c r="K33" s="27" t="str">
        <f t="shared" si="0"/>
        <v>Si la compétence doit être évaluée (case "non" vide), alors une case d'évaluation doit être cochée.</v>
      </c>
      <c r="L33" s="6">
        <f t="shared" si="2"/>
        <v>1</v>
      </c>
      <c r="M33" s="6" t="str">
        <f t="shared" si="3"/>
        <v/>
      </c>
      <c r="N33" s="6" t="str">
        <f t="shared" si="3"/>
        <v/>
      </c>
      <c r="O33" s="6" t="str">
        <f t="shared" si="3"/>
        <v/>
      </c>
      <c r="P33" s="6" t="str">
        <f t="shared" si="3"/>
        <v/>
      </c>
      <c r="Q33" s="29">
        <f t="shared" si="4"/>
        <v>0</v>
      </c>
      <c r="R33" s="6">
        <f t="shared" si="5"/>
        <v>0</v>
      </c>
      <c r="S33" s="7" t="str">
        <f t="shared" si="6"/>
        <v/>
      </c>
      <c r="T33" s="6" t="str">
        <f t="shared" si="7"/>
        <v/>
      </c>
    </row>
    <row r="34" spans="1:20" ht="30.75" customHeight="1" x14ac:dyDescent="0.25">
      <c r="A34" s="55" t="s">
        <v>54</v>
      </c>
      <c r="B34" s="58" t="s">
        <v>195</v>
      </c>
      <c r="C34" s="12" t="s">
        <v>196</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56"/>
      <c r="B35" s="59"/>
      <c r="C35" s="9" t="s">
        <v>197</v>
      </c>
      <c r="D35" s="10"/>
      <c r="E35" s="10"/>
      <c r="F35" s="10"/>
      <c r="G35" s="10" t="s">
        <v>64</v>
      </c>
      <c r="H35" s="15"/>
      <c r="I35" s="21">
        <v>1</v>
      </c>
      <c r="J35" s="32"/>
      <c r="K35" s="27" t="str">
        <f t="shared" si="0"/>
        <v/>
      </c>
      <c r="L35" s="6">
        <f t="shared" si="2"/>
        <v>1</v>
      </c>
      <c r="M35" s="6" t="str">
        <f t="shared" si="3"/>
        <v/>
      </c>
      <c r="N35" s="6" t="str">
        <f t="shared" si="3"/>
        <v/>
      </c>
      <c r="O35" s="6">
        <f t="shared" si="3"/>
        <v>2</v>
      </c>
      <c r="P35" s="6" t="str">
        <f t="shared" si="3"/>
        <v/>
      </c>
      <c r="Q35" s="29">
        <f t="shared" si="4"/>
        <v>0</v>
      </c>
      <c r="R35" s="6">
        <f t="shared" si="5"/>
        <v>1</v>
      </c>
      <c r="S35" s="7">
        <f t="shared" si="6"/>
        <v>2</v>
      </c>
      <c r="T35" s="6">
        <f t="shared" si="7"/>
        <v>1</v>
      </c>
    </row>
    <row r="36" spans="1:20" ht="30.75" customHeight="1" thickBot="1" x14ac:dyDescent="0.3">
      <c r="A36" s="57"/>
      <c r="B36" s="60"/>
      <c r="C36" s="16" t="s">
        <v>198</v>
      </c>
      <c r="D36" s="17"/>
      <c r="E36" s="17" t="s">
        <v>64</v>
      </c>
      <c r="F36" s="17"/>
      <c r="G36" s="17"/>
      <c r="H36" s="18"/>
      <c r="I36" s="22">
        <v>1</v>
      </c>
      <c r="J36" s="32"/>
      <c r="K36" s="27" t="str">
        <f t="shared" si="0"/>
        <v/>
      </c>
      <c r="L36" s="6">
        <f t="shared" si="2"/>
        <v>1</v>
      </c>
      <c r="M36" s="6">
        <f t="shared" si="3"/>
        <v>0</v>
      </c>
      <c r="N36" s="6" t="str">
        <f t="shared" si="3"/>
        <v/>
      </c>
      <c r="O36" s="6" t="str">
        <f t="shared" si="3"/>
        <v/>
      </c>
      <c r="P36" s="6" t="str">
        <f t="shared" si="3"/>
        <v/>
      </c>
      <c r="Q36" s="29">
        <f t="shared" si="4"/>
        <v>0</v>
      </c>
      <c r="R36" s="6">
        <f t="shared" si="5"/>
        <v>1</v>
      </c>
      <c r="S36" s="7">
        <f t="shared" si="6"/>
        <v>0</v>
      </c>
      <c r="T36" s="6">
        <f t="shared" si="7"/>
        <v>1</v>
      </c>
    </row>
    <row r="37" spans="1:20" ht="30.75" customHeight="1" x14ac:dyDescent="0.25">
      <c r="A37" s="55" t="s">
        <v>56</v>
      </c>
      <c r="B37" s="58" t="s">
        <v>199</v>
      </c>
      <c r="C37" s="12" t="s">
        <v>200</v>
      </c>
      <c r="D37" s="13"/>
      <c r="E37" s="13"/>
      <c r="F37" s="13"/>
      <c r="G37" s="13" t="s">
        <v>64</v>
      </c>
      <c r="H37" s="14"/>
      <c r="I37" s="20">
        <v>1</v>
      </c>
      <c r="J37" s="32"/>
      <c r="K37" s="27" t="str">
        <f t="shared" si="0"/>
        <v/>
      </c>
      <c r="L37" s="6">
        <f t="shared" si="2"/>
        <v>1</v>
      </c>
      <c r="M37" s="6" t="str">
        <f t="shared" si="3"/>
        <v/>
      </c>
      <c r="N37" s="6" t="str">
        <f t="shared" si="3"/>
        <v/>
      </c>
      <c r="O37" s="6">
        <f t="shared" si="3"/>
        <v>2</v>
      </c>
      <c r="P37" s="6" t="str">
        <f t="shared" si="3"/>
        <v/>
      </c>
      <c r="Q37" s="29">
        <f t="shared" si="4"/>
        <v>0</v>
      </c>
      <c r="R37" s="6">
        <f t="shared" si="5"/>
        <v>1</v>
      </c>
      <c r="S37" s="7">
        <f t="shared" si="6"/>
        <v>2</v>
      </c>
      <c r="T37" s="6">
        <f t="shared" si="7"/>
        <v>1</v>
      </c>
    </row>
    <row r="38" spans="1:20" ht="30.75" customHeight="1" x14ac:dyDescent="0.25">
      <c r="A38" s="71"/>
      <c r="B38" s="72"/>
      <c r="C38" s="9" t="s">
        <v>163</v>
      </c>
      <c r="D38" s="10"/>
      <c r="E38" s="10"/>
      <c r="F38" s="10"/>
      <c r="G38" s="10" t="s">
        <v>64</v>
      </c>
      <c r="H38" s="15"/>
      <c r="I38" s="21">
        <v>1</v>
      </c>
      <c r="J38" s="32"/>
      <c r="K38" s="27" t="str">
        <f t="shared" si="0"/>
        <v/>
      </c>
      <c r="L38" s="6">
        <f t="shared" si="2"/>
        <v>1</v>
      </c>
      <c r="M38" s="6" t="str">
        <f t="shared" si="3"/>
        <v/>
      </c>
      <c r="N38" s="6" t="str">
        <f t="shared" si="3"/>
        <v/>
      </c>
      <c r="O38" s="6">
        <f t="shared" si="3"/>
        <v>2</v>
      </c>
      <c r="P38" s="6" t="str">
        <f t="shared" si="3"/>
        <v/>
      </c>
      <c r="Q38" s="29">
        <f t="shared" si="4"/>
        <v>0</v>
      </c>
      <c r="R38" s="6">
        <f t="shared" si="5"/>
        <v>1</v>
      </c>
      <c r="S38" s="7">
        <f t="shared" si="6"/>
        <v>2</v>
      </c>
      <c r="T38" s="6">
        <f t="shared" si="7"/>
        <v>1</v>
      </c>
    </row>
    <row r="39" spans="1:20" ht="30.75" customHeight="1" x14ac:dyDescent="0.25">
      <c r="A39" s="71"/>
      <c r="B39" s="72"/>
      <c r="C39" s="9" t="s">
        <v>201</v>
      </c>
      <c r="D39" s="10"/>
      <c r="E39" s="10"/>
      <c r="F39" s="10"/>
      <c r="G39" s="10" t="s">
        <v>64</v>
      </c>
      <c r="H39" s="15"/>
      <c r="I39" s="21">
        <v>1</v>
      </c>
      <c r="J39" s="32"/>
      <c r="K39" s="27" t="str">
        <f t="shared" si="0"/>
        <v/>
      </c>
      <c r="L39" s="6">
        <f t="shared" ref="L39" si="8">IF(ISBLANK(D39),1,0)</f>
        <v>1</v>
      </c>
      <c r="M39" s="6" t="str">
        <f t="shared" ref="M39" si="9">IF(ISBLANK(E39),"",E$3)</f>
        <v/>
      </c>
      <c r="N39" s="6" t="str">
        <f t="shared" ref="N39" si="10">IF(ISBLANK(F39),"",F$3)</f>
        <v/>
      </c>
      <c r="O39" s="6">
        <f t="shared" ref="O39" si="11">IF(ISBLANK(G39),"",G$3)</f>
        <v>2</v>
      </c>
      <c r="P39" s="6" t="str">
        <f t="shared" ref="P39" si="12">IF(ISBLANK(H39),"",H$3)</f>
        <v/>
      </c>
      <c r="Q39" s="29">
        <f t="shared" ref="Q39" si="13">IF(COUNTA(E39:H39)&gt;1,1,0)</f>
        <v>0</v>
      </c>
      <c r="R39" s="6">
        <f t="shared" ref="R39" si="14">IF(COUNTA(E39:H39)=0,0,1)</f>
        <v>1</v>
      </c>
      <c r="S39" s="7">
        <f t="shared" ref="S39" si="15">IF(L39*(1-Q39)*R39=0,"",SUM(M39:P39)*I39)</f>
        <v>2</v>
      </c>
      <c r="T39" s="6">
        <f t="shared" ref="T39" si="16">IF(S39="","",I39)</f>
        <v>1</v>
      </c>
    </row>
    <row r="40" spans="1:20" ht="30.75" customHeight="1" x14ac:dyDescent="0.25">
      <c r="A40" s="56"/>
      <c r="B40" s="59"/>
      <c r="C40" s="9" t="s">
        <v>202</v>
      </c>
      <c r="D40" s="10"/>
      <c r="E40" s="10"/>
      <c r="F40" s="10"/>
      <c r="G40" s="10" t="s">
        <v>64</v>
      </c>
      <c r="H40" s="15"/>
      <c r="I40" s="21">
        <v>1</v>
      </c>
      <c r="J40" s="32"/>
      <c r="K40" s="27" t="str">
        <f t="shared" si="0"/>
        <v/>
      </c>
      <c r="L40" s="6">
        <f t="shared" si="2"/>
        <v>1</v>
      </c>
      <c r="M40" s="6" t="str">
        <f t="shared" si="3"/>
        <v/>
      </c>
      <c r="N40" s="6" t="str">
        <f t="shared" si="3"/>
        <v/>
      </c>
      <c r="O40" s="6">
        <f t="shared" si="3"/>
        <v>2</v>
      </c>
      <c r="P40" s="6" t="str">
        <f t="shared" si="3"/>
        <v/>
      </c>
      <c r="Q40" s="29">
        <f t="shared" si="4"/>
        <v>0</v>
      </c>
      <c r="R40" s="6">
        <f t="shared" si="5"/>
        <v>1</v>
      </c>
      <c r="S40" s="7">
        <f t="shared" si="6"/>
        <v>2</v>
      </c>
      <c r="T40" s="6">
        <f t="shared" si="7"/>
        <v>1</v>
      </c>
    </row>
    <row r="41" spans="1:20" ht="30.75" customHeight="1" thickBot="1" x14ac:dyDescent="0.3">
      <c r="A41" s="57"/>
      <c r="B41" s="60"/>
      <c r="C41" s="16" t="s">
        <v>203</v>
      </c>
      <c r="D41" s="17"/>
      <c r="E41" s="17"/>
      <c r="F41" s="17"/>
      <c r="G41" s="17"/>
      <c r="H41" s="18"/>
      <c r="I41" s="22">
        <v>1</v>
      </c>
      <c r="J41" s="32"/>
      <c r="K41" s="27" t="str">
        <f t="shared" si="0"/>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x14ac:dyDescent="0.25">
      <c r="A42" s="55" t="s">
        <v>58</v>
      </c>
      <c r="B42" s="58" t="s">
        <v>204</v>
      </c>
      <c r="C42" s="12" t="s">
        <v>205</v>
      </c>
      <c r="D42" s="13"/>
      <c r="E42" s="13"/>
      <c r="F42" s="13"/>
      <c r="G42" s="13" t="s">
        <v>64</v>
      </c>
      <c r="H42" s="14"/>
      <c r="I42" s="20">
        <v>1</v>
      </c>
      <c r="J42" s="32"/>
      <c r="K42" s="27" t="str">
        <f t="shared" si="0"/>
        <v/>
      </c>
      <c r="L42" s="6">
        <f t="shared" ref="L42:L45" si="17">IF(ISBLANK(D42),1,0)</f>
        <v>1</v>
      </c>
      <c r="M42" s="6" t="str">
        <f t="shared" ref="M42:M45" si="18">IF(ISBLANK(E42),"",E$3)</f>
        <v/>
      </c>
      <c r="N42" s="6" t="str">
        <f t="shared" ref="N42:N45" si="19">IF(ISBLANK(F42),"",F$3)</f>
        <v/>
      </c>
      <c r="O42" s="6">
        <f t="shared" ref="O42:O45" si="20">IF(ISBLANK(G42),"",G$3)</f>
        <v>2</v>
      </c>
      <c r="P42" s="6" t="str">
        <f t="shared" ref="P42:P45" si="21">IF(ISBLANK(H42),"",H$3)</f>
        <v/>
      </c>
      <c r="Q42" s="29">
        <f t="shared" ref="Q42:Q45" si="22">IF(COUNTA(E42:H42)&gt;1,1,0)</f>
        <v>0</v>
      </c>
      <c r="R42" s="6">
        <f t="shared" ref="R42:R45" si="23">IF(COUNTA(E42:H42)=0,0,1)</f>
        <v>1</v>
      </c>
      <c r="S42" s="7">
        <f t="shared" ref="S42:S45" si="24">IF(L42*(1-Q42)*R42=0,"",SUM(M42:P42)*I42)</f>
        <v>2</v>
      </c>
      <c r="T42" s="6">
        <f t="shared" ref="T42:T45" si="25">IF(S42="","",I42)</f>
        <v>1</v>
      </c>
    </row>
    <row r="43" spans="1:20" ht="30.75" customHeight="1" x14ac:dyDescent="0.25">
      <c r="A43" s="71"/>
      <c r="B43" s="72"/>
      <c r="C43" s="9" t="s">
        <v>206</v>
      </c>
      <c r="D43" s="10"/>
      <c r="E43" s="10"/>
      <c r="F43" s="10"/>
      <c r="G43" s="10" t="s">
        <v>64</v>
      </c>
      <c r="H43" s="15"/>
      <c r="I43" s="21">
        <v>1</v>
      </c>
      <c r="J43" s="32"/>
      <c r="K43" s="27" t="str">
        <f t="shared" si="0"/>
        <v/>
      </c>
      <c r="L43" s="6">
        <f t="shared" si="17"/>
        <v>1</v>
      </c>
      <c r="M43" s="6" t="str">
        <f t="shared" si="18"/>
        <v/>
      </c>
      <c r="N43" s="6" t="str">
        <f t="shared" si="19"/>
        <v/>
      </c>
      <c r="O43" s="6">
        <f t="shared" si="20"/>
        <v>2</v>
      </c>
      <c r="P43" s="6" t="str">
        <f t="shared" si="21"/>
        <v/>
      </c>
      <c r="Q43" s="29">
        <f t="shared" si="22"/>
        <v>0</v>
      </c>
      <c r="R43" s="6">
        <f t="shared" si="23"/>
        <v>1</v>
      </c>
      <c r="S43" s="7">
        <f t="shared" si="24"/>
        <v>2</v>
      </c>
      <c r="T43" s="6">
        <f t="shared" si="25"/>
        <v>1</v>
      </c>
    </row>
    <row r="44" spans="1:20" ht="30.75" customHeight="1" x14ac:dyDescent="0.25">
      <c r="A44" s="56"/>
      <c r="B44" s="59"/>
      <c r="C44" s="9" t="s">
        <v>207</v>
      </c>
      <c r="D44" s="10"/>
      <c r="E44" s="10"/>
      <c r="F44" s="10"/>
      <c r="G44" s="10" t="s">
        <v>64</v>
      </c>
      <c r="H44" s="15"/>
      <c r="I44" s="21">
        <v>1</v>
      </c>
      <c r="J44" s="32"/>
      <c r="K44" s="27" t="str">
        <f t="shared" si="0"/>
        <v/>
      </c>
      <c r="L44" s="6">
        <f t="shared" si="17"/>
        <v>1</v>
      </c>
      <c r="M44" s="6" t="str">
        <f t="shared" si="18"/>
        <v/>
      </c>
      <c r="N44" s="6" t="str">
        <f t="shared" si="19"/>
        <v/>
      </c>
      <c r="O44" s="6">
        <f t="shared" si="20"/>
        <v>2</v>
      </c>
      <c r="P44" s="6" t="str">
        <f t="shared" si="21"/>
        <v/>
      </c>
      <c r="Q44" s="29">
        <f t="shared" si="22"/>
        <v>0</v>
      </c>
      <c r="R44" s="6">
        <f t="shared" si="23"/>
        <v>1</v>
      </c>
      <c r="S44" s="7">
        <f t="shared" si="24"/>
        <v>2</v>
      </c>
      <c r="T44" s="6">
        <f t="shared" si="25"/>
        <v>1</v>
      </c>
    </row>
    <row r="45" spans="1:20" ht="30.75" customHeight="1" thickBot="1" x14ac:dyDescent="0.3">
      <c r="A45" s="57"/>
      <c r="B45" s="60"/>
      <c r="C45" s="16" t="s">
        <v>208</v>
      </c>
      <c r="D45" s="17"/>
      <c r="E45" s="17"/>
      <c r="F45" s="17"/>
      <c r="G45" s="17"/>
      <c r="H45" s="18"/>
      <c r="I45" s="22">
        <v>1</v>
      </c>
      <c r="J45" s="32"/>
      <c r="K45" s="27" t="str">
        <f t="shared" si="0"/>
        <v>Si la compétence doit être évaluée (case "non" vide), alors une case d'évaluation doit être cochée.</v>
      </c>
      <c r="L45" s="6">
        <f t="shared" si="17"/>
        <v>1</v>
      </c>
      <c r="M45" s="6" t="str">
        <f t="shared" si="18"/>
        <v/>
      </c>
      <c r="N45" s="6" t="str">
        <f t="shared" si="19"/>
        <v/>
      </c>
      <c r="O45" s="6" t="str">
        <f t="shared" si="20"/>
        <v/>
      </c>
      <c r="P45" s="6" t="str">
        <f t="shared" si="21"/>
        <v/>
      </c>
      <c r="Q45" s="29">
        <f t="shared" si="22"/>
        <v>0</v>
      </c>
      <c r="R45" s="6">
        <f t="shared" si="23"/>
        <v>0</v>
      </c>
      <c r="S45" s="7" t="str">
        <f t="shared" si="24"/>
        <v/>
      </c>
      <c r="T45" s="6" t="str">
        <f t="shared" si="25"/>
        <v/>
      </c>
    </row>
    <row r="46" spans="1:20" ht="30.75" customHeight="1" x14ac:dyDescent="0.25">
      <c r="A46" s="55" t="s">
        <v>194</v>
      </c>
      <c r="B46" s="58" t="s">
        <v>214</v>
      </c>
      <c r="C46" s="12" t="s">
        <v>209</v>
      </c>
      <c r="D46" s="13"/>
      <c r="E46" s="13" t="s">
        <v>64</v>
      </c>
      <c r="F46" s="13"/>
      <c r="G46" s="13"/>
      <c r="H46" s="14"/>
      <c r="I46" s="20">
        <v>1</v>
      </c>
      <c r="J46" s="32"/>
      <c r="K46" s="27" t="str">
        <f t="shared" si="0"/>
        <v/>
      </c>
      <c r="L46" s="6">
        <f t="shared" si="2"/>
        <v>1</v>
      </c>
      <c r="M46" s="6">
        <f t="shared" si="3"/>
        <v>0</v>
      </c>
      <c r="N46" s="6" t="str">
        <f t="shared" si="3"/>
        <v/>
      </c>
      <c r="O46" s="6" t="str">
        <f t="shared" si="3"/>
        <v/>
      </c>
      <c r="P46" s="6" t="str">
        <f t="shared" si="3"/>
        <v/>
      </c>
      <c r="Q46" s="29">
        <f t="shared" si="4"/>
        <v>0</v>
      </c>
      <c r="R46" s="6">
        <f t="shared" si="5"/>
        <v>1</v>
      </c>
      <c r="S46" s="7">
        <f t="shared" si="6"/>
        <v>0</v>
      </c>
      <c r="T46" s="6">
        <f t="shared" si="7"/>
        <v>1</v>
      </c>
    </row>
    <row r="47" spans="1:20" ht="30.75" customHeight="1" x14ac:dyDescent="0.25">
      <c r="A47" s="71"/>
      <c r="B47" s="72"/>
      <c r="C47" s="9" t="s">
        <v>210</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x14ac:dyDescent="0.25">
      <c r="A48" s="71"/>
      <c r="B48" s="72"/>
      <c r="C48" s="9" t="s">
        <v>211</v>
      </c>
      <c r="D48" s="10"/>
      <c r="E48" s="10"/>
      <c r="F48" s="10"/>
      <c r="G48" s="10"/>
      <c r="H48" s="15" t="s">
        <v>64</v>
      </c>
      <c r="I48" s="21">
        <v>1</v>
      </c>
      <c r="J48" s="32"/>
      <c r="K48" s="27" t="str">
        <f t="shared" si="0"/>
        <v/>
      </c>
      <c r="L48" s="6">
        <f t="shared" ref="L48" si="26">IF(ISBLANK(D48),1,0)</f>
        <v>1</v>
      </c>
      <c r="M48" s="6" t="str">
        <f t="shared" ref="M48" si="27">IF(ISBLANK(E48),"",E$3)</f>
        <v/>
      </c>
      <c r="N48" s="6" t="str">
        <f t="shared" ref="N48" si="28">IF(ISBLANK(F48),"",F$3)</f>
        <v/>
      </c>
      <c r="O48" s="6" t="str">
        <f t="shared" ref="O48" si="29">IF(ISBLANK(G48),"",G$3)</f>
        <v/>
      </c>
      <c r="P48" s="6">
        <f t="shared" ref="P48" si="30">IF(ISBLANK(H48),"",H$3)</f>
        <v>3</v>
      </c>
      <c r="Q48" s="29">
        <f t="shared" ref="Q48" si="31">IF(COUNTA(E48:H48)&gt;1,1,0)</f>
        <v>0</v>
      </c>
      <c r="R48" s="6">
        <f t="shared" ref="R48" si="32">IF(COUNTA(E48:H48)=0,0,1)</f>
        <v>1</v>
      </c>
      <c r="S48" s="7">
        <f t="shared" ref="S48" si="33">IF(L48*(1-Q48)*R48=0,"",SUM(M48:P48)*I48)</f>
        <v>3</v>
      </c>
      <c r="T48" s="6">
        <f t="shared" ref="T48" si="34">IF(S48="","",I48)</f>
        <v>1</v>
      </c>
    </row>
    <row r="49" spans="1:21" ht="30.75" customHeight="1" x14ac:dyDescent="0.25">
      <c r="A49" s="56"/>
      <c r="B49" s="59"/>
      <c r="C49" s="9" t="s">
        <v>212</v>
      </c>
      <c r="D49" s="10"/>
      <c r="E49" s="10"/>
      <c r="F49" s="10"/>
      <c r="G49" s="10"/>
      <c r="H49" s="15" t="s">
        <v>64</v>
      </c>
      <c r="I49" s="21">
        <v>1</v>
      </c>
      <c r="J49" s="32"/>
      <c r="K49" s="27" t="str">
        <f t="shared" si="0"/>
        <v/>
      </c>
      <c r="L49" s="6">
        <f t="shared" si="2"/>
        <v>1</v>
      </c>
      <c r="M49" s="6" t="str">
        <f t="shared" si="3"/>
        <v/>
      </c>
      <c r="N49" s="6" t="str">
        <f t="shared" si="3"/>
        <v/>
      </c>
      <c r="O49" s="6" t="str">
        <f t="shared" si="3"/>
        <v/>
      </c>
      <c r="P49" s="6">
        <f t="shared" si="3"/>
        <v>3</v>
      </c>
      <c r="Q49" s="29">
        <f t="shared" si="4"/>
        <v>0</v>
      </c>
      <c r="R49" s="6">
        <f t="shared" si="5"/>
        <v>1</v>
      </c>
      <c r="S49" s="7">
        <f t="shared" si="6"/>
        <v>3</v>
      </c>
      <c r="T49" s="6">
        <f t="shared" si="7"/>
        <v>1</v>
      </c>
    </row>
    <row r="50" spans="1:21" ht="30.75" customHeight="1" thickBot="1" x14ac:dyDescent="0.3">
      <c r="A50" s="57"/>
      <c r="B50" s="60"/>
      <c r="C50" s="16" t="s">
        <v>213</v>
      </c>
      <c r="D50" s="19"/>
      <c r="E50" s="19"/>
      <c r="F50" s="19"/>
      <c r="G50" s="19"/>
      <c r="H50" s="34"/>
      <c r="I50" s="22">
        <v>1</v>
      </c>
      <c r="J50" s="32"/>
      <c r="K50" s="27" t="str">
        <f t="shared" si="0"/>
        <v>Si la compétence doit être évaluée (case "non" vide), alors une case d'évaluation doit être cochée.</v>
      </c>
      <c r="L50" s="6">
        <f t="shared" si="2"/>
        <v>1</v>
      </c>
      <c r="M50" s="6" t="str">
        <f t="shared" si="3"/>
        <v/>
      </c>
      <c r="N50" s="6" t="str">
        <f t="shared" si="3"/>
        <v/>
      </c>
      <c r="O50" s="6" t="str">
        <f t="shared" si="3"/>
        <v/>
      </c>
      <c r="P50" s="6" t="str">
        <f t="shared" si="3"/>
        <v/>
      </c>
      <c r="Q50" s="29">
        <f t="shared" si="4"/>
        <v>0</v>
      </c>
      <c r="R50" s="6">
        <f t="shared" si="5"/>
        <v>0</v>
      </c>
      <c r="S50" s="7" t="str">
        <f t="shared" si="6"/>
        <v/>
      </c>
      <c r="T50" s="6" t="str">
        <f t="shared" si="7"/>
        <v/>
      </c>
    </row>
    <row r="51" spans="1:21" ht="40.5" customHeight="1" thickTop="1" thickBot="1" x14ac:dyDescent="0.3">
      <c r="D51" s="68" t="s">
        <v>77</v>
      </c>
      <c r="E51" s="69"/>
      <c r="F51" s="70" t="str">
        <f>IF(AND(T51&gt;(U51/2),Q51=0),ROUNDUP(SUM(S5:S50)*20/U51*10,0)/10,"")</f>
        <v/>
      </c>
      <c r="G51" s="70"/>
      <c r="H51" s="35" t="s">
        <v>62</v>
      </c>
      <c r="K51" s="26" t="str">
        <f>IF(T51&lt;=(U51/2),$B$59,IF(Q51&gt;0,$B$60,""))</f>
        <v>L'ensemble des compétences évaluées doit représenter plus de 50% de points de coefficient !</v>
      </c>
      <c r="Q51" s="28">
        <f>SUM(Q5:Q50)</f>
        <v>1</v>
      </c>
      <c r="T51" s="8">
        <f>SUM(T5:T50)</f>
        <v>19</v>
      </c>
      <c r="U51" s="8">
        <f>SUM(I5:I50)</f>
        <v>44</v>
      </c>
    </row>
    <row r="52" spans="1:21" ht="16.5" thickTop="1" thickBot="1" x14ac:dyDescent="0.3">
      <c r="A52" s="1"/>
    </row>
    <row r="53" spans="1:21" ht="39" customHeight="1" thickTop="1" thickBot="1" x14ac:dyDescent="0.3">
      <c r="D53" s="50" t="s">
        <v>78</v>
      </c>
      <c r="E53" s="51"/>
      <c r="F53" s="52"/>
      <c r="G53" s="52"/>
      <c r="H53" s="36" t="s">
        <v>62</v>
      </c>
    </row>
    <row r="54" spans="1:21" ht="110.25" customHeight="1" thickTop="1" x14ac:dyDescent="0.25">
      <c r="A54" s="63" t="s">
        <v>90</v>
      </c>
      <c r="B54" s="63"/>
      <c r="C54" s="64"/>
      <c r="D54" s="64"/>
      <c r="E54" s="64"/>
      <c r="F54" s="64"/>
      <c r="G54" s="64"/>
      <c r="H54" s="64"/>
      <c r="I54" s="64"/>
    </row>
    <row r="55" spans="1:21" ht="15" customHeight="1" x14ac:dyDescent="0.25">
      <c r="A55" s="37"/>
      <c r="B55" s="37"/>
      <c r="C55" s="38"/>
      <c r="D55" s="38"/>
      <c r="E55" s="38"/>
      <c r="F55" s="38"/>
      <c r="G55" s="38"/>
      <c r="H55" s="38"/>
      <c r="I55" s="38"/>
    </row>
    <row r="56" spans="1:21" ht="129.75" customHeight="1" x14ac:dyDescent="0.25">
      <c r="A56" s="63" t="s">
        <v>91</v>
      </c>
      <c r="B56" s="63"/>
      <c r="C56" s="64"/>
      <c r="D56" s="64"/>
      <c r="E56" s="64"/>
      <c r="F56" s="64"/>
      <c r="G56" s="64"/>
      <c r="H56" s="64"/>
      <c r="I56" s="64"/>
    </row>
    <row r="57" spans="1:21" ht="10.5" hidden="1" customHeight="1" x14ac:dyDescent="0.25">
      <c r="A57" s="1"/>
      <c r="B57" s="4" t="s">
        <v>70</v>
      </c>
      <c r="C57" s="4" t="s">
        <v>72</v>
      </c>
    </row>
    <row r="58" spans="1:21" ht="13.5" hidden="1" customHeight="1" x14ac:dyDescent="0.25">
      <c r="B58" s="3" t="s">
        <v>71</v>
      </c>
      <c r="C58" s="3" t="s">
        <v>76</v>
      </c>
    </row>
    <row r="59" spans="1:21" ht="12.75" hidden="1" customHeight="1" x14ac:dyDescent="0.25">
      <c r="B59" s="3" t="s">
        <v>75</v>
      </c>
    </row>
    <row r="60" spans="1:21" ht="15.75" hidden="1" customHeight="1" x14ac:dyDescent="0.25">
      <c r="B60" s="3" t="s">
        <v>74</v>
      </c>
    </row>
  </sheetData>
  <mergeCells count="37">
    <mergeCell ref="C2:C3"/>
    <mergeCell ref="D2:I2"/>
    <mergeCell ref="K2:K3"/>
    <mergeCell ref="A4:I4"/>
    <mergeCell ref="A5:A8"/>
    <mergeCell ref="B5:B8"/>
    <mergeCell ref="A9:A13"/>
    <mergeCell ref="B9:B13"/>
    <mergeCell ref="A14:A17"/>
    <mergeCell ref="B14:B17"/>
    <mergeCell ref="A2:B3"/>
    <mergeCell ref="A37:A41"/>
    <mergeCell ref="B37:B41"/>
    <mergeCell ref="A18:I18"/>
    <mergeCell ref="A19:A21"/>
    <mergeCell ref="B19:B21"/>
    <mergeCell ref="A22:A25"/>
    <mergeCell ref="B22:B25"/>
    <mergeCell ref="A26:A28"/>
    <mergeCell ref="B26:B28"/>
    <mergeCell ref="A29:A32"/>
    <mergeCell ref="B29:B32"/>
    <mergeCell ref="A33:I33"/>
    <mergeCell ref="A34:A36"/>
    <mergeCell ref="B34:B36"/>
    <mergeCell ref="A54:B54"/>
    <mergeCell ref="C54:I54"/>
    <mergeCell ref="A56:B56"/>
    <mergeCell ref="C56:I56"/>
    <mergeCell ref="A42:A45"/>
    <mergeCell ref="B42:B45"/>
    <mergeCell ref="A46:A50"/>
    <mergeCell ref="B46:B50"/>
    <mergeCell ref="D51:E51"/>
    <mergeCell ref="F51:G51"/>
    <mergeCell ref="D53:E53"/>
    <mergeCell ref="F53:G53"/>
  </mergeCells>
  <conditionalFormatting sqref="D17:H17 C5:J16 D19:H32 D34:H50">
    <cfRule type="expression" dxfId="17" priority="11">
      <formula>NOT(ISBLANK($D5))</formula>
    </cfRule>
  </conditionalFormatting>
  <conditionalFormatting sqref="E5:H17 E19:H32 E34:H50">
    <cfRule type="expression" dxfId="16" priority="9">
      <formula>$Q5=1</formula>
    </cfRule>
    <cfRule type="expression" dxfId="15" priority="10">
      <formula>NOT(ISBLANK(E5))</formula>
    </cfRule>
  </conditionalFormatting>
  <conditionalFormatting sqref="E6:H13">
    <cfRule type="expression" dxfId="14" priority="7">
      <formula>$Q6=1</formula>
    </cfRule>
    <cfRule type="expression" dxfId="13" priority="8">
      <formula>NOT(ISBLANK(E6))</formula>
    </cfRule>
  </conditionalFormatting>
  <conditionalFormatting sqref="E15:H16">
    <cfRule type="expression" dxfId="12" priority="5">
      <formula>$Q15=1</formula>
    </cfRule>
    <cfRule type="expression" dxfId="11" priority="6">
      <formula>NOT(ISBLANK(E15))</formula>
    </cfRule>
  </conditionalFormatting>
  <conditionalFormatting sqref="E16:H16">
    <cfRule type="expression" dxfId="10" priority="3">
      <formula>$Q16=1</formula>
    </cfRule>
    <cfRule type="expression" dxfId="9" priority="4">
      <formula>NOT(ISBLANK(E16))</formula>
    </cfRule>
  </conditionalFormatting>
  <conditionalFormatting sqref="K5:K50">
    <cfRule type="expression" dxfId="8" priority="52">
      <formula>K5=$C$58</formula>
    </cfRule>
    <cfRule type="expression" dxfId="7" priority="53">
      <formula>OR(K5=$B$58,K5=$B$59,K5=$B$60)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2" max="8"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3"/>
  <sheetViews>
    <sheetView zoomScaleNormal="100" workbookViewId="0">
      <pane ySplit="3" topLeftCell="A34" activePane="bottomLeft" state="frozenSplit"/>
      <selection pane="bottomLeft" activeCell="V27" sqref="V27"/>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5.85546875" style="5" hidden="1" customWidth="1"/>
    <col min="17" max="17" width="5.85546875" style="28" hidden="1" customWidth="1"/>
    <col min="18" max="18" width="5.85546875" style="5" hidden="1" customWidth="1"/>
    <col min="19" max="20" width="5.85546875" style="6" hidden="1" customWidth="1"/>
    <col min="21" max="21" width="5.85546875" style="1" hidden="1" customWidth="1"/>
    <col min="22" max="22" width="5.85546875" style="1" customWidth="1"/>
    <col min="23" max="16384" width="11.42578125" style="1"/>
  </cols>
  <sheetData>
    <row r="1" spans="1:20" ht="15.75" thickBot="1" x14ac:dyDescent="0.3"/>
    <row r="2" spans="1:20" ht="23.25" customHeight="1" x14ac:dyDescent="0.25">
      <c r="A2" s="61" t="s">
        <v>27</v>
      </c>
      <c r="B2" s="53"/>
      <c r="C2" s="53" t="s">
        <v>28</v>
      </c>
      <c r="D2" s="65" t="s">
        <v>63</v>
      </c>
      <c r="E2" s="65"/>
      <c r="F2" s="65"/>
      <c r="G2" s="65"/>
      <c r="H2" s="65"/>
      <c r="I2" s="66"/>
      <c r="J2" s="31"/>
      <c r="K2" s="49" t="s">
        <v>79</v>
      </c>
    </row>
    <row r="3" spans="1:20" ht="15" customHeight="1" thickBot="1" x14ac:dyDescent="0.3">
      <c r="A3" s="62"/>
      <c r="B3" s="54"/>
      <c r="C3" s="54"/>
      <c r="D3" s="23" t="s">
        <v>29</v>
      </c>
      <c r="E3" s="24">
        <v>0</v>
      </c>
      <c r="F3" s="24">
        <v>1</v>
      </c>
      <c r="G3" s="24">
        <v>2</v>
      </c>
      <c r="H3" s="24">
        <v>3</v>
      </c>
      <c r="I3" s="25" t="s">
        <v>30</v>
      </c>
      <c r="J3" s="32"/>
      <c r="K3" s="49"/>
      <c r="L3" s="5" t="s">
        <v>66</v>
      </c>
      <c r="Q3" s="28" t="s">
        <v>65</v>
      </c>
      <c r="R3" s="5" t="s">
        <v>73</v>
      </c>
      <c r="S3" s="7" t="s">
        <v>68</v>
      </c>
      <c r="T3" s="6" t="s">
        <v>69</v>
      </c>
    </row>
    <row r="4" spans="1:20" ht="30" customHeight="1" thickBot="1" x14ac:dyDescent="0.3">
      <c r="A4" s="67" t="s">
        <v>219</v>
      </c>
      <c r="B4" s="67"/>
      <c r="C4" s="67"/>
      <c r="D4" s="67"/>
      <c r="E4" s="67"/>
      <c r="F4" s="67"/>
      <c r="G4" s="67"/>
      <c r="H4" s="67"/>
      <c r="I4" s="67"/>
      <c r="J4" s="33"/>
      <c r="S4" s="7"/>
    </row>
    <row r="5" spans="1:20" ht="51" customHeight="1" x14ac:dyDescent="0.25">
      <c r="A5" s="55" t="s">
        <v>220</v>
      </c>
      <c r="B5" s="58" t="s">
        <v>221</v>
      </c>
      <c r="C5" s="12" t="s">
        <v>224</v>
      </c>
      <c r="D5" s="13"/>
      <c r="E5" s="13"/>
      <c r="F5" s="13"/>
      <c r="G5" s="13"/>
      <c r="H5" s="14"/>
      <c r="I5" s="20">
        <v>1</v>
      </c>
      <c r="J5" s="32"/>
      <c r="K5" s="27" t="str">
        <f t="shared" ref="K5:K11" si="0">IF(Q5&gt;0,$B$48,IF(AND(R5=0,L5&gt;0),$C$48,""))</f>
        <v>Si la compétence doit être évaluée (case "non" vide), alors une case d'évaluation doit être cochée.</v>
      </c>
      <c r="L5" s="6">
        <f>IF(ISBLANK(D5),1,0)</f>
        <v>1</v>
      </c>
      <c r="M5" s="6" t="str">
        <f>IF(ISBLANK(E5),"",E$3)</f>
        <v/>
      </c>
      <c r="N5" s="6" t="str">
        <f t="shared" ref="N5:P12"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6"/>
      <c r="B6" s="59"/>
      <c r="C6" s="9" t="s">
        <v>225</v>
      </c>
      <c r="D6" s="10"/>
      <c r="E6" s="10"/>
      <c r="F6" s="10"/>
      <c r="G6" s="10" t="s">
        <v>64</v>
      </c>
      <c r="H6" s="15"/>
      <c r="I6" s="21">
        <v>1</v>
      </c>
      <c r="J6" s="32"/>
      <c r="K6" s="27" t="str">
        <f t="shared" si="0"/>
        <v/>
      </c>
      <c r="L6" s="6">
        <f t="shared" ref="L6:L40" si="2">IF(ISBLANK(D6),1,0)</f>
        <v>1</v>
      </c>
      <c r="M6" s="6" t="str">
        <f t="shared" ref="M6:P40" si="3">IF(ISBLANK(E6),"",E$3)</f>
        <v/>
      </c>
      <c r="N6" s="6" t="str">
        <f t="shared" si="1"/>
        <v/>
      </c>
      <c r="O6" s="6">
        <f t="shared" si="1"/>
        <v>2</v>
      </c>
      <c r="P6" s="6" t="str">
        <f t="shared" si="1"/>
        <v/>
      </c>
      <c r="Q6" s="29">
        <f t="shared" ref="Q6:Q40" si="4">IF(COUNTA(E6:H6)&gt;1,1,0)</f>
        <v>0</v>
      </c>
      <c r="R6" s="6">
        <f t="shared" ref="R6:R40" si="5">IF(COUNTA(E6:H6)=0,0,1)</f>
        <v>1</v>
      </c>
      <c r="S6" s="7">
        <f t="shared" ref="S6:S40" si="6">IF(L6*(1-Q6)*R6=0,"",SUM(M6:P6)*I6)</f>
        <v>2</v>
      </c>
      <c r="T6" s="6">
        <f t="shared" ref="T6:T40" si="7">IF(S6="","",I6)</f>
        <v>1</v>
      </c>
    </row>
    <row r="7" spans="1:20" ht="47.25" customHeight="1" x14ac:dyDescent="0.25">
      <c r="A7" s="56"/>
      <c r="B7" s="59"/>
      <c r="C7" s="9" t="s">
        <v>226</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7.5" customHeight="1" thickBot="1" x14ac:dyDescent="0.3">
      <c r="A8" s="80"/>
      <c r="B8" s="81"/>
      <c r="C8" s="42" t="s">
        <v>227</v>
      </c>
      <c r="D8" s="19"/>
      <c r="E8" s="19"/>
      <c r="F8" s="19"/>
      <c r="G8" s="10"/>
      <c r="H8" s="18"/>
      <c r="I8" s="22">
        <v>1</v>
      </c>
      <c r="J8" s="32"/>
      <c r="K8" s="27" t="str">
        <f t="shared" si="0"/>
        <v>Si la compétence doit être évaluée (case "non" vide), alors une case d'évaluation doit être cochée.</v>
      </c>
      <c r="L8" s="6">
        <f t="shared" ref="L8" si="8">IF(ISBLANK(D8),1,0)</f>
        <v>1</v>
      </c>
      <c r="M8" s="6" t="str">
        <f t="shared" ref="M8" si="9">IF(ISBLANK(E8),"",E$3)</f>
        <v/>
      </c>
      <c r="N8" s="6" t="str">
        <f t="shared" ref="N8" si="10">IF(ISBLANK(F8),"",F$3)</f>
        <v/>
      </c>
      <c r="O8" s="6" t="str">
        <f t="shared" ref="O8" si="11">IF(ISBLANK(G8),"",G$3)</f>
        <v/>
      </c>
      <c r="P8" s="6" t="str">
        <f t="shared" ref="P8" si="12">IF(ISBLANK(H8),"",H$3)</f>
        <v/>
      </c>
      <c r="Q8" s="29">
        <f t="shared" ref="Q8" si="13">IF(COUNTA(E8:H8)&gt;1,1,0)</f>
        <v>0</v>
      </c>
      <c r="R8" s="6">
        <f t="shared" ref="R8" si="14">IF(COUNTA(E8:H8)=0,0,1)</f>
        <v>0</v>
      </c>
      <c r="S8" s="7" t="str">
        <f t="shared" ref="S8" si="15">IF(L8*(1-Q8)*R8=0,"",SUM(M8:P8)*I8)</f>
        <v/>
      </c>
      <c r="T8" s="6" t="str">
        <f t="shared" ref="T8" si="16">IF(S8="","",I8)</f>
        <v/>
      </c>
    </row>
    <row r="9" spans="1:20" ht="30.75" customHeight="1" thickBot="1" x14ac:dyDescent="0.3">
      <c r="A9" s="57"/>
      <c r="B9" s="60"/>
      <c r="C9" s="16" t="s">
        <v>228</v>
      </c>
      <c r="D9" s="17"/>
      <c r="E9" s="17"/>
      <c r="F9" s="17" t="s">
        <v>67</v>
      </c>
      <c r="G9" s="17" t="s">
        <v>80</v>
      </c>
      <c r="H9" s="18"/>
      <c r="I9" s="22">
        <v>1</v>
      </c>
      <c r="J9" s="32"/>
      <c r="K9" s="27" t="str">
        <f t="shared" si="0"/>
        <v>Seule UNE case d'évaluation peut être cochée</v>
      </c>
      <c r="L9" s="6">
        <f t="shared" si="2"/>
        <v>1</v>
      </c>
      <c r="M9" s="6" t="str">
        <f t="shared" si="3"/>
        <v/>
      </c>
      <c r="N9" s="6">
        <f t="shared" si="1"/>
        <v>1</v>
      </c>
      <c r="O9" s="6">
        <f t="shared" si="1"/>
        <v>2</v>
      </c>
      <c r="P9" s="6" t="str">
        <f t="shared" si="1"/>
        <v/>
      </c>
      <c r="Q9" s="29">
        <f t="shared" si="4"/>
        <v>1</v>
      </c>
      <c r="R9" s="6">
        <f t="shared" si="5"/>
        <v>1</v>
      </c>
      <c r="S9" s="7" t="str">
        <f t="shared" si="6"/>
        <v/>
      </c>
      <c r="T9" s="6" t="str">
        <f t="shared" si="7"/>
        <v/>
      </c>
    </row>
    <row r="10" spans="1:20" ht="30.75" customHeight="1" x14ac:dyDescent="0.25">
      <c r="A10" s="55" t="s">
        <v>223</v>
      </c>
      <c r="B10" s="58" t="s">
        <v>222</v>
      </c>
      <c r="C10" s="12" t="s">
        <v>229</v>
      </c>
      <c r="D10" s="13"/>
      <c r="E10" s="13"/>
      <c r="F10" s="13"/>
      <c r="G10" s="13" t="s">
        <v>64</v>
      </c>
      <c r="H10" s="14"/>
      <c r="I10" s="20">
        <v>1</v>
      </c>
      <c r="J10" s="32"/>
      <c r="K10" s="27" t="str">
        <f t="shared" si="0"/>
        <v/>
      </c>
      <c r="L10" s="6">
        <f t="shared" si="2"/>
        <v>1</v>
      </c>
      <c r="M10" s="6" t="str">
        <f t="shared" si="3"/>
        <v/>
      </c>
      <c r="N10" s="6" t="str">
        <f t="shared" si="1"/>
        <v/>
      </c>
      <c r="O10" s="6">
        <f t="shared" si="1"/>
        <v>2</v>
      </c>
      <c r="P10" s="6" t="str">
        <f t="shared" si="1"/>
        <v/>
      </c>
      <c r="Q10" s="29">
        <f t="shared" si="4"/>
        <v>0</v>
      </c>
      <c r="R10" s="6">
        <f t="shared" si="5"/>
        <v>1</v>
      </c>
      <c r="S10" s="7">
        <f t="shared" si="6"/>
        <v>2</v>
      </c>
      <c r="T10" s="6">
        <f t="shared" si="7"/>
        <v>1</v>
      </c>
    </row>
    <row r="11" spans="1:20" ht="30.75" customHeight="1" x14ac:dyDescent="0.25">
      <c r="A11" s="56"/>
      <c r="B11" s="59"/>
      <c r="C11" s="9" t="s">
        <v>230</v>
      </c>
      <c r="D11" s="10" t="s">
        <v>64</v>
      </c>
      <c r="E11" s="10"/>
      <c r="F11" s="10"/>
      <c r="G11" s="10"/>
      <c r="H11" s="15" t="s">
        <v>64</v>
      </c>
      <c r="I11" s="21">
        <v>1</v>
      </c>
      <c r="J11" s="32"/>
      <c r="K11" s="27" t="str">
        <f t="shared" si="0"/>
        <v/>
      </c>
      <c r="L11" s="6">
        <f t="shared" si="2"/>
        <v>0</v>
      </c>
      <c r="M11" s="6" t="str">
        <f t="shared" si="3"/>
        <v/>
      </c>
      <c r="N11" s="6" t="str">
        <f t="shared" si="1"/>
        <v/>
      </c>
      <c r="O11" s="6" t="str">
        <f t="shared" si="1"/>
        <v/>
      </c>
      <c r="P11" s="6">
        <f t="shared" si="1"/>
        <v>3</v>
      </c>
      <c r="Q11" s="29">
        <f t="shared" si="4"/>
        <v>0</v>
      </c>
      <c r="R11" s="6">
        <f t="shared" si="5"/>
        <v>1</v>
      </c>
      <c r="S11" s="7" t="str">
        <f t="shared" si="6"/>
        <v/>
      </c>
      <c r="T11" s="6" t="str">
        <f t="shared" si="7"/>
        <v/>
      </c>
    </row>
    <row r="12" spans="1:20" ht="30.75" customHeight="1" x14ac:dyDescent="0.25">
      <c r="A12" s="56"/>
      <c r="B12" s="59"/>
      <c r="C12" s="9" t="s">
        <v>231</v>
      </c>
      <c r="D12" s="10"/>
      <c r="E12" s="10"/>
      <c r="F12" s="10" t="s">
        <v>64</v>
      </c>
      <c r="G12" s="10"/>
      <c r="H12" s="15"/>
      <c r="I12" s="21">
        <v>1</v>
      </c>
      <c r="J12" s="32"/>
      <c r="L12" s="6">
        <f t="shared" si="2"/>
        <v>1</v>
      </c>
      <c r="M12" s="6" t="str">
        <f t="shared" si="3"/>
        <v/>
      </c>
      <c r="N12" s="6">
        <f t="shared" si="1"/>
        <v>1</v>
      </c>
      <c r="O12" s="6" t="str">
        <f t="shared" si="1"/>
        <v/>
      </c>
      <c r="P12" s="6" t="str">
        <f t="shared" si="1"/>
        <v/>
      </c>
      <c r="Q12" s="29">
        <f t="shared" si="4"/>
        <v>0</v>
      </c>
      <c r="R12" s="6">
        <f t="shared" si="5"/>
        <v>1</v>
      </c>
      <c r="S12" s="7">
        <f t="shared" si="6"/>
        <v>1</v>
      </c>
      <c r="T12" s="6">
        <f t="shared" si="7"/>
        <v>1</v>
      </c>
    </row>
    <row r="13" spans="1:20" ht="30.75" customHeight="1" thickBot="1" x14ac:dyDescent="0.3">
      <c r="A13" s="67" t="s">
        <v>232</v>
      </c>
      <c r="B13" s="67"/>
      <c r="C13" s="67"/>
      <c r="D13" s="67"/>
      <c r="E13" s="67"/>
      <c r="F13" s="67"/>
      <c r="G13" s="67"/>
      <c r="H13" s="67"/>
      <c r="I13" s="67"/>
      <c r="J13" s="33"/>
      <c r="L13" s="6">
        <f t="shared" si="2"/>
        <v>1</v>
      </c>
      <c r="M13" s="6" t="str">
        <f t="shared" si="3"/>
        <v/>
      </c>
      <c r="N13" s="6" t="str">
        <f t="shared" si="3"/>
        <v/>
      </c>
      <c r="O13" s="6" t="str">
        <f t="shared" si="3"/>
        <v/>
      </c>
      <c r="P13" s="6" t="str">
        <f t="shared" si="3"/>
        <v/>
      </c>
      <c r="Q13" s="29">
        <f t="shared" si="4"/>
        <v>0</v>
      </c>
      <c r="R13" s="6">
        <f t="shared" si="5"/>
        <v>0</v>
      </c>
      <c r="S13" s="7" t="str">
        <f t="shared" si="6"/>
        <v/>
      </c>
      <c r="T13" s="6" t="str">
        <f t="shared" si="7"/>
        <v/>
      </c>
    </row>
    <row r="14" spans="1:20" ht="30.75" customHeight="1" x14ac:dyDescent="0.25">
      <c r="A14" s="55" t="s">
        <v>233</v>
      </c>
      <c r="B14" s="58" t="s">
        <v>235</v>
      </c>
      <c r="C14" s="12" t="s">
        <v>237</v>
      </c>
      <c r="D14" s="13"/>
      <c r="E14" s="13"/>
      <c r="F14" s="13"/>
      <c r="G14" s="13"/>
      <c r="H14" s="14"/>
      <c r="I14" s="20">
        <v>1</v>
      </c>
      <c r="J14" s="32"/>
      <c r="K14" s="27" t="str">
        <f t="shared" ref="K14:K22" si="17">IF(Q14&gt;0,$B$48,IF(AND(R14=0,L14&gt;0),$C$48,""))</f>
        <v>Si la compétence doit être évaluée (case "non" vide), alors une case d'évaluation doit être cochée.</v>
      </c>
      <c r="L14" s="6">
        <f t="shared" si="2"/>
        <v>1</v>
      </c>
      <c r="M14" s="6" t="str">
        <f t="shared" si="3"/>
        <v/>
      </c>
      <c r="N14" s="6" t="str">
        <f t="shared" si="3"/>
        <v/>
      </c>
      <c r="O14" s="6" t="str">
        <f t="shared" si="3"/>
        <v/>
      </c>
      <c r="P14" s="6" t="str">
        <f t="shared" si="3"/>
        <v/>
      </c>
      <c r="Q14" s="29">
        <f t="shared" si="4"/>
        <v>0</v>
      </c>
      <c r="R14" s="6">
        <f t="shared" si="5"/>
        <v>0</v>
      </c>
      <c r="S14" s="7" t="str">
        <f t="shared" si="6"/>
        <v/>
      </c>
      <c r="T14" s="6" t="str">
        <f t="shared" si="7"/>
        <v/>
      </c>
    </row>
    <row r="15" spans="1:20" ht="30.75" customHeight="1" x14ac:dyDescent="0.25">
      <c r="A15" s="56"/>
      <c r="B15" s="59"/>
      <c r="C15" s="9" t="s">
        <v>238</v>
      </c>
      <c r="D15" s="10"/>
      <c r="E15" s="10"/>
      <c r="F15" s="10"/>
      <c r="G15" s="10"/>
      <c r="H15" s="15"/>
      <c r="I15" s="21">
        <v>1</v>
      </c>
      <c r="J15" s="32"/>
      <c r="K15" s="27" t="str">
        <f t="shared" si="17"/>
        <v>Si la compétence doit être évaluée (case "non" vide), alors une case d'évaluation doit être cochée.</v>
      </c>
      <c r="L15" s="6">
        <f t="shared" si="2"/>
        <v>1</v>
      </c>
      <c r="M15" s="6" t="str">
        <f t="shared" si="3"/>
        <v/>
      </c>
      <c r="N15" s="6" t="str">
        <f t="shared" si="3"/>
        <v/>
      </c>
      <c r="O15" s="6" t="str">
        <f t="shared" si="3"/>
        <v/>
      </c>
      <c r="P15" s="6" t="str">
        <f t="shared" si="3"/>
        <v/>
      </c>
      <c r="Q15" s="29">
        <f t="shared" si="4"/>
        <v>0</v>
      </c>
      <c r="R15" s="6">
        <f t="shared" si="5"/>
        <v>0</v>
      </c>
      <c r="S15" s="7" t="str">
        <f t="shared" si="6"/>
        <v/>
      </c>
      <c r="T15" s="6" t="str">
        <f t="shared" si="7"/>
        <v/>
      </c>
    </row>
    <row r="16" spans="1:20" ht="30.75" customHeight="1" x14ac:dyDescent="0.25">
      <c r="A16" s="80"/>
      <c r="B16" s="81"/>
      <c r="C16" s="42" t="s">
        <v>239</v>
      </c>
      <c r="D16" s="19"/>
      <c r="E16" s="19"/>
      <c r="F16" s="19"/>
      <c r="G16" s="19"/>
      <c r="H16" s="34"/>
      <c r="I16" s="43"/>
      <c r="J16" s="32"/>
      <c r="K16" s="27" t="str">
        <f t="shared" si="17"/>
        <v>Si la compétence doit être évaluée (case "non" vide), alors une case d'évaluation doit être cochée.</v>
      </c>
      <c r="L16" s="6">
        <f t="shared" si="2"/>
        <v>1</v>
      </c>
      <c r="M16" s="6"/>
      <c r="N16" s="6"/>
      <c r="O16" s="6"/>
      <c r="P16" s="6"/>
      <c r="Q16" s="29"/>
      <c r="R16" s="6"/>
      <c r="S16" s="7"/>
    </row>
    <row r="17" spans="1:20" ht="30.75" customHeight="1" thickBot="1" x14ac:dyDescent="0.3">
      <c r="A17" s="57"/>
      <c r="B17" s="60"/>
      <c r="C17" s="16" t="s">
        <v>240</v>
      </c>
      <c r="D17" s="17"/>
      <c r="E17" s="17"/>
      <c r="F17" s="17"/>
      <c r="G17" s="17"/>
      <c r="H17" s="18"/>
      <c r="I17" s="22">
        <v>1</v>
      </c>
      <c r="J17" s="32"/>
      <c r="K17" s="27" t="str">
        <f t="shared" si="17"/>
        <v>Si la compétence doit être évaluée (case "non" vide), alors une case d'évaluation doit être cochée.</v>
      </c>
      <c r="L17" s="6">
        <f t="shared" si="2"/>
        <v>1</v>
      </c>
      <c r="M17" s="6" t="str">
        <f t="shared" si="3"/>
        <v/>
      </c>
      <c r="N17" s="6" t="str">
        <f t="shared" si="3"/>
        <v/>
      </c>
      <c r="O17" s="6" t="str">
        <f t="shared" si="3"/>
        <v/>
      </c>
      <c r="P17" s="6" t="str">
        <f t="shared" si="3"/>
        <v/>
      </c>
      <c r="Q17" s="29">
        <f t="shared" si="4"/>
        <v>0</v>
      </c>
      <c r="R17" s="6">
        <f t="shared" si="5"/>
        <v>0</v>
      </c>
      <c r="S17" s="7" t="str">
        <f t="shared" si="6"/>
        <v/>
      </c>
      <c r="T17" s="6" t="str">
        <f t="shared" si="7"/>
        <v/>
      </c>
    </row>
    <row r="18" spans="1:20" ht="30.75" customHeight="1" x14ac:dyDescent="0.25">
      <c r="A18" s="55" t="s">
        <v>234</v>
      </c>
      <c r="B18" s="58" t="s">
        <v>236</v>
      </c>
      <c r="C18" s="12" t="s">
        <v>241</v>
      </c>
      <c r="D18" s="13"/>
      <c r="E18" s="13"/>
      <c r="F18" s="13"/>
      <c r="G18" s="13"/>
      <c r="H18" s="14"/>
      <c r="I18" s="20">
        <v>1</v>
      </c>
      <c r="J18" s="32"/>
      <c r="K18" s="27" t="str">
        <f t="shared" si="17"/>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x14ac:dyDescent="0.25">
      <c r="A19" s="56"/>
      <c r="B19" s="59"/>
      <c r="C19" s="9" t="s">
        <v>242</v>
      </c>
      <c r="D19" s="10"/>
      <c r="E19" s="10"/>
      <c r="F19" s="10" t="s">
        <v>64</v>
      </c>
      <c r="G19" s="10"/>
      <c r="H19" s="15"/>
      <c r="I19" s="21">
        <v>1</v>
      </c>
      <c r="J19" s="32"/>
      <c r="K19" s="27" t="str">
        <f t="shared" si="17"/>
        <v/>
      </c>
      <c r="L19" s="6">
        <f t="shared" si="2"/>
        <v>1</v>
      </c>
      <c r="M19" s="6" t="str">
        <f t="shared" si="3"/>
        <v/>
      </c>
      <c r="N19" s="6">
        <f t="shared" si="3"/>
        <v>1</v>
      </c>
      <c r="O19" s="6" t="str">
        <f t="shared" si="3"/>
        <v/>
      </c>
      <c r="P19" s="6" t="str">
        <f t="shared" si="3"/>
        <v/>
      </c>
      <c r="Q19" s="29">
        <f t="shared" si="4"/>
        <v>0</v>
      </c>
      <c r="R19" s="6">
        <f t="shared" si="5"/>
        <v>1</v>
      </c>
      <c r="S19" s="7">
        <f t="shared" si="6"/>
        <v>1</v>
      </c>
      <c r="T19" s="6">
        <f t="shared" si="7"/>
        <v>1</v>
      </c>
    </row>
    <row r="20" spans="1:20" ht="30.75" customHeight="1" x14ac:dyDescent="0.25">
      <c r="A20" s="56"/>
      <c r="B20" s="59"/>
      <c r="C20" s="9" t="s">
        <v>243</v>
      </c>
      <c r="D20" s="10"/>
      <c r="E20" s="10"/>
      <c r="F20" s="10"/>
      <c r="G20" s="10"/>
      <c r="H20" s="15"/>
      <c r="I20" s="21">
        <v>1</v>
      </c>
      <c r="J20" s="32"/>
      <c r="K20" s="27" t="str">
        <f t="shared" si="17"/>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x14ac:dyDescent="0.25">
      <c r="A21" s="80"/>
      <c r="B21" s="81"/>
      <c r="C21" s="42" t="s">
        <v>244</v>
      </c>
      <c r="D21" s="19"/>
      <c r="E21" s="19"/>
      <c r="F21" s="19"/>
      <c r="G21" s="19"/>
      <c r="H21" s="34"/>
      <c r="I21" s="21">
        <v>1</v>
      </c>
      <c r="J21" s="32"/>
      <c r="K21" s="27" t="str">
        <f t="shared" si="17"/>
        <v>Si la compétence doit être évaluée (case "non" vide), alors une case d'évaluation doit être cochée.</v>
      </c>
      <c r="L21" s="6">
        <f t="shared" ref="L21" si="18">IF(ISBLANK(D21),1,0)</f>
        <v>1</v>
      </c>
      <c r="M21" s="6" t="str">
        <f t="shared" ref="M21" si="19">IF(ISBLANK(E21),"",E$3)</f>
        <v/>
      </c>
      <c r="N21" s="6" t="str">
        <f t="shared" ref="N21" si="20">IF(ISBLANK(F21),"",F$3)</f>
        <v/>
      </c>
      <c r="O21" s="6" t="str">
        <f t="shared" ref="O21" si="21">IF(ISBLANK(G21),"",G$3)</f>
        <v/>
      </c>
      <c r="P21" s="6" t="str">
        <f t="shared" ref="P21" si="22">IF(ISBLANK(H21),"",H$3)</f>
        <v/>
      </c>
      <c r="Q21" s="29">
        <f t="shared" ref="Q21" si="23">IF(COUNTA(E21:H21)&gt;1,1,0)</f>
        <v>0</v>
      </c>
      <c r="R21" s="6">
        <f t="shared" ref="R21" si="24">IF(COUNTA(E21:H21)=0,0,1)</f>
        <v>0</v>
      </c>
      <c r="S21" s="7" t="str">
        <f t="shared" ref="S21" si="25">IF(L21*(1-Q21)*R21=0,"",SUM(M21:P21)*I21)</f>
        <v/>
      </c>
      <c r="T21" s="6" t="str">
        <f t="shared" ref="T21" si="26">IF(S21="","",I21)</f>
        <v/>
      </c>
    </row>
    <row r="22" spans="1:20" ht="30.75" customHeight="1" thickBot="1" x14ac:dyDescent="0.3">
      <c r="A22" s="57"/>
      <c r="B22" s="60"/>
      <c r="C22" s="16" t="s">
        <v>245</v>
      </c>
      <c r="D22" s="17"/>
      <c r="E22" s="17"/>
      <c r="F22" s="17"/>
      <c r="G22" s="17" t="s">
        <v>64</v>
      </c>
      <c r="H22" s="18"/>
      <c r="I22" s="22">
        <v>1</v>
      </c>
      <c r="J22" s="32"/>
      <c r="K22" s="27" t="str">
        <f t="shared" si="17"/>
        <v/>
      </c>
      <c r="L22" s="6">
        <f t="shared" si="2"/>
        <v>1</v>
      </c>
      <c r="M22" s="6" t="str">
        <f t="shared" si="3"/>
        <v/>
      </c>
      <c r="N22" s="6" t="str">
        <f t="shared" si="3"/>
        <v/>
      </c>
      <c r="O22" s="6">
        <f t="shared" si="3"/>
        <v>2</v>
      </c>
      <c r="P22" s="6" t="str">
        <f t="shared" si="3"/>
        <v/>
      </c>
      <c r="Q22" s="29">
        <f t="shared" si="4"/>
        <v>0</v>
      </c>
      <c r="R22" s="6">
        <f t="shared" si="5"/>
        <v>1</v>
      </c>
      <c r="S22" s="7">
        <f t="shared" si="6"/>
        <v>2</v>
      </c>
      <c r="T22" s="6">
        <f t="shared" si="7"/>
        <v>1</v>
      </c>
    </row>
    <row r="23" spans="1:20" ht="30.75" customHeight="1" thickBot="1" x14ac:dyDescent="0.3">
      <c r="A23" s="75" t="s">
        <v>246</v>
      </c>
      <c r="B23" s="76"/>
      <c r="C23" s="76"/>
      <c r="D23" s="76"/>
      <c r="E23" s="76"/>
      <c r="F23" s="76"/>
      <c r="G23" s="76"/>
      <c r="H23" s="76"/>
      <c r="I23" s="77"/>
      <c r="J23" s="32"/>
      <c r="L23" s="6">
        <f t="shared" ref="L23" si="27">IF(ISBLANK(D23),1,0)</f>
        <v>1</v>
      </c>
      <c r="M23" s="6" t="str">
        <f t="shared" ref="M23" si="28">IF(ISBLANK(E23),"",E$3)</f>
        <v/>
      </c>
      <c r="N23" s="6" t="str">
        <f t="shared" ref="N23" si="29">IF(ISBLANK(F23),"",F$3)</f>
        <v/>
      </c>
      <c r="O23" s="6" t="str">
        <f t="shared" ref="O23" si="30">IF(ISBLANK(G23),"",G$3)</f>
        <v/>
      </c>
      <c r="P23" s="6" t="str">
        <f t="shared" ref="P23" si="31">IF(ISBLANK(H23),"",H$3)</f>
        <v/>
      </c>
      <c r="Q23" s="29">
        <f t="shared" ref="Q23" si="32">IF(COUNTA(E23:H23)&gt;1,1,0)</f>
        <v>0</v>
      </c>
      <c r="R23" s="6">
        <f t="shared" ref="R23" si="33">IF(COUNTA(E23:H23)=0,0,1)</f>
        <v>0</v>
      </c>
      <c r="S23" s="7" t="str">
        <f t="shared" ref="S23" si="34">IF(L23*(1-Q23)*R23=0,"",SUM(M23:P23)*I23)</f>
        <v/>
      </c>
      <c r="T23" s="6" t="str">
        <f t="shared" ref="T23" si="35">IF(S23="","",I23)</f>
        <v/>
      </c>
    </row>
    <row r="24" spans="1:20" ht="30.75" customHeight="1" x14ac:dyDescent="0.25">
      <c r="A24" s="55" t="s">
        <v>247</v>
      </c>
      <c r="B24" s="58" t="s">
        <v>250</v>
      </c>
      <c r="C24" s="12" t="s">
        <v>253</v>
      </c>
      <c r="D24" s="13"/>
      <c r="E24" s="13"/>
      <c r="F24" s="13"/>
      <c r="G24" s="13"/>
      <c r="H24" s="14"/>
      <c r="I24" s="20">
        <v>1</v>
      </c>
      <c r="J24" s="32"/>
      <c r="K24" s="27" t="str">
        <f t="shared" ref="K24:K40" si="36">IF(Q24&gt;0,$B$48,IF(AND(R24=0,L24&gt;0),$C$48,""))</f>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x14ac:dyDescent="0.25">
      <c r="A25" s="71"/>
      <c r="B25" s="72"/>
      <c r="C25" s="9" t="s">
        <v>254</v>
      </c>
      <c r="D25" s="10"/>
      <c r="E25" s="10"/>
      <c r="F25" s="10"/>
      <c r="G25" s="10"/>
      <c r="H25" s="15"/>
      <c r="I25" s="21">
        <v>1</v>
      </c>
      <c r="J25" s="32"/>
      <c r="K25" s="27" t="str">
        <f t="shared" si="36"/>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thickBot="1" x14ac:dyDescent="0.3">
      <c r="A26" s="57"/>
      <c r="B26" s="60"/>
      <c r="C26" s="16" t="s">
        <v>255</v>
      </c>
      <c r="D26" s="17"/>
      <c r="E26" s="17"/>
      <c r="F26" s="17"/>
      <c r="G26" s="17"/>
      <c r="H26" s="18"/>
      <c r="I26" s="22">
        <v>1</v>
      </c>
      <c r="J26" s="32"/>
      <c r="K26" s="27" t="str">
        <f t="shared" si="36"/>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thickBot="1" x14ac:dyDescent="0.3">
      <c r="A27" s="78" t="s">
        <v>248</v>
      </c>
      <c r="B27" s="79" t="s">
        <v>251</v>
      </c>
      <c r="C27" s="44" t="s">
        <v>256</v>
      </c>
      <c r="D27" s="45"/>
      <c r="E27" s="45"/>
      <c r="F27" s="45"/>
      <c r="G27" s="45"/>
      <c r="H27" s="46"/>
      <c r="I27" s="22">
        <v>1</v>
      </c>
      <c r="J27" s="32"/>
      <c r="K27" s="27" t="str">
        <f t="shared" si="36"/>
        <v>Si la compétence doit être évaluée (case "non" vide), alors une case d'évaluation doit être cochée.</v>
      </c>
      <c r="L27" s="6">
        <f t="shared" ref="L27:L28" si="37">IF(ISBLANK(D27),1,0)</f>
        <v>1</v>
      </c>
      <c r="M27" s="6" t="str">
        <f t="shared" ref="M27:M28" si="38">IF(ISBLANK(E27),"",E$3)</f>
        <v/>
      </c>
      <c r="N27" s="6" t="str">
        <f t="shared" ref="N27:N28" si="39">IF(ISBLANK(F27),"",F$3)</f>
        <v/>
      </c>
      <c r="O27" s="6" t="str">
        <f t="shared" ref="O27:O28" si="40">IF(ISBLANK(G27),"",G$3)</f>
        <v/>
      </c>
      <c r="P27" s="6" t="str">
        <f t="shared" ref="P27:P28" si="41">IF(ISBLANK(H27),"",H$3)</f>
        <v/>
      </c>
      <c r="Q27" s="29">
        <f t="shared" ref="Q27:Q28" si="42">IF(COUNTA(E27:H27)&gt;1,1,0)</f>
        <v>0</v>
      </c>
      <c r="R27" s="6">
        <f t="shared" ref="R27:R28" si="43">IF(COUNTA(E27:H27)=0,0,1)</f>
        <v>0</v>
      </c>
      <c r="S27" s="7" t="str">
        <f t="shared" ref="S27:S28" si="44">IF(L27*(1-Q27)*R27=0,"",SUM(M27:P27)*I27)</f>
        <v/>
      </c>
      <c r="T27" s="6" t="str">
        <f t="shared" ref="T27:T28" si="45">IF(S27="","",I27)</f>
        <v/>
      </c>
    </row>
    <row r="28" spans="1:20" ht="30.75" customHeight="1" thickBot="1" x14ac:dyDescent="0.3">
      <c r="A28" s="73"/>
      <c r="B28" s="74"/>
      <c r="C28" s="44" t="s">
        <v>257</v>
      </c>
      <c r="D28" s="45"/>
      <c r="E28" s="45"/>
      <c r="F28" s="45"/>
      <c r="G28" s="45"/>
      <c r="H28" s="46"/>
      <c r="I28" s="22">
        <v>1</v>
      </c>
      <c r="J28" s="32"/>
      <c r="K28" s="27" t="str">
        <f t="shared" si="36"/>
        <v>Si la compétence doit être évaluée (case "non" vide), alors une case d'évaluation doit être cochée.</v>
      </c>
      <c r="L28" s="6">
        <f t="shared" si="37"/>
        <v>1</v>
      </c>
      <c r="M28" s="6" t="str">
        <f t="shared" si="38"/>
        <v/>
      </c>
      <c r="N28" s="6" t="str">
        <f t="shared" si="39"/>
        <v/>
      </c>
      <c r="O28" s="6" t="str">
        <f t="shared" si="40"/>
        <v/>
      </c>
      <c r="P28" s="6" t="str">
        <f t="shared" si="41"/>
        <v/>
      </c>
      <c r="Q28" s="29">
        <f t="shared" si="42"/>
        <v>0</v>
      </c>
      <c r="R28" s="6">
        <f t="shared" si="43"/>
        <v>0</v>
      </c>
      <c r="S28" s="7" t="str">
        <f t="shared" si="44"/>
        <v/>
      </c>
      <c r="T28" s="6" t="str">
        <f t="shared" si="45"/>
        <v/>
      </c>
    </row>
    <row r="29" spans="1:20" ht="30.75" customHeight="1" thickBot="1" x14ac:dyDescent="0.3">
      <c r="A29" s="73"/>
      <c r="B29" s="74"/>
      <c r="C29" s="44" t="s">
        <v>258</v>
      </c>
      <c r="D29" s="45"/>
      <c r="E29" s="45"/>
      <c r="F29" s="45"/>
      <c r="G29" s="45"/>
      <c r="H29" s="46"/>
      <c r="I29" s="22">
        <v>1</v>
      </c>
      <c r="J29" s="32"/>
      <c r="K29" s="27" t="str">
        <f t="shared" si="36"/>
        <v>Si la compétence doit être évaluée (case "non" vide), alors une case d'évaluation doit être cochée.</v>
      </c>
      <c r="L29" s="6">
        <f t="shared" ref="L29" si="46">IF(ISBLANK(D29),1,0)</f>
        <v>1</v>
      </c>
      <c r="M29" s="6" t="str">
        <f t="shared" ref="M29" si="47">IF(ISBLANK(E29),"",E$3)</f>
        <v/>
      </c>
      <c r="N29" s="6" t="str">
        <f t="shared" ref="N29" si="48">IF(ISBLANK(F29),"",F$3)</f>
        <v/>
      </c>
      <c r="O29" s="6" t="str">
        <f t="shared" ref="O29" si="49">IF(ISBLANK(G29),"",G$3)</f>
        <v/>
      </c>
      <c r="P29" s="6" t="str">
        <f t="shared" ref="P29" si="50">IF(ISBLANK(H29),"",H$3)</f>
        <v/>
      </c>
      <c r="Q29" s="29">
        <f t="shared" ref="Q29" si="51">IF(COUNTA(E29:H29)&gt;1,1,0)</f>
        <v>0</v>
      </c>
      <c r="R29" s="6">
        <f t="shared" ref="R29" si="52">IF(COUNTA(E29:H29)=0,0,1)</f>
        <v>0</v>
      </c>
      <c r="S29" s="7" t="str">
        <f t="shared" ref="S29" si="53">IF(L29*(1-Q29)*R29=0,"",SUM(M29:P29)*I29)</f>
        <v/>
      </c>
      <c r="T29" s="6" t="str">
        <f t="shared" ref="T29" si="54">IF(S29="","",I29)</f>
        <v/>
      </c>
    </row>
    <row r="30" spans="1:20" ht="30.75" customHeight="1" thickBot="1" x14ac:dyDescent="0.3">
      <c r="A30" s="55" t="s">
        <v>249</v>
      </c>
      <c r="B30" s="58" t="s">
        <v>252</v>
      </c>
      <c r="C30" s="12" t="s">
        <v>259</v>
      </c>
      <c r="D30" s="13"/>
      <c r="E30" s="13"/>
      <c r="F30" s="13"/>
      <c r="G30" s="13"/>
      <c r="H30" s="14"/>
      <c r="I30" s="22">
        <v>1</v>
      </c>
      <c r="J30" s="32"/>
      <c r="K30" s="27" t="str">
        <f t="shared" si="36"/>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71"/>
      <c r="B31" s="72"/>
      <c r="C31" s="9" t="s">
        <v>260</v>
      </c>
      <c r="D31" s="10"/>
      <c r="E31" s="10"/>
      <c r="F31" s="10"/>
      <c r="G31" s="10"/>
      <c r="H31" s="15"/>
      <c r="I31" s="21">
        <v>1</v>
      </c>
      <c r="J31" s="32"/>
      <c r="K31" s="27" t="str">
        <f t="shared" si="36"/>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x14ac:dyDescent="0.25">
      <c r="A32" s="71"/>
      <c r="B32" s="72"/>
      <c r="C32" s="9" t="s">
        <v>261</v>
      </c>
      <c r="D32" s="10"/>
      <c r="E32" s="10"/>
      <c r="F32" s="10"/>
      <c r="G32" s="10"/>
      <c r="H32" s="15"/>
      <c r="I32" s="21">
        <v>1</v>
      </c>
      <c r="J32" s="32"/>
      <c r="K32" s="27" t="str">
        <f t="shared" si="36"/>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1" ht="30.75" customHeight="1" x14ac:dyDescent="0.25">
      <c r="A33" s="73"/>
      <c r="B33" s="74"/>
      <c r="C33" s="42" t="s">
        <v>262</v>
      </c>
      <c r="D33" s="19"/>
      <c r="E33" s="19"/>
      <c r="F33" s="19"/>
      <c r="G33" s="19"/>
      <c r="H33" s="34"/>
      <c r="I33" s="43"/>
      <c r="J33" s="32"/>
      <c r="K33" s="27" t="str">
        <f t="shared" si="36"/>
        <v>Si la compétence doit être évaluée (case "non" vide), alors une case d'évaluation doit être cochée.</v>
      </c>
      <c r="L33" s="6">
        <f t="shared" ref="L33" si="55">IF(ISBLANK(D33),1,0)</f>
        <v>1</v>
      </c>
      <c r="M33" s="6" t="str">
        <f t="shared" ref="M33" si="56">IF(ISBLANK(E33),"",E$3)</f>
        <v/>
      </c>
      <c r="N33" s="6" t="str">
        <f t="shared" ref="N33" si="57">IF(ISBLANK(F33),"",F$3)</f>
        <v/>
      </c>
      <c r="O33" s="6" t="str">
        <f t="shared" ref="O33" si="58">IF(ISBLANK(G33),"",G$3)</f>
        <v/>
      </c>
      <c r="P33" s="6" t="str">
        <f t="shared" ref="P33" si="59">IF(ISBLANK(H33),"",H$3)</f>
        <v/>
      </c>
      <c r="Q33" s="29">
        <f t="shared" ref="Q33" si="60">IF(COUNTA(E33:H33)&gt;1,1,0)</f>
        <v>0</v>
      </c>
      <c r="R33" s="6">
        <f t="shared" ref="R33" si="61">IF(COUNTA(E33:H33)=0,0,1)</f>
        <v>0</v>
      </c>
      <c r="S33" s="7" t="str">
        <f t="shared" ref="S33" si="62">IF(L33*(1-Q33)*R33=0,"",SUM(M33:P33)*I33)</f>
        <v/>
      </c>
      <c r="T33" s="6" t="str">
        <f t="shared" ref="T33" si="63">IF(S33="","",I33)</f>
        <v/>
      </c>
    </row>
    <row r="34" spans="1:21" ht="30.75" customHeight="1" thickBot="1" x14ac:dyDescent="0.3">
      <c r="A34" s="57"/>
      <c r="B34" s="60"/>
      <c r="C34" s="16" t="s">
        <v>263</v>
      </c>
      <c r="D34" s="17"/>
      <c r="E34" s="17"/>
      <c r="F34" s="17"/>
      <c r="G34" s="17"/>
      <c r="H34" s="18"/>
      <c r="I34" s="22">
        <v>1</v>
      </c>
      <c r="J34" s="32"/>
      <c r="K34" s="27" t="str">
        <f t="shared" si="36"/>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1" ht="30.75" customHeight="1" thickBot="1" x14ac:dyDescent="0.3">
      <c r="A35" s="67" t="s">
        <v>8</v>
      </c>
      <c r="B35" s="67"/>
      <c r="C35" s="67"/>
      <c r="D35" s="67"/>
      <c r="E35" s="67"/>
      <c r="F35" s="67"/>
      <c r="G35" s="67"/>
      <c r="H35" s="67"/>
      <c r="I35" s="67"/>
      <c r="J35" s="33"/>
      <c r="K35" s="27" t="str">
        <f t="shared" si="36"/>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1" ht="30.75" customHeight="1" x14ac:dyDescent="0.25">
      <c r="A36" s="55" t="s">
        <v>264</v>
      </c>
      <c r="B36" s="58" t="s">
        <v>265</v>
      </c>
      <c r="C36" s="12" t="s">
        <v>266</v>
      </c>
      <c r="D36" s="13"/>
      <c r="E36" s="13" t="s">
        <v>64</v>
      </c>
      <c r="F36" s="13"/>
      <c r="G36" s="13"/>
      <c r="H36" s="14"/>
      <c r="I36" s="20">
        <v>1</v>
      </c>
      <c r="J36" s="32"/>
      <c r="K36" s="27" t="str">
        <f t="shared" si="36"/>
        <v/>
      </c>
      <c r="L36" s="6">
        <f t="shared" si="2"/>
        <v>1</v>
      </c>
      <c r="M36" s="6">
        <f t="shared" si="3"/>
        <v>0</v>
      </c>
      <c r="N36" s="6" t="str">
        <f t="shared" si="3"/>
        <v/>
      </c>
      <c r="O36" s="6" t="str">
        <f t="shared" si="3"/>
        <v/>
      </c>
      <c r="P36" s="6" t="str">
        <f t="shared" si="3"/>
        <v/>
      </c>
      <c r="Q36" s="29">
        <f t="shared" si="4"/>
        <v>0</v>
      </c>
      <c r="R36" s="6">
        <f t="shared" si="5"/>
        <v>1</v>
      </c>
      <c r="S36" s="7">
        <f t="shared" si="6"/>
        <v>0</v>
      </c>
      <c r="T36" s="6">
        <f t="shared" si="7"/>
        <v>1</v>
      </c>
    </row>
    <row r="37" spans="1:21" ht="30.75" customHeight="1" x14ac:dyDescent="0.25">
      <c r="A37" s="71"/>
      <c r="B37" s="72"/>
      <c r="C37" s="9" t="s">
        <v>267</v>
      </c>
      <c r="D37" s="10"/>
      <c r="E37" s="10"/>
      <c r="F37" s="10"/>
      <c r="G37" s="10"/>
      <c r="H37" s="15" t="s">
        <v>64</v>
      </c>
      <c r="I37" s="21">
        <v>1</v>
      </c>
      <c r="J37" s="32"/>
      <c r="K37" s="27" t="str">
        <f t="shared" si="36"/>
        <v/>
      </c>
      <c r="L37" s="6">
        <f t="shared" si="2"/>
        <v>1</v>
      </c>
      <c r="M37" s="6" t="str">
        <f t="shared" si="3"/>
        <v/>
      </c>
      <c r="N37" s="6" t="str">
        <f t="shared" si="3"/>
        <v/>
      </c>
      <c r="O37" s="6" t="str">
        <f t="shared" si="3"/>
        <v/>
      </c>
      <c r="P37" s="6">
        <f t="shared" si="3"/>
        <v>3</v>
      </c>
      <c r="Q37" s="29">
        <f t="shared" si="4"/>
        <v>0</v>
      </c>
      <c r="R37" s="6">
        <f t="shared" si="5"/>
        <v>1</v>
      </c>
      <c r="S37" s="7">
        <f t="shared" si="6"/>
        <v>3</v>
      </c>
      <c r="T37" s="6">
        <f t="shared" si="7"/>
        <v>1</v>
      </c>
    </row>
    <row r="38" spans="1:21" ht="30.75" customHeight="1" x14ac:dyDescent="0.25">
      <c r="A38" s="71"/>
      <c r="B38" s="72"/>
      <c r="C38" s="9" t="s">
        <v>268</v>
      </c>
      <c r="D38" s="10"/>
      <c r="E38" s="10"/>
      <c r="F38" s="10"/>
      <c r="G38" s="10"/>
      <c r="H38" s="15" t="s">
        <v>64</v>
      </c>
      <c r="I38" s="21">
        <v>1</v>
      </c>
      <c r="J38" s="32"/>
      <c r="K38" s="27" t="str">
        <f t="shared" si="36"/>
        <v/>
      </c>
      <c r="L38" s="6">
        <f t="shared" si="2"/>
        <v>1</v>
      </c>
      <c r="M38" s="6" t="str">
        <f t="shared" si="3"/>
        <v/>
      </c>
      <c r="N38" s="6" t="str">
        <f t="shared" si="3"/>
        <v/>
      </c>
      <c r="O38" s="6" t="str">
        <f t="shared" si="3"/>
        <v/>
      </c>
      <c r="P38" s="6">
        <f t="shared" si="3"/>
        <v>3</v>
      </c>
      <c r="Q38" s="29">
        <f t="shared" si="4"/>
        <v>0</v>
      </c>
      <c r="R38" s="6">
        <f t="shared" si="5"/>
        <v>1</v>
      </c>
      <c r="S38" s="7">
        <f t="shared" si="6"/>
        <v>3</v>
      </c>
      <c r="T38" s="6">
        <f t="shared" si="7"/>
        <v>1</v>
      </c>
    </row>
    <row r="39" spans="1:21" ht="30.75" customHeight="1" x14ac:dyDescent="0.25">
      <c r="A39" s="56"/>
      <c r="B39" s="59"/>
      <c r="C39" s="9" t="s">
        <v>269</v>
      </c>
      <c r="D39" s="10"/>
      <c r="E39" s="10"/>
      <c r="F39" s="10"/>
      <c r="G39" s="10"/>
      <c r="H39" s="15" t="s">
        <v>64</v>
      </c>
      <c r="I39" s="21">
        <v>1</v>
      </c>
      <c r="J39" s="32"/>
      <c r="K39" s="27" t="str">
        <f t="shared" si="36"/>
        <v/>
      </c>
      <c r="L39" s="6">
        <f t="shared" si="2"/>
        <v>1</v>
      </c>
      <c r="M39" s="6" t="str">
        <f t="shared" si="3"/>
        <v/>
      </c>
      <c r="N39" s="6" t="str">
        <f t="shared" si="3"/>
        <v/>
      </c>
      <c r="O39" s="6" t="str">
        <f t="shared" si="3"/>
        <v/>
      </c>
      <c r="P39" s="6">
        <f t="shared" si="3"/>
        <v>3</v>
      </c>
      <c r="Q39" s="29">
        <f t="shared" si="4"/>
        <v>0</v>
      </c>
      <c r="R39" s="6">
        <f t="shared" si="5"/>
        <v>1</v>
      </c>
      <c r="S39" s="7">
        <f t="shared" si="6"/>
        <v>3</v>
      </c>
      <c r="T39" s="6">
        <f t="shared" si="7"/>
        <v>1</v>
      </c>
    </row>
    <row r="40" spans="1:21" ht="30.75" customHeight="1" thickBot="1" x14ac:dyDescent="0.3">
      <c r="A40" s="57"/>
      <c r="B40" s="60"/>
      <c r="C40" s="16" t="s">
        <v>270</v>
      </c>
      <c r="D40" s="19"/>
      <c r="E40" s="19"/>
      <c r="F40" s="19"/>
      <c r="G40" s="19"/>
      <c r="H40" s="34"/>
      <c r="I40" s="22">
        <v>1</v>
      </c>
      <c r="J40" s="32"/>
      <c r="K40" s="27" t="str">
        <f t="shared" si="3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1" ht="40.5" customHeight="1" thickTop="1" thickBot="1" x14ac:dyDescent="0.3">
      <c r="D41" s="68" t="s">
        <v>77</v>
      </c>
      <c r="E41" s="69"/>
      <c r="F41" s="70" t="str">
        <f>IF(AND(T41&gt;(U41/2),Q41=0),ROUNDUP(SUM(S5:S40)*20/U41*10,0)/10,"")</f>
        <v/>
      </c>
      <c r="G41" s="70"/>
      <c r="H41" s="35" t="s">
        <v>62</v>
      </c>
      <c r="K41" s="26" t="str">
        <f>IF(T41&lt;=(U41/2),$B$49,IF(Q41&gt;0,$B$50,""))</f>
        <v>L'ensemble des compétences évaluées doit représenter plus de 50% de points de coefficient !</v>
      </c>
      <c r="Q41" s="28">
        <f>SUM(Q5:Q40)</f>
        <v>1</v>
      </c>
      <c r="T41" s="8">
        <f>SUM(T5:T40)</f>
        <v>10</v>
      </c>
      <c r="U41" s="8">
        <f>SUM(I5:I40)</f>
        <v>31</v>
      </c>
    </row>
    <row r="42" spans="1:21" ht="16.5" thickTop="1" thickBot="1" x14ac:dyDescent="0.3">
      <c r="A42" s="1"/>
    </row>
    <row r="43" spans="1:21" ht="39" customHeight="1" thickTop="1" thickBot="1" x14ac:dyDescent="0.3">
      <c r="D43" s="50" t="s">
        <v>78</v>
      </c>
      <c r="E43" s="51"/>
      <c r="F43" s="52"/>
      <c r="G43" s="52"/>
      <c r="H43" s="36" t="s">
        <v>62</v>
      </c>
    </row>
    <row r="44" spans="1:21" ht="110.25" customHeight="1" thickTop="1" x14ac:dyDescent="0.25">
      <c r="A44" s="63" t="s">
        <v>90</v>
      </c>
      <c r="B44" s="63"/>
      <c r="C44" s="64"/>
      <c r="D44" s="64"/>
      <c r="E44" s="64"/>
      <c r="F44" s="64"/>
      <c r="G44" s="64"/>
      <c r="H44" s="64"/>
      <c r="I44" s="64"/>
    </row>
    <row r="45" spans="1:21" ht="15" customHeight="1" x14ac:dyDescent="0.25">
      <c r="A45" s="39"/>
      <c r="B45" s="39"/>
      <c r="C45" s="40"/>
      <c r="D45" s="40"/>
      <c r="E45" s="40"/>
      <c r="F45" s="40"/>
      <c r="G45" s="40"/>
      <c r="H45" s="40"/>
      <c r="I45" s="40"/>
    </row>
    <row r="46" spans="1:21" ht="129.75" customHeight="1" x14ac:dyDescent="0.25">
      <c r="A46" s="63" t="s">
        <v>91</v>
      </c>
      <c r="B46" s="63"/>
      <c r="C46" s="64"/>
      <c r="D46" s="64"/>
      <c r="E46" s="64"/>
      <c r="F46" s="64"/>
      <c r="G46" s="64"/>
      <c r="H46" s="64"/>
      <c r="I46" s="64"/>
    </row>
    <row r="47" spans="1:21" ht="19.5" hidden="1" customHeight="1" x14ac:dyDescent="0.25">
      <c r="A47" s="1"/>
      <c r="B47" s="4" t="s">
        <v>70</v>
      </c>
      <c r="C47" s="4" t="s">
        <v>72</v>
      </c>
    </row>
    <row r="48" spans="1:21" ht="18" hidden="1" customHeight="1" x14ac:dyDescent="0.25">
      <c r="B48" s="3" t="s">
        <v>71</v>
      </c>
      <c r="C48" s="3" t="s">
        <v>76</v>
      </c>
    </row>
    <row r="49" spans="1:3" ht="15" hidden="1" customHeight="1" x14ac:dyDescent="0.25">
      <c r="B49" s="3" t="s">
        <v>75</v>
      </c>
    </row>
    <row r="50" spans="1:3" ht="14.25" hidden="1" customHeight="1" x14ac:dyDescent="0.25">
      <c r="B50" s="3" t="s">
        <v>74</v>
      </c>
    </row>
    <row r="60" spans="1:3" ht="19.5" customHeight="1" x14ac:dyDescent="0.25">
      <c r="A60" s="1"/>
      <c r="B60" s="4"/>
      <c r="C60" s="4"/>
    </row>
    <row r="61" spans="1:3" ht="27" customHeight="1" x14ac:dyDescent="0.25"/>
    <row r="62" spans="1:3" ht="15" customHeight="1" x14ac:dyDescent="0.25"/>
    <row r="63" spans="1:3" ht="14.25" customHeight="1" x14ac:dyDescent="0.25"/>
  </sheetData>
  <mergeCells count="32">
    <mergeCell ref="A5:A9"/>
    <mergeCell ref="B5:B9"/>
    <mergeCell ref="A2:B3"/>
    <mergeCell ref="C2:C3"/>
    <mergeCell ref="D2:I2"/>
    <mergeCell ref="K2:K3"/>
    <mergeCell ref="A4:I4"/>
    <mergeCell ref="A10:A12"/>
    <mergeCell ref="B10:B12"/>
    <mergeCell ref="A13:I13"/>
    <mergeCell ref="A14:A17"/>
    <mergeCell ref="B14:B17"/>
    <mergeCell ref="A18:A22"/>
    <mergeCell ref="B18:B22"/>
    <mergeCell ref="A24:A26"/>
    <mergeCell ref="B24:B26"/>
    <mergeCell ref="A30:A34"/>
    <mergeCell ref="B30:B34"/>
    <mergeCell ref="A44:B44"/>
    <mergeCell ref="C44:I44"/>
    <mergeCell ref="A46:B46"/>
    <mergeCell ref="C46:I46"/>
    <mergeCell ref="A23:I23"/>
    <mergeCell ref="A27:A29"/>
    <mergeCell ref="B27:B29"/>
    <mergeCell ref="A36:A40"/>
    <mergeCell ref="B36:B40"/>
    <mergeCell ref="D41:E41"/>
    <mergeCell ref="F41:G41"/>
    <mergeCell ref="D43:E43"/>
    <mergeCell ref="F43:G43"/>
    <mergeCell ref="A35:I35"/>
  </mergeCells>
  <conditionalFormatting sqref="D14:H22 C5:J12 D24:H34 D36:H40">
    <cfRule type="expression" dxfId="6" priority="9">
      <formula>NOT(ISBLANK($D5))</formula>
    </cfRule>
  </conditionalFormatting>
  <conditionalFormatting sqref="E14:H22 E5:H12 E24:H34 E36:H40">
    <cfRule type="expression" dxfId="5" priority="7">
      <formula>$Q5=1</formula>
    </cfRule>
    <cfRule type="expression" dxfId="4" priority="8">
      <formula>NOT(ISBLANK(E5))</formula>
    </cfRule>
  </conditionalFormatting>
  <conditionalFormatting sqref="E6:H12">
    <cfRule type="expression" dxfId="3" priority="5">
      <formula>$Q6=1</formula>
    </cfRule>
    <cfRule type="expression" dxfId="2" priority="6">
      <formula>NOT(ISBLANK(E6))</formula>
    </cfRule>
  </conditionalFormatting>
  <conditionalFormatting sqref="K5:K40">
    <cfRule type="expression" dxfId="1" priority="134">
      <formula>K5=$C$48</formula>
    </cfRule>
    <cfRule type="expression" dxfId="0" priority="135">
      <formula>OR(K5=$B$48,K5=$B$49,K5=$B$50)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4" max="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11</vt:i4>
      </vt:variant>
    </vt:vector>
  </HeadingPairs>
  <TitlesOfParts>
    <vt:vector size="17" baseType="lpstr">
      <vt:lpstr>Identification</vt:lpstr>
      <vt:lpstr>AC</vt:lpstr>
      <vt:lpstr>ITEC</vt:lpstr>
      <vt:lpstr>EE</vt:lpstr>
      <vt:lpstr>SIN</vt:lpstr>
      <vt:lpstr>Soutenance</vt:lpstr>
      <vt:lpstr>EE!Cases_évaluation</vt:lpstr>
      <vt:lpstr>ITEC!Cases_évaluation</vt:lpstr>
      <vt:lpstr>SIN!Cases_évaluation</vt:lpstr>
      <vt:lpstr>Soutenance!Cases_évaluation</vt:lpstr>
      <vt:lpstr>Cases_évaluation</vt:lpstr>
      <vt:lpstr>AC!Zone_d_impression</vt:lpstr>
      <vt:lpstr>EE!Zone_d_impression</vt:lpstr>
      <vt:lpstr>Identification!Zone_d_impression</vt:lpstr>
      <vt:lpstr>ITEC!Zone_d_impression</vt:lpstr>
      <vt:lpstr>SIN!Zone_d_impression</vt:lpstr>
      <vt:lpstr>Soutenance!Zone_d_impression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Cedrick</dc:creator>
  <cp:lastModifiedBy>JC</cp:lastModifiedBy>
  <cp:lastPrinted>2012-04-24T15:02:45Z</cp:lastPrinted>
  <dcterms:created xsi:type="dcterms:W3CDTF">2012-04-11T09:41:07Z</dcterms:created>
  <dcterms:modified xsi:type="dcterms:W3CDTF">2012-11-19T11:12:38Z</dcterms:modified>
</cp:coreProperties>
</file>