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4230" windowWidth="28860" windowHeight="4245"/>
  </bookViews>
  <sheets>
    <sheet name="Identification projet" sheetId="1" r:id="rId1"/>
    <sheet name="Notation Candidat 1" sheetId="8" r:id="rId2"/>
    <sheet name="Notation Candidat 2" sheetId="9" r:id="rId3"/>
    <sheet name="Notation Candidat 3" sheetId="10" r:id="rId4"/>
    <sheet name="Notation Candidat 4" sheetId="11" r:id="rId5"/>
    <sheet name="Notation Candidat 5" sheetId="12" r:id="rId6"/>
  </sheets>
  <definedNames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 localSheetId="5">#REF!</definedName>
    <definedName name="Excel_BuiltIn_Print_Area_1">#REF!</definedName>
    <definedName name="_xlnm.Print_Area" localSheetId="1">'Notation Candidat 1'!$A$1:$J$57</definedName>
    <definedName name="_xlnm.Print_Area" localSheetId="2">'Notation Candidat 2'!$A$1:$J$57</definedName>
    <definedName name="_xlnm.Print_Area" localSheetId="3">'Notation Candidat 3'!$A$1:$J$57</definedName>
    <definedName name="_xlnm.Print_Area" localSheetId="4">'Notation Candidat 4'!$A$1:$J$57</definedName>
    <definedName name="_xlnm.Print_Area" localSheetId="5">'Notation Candidat 5'!$A$1:$J$57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/>
  <c r="D2"/>
  <c r="D3" i="11"/>
  <c r="D2"/>
  <c r="D3" i="10"/>
  <c r="D2"/>
  <c r="D3" i="9"/>
  <c r="D3" i="8"/>
  <c r="D2"/>
  <c r="O6" i="12"/>
  <c r="O7"/>
  <c r="O8"/>
  <c r="O9"/>
  <c r="O10"/>
  <c r="O11"/>
  <c r="O12"/>
  <c r="O13"/>
  <c r="O14"/>
  <c r="O15"/>
  <c r="O16"/>
  <c r="O17"/>
  <c r="O19"/>
  <c r="O20"/>
  <c r="O21"/>
  <c r="O22"/>
  <c r="O23"/>
  <c r="O24"/>
  <c r="O25"/>
  <c r="O26"/>
  <c r="O27"/>
  <c r="O28"/>
  <c r="O29"/>
  <c r="O30"/>
  <c r="O32"/>
  <c r="O33"/>
  <c r="O34"/>
  <c r="O35"/>
  <c r="O36"/>
  <c r="O37"/>
  <c r="O38"/>
  <c r="O39"/>
  <c r="O40"/>
  <c r="O41"/>
  <c r="C48"/>
  <c r="G46"/>
  <c r="E46"/>
  <c r="L6"/>
  <c r="L7"/>
  <c r="L8"/>
  <c r="L9"/>
  <c r="L10"/>
  <c r="L11"/>
  <c r="L12"/>
  <c r="L13"/>
  <c r="L14"/>
  <c r="L15"/>
  <c r="L16"/>
  <c r="L17"/>
  <c r="L5"/>
  <c r="E41"/>
  <c r="L19"/>
  <c r="L20"/>
  <c r="L21"/>
  <c r="L22"/>
  <c r="L23"/>
  <c r="L24"/>
  <c r="L25"/>
  <c r="L26"/>
  <c r="L27"/>
  <c r="L28"/>
  <c r="L29"/>
  <c r="L30"/>
  <c r="L18"/>
  <c r="E42"/>
  <c r="L32"/>
  <c r="L33"/>
  <c r="L34"/>
  <c r="L35"/>
  <c r="L36"/>
  <c r="L37"/>
  <c r="L38"/>
  <c r="L39"/>
  <c r="L40"/>
  <c r="L31"/>
  <c r="E43"/>
  <c r="E44"/>
  <c r="I43"/>
  <c r="I42"/>
  <c r="J41"/>
  <c r="I41"/>
  <c r="M40"/>
  <c r="I40"/>
  <c r="M39"/>
  <c r="I39"/>
  <c r="M38"/>
  <c r="I38"/>
  <c r="M37"/>
  <c r="K37"/>
  <c r="I37"/>
  <c r="M36"/>
  <c r="I36"/>
  <c r="M35"/>
  <c r="I35"/>
  <c r="M34"/>
  <c r="K34"/>
  <c r="I34"/>
  <c r="M33"/>
  <c r="I33"/>
  <c r="M32"/>
  <c r="K32"/>
  <c r="I32"/>
  <c r="M31"/>
  <c r="K31"/>
  <c r="M30"/>
  <c r="I30"/>
  <c r="M29"/>
  <c r="I29"/>
  <c r="M28"/>
  <c r="K28"/>
  <c r="I28"/>
  <c r="M27"/>
  <c r="I27"/>
  <c r="M26"/>
  <c r="I26"/>
  <c r="M25"/>
  <c r="K25"/>
  <c r="I25"/>
  <c r="M24"/>
  <c r="I24"/>
  <c r="M23"/>
  <c r="I23"/>
  <c r="M22"/>
  <c r="I22"/>
  <c r="M21"/>
  <c r="K21"/>
  <c r="I21"/>
  <c r="M20"/>
  <c r="I20"/>
  <c r="M19"/>
  <c r="K19"/>
  <c r="I19"/>
  <c r="M18"/>
  <c r="K18"/>
  <c r="M17"/>
  <c r="I17"/>
  <c r="M16"/>
  <c r="K16"/>
  <c r="I16"/>
  <c r="M15"/>
  <c r="I15"/>
  <c r="M14"/>
  <c r="I14"/>
  <c r="M13"/>
  <c r="K13"/>
  <c r="I13"/>
  <c r="M12"/>
  <c r="I12"/>
  <c r="M11"/>
  <c r="I11"/>
  <c r="M10"/>
  <c r="I10"/>
  <c r="M9"/>
  <c r="K9"/>
  <c r="I9"/>
  <c r="M8"/>
  <c r="I8"/>
  <c r="M7"/>
  <c r="I7"/>
  <c r="M6"/>
  <c r="K6"/>
  <c r="I6"/>
  <c r="M5"/>
  <c r="K5"/>
  <c r="F1"/>
  <c r="D1"/>
  <c r="A1"/>
  <c r="O6" i="11"/>
  <c r="O7"/>
  <c r="O8"/>
  <c r="O9"/>
  <c r="O10"/>
  <c r="O11"/>
  <c r="O12"/>
  <c r="O13"/>
  <c r="O14"/>
  <c r="O15"/>
  <c r="O16"/>
  <c r="O17"/>
  <c r="O19"/>
  <c r="O20"/>
  <c r="O21"/>
  <c r="O22"/>
  <c r="O23"/>
  <c r="O24"/>
  <c r="O25"/>
  <c r="O26"/>
  <c r="O27"/>
  <c r="O28"/>
  <c r="O29"/>
  <c r="O30"/>
  <c r="O32"/>
  <c r="O33"/>
  <c r="O34"/>
  <c r="O35"/>
  <c r="O36"/>
  <c r="O37"/>
  <c r="O38"/>
  <c r="O39"/>
  <c r="O40"/>
  <c r="O41"/>
  <c r="C48"/>
  <c r="G46"/>
  <c r="E46"/>
  <c r="L6"/>
  <c r="L7"/>
  <c r="L8"/>
  <c r="L9"/>
  <c r="L10"/>
  <c r="L11"/>
  <c r="L12"/>
  <c r="L13"/>
  <c r="L14"/>
  <c r="L15"/>
  <c r="L16"/>
  <c r="L17"/>
  <c r="L5"/>
  <c r="E41"/>
  <c r="L19"/>
  <c r="L20"/>
  <c r="L21"/>
  <c r="L22"/>
  <c r="L23"/>
  <c r="L24"/>
  <c r="L25"/>
  <c r="L26"/>
  <c r="L27"/>
  <c r="L28"/>
  <c r="L29"/>
  <c r="L30"/>
  <c r="L18"/>
  <c r="E42"/>
  <c r="L32"/>
  <c r="L33"/>
  <c r="L34"/>
  <c r="L35"/>
  <c r="L36"/>
  <c r="L37"/>
  <c r="L38"/>
  <c r="L39"/>
  <c r="L40"/>
  <c r="L31"/>
  <c r="E43"/>
  <c r="E44"/>
  <c r="I43"/>
  <c r="I42"/>
  <c r="J41"/>
  <c r="I41"/>
  <c r="M40"/>
  <c r="I40"/>
  <c r="M39"/>
  <c r="I39"/>
  <c r="M38"/>
  <c r="I38"/>
  <c r="M37"/>
  <c r="K37"/>
  <c r="I37"/>
  <c r="M36"/>
  <c r="I36"/>
  <c r="M35"/>
  <c r="I35"/>
  <c r="M34"/>
  <c r="K34"/>
  <c r="I34"/>
  <c r="M33"/>
  <c r="I33"/>
  <c r="M32"/>
  <c r="K32"/>
  <c r="I32"/>
  <c r="M31"/>
  <c r="K31"/>
  <c r="M30"/>
  <c r="I30"/>
  <c r="M29"/>
  <c r="I29"/>
  <c r="M28"/>
  <c r="K28"/>
  <c r="I28"/>
  <c r="M27"/>
  <c r="I27"/>
  <c r="M26"/>
  <c r="I26"/>
  <c r="M25"/>
  <c r="K25"/>
  <c r="I25"/>
  <c r="M24"/>
  <c r="I24"/>
  <c r="M23"/>
  <c r="I23"/>
  <c r="M22"/>
  <c r="I22"/>
  <c r="M21"/>
  <c r="K21"/>
  <c r="I21"/>
  <c r="M20"/>
  <c r="I20"/>
  <c r="M19"/>
  <c r="K19"/>
  <c r="I19"/>
  <c r="M18"/>
  <c r="K18"/>
  <c r="M17"/>
  <c r="I17"/>
  <c r="M16"/>
  <c r="K16"/>
  <c r="I16"/>
  <c r="M15"/>
  <c r="I15"/>
  <c r="M14"/>
  <c r="I14"/>
  <c r="M13"/>
  <c r="K13"/>
  <c r="I13"/>
  <c r="M12"/>
  <c r="I12"/>
  <c r="M11"/>
  <c r="I11"/>
  <c r="M10"/>
  <c r="I10"/>
  <c r="M9"/>
  <c r="K9"/>
  <c r="I9"/>
  <c r="M8"/>
  <c r="I8"/>
  <c r="M7"/>
  <c r="I7"/>
  <c r="M6"/>
  <c r="K6"/>
  <c r="I6"/>
  <c r="M5"/>
  <c r="K5"/>
  <c r="F1"/>
  <c r="D1"/>
  <c r="A1"/>
  <c r="O6" i="10"/>
  <c r="O7"/>
  <c r="O8"/>
  <c r="O9"/>
  <c r="O10"/>
  <c r="O11"/>
  <c r="O12"/>
  <c r="O13"/>
  <c r="O14"/>
  <c r="O15"/>
  <c r="O16"/>
  <c r="O17"/>
  <c r="O19"/>
  <c r="O20"/>
  <c r="O21"/>
  <c r="O22"/>
  <c r="O23"/>
  <c r="O24"/>
  <c r="O25"/>
  <c r="O26"/>
  <c r="O27"/>
  <c r="O28"/>
  <c r="O29"/>
  <c r="O30"/>
  <c r="O32"/>
  <c r="O33"/>
  <c r="O34"/>
  <c r="O35"/>
  <c r="O36"/>
  <c r="O37"/>
  <c r="O38"/>
  <c r="O39"/>
  <c r="O40"/>
  <c r="O41"/>
  <c r="C48"/>
  <c r="G46"/>
  <c r="E46"/>
  <c r="L6"/>
  <c r="L7"/>
  <c r="L8"/>
  <c r="L9"/>
  <c r="L10"/>
  <c r="L11"/>
  <c r="L12"/>
  <c r="L13"/>
  <c r="L14"/>
  <c r="L15"/>
  <c r="L16"/>
  <c r="L17"/>
  <c r="L5"/>
  <c r="E41"/>
  <c r="L19"/>
  <c r="L20"/>
  <c r="L21"/>
  <c r="L22"/>
  <c r="L23"/>
  <c r="L24"/>
  <c r="L25"/>
  <c r="L26"/>
  <c r="L27"/>
  <c r="L28"/>
  <c r="L29"/>
  <c r="L30"/>
  <c r="L18"/>
  <c r="E42"/>
  <c r="L32"/>
  <c r="L33"/>
  <c r="L34"/>
  <c r="L35"/>
  <c r="L36"/>
  <c r="L37"/>
  <c r="L38"/>
  <c r="L39"/>
  <c r="L40"/>
  <c r="L31"/>
  <c r="E43"/>
  <c r="E44"/>
  <c r="I43"/>
  <c r="I42"/>
  <c r="J41"/>
  <c r="I41"/>
  <c r="M40"/>
  <c r="I40"/>
  <c r="M39"/>
  <c r="I39"/>
  <c r="M38"/>
  <c r="I38"/>
  <c r="M37"/>
  <c r="K37"/>
  <c r="I37"/>
  <c r="M36"/>
  <c r="I36"/>
  <c r="M35"/>
  <c r="I35"/>
  <c r="M34"/>
  <c r="K34"/>
  <c r="I34"/>
  <c r="M33"/>
  <c r="I33"/>
  <c r="M32"/>
  <c r="K32"/>
  <c r="I32"/>
  <c r="M31"/>
  <c r="K31"/>
  <c r="M30"/>
  <c r="I30"/>
  <c r="M29"/>
  <c r="I29"/>
  <c r="M28"/>
  <c r="K28"/>
  <c r="I28"/>
  <c r="M27"/>
  <c r="I27"/>
  <c r="M26"/>
  <c r="I26"/>
  <c r="M25"/>
  <c r="K25"/>
  <c r="I25"/>
  <c r="M24"/>
  <c r="I24"/>
  <c r="M23"/>
  <c r="I23"/>
  <c r="M22"/>
  <c r="I22"/>
  <c r="M21"/>
  <c r="K21"/>
  <c r="I21"/>
  <c r="M20"/>
  <c r="I20"/>
  <c r="M19"/>
  <c r="K19"/>
  <c r="I19"/>
  <c r="M18"/>
  <c r="K18"/>
  <c r="M17"/>
  <c r="I17"/>
  <c r="M16"/>
  <c r="K16"/>
  <c r="I16"/>
  <c r="M15"/>
  <c r="I15"/>
  <c r="M14"/>
  <c r="I14"/>
  <c r="M13"/>
  <c r="K13"/>
  <c r="I13"/>
  <c r="M12"/>
  <c r="I12"/>
  <c r="M11"/>
  <c r="I11"/>
  <c r="M10"/>
  <c r="I10"/>
  <c r="M9"/>
  <c r="K9"/>
  <c r="I9"/>
  <c r="M8"/>
  <c r="I8"/>
  <c r="M7"/>
  <c r="I7"/>
  <c r="M6"/>
  <c r="K6"/>
  <c r="I6"/>
  <c r="M5"/>
  <c r="K5"/>
  <c r="F1"/>
  <c r="D1"/>
  <c r="A1"/>
  <c r="O6" i="9"/>
  <c r="O7"/>
  <c r="O8"/>
  <c r="O9"/>
  <c r="O10"/>
  <c r="O11"/>
  <c r="O12"/>
  <c r="O13"/>
  <c r="O14"/>
  <c r="O15"/>
  <c r="O16"/>
  <c r="O17"/>
  <c r="O19"/>
  <c r="O20"/>
  <c r="O21"/>
  <c r="O22"/>
  <c r="O23"/>
  <c r="O24"/>
  <c r="O25"/>
  <c r="O26"/>
  <c r="O27"/>
  <c r="O28"/>
  <c r="O29"/>
  <c r="O30"/>
  <c r="O32"/>
  <c r="O33"/>
  <c r="O34"/>
  <c r="O35"/>
  <c r="O36"/>
  <c r="O37"/>
  <c r="O38"/>
  <c r="O39"/>
  <c r="O40"/>
  <c r="O41"/>
  <c r="C48"/>
  <c r="G46"/>
  <c r="E46"/>
  <c r="L6"/>
  <c r="L7"/>
  <c r="L8"/>
  <c r="L9"/>
  <c r="L10"/>
  <c r="L11"/>
  <c r="L12"/>
  <c r="L13"/>
  <c r="L14"/>
  <c r="L15"/>
  <c r="L16"/>
  <c r="L17"/>
  <c r="L5"/>
  <c r="E41"/>
  <c r="L19"/>
  <c r="L20"/>
  <c r="L21"/>
  <c r="L22"/>
  <c r="L23"/>
  <c r="L24"/>
  <c r="L25"/>
  <c r="L26"/>
  <c r="L27"/>
  <c r="L28"/>
  <c r="L29"/>
  <c r="L30"/>
  <c r="L18"/>
  <c r="E42"/>
  <c r="L32"/>
  <c r="L33"/>
  <c r="L34"/>
  <c r="L35"/>
  <c r="L36"/>
  <c r="L37"/>
  <c r="L38"/>
  <c r="L39"/>
  <c r="L40"/>
  <c r="L31"/>
  <c r="E43"/>
  <c r="E44"/>
  <c r="I43"/>
  <c r="I42"/>
  <c r="J41"/>
  <c r="I41"/>
  <c r="M40"/>
  <c r="I40"/>
  <c r="M39"/>
  <c r="I39"/>
  <c r="M38"/>
  <c r="I38"/>
  <c r="M37"/>
  <c r="K37"/>
  <c r="I37"/>
  <c r="M36"/>
  <c r="I36"/>
  <c r="M35"/>
  <c r="I35"/>
  <c r="M34"/>
  <c r="K34"/>
  <c r="I34"/>
  <c r="M33"/>
  <c r="I33"/>
  <c r="M32"/>
  <c r="K32"/>
  <c r="I32"/>
  <c r="M31"/>
  <c r="K31"/>
  <c r="M30"/>
  <c r="I30"/>
  <c r="M29"/>
  <c r="I29"/>
  <c r="M28"/>
  <c r="K28"/>
  <c r="I28"/>
  <c r="M27"/>
  <c r="I27"/>
  <c r="M26"/>
  <c r="I26"/>
  <c r="M25"/>
  <c r="K25"/>
  <c r="I25"/>
  <c r="M24"/>
  <c r="I24"/>
  <c r="M23"/>
  <c r="I23"/>
  <c r="M22"/>
  <c r="I22"/>
  <c r="M21"/>
  <c r="K21"/>
  <c r="I21"/>
  <c r="M20"/>
  <c r="I20"/>
  <c r="M19"/>
  <c r="K19"/>
  <c r="I19"/>
  <c r="M18"/>
  <c r="K18"/>
  <c r="M17"/>
  <c r="I17"/>
  <c r="M16"/>
  <c r="K16"/>
  <c r="I16"/>
  <c r="M15"/>
  <c r="I15"/>
  <c r="M14"/>
  <c r="I14"/>
  <c r="M13"/>
  <c r="K13"/>
  <c r="I13"/>
  <c r="M12"/>
  <c r="I12"/>
  <c r="M11"/>
  <c r="I11"/>
  <c r="M10"/>
  <c r="I10"/>
  <c r="M9"/>
  <c r="K9"/>
  <c r="I9"/>
  <c r="M8"/>
  <c r="I8"/>
  <c r="M7"/>
  <c r="I7"/>
  <c r="M6"/>
  <c r="K6"/>
  <c r="I6"/>
  <c r="M5"/>
  <c r="K5"/>
  <c r="D2"/>
  <c r="F1"/>
  <c r="D1"/>
  <c r="A1"/>
  <c r="O20" i="8"/>
  <c r="O6"/>
  <c r="O7"/>
  <c r="O8"/>
  <c r="O9"/>
  <c r="O10"/>
  <c r="O11"/>
  <c r="O12"/>
  <c r="O13"/>
  <c r="O14"/>
  <c r="O15"/>
  <c r="O16"/>
  <c r="O17"/>
  <c r="O19"/>
  <c r="O21"/>
  <c r="O22"/>
  <c r="O23"/>
  <c r="O24"/>
  <c r="O25"/>
  <c r="O26"/>
  <c r="O27"/>
  <c r="O28"/>
  <c r="O29"/>
  <c r="O30"/>
  <c r="O32"/>
  <c r="O33"/>
  <c r="O34"/>
  <c r="O35"/>
  <c r="O36"/>
  <c r="O37"/>
  <c r="O38"/>
  <c r="O39"/>
  <c r="O40"/>
  <c r="O41"/>
  <c r="C48"/>
  <c r="L32"/>
  <c r="L33"/>
  <c r="L34"/>
  <c r="L35"/>
  <c r="L38"/>
  <c r="L39"/>
  <c r="L40"/>
  <c r="L36"/>
  <c r="L37"/>
  <c r="M34"/>
  <c r="M36"/>
  <c r="M35"/>
  <c r="K34"/>
  <c r="M37"/>
  <c r="M38"/>
  <c r="M39"/>
  <c r="M40"/>
  <c r="K37"/>
  <c r="M32"/>
  <c r="M33"/>
  <c r="K32"/>
  <c r="K31"/>
  <c r="L10"/>
  <c r="L14"/>
  <c r="L11"/>
  <c r="L15"/>
  <c r="L6"/>
  <c r="L7"/>
  <c r="L8"/>
  <c r="L9"/>
  <c r="L12"/>
  <c r="L13"/>
  <c r="L16"/>
  <c r="L17"/>
  <c r="L5"/>
  <c r="E41"/>
  <c r="L19"/>
  <c r="L22"/>
  <c r="L20"/>
  <c r="L21"/>
  <c r="L25"/>
  <c r="L28"/>
  <c r="L23"/>
  <c r="L24"/>
  <c r="L26"/>
  <c r="L27"/>
  <c r="L29"/>
  <c r="L30"/>
  <c r="L18"/>
  <c r="E42"/>
  <c r="L31"/>
  <c r="E43"/>
  <c r="M23"/>
  <c r="M21"/>
  <c r="M22"/>
  <c r="M24"/>
  <c r="K21"/>
  <c r="M19"/>
  <c r="M20"/>
  <c r="K19"/>
  <c r="M25"/>
  <c r="M26"/>
  <c r="M27"/>
  <c r="K25"/>
  <c r="M28"/>
  <c r="M29"/>
  <c r="M30"/>
  <c r="K28"/>
  <c r="K18"/>
  <c r="M6"/>
  <c r="M7"/>
  <c r="M8"/>
  <c r="K6"/>
  <c r="M9"/>
  <c r="M10"/>
  <c r="M11"/>
  <c r="M12"/>
  <c r="K9"/>
  <c r="M13"/>
  <c r="M14"/>
  <c r="M15"/>
  <c r="K13"/>
  <c r="M16"/>
  <c r="M17"/>
  <c r="K16"/>
  <c r="K5"/>
  <c r="E44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9"/>
  <c r="I10"/>
  <c r="I11"/>
  <c r="I12"/>
  <c r="I13"/>
  <c r="I14"/>
  <c r="I15"/>
  <c r="I16"/>
  <c r="I17"/>
  <c r="I8"/>
  <c r="I7"/>
  <c r="I6"/>
  <c r="G46"/>
  <c r="E46"/>
  <c r="I43"/>
  <c r="I42"/>
  <c r="J41"/>
  <c r="I41"/>
  <c r="M31"/>
  <c r="M18"/>
  <c r="M5"/>
  <c r="F1"/>
  <c r="D1"/>
  <c r="A1"/>
</calcChain>
</file>

<file path=xl/sharedStrings.xml><?xml version="1.0" encoding="utf-8"?>
<sst xmlns="http://schemas.openxmlformats.org/spreadsheetml/2006/main" count="466" uniqueCount="108">
  <si>
    <t>Identifications</t>
  </si>
  <si>
    <t>Diplôme :</t>
  </si>
  <si>
    <t xml:space="preserve">Option </t>
  </si>
  <si>
    <t>Innovation Technologique et Eco Conception</t>
  </si>
  <si>
    <t>Epreuve :</t>
  </si>
  <si>
    <t>Coefficient :</t>
  </si>
  <si>
    <t>Établissement :</t>
  </si>
  <si>
    <t xml:space="preserve">Session : </t>
  </si>
  <si>
    <t>Date de l'évaluation :</t>
  </si>
  <si>
    <t xml:space="preserve">Lieu de l'évaluation : </t>
  </si>
  <si>
    <t>Candidat 1</t>
  </si>
  <si>
    <t>Nom du candidat :</t>
  </si>
  <si>
    <t>Prénom du candidat :</t>
  </si>
  <si>
    <t>Candidat 2</t>
  </si>
  <si>
    <t>Candidat 3</t>
  </si>
  <si>
    <t>Candidat 4</t>
  </si>
  <si>
    <t>Candidat 5</t>
  </si>
  <si>
    <t>Titre et description sommaire du projet</t>
  </si>
  <si>
    <t>Travail demandé</t>
  </si>
  <si>
    <t>Données fournies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</si>
  <si>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</si>
  <si>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</si>
  <si>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</si>
  <si>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</si>
  <si>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</si>
  <si>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</si>
  <si>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</si>
  <si>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</si>
  <si>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</si>
  <si>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</si>
  <si>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</si>
  <si>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</si>
  <si>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</si>
  <si>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</si>
  <si>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</si>
  <si>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Identifier et justifier un problème technique à partir de l’analyse globale d’un système (approche Matière - Ėnergie - Information)</t>
  </si>
  <si>
    <t>La démarche d'analyse du problème est pertinente</t>
  </si>
  <si>
    <t>CO7.2</t>
  </si>
  <si>
    <t>Proposer des solutions à un problème technique identifié en participant à des démarches de créativité, choisir et justifier la solution retenue</t>
  </si>
  <si>
    <t>Les grandes étapes d'une démarche de créativité sont franchies de manière cohérente</t>
  </si>
  <si>
    <t>Les moyens conventionnels de représentation des solutions sont correctement utilisés (croquis, schémas, …)</t>
  </si>
  <si>
    <t>Les contraintes de normes, propriété industrielle, brevets sont identifiées</t>
  </si>
  <si>
    <t>Les choix sont explicités et la solution justifiée en regard des paramètres choisis</t>
  </si>
  <si>
    <t>CO7.3</t>
  </si>
  <si>
    <t>Définir, à l’aide d’un modeleur numérique, les formes et dimensions d'une pièce d'un mécanisme à partir des contraintes fonctionnelles, de son principe de réalisation et de son matériau</t>
  </si>
  <si>
    <t>La démarche de création est rationnelle</t>
  </si>
  <si>
    <t>Les contraintes fonctionnelles sont traduites de manière complète</t>
  </si>
  <si>
    <t>Les formes et dimensions sont compatibles avec le principe de réalisation, le matériau choisi et les contraintes subies</t>
  </si>
  <si>
    <t>CO7.4</t>
  </si>
  <si>
    <t>Définir, à l’aide d’un modeleur numérique, les modifications d'un mécanisme à partir des contraintes fonctionnelles</t>
  </si>
  <si>
    <t>Les modifications respectent les contraintes fonctionnelles</t>
  </si>
  <si>
    <t>La procédure de modification est rationnelle</t>
  </si>
  <si>
    <t>O8 – Valider des solutions techniques</t>
  </si>
  <si>
    <t>C08.1</t>
  </si>
  <si>
    <t>Paramétrer un logiciel de simulation mécanique pour obtenir les caractéristiques d'une loi d'entrée/sortie d'un mécanisme simple</t>
  </si>
  <si>
    <t>Leurs influences respectives sont identifiées</t>
  </si>
  <si>
    <t>CO8.2</t>
  </si>
  <si>
    <t>Interpréter les résultats d'une simulation mécanique pour valider une solution ou modifier une pièce ou un mécanisme</t>
  </si>
  <si>
    <t>Les scénarios de simulation sont identifiés</t>
  </si>
  <si>
    <t>Les paramètres influents sont identifiés</t>
  </si>
  <si>
    <t>C08.3</t>
  </si>
  <si>
    <t>Mettre en œuvre un protocole d’essais et de mesures, interpréter les résultats</t>
  </si>
  <si>
    <t>L'interprétation des résultats est cohérente</t>
  </si>
  <si>
    <t>CO8.4</t>
  </si>
  <si>
    <t>Comparer et interpréter le résultat d'une simulation d'un comportement mécanique avec un comportement réel</t>
  </si>
  <si>
    <t>Les résultats de la simulation et les mesures sont corrélés</t>
  </si>
  <si>
    <t>L'analyse des écarts est méthodique</t>
  </si>
  <si>
    <t>O9 – Gérer la vie du produit</t>
  </si>
  <si>
    <t>CO9.1</t>
  </si>
  <si>
    <t>Expérimenter des procédés pour caractériser les paramètres de transformation de la matière et leurs conséquences sur la définition et l’obtention de pièces</t>
  </si>
  <si>
    <t>Les paramètres significatifs à observer sont identifiés</t>
  </si>
  <si>
    <t>Des conséquences pertinentes sont identifiées</t>
  </si>
  <si>
    <t>CO9.2</t>
  </si>
  <si>
    <t>Réaliser et valider un prototype obtenu par rapport à tout ou partie du cahier des charges initial</t>
  </si>
  <si>
    <t>Les caractéristiques à valider sont identifiées</t>
  </si>
  <si>
    <t>La corrélation des caractéristiques permet de valider le prototype par rapport au cahier des charges</t>
  </si>
  <si>
    <t>CO9.3</t>
  </si>
  <si>
    <t>Intégrer les pièces prototypes dans le système à modifier pour valider son comportement et ses performances</t>
  </si>
  <si>
    <t>Les pièces prototypes s'insèrent dans le mécanisme</t>
  </si>
  <si>
    <t>Une procédure d'essai pertinente est définie</t>
  </si>
  <si>
    <t>L'essai est méthodiquement réalisé et le comportement du mécanisme relevé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</si>
  <si>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</si>
  <si>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</si>
  <si>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</si>
  <si>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</si>
  <si>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</si>
  <si>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</si>
  <si>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</si>
  <si>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</si>
  <si>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</si>
  <si>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</si>
  <si>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</si>
  <si>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</si>
  <si>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</si>
  <si>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Les critères du cahier des charges sont décodés et les principaux points de vigilance relatifs au projet sont identifiés</t>
  </si>
  <si>
    <t>Les variables et les paramètres du modèle sont identifiés</t>
  </si>
  <si>
    <t>L'interprétation des résultats de la simulation est pertinente</t>
  </si>
  <si>
    <t>Les modifications proposées sont cohérentes</t>
  </si>
  <si>
    <t xml:space="preserve">Le moyen de prototypage retenu d'une pièce est adapté à la partie du CDC à respecter </t>
  </si>
  <si>
    <t>Baccalauréat technologique "Sciences et Technologie de l'Industrie et du Développement Durable"</t>
  </si>
  <si>
    <t>Le besoin relatif au projet et les fonctions sont identifiés et justifiés</t>
  </si>
  <si>
    <t>le protocole d'essai est justifié et adapté à l'objectif</t>
  </si>
  <si>
    <t>Les observations et mesures sont méthodiquement menés et les incertitudes de mesures estimées</t>
  </si>
  <si>
    <t>L'interprétation des résultats est cohérente et pertinente</t>
  </si>
  <si>
    <t>Notes</t>
  </si>
  <si>
    <t xml:space="preserve">Candidat 1 </t>
  </si>
  <si>
    <t>V11</t>
  </si>
  <si>
    <r>
      <t>Projet technologique :</t>
    </r>
    <r>
      <rPr>
        <b/>
        <sz val="10"/>
        <color indexed="10"/>
        <rFont val="Arial"/>
        <family val="2"/>
      </rPr>
      <t xml:space="preserve"> conduite de projet</t>
    </r>
  </si>
</sst>
</file>

<file path=xl/styles.xml><?xml version="1.0" encoding="utf-8"?>
<styleSheet xmlns="http://schemas.openxmlformats.org/spreadsheetml/2006/main">
  <numFmts count="1">
    <numFmt numFmtId="164" formatCode="0.0"/>
  </numFmts>
  <fonts count="29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  <charset val="2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right" vertical="center"/>
    </xf>
    <xf numFmtId="0" fontId="12" fillId="0" borderId="11" xfId="0" applyFont="1" applyBorder="1" applyAlignment="1" applyProtection="1">
      <alignment horizontal="center" vertical="center"/>
    </xf>
    <xf numFmtId="49" fontId="12" fillId="0" borderId="12" xfId="0" applyNumberFormat="1" applyFont="1" applyBorder="1" applyAlignment="1" applyProtection="1">
      <alignment horizontal="center" vertical="center"/>
    </xf>
    <xf numFmtId="49" fontId="12" fillId="0" borderId="13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6" fillId="3" borderId="16" xfId="0" applyFont="1" applyFill="1" applyBorder="1" applyAlignment="1" applyProtection="1">
      <alignment horizontal="left" vertical="center" wrapText="1" indent="1"/>
    </xf>
    <xf numFmtId="0" fontId="13" fillId="4" borderId="19" xfId="0" applyFont="1" applyFill="1" applyBorder="1" applyAlignment="1" applyProtection="1">
      <alignment horizontal="center" vertical="center"/>
      <protection locked="0"/>
    </xf>
    <xf numFmtId="0" fontId="1" fillId="4" borderId="19" xfId="0" applyFont="1" applyFill="1" applyBorder="1" applyAlignment="1" applyProtection="1">
      <alignment horizontal="center" vertical="center"/>
      <protection locked="0"/>
    </xf>
    <xf numFmtId="0" fontId="1" fillId="4" borderId="20" xfId="0" applyFont="1" applyFill="1" applyBorder="1" applyAlignment="1" applyProtection="1">
      <alignment horizontal="center" vertical="center"/>
      <protection locked="0"/>
    </xf>
    <xf numFmtId="0" fontId="6" fillId="0" borderId="16" xfId="0" applyFont="1" applyFill="1" applyBorder="1" applyAlignment="1" applyProtection="1">
      <alignment horizontal="left" vertical="center" wrapText="1" indent="1"/>
    </xf>
    <xf numFmtId="0" fontId="13" fillId="5" borderId="19" xfId="0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left" vertical="center" wrapText="1" indent="1"/>
    </xf>
    <xf numFmtId="0" fontId="13" fillId="3" borderId="19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6" xfId="0" applyFont="1" applyFill="1" applyBorder="1" applyAlignment="1" applyProtection="1">
      <alignment horizontal="center" vertical="center" wrapText="1"/>
      <protection locked="0"/>
    </xf>
    <xf numFmtId="0" fontId="6" fillId="0" borderId="24" xfId="0" applyFont="1" applyFill="1" applyBorder="1" applyAlignment="1" applyProtection="1">
      <alignment horizontal="left" vertical="center" wrapText="1" indent="1"/>
    </xf>
    <xf numFmtId="0" fontId="13" fillId="0" borderId="19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Fill="1" applyBorder="1" applyAlignment="1" applyProtection="1">
      <alignment horizontal="center" vertical="center" wrapText="1"/>
      <protection locked="0"/>
    </xf>
    <xf numFmtId="0" fontId="1" fillId="0" borderId="27" xfId="0" applyFont="1" applyFill="1" applyBorder="1" applyAlignment="1" applyProtection="1">
      <alignment horizontal="center" vertical="center" wrapText="1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0" fontId="13" fillId="3" borderId="19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6" fillId="0" borderId="24" xfId="0" applyFont="1" applyBorder="1" applyAlignment="1" applyProtection="1">
      <alignment horizontal="left" vertical="center" wrapText="1" indent="1"/>
    </xf>
    <xf numFmtId="0" fontId="6" fillId="4" borderId="24" xfId="0" applyFont="1" applyFill="1" applyBorder="1" applyAlignment="1" applyProtection="1">
      <alignment horizontal="left" vertical="center" wrapText="1" indent="1"/>
    </xf>
    <xf numFmtId="0" fontId="13" fillId="3" borderId="17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1" fillId="0" borderId="26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38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14" fontId="3" fillId="0" borderId="13" xfId="0" applyNumberFormat="1" applyFont="1" applyFill="1" applyBorder="1" applyAlignment="1" applyProtection="1">
      <alignment horizontal="center" vertical="center"/>
    </xf>
    <xf numFmtId="0" fontId="0" fillId="0" borderId="30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24" xfId="0" applyFont="1" applyFill="1" applyBorder="1" applyAlignment="1" applyProtection="1">
      <alignment horizontal="left" vertical="center" wrapText="1" indent="1"/>
    </xf>
    <xf numFmtId="0" fontId="6" fillId="8" borderId="16" xfId="0" applyFont="1" applyFill="1" applyBorder="1" applyAlignment="1" applyProtection="1">
      <alignment horizontal="left" vertical="center" wrapText="1" indent="1"/>
    </xf>
    <xf numFmtId="0" fontId="13" fillId="8" borderId="19" xfId="0" applyFont="1" applyFill="1" applyBorder="1" applyAlignment="1" applyProtection="1">
      <alignment horizontal="center" vertical="center"/>
      <protection locked="0"/>
    </xf>
    <xf numFmtId="0" fontId="1" fillId="8" borderId="19" xfId="0" applyFont="1" applyFill="1" applyBorder="1" applyAlignment="1" applyProtection="1">
      <alignment horizontal="center" vertical="center"/>
      <protection locked="0"/>
    </xf>
    <xf numFmtId="0" fontId="1" fillId="8" borderId="20" xfId="0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left" vertical="center" wrapText="1" indent="1"/>
    </xf>
    <xf numFmtId="0" fontId="13" fillId="7" borderId="12" xfId="0" applyFont="1" applyFill="1" applyBorder="1" applyAlignment="1" applyProtection="1">
      <alignment horizontal="center" vertical="center"/>
      <protection locked="0"/>
    </xf>
    <xf numFmtId="0" fontId="1" fillId="7" borderId="19" xfId="0" applyFont="1" applyFill="1" applyBorder="1" applyAlignment="1" applyProtection="1">
      <alignment horizontal="center" vertical="center"/>
      <protection locked="0"/>
    </xf>
    <xf numFmtId="0" fontId="1" fillId="7" borderId="20" xfId="0" applyFont="1" applyFill="1" applyBorder="1" applyAlignment="1" applyProtection="1">
      <alignment horizontal="center" vertical="center"/>
      <protection locked="0"/>
    </xf>
    <xf numFmtId="0" fontId="13" fillId="7" borderId="19" xfId="0" applyFont="1" applyFill="1" applyBorder="1" applyAlignment="1" applyProtection="1">
      <alignment horizontal="center" vertical="center"/>
      <protection locked="0"/>
    </xf>
    <xf numFmtId="0" fontId="1" fillId="7" borderId="19" xfId="0" applyFont="1" applyFill="1" applyBorder="1" applyAlignment="1" applyProtection="1">
      <alignment horizontal="center" vertical="center" wrapText="1"/>
      <protection locked="0"/>
    </xf>
    <xf numFmtId="0" fontId="1" fillId="7" borderId="18" xfId="0" applyFont="1" applyFill="1" applyBorder="1" applyAlignment="1" applyProtection="1">
      <alignment horizontal="center" vertical="center" wrapText="1"/>
      <protection locked="0"/>
    </xf>
    <xf numFmtId="0" fontId="6" fillId="9" borderId="24" xfId="0" applyFont="1" applyFill="1" applyBorder="1" applyAlignment="1" applyProtection="1">
      <alignment horizontal="left" vertical="center" wrapText="1" indent="1"/>
    </xf>
    <xf numFmtId="0" fontId="13" fillId="7" borderId="17" xfId="0" applyFont="1" applyFill="1" applyBorder="1" applyAlignment="1" applyProtection="1">
      <alignment horizontal="center" vertical="center"/>
      <protection locked="0"/>
    </xf>
    <xf numFmtId="0" fontId="1" fillId="7" borderId="17" xfId="0" applyFont="1" applyFill="1" applyBorder="1" applyAlignment="1" applyProtection="1">
      <alignment horizontal="center" vertical="center" wrapText="1"/>
      <protection locked="0"/>
    </xf>
    <xf numFmtId="0" fontId="13" fillId="9" borderId="17" xfId="0" applyFont="1" applyFill="1" applyBorder="1" applyAlignment="1" applyProtection="1">
      <alignment horizontal="center" vertical="center"/>
      <protection locked="0"/>
    </xf>
    <xf numFmtId="0" fontId="1" fillId="9" borderId="17" xfId="0" applyFont="1" applyFill="1" applyBorder="1" applyAlignment="1" applyProtection="1">
      <alignment horizontal="center" vertical="center" wrapText="1"/>
      <protection locked="0"/>
    </xf>
    <xf numFmtId="0" fontId="1" fillId="9" borderId="18" xfId="0" applyFont="1" applyFill="1" applyBorder="1" applyAlignment="1" applyProtection="1">
      <alignment horizontal="center" vertical="center" wrapText="1"/>
      <protection locked="0"/>
    </xf>
    <xf numFmtId="0" fontId="13" fillId="9" borderId="19" xfId="0" applyFont="1" applyFill="1" applyBorder="1" applyAlignment="1" applyProtection="1">
      <alignment horizontal="center" vertical="center"/>
      <protection locked="0"/>
    </xf>
    <xf numFmtId="0" fontId="1" fillId="9" borderId="19" xfId="0" applyFont="1" applyFill="1" applyBorder="1" applyAlignment="1" applyProtection="1">
      <alignment horizontal="center" vertical="center"/>
      <protection locked="0"/>
    </xf>
    <xf numFmtId="0" fontId="1" fillId="9" borderId="20" xfId="0" applyFont="1" applyFill="1" applyBorder="1" applyAlignment="1" applyProtection="1">
      <alignment horizontal="center" vertical="center"/>
      <protection locked="0"/>
    </xf>
    <xf numFmtId="0" fontId="1" fillId="7" borderId="26" xfId="0" applyFont="1" applyFill="1" applyBorder="1" applyAlignment="1" applyProtection="1">
      <alignment horizontal="center" vertical="center" wrapText="1"/>
      <protection locked="0"/>
    </xf>
    <xf numFmtId="0" fontId="1" fillId="7" borderId="26" xfId="0" applyFont="1" applyFill="1" applyBorder="1" applyAlignment="1" applyProtection="1">
      <alignment horizontal="center" vertical="center"/>
      <protection locked="0"/>
    </xf>
    <xf numFmtId="2" fontId="25" fillId="0" borderId="0" xfId="0" applyNumberFormat="1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 vertical="center"/>
    </xf>
    <xf numFmtId="2" fontId="25" fillId="0" borderId="0" xfId="0" applyNumberFormat="1" applyFont="1" applyFill="1" applyBorder="1" applyAlignment="1" applyProtection="1">
      <alignment horizontal="center" vertical="center"/>
    </xf>
    <xf numFmtId="9" fontId="26" fillId="0" borderId="0" xfId="0" applyNumberFormat="1" applyFont="1" applyBorder="1" applyAlignment="1" applyProtection="1">
      <alignment horizontal="center" vertical="center"/>
    </xf>
    <xf numFmtId="2" fontId="26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horizontal="center" vertical="center"/>
    </xf>
    <xf numFmtId="1" fontId="26" fillId="0" borderId="0" xfId="0" applyNumberFormat="1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42" xfId="0" applyNumberFormat="1" applyFont="1" applyBorder="1" applyAlignment="1" applyProtection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9" fontId="1" fillId="10" borderId="42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25" fillId="0" borderId="0" xfId="0" applyFont="1"/>
    <xf numFmtId="1" fontId="25" fillId="0" borderId="0" xfId="0" applyNumberFormat="1" applyFont="1"/>
    <xf numFmtId="2" fontId="1" fillId="10" borderId="42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8" fillId="0" borderId="0" xfId="0" applyFont="1"/>
    <xf numFmtId="9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2" fontId="6" fillId="0" borderId="43" xfId="0" applyNumberFormat="1" applyFont="1" applyBorder="1" applyAlignment="1" applyProtection="1">
      <alignment horizontal="center" vertical="center"/>
    </xf>
    <xf numFmtId="2" fontId="6" fillId="0" borderId="44" xfId="0" applyNumberFormat="1" applyFont="1" applyBorder="1" applyAlignment="1" applyProtection="1">
      <alignment horizontal="center" vertical="center"/>
    </xf>
    <xf numFmtId="2" fontId="6" fillId="0" borderId="45" xfId="0" applyNumberFormat="1" applyFont="1" applyBorder="1" applyAlignment="1" applyProtection="1">
      <alignment horizontal="center" vertical="center"/>
    </xf>
    <xf numFmtId="2" fontId="6" fillId="0" borderId="42" xfId="0" applyNumberFormat="1" applyFont="1" applyBorder="1" applyAlignment="1" applyProtection="1">
      <alignment horizontal="center" vertical="center" wrapText="1"/>
    </xf>
    <xf numFmtId="2" fontId="6" fillId="0" borderId="42" xfId="0" applyNumberFormat="1" applyFont="1" applyBorder="1" applyAlignment="1" applyProtection="1">
      <alignment horizontal="center" vertical="center"/>
    </xf>
    <xf numFmtId="2" fontId="6" fillId="0" borderId="42" xfId="0" applyNumberFormat="1" applyFont="1" applyBorder="1" applyAlignment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left" vertical="center" indent="1"/>
      <protection locked="0"/>
    </xf>
    <xf numFmtId="0" fontId="1" fillId="0" borderId="15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 indent="1"/>
    </xf>
    <xf numFmtId="0" fontId="1" fillId="0" borderId="21" xfId="0" applyFont="1" applyFill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left" vertical="center" wrapText="1" indent="1"/>
    </xf>
    <xf numFmtId="0" fontId="1" fillId="0" borderId="23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left" vertical="center" wrapText="1" indent="1"/>
      <protection locked="0"/>
    </xf>
    <xf numFmtId="0" fontId="0" fillId="0" borderId="22" xfId="0" applyFont="1" applyFill="1" applyBorder="1" applyAlignment="1" applyProtection="1">
      <alignment horizontal="left" vertical="center" wrapText="1" indent="1"/>
    </xf>
    <xf numFmtId="9" fontId="0" fillId="0" borderId="0" xfId="0" applyNumberFormat="1" applyFont="1" applyBorder="1" applyAlignment="1" applyProtection="1">
      <alignment vertical="center" wrapText="1"/>
    </xf>
    <xf numFmtId="9" fontId="14" fillId="0" borderId="0" xfId="0" applyNumberFormat="1" applyFont="1" applyBorder="1" applyAlignment="1" applyProtection="1">
      <alignment horizontal="center" vertical="center"/>
    </xf>
    <xf numFmtId="0" fontId="0" fillId="0" borderId="24" xfId="0" applyFont="1" applyBorder="1" applyAlignment="1" applyProtection="1">
      <alignment horizontal="left" vertical="center" wrapText="1" indent="1"/>
    </xf>
    <xf numFmtId="164" fontId="9" fillId="6" borderId="32" xfId="0" applyNumberFormat="1" applyFont="1" applyFill="1" applyBorder="1" applyAlignment="1" applyProtection="1">
      <alignment horizontal="center" vertical="center"/>
    </xf>
    <xf numFmtId="0" fontId="9" fillId="6" borderId="33" xfId="0" applyFont="1" applyFill="1" applyBorder="1" applyAlignment="1" applyProtection="1">
      <alignment horizontal="center" vertical="center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9" xfId="0" applyFont="1" applyBorder="1" applyAlignment="1" applyProtection="1">
      <alignment horizontal="left" vertical="center" wrapText="1" indent="1"/>
    </xf>
    <xf numFmtId="164" fontId="8" fillId="0" borderId="31" xfId="0" applyNumberFormat="1" applyFont="1" applyFill="1" applyBorder="1" applyAlignment="1" applyProtection="1">
      <alignment horizontal="center" vertical="center"/>
    </xf>
    <xf numFmtId="0" fontId="15" fillId="0" borderId="31" xfId="0" applyFont="1" applyBorder="1" applyAlignment="1" applyProtection="1">
      <alignment horizontal="center" vertical="center"/>
    </xf>
    <xf numFmtId="164" fontId="8" fillId="0" borderId="32" xfId="0" applyNumberFormat="1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6" borderId="34" xfId="0" applyFont="1" applyFill="1" applyBorder="1" applyAlignment="1" applyProtection="1">
      <alignment horizontal="center" vertical="center"/>
    </xf>
    <xf numFmtId="0" fontId="2" fillId="6" borderId="35" xfId="0" applyFont="1" applyFill="1" applyBorder="1" applyAlignment="1" applyProtection="1">
      <alignment horizontal="center" vertical="center"/>
    </xf>
    <xf numFmtId="0" fontId="20" fillId="0" borderId="36" xfId="0" applyFont="1" applyBorder="1" applyAlignment="1" applyProtection="1">
      <alignment vertical="top" wrapText="1"/>
      <protection locked="0"/>
    </xf>
    <xf numFmtId="0" fontId="1" fillId="0" borderId="37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wrapText="1"/>
      <protection locked="0"/>
    </xf>
    <xf numFmtId="14" fontId="3" fillId="0" borderId="40" xfId="0" applyNumberFormat="1" applyFont="1" applyBorder="1" applyAlignment="1" applyProtection="1">
      <alignment horizontal="center" vertical="center"/>
      <protection locked="0"/>
    </xf>
    <xf numFmtId="0" fontId="0" fillId="0" borderId="39" xfId="0" applyFont="1" applyFill="1" applyBorder="1" applyAlignment="1" applyProtection="1">
      <alignment horizontal="center" vertical="center" wrapText="1"/>
      <protection locked="0"/>
    </xf>
    <xf numFmtId="0" fontId="6" fillId="3" borderId="16" xfId="0" applyFont="1" applyFill="1" applyBorder="1" applyAlignment="1" applyProtection="1">
      <alignment horizontal="left" vertical="center" wrapText="1" indent="1"/>
      <protection locked="0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selection activeCell="B7" sqref="B7"/>
    </sheetView>
  </sheetViews>
  <sheetFormatPr baseColWidth="10" defaultColWidth="11.42578125" defaultRowHeight="12.75"/>
  <cols>
    <col min="1" max="1" width="20.7109375" style="1" customWidth="1"/>
    <col min="2" max="2" width="110.28515625" style="1" customWidth="1"/>
    <col min="3" max="3" width="4.42578125" style="1" customWidth="1"/>
    <col min="4" max="16384" width="11.42578125" style="1"/>
  </cols>
  <sheetData>
    <row r="1" spans="1:2" ht="13.5" customHeight="1">
      <c r="A1" s="133" t="s">
        <v>0</v>
      </c>
      <c r="B1" s="133"/>
    </row>
    <row r="2" spans="1:2" ht="12.75" customHeight="1">
      <c r="A2" s="2" t="s">
        <v>1</v>
      </c>
      <c r="B2" s="3" t="s">
        <v>99</v>
      </c>
    </row>
    <row r="3" spans="1:2" ht="12.75" customHeight="1">
      <c r="A3" s="2" t="s">
        <v>2</v>
      </c>
      <c r="B3" s="4" t="s">
        <v>3</v>
      </c>
    </row>
    <row r="4" spans="1:2">
      <c r="A4" s="5" t="s">
        <v>4</v>
      </c>
      <c r="B4" s="6" t="s">
        <v>107</v>
      </c>
    </row>
    <row r="5" spans="1:2">
      <c r="A5" s="5" t="s">
        <v>5</v>
      </c>
      <c r="B5" s="6">
        <v>6</v>
      </c>
    </row>
    <row r="6" spans="1:2" ht="18.2" customHeight="1">
      <c r="A6" s="5" t="s">
        <v>6</v>
      </c>
      <c r="B6" s="7"/>
    </row>
    <row r="7" spans="1:2" ht="18.2" customHeight="1">
      <c r="A7" s="5" t="s">
        <v>7</v>
      </c>
      <c r="B7" s="7"/>
    </row>
    <row r="8" spans="1:2" ht="18.2" customHeight="1">
      <c r="A8" s="5" t="s">
        <v>8</v>
      </c>
      <c r="B8" s="7"/>
    </row>
    <row r="9" spans="1:2" ht="18.2" customHeight="1">
      <c r="A9" s="5" t="s">
        <v>9</v>
      </c>
      <c r="B9" s="7"/>
    </row>
    <row r="10" spans="1:2" ht="12.75" customHeight="1">
      <c r="A10" s="132" t="s">
        <v>10</v>
      </c>
      <c r="B10" s="132"/>
    </row>
    <row r="11" spans="1:2" ht="18.2" customHeight="1">
      <c r="A11" s="5" t="s">
        <v>11</v>
      </c>
      <c r="B11" s="8"/>
    </row>
    <row r="12" spans="1:2" ht="18.2" customHeight="1">
      <c r="A12" s="5" t="s">
        <v>12</v>
      </c>
      <c r="B12" s="8"/>
    </row>
    <row r="13" spans="1:2" ht="12.75" customHeight="1">
      <c r="A13" s="132" t="s">
        <v>13</v>
      </c>
      <c r="B13" s="132"/>
    </row>
    <row r="14" spans="1:2" ht="18.2" customHeight="1">
      <c r="A14" s="5" t="s">
        <v>11</v>
      </c>
      <c r="B14" s="8"/>
    </row>
    <row r="15" spans="1:2" ht="18.2" customHeight="1">
      <c r="A15" s="5" t="s">
        <v>12</v>
      </c>
      <c r="B15" s="8"/>
    </row>
    <row r="16" spans="1:2" ht="12.75" customHeight="1">
      <c r="A16" s="132" t="s">
        <v>14</v>
      </c>
      <c r="B16" s="132"/>
    </row>
    <row r="17" spans="1:2" ht="18.2" customHeight="1">
      <c r="A17" s="5" t="s">
        <v>11</v>
      </c>
      <c r="B17" s="8"/>
    </row>
    <row r="18" spans="1:2" ht="18.2" customHeight="1">
      <c r="A18" s="5" t="s">
        <v>12</v>
      </c>
      <c r="B18" s="8"/>
    </row>
    <row r="19" spans="1:2" ht="12.75" customHeight="1">
      <c r="A19" s="132" t="s">
        <v>15</v>
      </c>
      <c r="B19" s="132"/>
    </row>
    <row r="20" spans="1:2" ht="18.2" customHeight="1">
      <c r="A20" s="5" t="s">
        <v>11</v>
      </c>
      <c r="B20" s="8"/>
    </row>
    <row r="21" spans="1:2" ht="18.2" customHeight="1">
      <c r="A21" s="5" t="s">
        <v>12</v>
      </c>
      <c r="B21" s="8"/>
    </row>
    <row r="22" spans="1:2" ht="12.75" customHeight="1">
      <c r="A22" s="132" t="s">
        <v>16</v>
      </c>
      <c r="B22" s="132"/>
    </row>
    <row r="23" spans="1:2" ht="18.2" customHeight="1">
      <c r="A23" s="5" t="s">
        <v>11</v>
      </c>
      <c r="B23" s="8"/>
    </row>
    <row r="24" spans="1:2" ht="18.2" customHeight="1">
      <c r="A24" s="5" t="s">
        <v>12</v>
      </c>
      <c r="B24" s="8"/>
    </row>
    <row r="25" spans="1:2" ht="12.75" customHeight="1">
      <c r="A25" s="128" t="s">
        <v>17</v>
      </c>
      <c r="B25" s="128"/>
    </row>
    <row r="26" spans="1:2">
      <c r="A26" s="130"/>
      <c r="B26" s="130"/>
    </row>
    <row r="27" spans="1:2">
      <c r="A27" s="130"/>
      <c r="B27" s="130"/>
    </row>
    <row r="28" spans="1:2">
      <c r="A28" s="130"/>
      <c r="B28" s="130"/>
    </row>
    <row r="29" spans="1:2">
      <c r="A29" s="130"/>
      <c r="B29" s="130"/>
    </row>
    <row r="30" spans="1:2">
      <c r="A30" s="130"/>
      <c r="B30" s="130"/>
    </row>
    <row r="31" spans="1:2">
      <c r="A31" s="130"/>
      <c r="B31" s="130"/>
    </row>
    <row r="32" spans="1:2">
      <c r="A32" s="130"/>
      <c r="B32" s="130"/>
    </row>
    <row r="33" spans="1:9">
      <c r="A33" s="130"/>
      <c r="B33" s="130"/>
    </row>
    <row r="34" spans="1:9" ht="12.75" customHeight="1">
      <c r="A34" s="128" t="s">
        <v>18</v>
      </c>
      <c r="B34" s="128"/>
      <c r="C34" s="9"/>
    </row>
    <row r="35" spans="1:9">
      <c r="A35" s="130"/>
      <c r="B35" s="130"/>
      <c r="C35" s="9"/>
    </row>
    <row r="36" spans="1:9">
      <c r="A36" s="130"/>
      <c r="B36" s="130"/>
      <c r="C36" s="9"/>
    </row>
    <row r="37" spans="1:9">
      <c r="A37" s="130"/>
      <c r="B37" s="130"/>
      <c r="C37" s="9"/>
    </row>
    <row r="38" spans="1:9">
      <c r="A38" s="130"/>
      <c r="B38" s="130"/>
      <c r="C38" s="9"/>
    </row>
    <row r="39" spans="1:9">
      <c r="A39" s="130"/>
      <c r="B39" s="130"/>
      <c r="C39" s="9"/>
    </row>
    <row r="40" spans="1:9">
      <c r="A40" s="130"/>
      <c r="B40" s="130"/>
      <c r="C40" s="9"/>
    </row>
    <row r="41" spans="1:9">
      <c r="A41" s="130"/>
      <c r="B41" s="130"/>
      <c r="C41" s="9"/>
    </row>
    <row r="42" spans="1:9">
      <c r="A42" s="130"/>
      <c r="B42" s="130"/>
      <c r="C42" s="9"/>
    </row>
    <row r="43" spans="1:9" s="10" customFormat="1" ht="12.75" customHeight="1">
      <c r="A43" s="128" t="s">
        <v>19</v>
      </c>
      <c r="B43" s="128"/>
      <c r="C43" s="9"/>
      <c r="D43" s="9"/>
      <c r="E43" s="9"/>
      <c r="F43" s="9"/>
      <c r="G43" s="9"/>
      <c r="H43" s="9"/>
      <c r="I43" s="9"/>
    </row>
    <row r="44" spans="1:9" s="10" customFormat="1">
      <c r="A44" s="131"/>
      <c r="B44" s="131"/>
      <c r="C44" s="9"/>
      <c r="D44" s="9"/>
      <c r="E44" s="9"/>
      <c r="F44" s="9"/>
      <c r="G44" s="9"/>
      <c r="H44" s="9"/>
      <c r="I44" s="9"/>
    </row>
    <row r="45" spans="1:9" s="10" customFormat="1">
      <c r="A45" s="131"/>
      <c r="B45" s="131"/>
      <c r="C45" s="9"/>
      <c r="D45" s="9"/>
      <c r="E45" s="9"/>
      <c r="F45" s="9"/>
      <c r="G45" s="9"/>
      <c r="H45" s="9"/>
      <c r="I45" s="9"/>
    </row>
    <row r="46" spans="1:9" s="10" customFormat="1">
      <c r="A46" s="131"/>
      <c r="B46" s="131"/>
      <c r="C46" s="9"/>
      <c r="D46" s="9"/>
      <c r="E46" s="9"/>
      <c r="F46" s="9"/>
      <c r="G46" s="9"/>
      <c r="H46" s="9"/>
      <c r="I46" s="9"/>
    </row>
    <row r="47" spans="1:9" s="10" customFormat="1">
      <c r="A47" s="131"/>
      <c r="B47" s="131"/>
      <c r="C47" s="9"/>
      <c r="D47" s="9"/>
      <c r="E47" s="9"/>
      <c r="F47" s="9"/>
      <c r="G47" s="9"/>
      <c r="H47" s="9"/>
      <c r="I47" s="9"/>
    </row>
    <row r="48" spans="1:9" s="10" customFormat="1">
      <c r="A48" s="131"/>
      <c r="B48" s="131"/>
      <c r="D48" s="9"/>
      <c r="E48" s="9"/>
      <c r="F48" s="9"/>
      <c r="G48" s="9"/>
      <c r="H48" s="9"/>
      <c r="I48" s="9"/>
    </row>
    <row r="49" spans="1:9" s="10" customFormat="1">
      <c r="A49" s="131"/>
      <c r="B49" s="131"/>
      <c r="D49" s="9"/>
      <c r="E49" s="9"/>
      <c r="F49" s="9"/>
      <c r="G49" s="9"/>
      <c r="H49" s="9"/>
      <c r="I49" s="9"/>
    </row>
    <row r="50" spans="1:9" s="10" customFormat="1">
      <c r="A50" s="131"/>
      <c r="B50" s="131"/>
      <c r="D50" s="9"/>
      <c r="E50" s="9"/>
      <c r="F50" s="9"/>
      <c r="G50" s="9"/>
      <c r="H50" s="9"/>
      <c r="I50" s="9"/>
    </row>
    <row r="51" spans="1:9" s="10" customFormat="1">
      <c r="A51" s="131"/>
      <c r="B51" s="131"/>
      <c r="D51" s="9"/>
      <c r="E51" s="9"/>
      <c r="F51" s="9"/>
      <c r="G51" s="9"/>
      <c r="H51" s="9"/>
      <c r="I51" s="9"/>
    </row>
    <row r="52" spans="1:9" s="10" customFormat="1" ht="12.75" customHeight="1">
      <c r="A52" s="128" t="s">
        <v>20</v>
      </c>
      <c r="B52" s="128"/>
      <c r="D52" s="9"/>
      <c r="E52" s="9"/>
      <c r="F52" s="9"/>
      <c r="G52" s="9"/>
      <c r="H52" s="9"/>
      <c r="I52" s="9"/>
    </row>
    <row r="53" spans="1:9" s="10" customFormat="1">
      <c r="A53" s="129"/>
      <c r="B53" s="129"/>
      <c r="D53" s="9"/>
      <c r="E53" s="9"/>
      <c r="F53" s="9"/>
      <c r="G53" s="9"/>
      <c r="H53" s="9"/>
      <c r="I53" s="9"/>
    </row>
    <row r="54" spans="1:9" s="10" customFormat="1">
      <c r="A54" s="129"/>
      <c r="B54" s="129"/>
      <c r="D54" s="9"/>
      <c r="E54" s="9"/>
      <c r="F54" s="9"/>
      <c r="G54" s="9"/>
      <c r="H54" s="9"/>
      <c r="I54" s="9"/>
    </row>
    <row r="55" spans="1:9" s="10" customFormat="1">
      <c r="A55" s="129"/>
      <c r="B55" s="129"/>
      <c r="D55" s="9"/>
      <c r="E55" s="9"/>
      <c r="F55" s="9"/>
      <c r="G55" s="9"/>
      <c r="H55" s="9"/>
      <c r="I55" s="9"/>
    </row>
    <row r="56" spans="1:9" s="10" customFormat="1">
      <c r="A56" s="129"/>
      <c r="B56" s="129"/>
      <c r="D56" s="9"/>
      <c r="E56" s="9"/>
      <c r="F56" s="9"/>
      <c r="G56" s="9"/>
      <c r="H56" s="9"/>
      <c r="I56" s="9"/>
    </row>
    <row r="57" spans="1:9" s="10" customFormat="1">
      <c r="A57" s="129"/>
      <c r="B57" s="129"/>
      <c r="D57" s="9"/>
      <c r="E57" s="9"/>
      <c r="F57" s="9"/>
      <c r="G57" s="9"/>
      <c r="H57" s="9"/>
      <c r="I57" s="9"/>
    </row>
    <row r="58" spans="1:9" s="10" customFormat="1">
      <c r="A58" s="129"/>
      <c r="B58" s="129"/>
      <c r="D58" s="9"/>
      <c r="E58" s="9"/>
      <c r="F58" s="9"/>
      <c r="G58" s="9"/>
      <c r="H58" s="9"/>
      <c r="I58" s="9"/>
    </row>
    <row r="59" spans="1:9" s="10" customFormat="1">
      <c r="A59" s="129"/>
      <c r="B59" s="129"/>
      <c r="D59" s="9"/>
      <c r="E59" s="9"/>
      <c r="F59" s="9"/>
      <c r="G59" s="9"/>
      <c r="H59" s="9"/>
      <c r="I59" s="9"/>
    </row>
    <row r="60" spans="1:9" s="10" customFormat="1">
      <c r="A60" s="129"/>
      <c r="B60" s="129"/>
      <c r="D60" s="9"/>
      <c r="E60" s="9"/>
      <c r="F60" s="9"/>
      <c r="G60" s="9"/>
      <c r="H60" s="9"/>
      <c r="I60" s="9"/>
    </row>
  </sheetData>
  <sheetProtection sheet="1" objects="1" scenarios="1"/>
  <mergeCells count="14">
    <mergeCell ref="A22:B22"/>
    <mergeCell ref="A1:B1"/>
    <mergeCell ref="A10:B10"/>
    <mergeCell ref="A13:B13"/>
    <mergeCell ref="A16:B16"/>
    <mergeCell ref="A19:B19"/>
    <mergeCell ref="A52:B52"/>
    <mergeCell ref="A53:B60"/>
    <mergeCell ref="A25:B25"/>
    <mergeCell ref="A26:B33"/>
    <mergeCell ref="A34:B34"/>
    <mergeCell ref="A35:B42"/>
    <mergeCell ref="A43:B43"/>
    <mergeCell ref="A44:B5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A59"/>
  <sheetViews>
    <sheetView workbookViewId="0">
      <selection activeCell="E7" sqref="E7:E10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4" customWidth="1"/>
    <col min="13" max="13" width="7.28515625" style="105" customWidth="1"/>
    <col min="14" max="14" width="3.7109375" style="119" customWidth="1"/>
    <col min="15" max="15" width="4.7109375" style="119" customWidth="1"/>
    <col min="16" max="16" width="9.85546875" style="123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Innovation Technologique et Eco Conception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105</v>
      </c>
      <c r="C2" s="22" t="s">
        <v>21</v>
      </c>
      <c r="D2" s="122" t="str">
        <f>IF('Identification projet'!B11="","Renseigner feuille Identification projet",'Identification projet'!B11)</f>
        <v>Renseigner feuille Identification projet</v>
      </c>
      <c r="E2" s="122"/>
      <c r="F2" s="122"/>
      <c r="G2" s="122"/>
      <c r="H2" s="122"/>
      <c r="I2" s="122"/>
      <c r="M2" s="125"/>
      <c r="Z2" s="18"/>
      <c r="AA2" s="19"/>
    </row>
    <row r="3" spans="1:27" ht="12.75" customHeight="1">
      <c r="A3" s="13"/>
      <c r="B3" s="26"/>
      <c r="C3" s="22" t="s">
        <v>22</v>
      </c>
      <c r="D3" s="122" t="str">
        <f>IF('Identification projet'!B12="","Renseigner feuille Identification projet",'Identification projet'!B12)</f>
        <v>Renseigner feuille Identification projet</v>
      </c>
      <c r="E3" s="122"/>
      <c r="F3" s="122"/>
      <c r="G3" s="122"/>
      <c r="H3" s="122"/>
      <c r="I3" s="122"/>
      <c r="J3" s="114"/>
      <c r="K3" s="114"/>
      <c r="L3" s="106" t="s">
        <v>23</v>
      </c>
    </row>
    <row r="4" spans="1:27" ht="13.5" customHeight="1" thickBot="1">
      <c r="A4" s="140" t="s">
        <v>25</v>
      </c>
      <c r="B4" s="140"/>
      <c r="C4" s="27" t="s">
        <v>26</v>
      </c>
      <c r="D4" s="28" t="s">
        <v>27</v>
      </c>
      <c r="E4" s="29">
        <v>0</v>
      </c>
      <c r="F4" s="29" t="s">
        <v>28</v>
      </c>
      <c r="G4" s="29" t="s">
        <v>29</v>
      </c>
      <c r="H4" s="29" t="s">
        <v>30</v>
      </c>
      <c r="I4" s="30"/>
      <c r="J4" s="31" t="s">
        <v>23</v>
      </c>
      <c r="K4" s="31" t="s">
        <v>104</v>
      </c>
      <c r="L4" s="107" t="s">
        <v>31</v>
      </c>
      <c r="M4" s="108" t="s">
        <v>32</v>
      </c>
    </row>
    <row r="5" spans="1:27" ht="12.75" customHeight="1">
      <c r="A5" s="141" t="s">
        <v>33</v>
      </c>
      <c r="B5" s="141"/>
      <c r="C5" s="141"/>
      <c r="D5" s="141"/>
      <c r="E5" s="141"/>
      <c r="F5" s="141"/>
      <c r="G5" s="141"/>
      <c r="H5" s="141"/>
      <c r="I5" s="32"/>
      <c r="J5" s="117">
        <v>0.4</v>
      </c>
      <c r="K5" s="121">
        <f>SUM(K6:K17)</f>
        <v>0</v>
      </c>
      <c r="L5" s="112">
        <f t="shared" ref="L5:M5" si="0">SUM(L6:L17)</f>
        <v>12</v>
      </c>
      <c r="M5" s="110">
        <f t="shared" si="0"/>
        <v>0</v>
      </c>
    </row>
    <row r="6" spans="1:27" ht="12.75" customHeight="1">
      <c r="A6" s="142" t="s">
        <v>34</v>
      </c>
      <c r="B6" s="143" t="s">
        <v>35</v>
      </c>
      <c r="C6" s="35" t="s">
        <v>100</v>
      </c>
      <c r="D6" s="36"/>
      <c r="E6" s="37"/>
      <c r="F6" s="37"/>
      <c r="G6" s="37"/>
      <c r="H6" s="38"/>
      <c r="I6" s="34" t="str">
        <f>(IF(O6&lt;&gt;1,"◄",""))</f>
        <v>◄</v>
      </c>
      <c r="J6" s="115">
        <v>1</v>
      </c>
      <c r="K6" s="134">
        <f>SUM(M6:M8)</f>
        <v>0</v>
      </c>
      <c r="L6" s="111">
        <f t="shared" ref="L6:L17" si="1">IF(D6&lt;&gt;"",0,J6)</f>
        <v>1</v>
      </c>
      <c r="M6" s="105">
        <f t="shared" ref="M6:M17" si="2">(IF(F6&lt;&gt;"",1/3,0)+IF(G6&lt;&gt;"",2/3,0)+IF(H6&lt;&gt;"",1,0))*J$5*20*L6/SUM(L$6:L$17)</f>
        <v>0</v>
      </c>
      <c r="O6" s="120">
        <f t="shared" ref="O6:O17" si="3">COUNTA(D6:H6)</f>
        <v>0</v>
      </c>
      <c r="Q6" s="118"/>
    </row>
    <row r="7" spans="1:27" ht="12.75" customHeight="1">
      <c r="A7" s="142"/>
      <c r="B7" s="143"/>
      <c r="C7" s="87" t="s">
        <v>94</v>
      </c>
      <c r="D7" s="88"/>
      <c r="E7" s="89"/>
      <c r="F7" s="89"/>
      <c r="G7" s="89"/>
      <c r="H7" s="90"/>
      <c r="I7" s="34" t="str">
        <f>(IF(O7&lt;&gt;1,"◄",""))</f>
        <v>◄</v>
      </c>
      <c r="J7" s="115">
        <v>1</v>
      </c>
      <c r="K7" s="135"/>
      <c r="L7" s="111">
        <f t="shared" si="1"/>
        <v>1</v>
      </c>
      <c r="M7" s="105">
        <f t="shared" si="2"/>
        <v>0</v>
      </c>
      <c r="O7" s="120">
        <f t="shared" si="3"/>
        <v>0</v>
      </c>
    </row>
    <row r="8" spans="1:27" ht="12.75" customHeight="1">
      <c r="A8" s="142"/>
      <c r="B8" s="143"/>
      <c r="C8" s="35" t="s">
        <v>36</v>
      </c>
      <c r="D8" s="36"/>
      <c r="E8" s="172"/>
      <c r="F8" s="172"/>
      <c r="G8" s="172"/>
      <c r="H8" s="172"/>
      <c r="I8" s="34" t="str">
        <f>(IF(O8&lt;&gt;1,"◄",""))</f>
        <v>◄</v>
      </c>
      <c r="J8" s="115">
        <v>1</v>
      </c>
      <c r="K8" s="136"/>
      <c r="L8" s="111">
        <f t="shared" si="1"/>
        <v>1</v>
      </c>
      <c r="M8" s="105">
        <f t="shared" si="2"/>
        <v>0</v>
      </c>
      <c r="O8" s="120">
        <f t="shared" si="3"/>
        <v>0</v>
      </c>
    </row>
    <row r="9" spans="1:27" ht="12.75" customHeight="1">
      <c r="A9" s="144" t="s">
        <v>37</v>
      </c>
      <c r="B9" s="145" t="s">
        <v>38</v>
      </c>
      <c r="C9" s="83" t="s">
        <v>39</v>
      </c>
      <c r="D9" s="84"/>
      <c r="E9" s="85"/>
      <c r="F9" s="85"/>
      <c r="G9" s="85"/>
      <c r="H9" s="86"/>
      <c r="I9" s="34" t="str">
        <f t="shared" ref="I9:I40" si="4">(IF(O9&lt;&gt;1,"◄",""))</f>
        <v>◄</v>
      </c>
      <c r="J9" s="115">
        <v>1</v>
      </c>
      <c r="K9" s="134">
        <f>SUM(M9:M12)</f>
        <v>0</v>
      </c>
      <c r="L9" s="111">
        <f t="shared" si="1"/>
        <v>1</v>
      </c>
      <c r="M9" s="105">
        <f t="shared" si="2"/>
        <v>0</v>
      </c>
      <c r="O9" s="120">
        <f t="shared" si="3"/>
        <v>0</v>
      </c>
    </row>
    <row r="10" spans="1:27" ht="12.75" customHeight="1">
      <c r="A10" s="144"/>
      <c r="B10" s="145"/>
      <c r="C10" s="35" t="s">
        <v>40</v>
      </c>
      <c r="D10" s="36"/>
      <c r="E10" s="37"/>
      <c r="F10" s="37"/>
      <c r="G10" s="37"/>
      <c r="H10" s="38"/>
      <c r="I10" s="34" t="str">
        <f t="shared" si="4"/>
        <v>◄</v>
      </c>
      <c r="J10" s="115">
        <v>1</v>
      </c>
      <c r="K10" s="135"/>
      <c r="L10" s="111">
        <f t="shared" si="1"/>
        <v>1</v>
      </c>
      <c r="M10" s="105">
        <f t="shared" si="2"/>
        <v>0</v>
      </c>
      <c r="O10" s="120">
        <f t="shared" si="3"/>
        <v>0</v>
      </c>
    </row>
    <row r="11" spans="1:27" ht="12.75" customHeight="1">
      <c r="A11" s="144"/>
      <c r="B11" s="145"/>
      <c r="C11" s="83" t="s">
        <v>41</v>
      </c>
      <c r="D11" s="84"/>
      <c r="E11" s="85"/>
      <c r="F11" s="85"/>
      <c r="G11" s="85"/>
      <c r="H11" s="86"/>
      <c r="I11" s="34" t="str">
        <f t="shared" si="4"/>
        <v>◄</v>
      </c>
      <c r="J11" s="115">
        <v>1</v>
      </c>
      <c r="K11" s="135"/>
      <c r="L11" s="111">
        <f t="shared" si="1"/>
        <v>1</v>
      </c>
      <c r="M11" s="105">
        <f t="shared" si="2"/>
        <v>0</v>
      </c>
      <c r="O11" s="120">
        <f t="shared" si="3"/>
        <v>0</v>
      </c>
    </row>
    <row r="12" spans="1:27" ht="12.75" customHeight="1">
      <c r="A12" s="144"/>
      <c r="B12" s="145"/>
      <c r="C12" s="35" t="s">
        <v>42</v>
      </c>
      <c r="D12" s="36"/>
      <c r="E12" s="37"/>
      <c r="F12" s="37"/>
      <c r="G12" s="37"/>
      <c r="H12" s="38"/>
      <c r="I12" s="34" t="str">
        <f t="shared" si="4"/>
        <v>◄</v>
      </c>
      <c r="J12" s="115">
        <v>1</v>
      </c>
      <c r="K12" s="136"/>
      <c r="L12" s="111">
        <f t="shared" si="1"/>
        <v>1</v>
      </c>
      <c r="M12" s="105">
        <f t="shared" si="2"/>
        <v>0</v>
      </c>
      <c r="O12" s="120">
        <f t="shared" si="3"/>
        <v>0</v>
      </c>
    </row>
    <row r="13" spans="1:27" ht="12.75" customHeight="1">
      <c r="A13" s="146" t="s">
        <v>43</v>
      </c>
      <c r="B13" s="145" t="s">
        <v>44</v>
      </c>
      <c r="C13" s="39" t="s">
        <v>45</v>
      </c>
      <c r="D13" s="40"/>
      <c r="E13" s="41"/>
      <c r="F13" s="41"/>
      <c r="G13" s="41"/>
      <c r="H13" s="42"/>
      <c r="I13" s="34" t="str">
        <f t="shared" si="4"/>
        <v>◄</v>
      </c>
      <c r="J13" s="115">
        <v>1</v>
      </c>
      <c r="K13" s="134">
        <f>SUM(M13:M15)</f>
        <v>0</v>
      </c>
      <c r="L13" s="111">
        <f t="shared" si="1"/>
        <v>1</v>
      </c>
      <c r="M13" s="105">
        <f t="shared" si="2"/>
        <v>0</v>
      </c>
      <c r="O13" s="120">
        <f t="shared" si="3"/>
        <v>0</v>
      </c>
    </row>
    <row r="14" spans="1:27" ht="12.75" customHeight="1">
      <c r="A14" s="146"/>
      <c r="B14" s="145"/>
      <c r="C14" s="35" t="s">
        <v>46</v>
      </c>
      <c r="D14" s="36"/>
      <c r="E14" s="37"/>
      <c r="F14" s="37"/>
      <c r="G14" s="37"/>
      <c r="H14" s="38"/>
      <c r="I14" s="34" t="str">
        <f t="shared" si="4"/>
        <v>◄</v>
      </c>
      <c r="J14" s="115">
        <v>1</v>
      </c>
      <c r="K14" s="135"/>
      <c r="L14" s="111">
        <f t="shared" si="1"/>
        <v>1</v>
      </c>
      <c r="M14" s="105">
        <f t="shared" si="2"/>
        <v>0</v>
      </c>
      <c r="O14" s="120">
        <f t="shared" si="3"/>
        <v>0</v>
      </c>
    </row>
    <row r="15" spans="1:27" ht="12.75" customHeight="1">
      <c r="A15" s="146"/>
      <c r="B15" s="145"/>
      <c r="C15" s="39" t="s">
        <v>47</v>
      </c>
      <c r="D15" s="40"/>
      <c r="E15" s="41"/>
      <c r="F15" s="41"/>
      <c r="G15" s="41"/>
      <c r="H15" s="42"/>
      <c r="I15" s="34" t="str">
        <f t="shared" si="4"/>
        <v>◄</v>
      </c>
      <c r="J15" s="115">
        <v>1</v>
      </c>
      <c r="K15" s="136"/>
      <c r="L15" s="111">
        <f t="shared" si="1"/>
        <v>1</v>
      </c>
      <c r="M15" s="105">
        <f t="shared" si="2"/>
        <v>0</v>
      </c>
      <c r="O15" s="120">
        <f t="shared" si="3"/>
        <v>0</v>
      </c>
    </row>
    <row r="16" spans="1:27" ht="12.75" customHeight="1">
      <c r="A16" s="142" t="s">
        <v>48</v>
      </c>
      <c r="B16" s="145" t="s">
        <v>49</v>
      </c>
      <c r="C16" s="35" t="s">
        <v>50</v>
      </c>
      <c r="D16" s="36"/>
      <c r="E16" s="37"/>
      <c r="F16" s="37"/>
      <c r="G16" s="37"/>
      <c r="H16" s="38"/>
      <c r="I16" s="34" t="str">
        <f t="shared" si="4"/>
        <v>◄</v>
      </c>
      <c r="J16" s="115">
        <v>1</v>
      </c>
      <c r="K16" s="137">
        <f>SUM(M16:M17)</f>
        <v>0</v>
      </c>
      <c r="L16" s="111">
        <f t="shared" si="1"/>
        <v>1</v>
      </c>
      <c r="M16" s="105">
        <f t="shared" si="2"/>
        <v>0</v>
      </c>
      <c r="O16" s="120">
        <f t="shared" si="3"/>
        <v>0</v>
      </c>
    </row>
    <row r="17" spans="1:15" ht="14.1" customHeight="1" thickBot="1">
      <c r="A17" s="142"/>
      <c r="B17" s="145"/>
      <c r="C17" s="39" t="s">
        <v>51</v>
      </c>
      <c r="D17" s="40"/>
      <c r="E17" s="41"/>
      <c r="F17" s="41"/>
      <c r="G17" s="41"/>
      <c r="H17" s="42"/>
      <c r="I17" s="34" t="str">
        <f t="shared" si="4"/>
        <v>◄</v>
      </c>
      <c r="J17" s="115">
        <v>1</v>
      </c>
      <c r="K17" s="138"/>
      <c r="L17" s="111">
        <f t="shared" si="1"/>
        <v>1</v>
      </c>
      <c r="M17" s="105">
        <f t="shared" si="2"/>
        <v>0</v>
      </c>
      <c r="O17" s="120">
        <f t="shared" si="3"/>
        <v>0</v>
      </c>
    </row>
    <row r="18" spans="1:15" ht="13.5" customHeight="1">
      <c r="A18" s="147" t="s">
        <v>52</v>
      </c>
      <c r="B18" s="147"/>
      <c r="C18" s="147"/>
      <c r="D18" s="147"/>
      <c r="E18" s="147"/>
      <c r="F18" s="147"/>
      <c r="G18" s="147"/>
      <c r="H18" s="147"/>
      <c r="I18" s="34"/>
      <c r="J18" s="117">
        <v>0.4</v>
      </c>
      <c r="K18" s="121">
        <f>SUM(K19:K30)</f>
        <v>0</v>
      </c>
      <c r="L18" s="112">
        <f t="shared" ref="L18:M18" si="5">SUM(L19:L30)</f>
        <v>12</v>
      </c>
      <c r="M18" s="110">
        <f t="shared" si="5"/>
        <v>0</v>
      </c>
      <c r="O18" s="120"/>
    </row>
    <row r="19" spans="1:15" ht="12.75" customHeight="1">
      <c r="A19" s="144" t="s">
        <v>53</v>
      </c>
      <c r="B19" s="148" t="s">
        <v>54</v>
      </c>
      <c r="C19" s="43" t="s">
        <v>95</v>
      </c>
      <c r="D19" s="44"/>
      <c r="E19" s="45"/>
      <c r="F19" s="45"/>
      <c r="G19" s="46"/>
      <c r="H19" s="47"/>
      <c r="I19" s="34" t="str">
        <f t="shared" si="4"/>
        <v>◄</v>
      </c>
      <c r="J19" s="115">
        <v>1</v>
      </c>
      <c r="K19" s="138">
        <f>SUM(M19:M20)</f>
        <v>0</v>
      </c>
      <c r="L19" s="111">
        <f t="shared" ref="L19:L30" si="6">IF(D19&lt;&gt;"",0,J19)</f>
        <v>1</v>
      </c>
      <c r="M19" s="105">
        <f t="shared" ref="M19:M30" si="7">(IF(F19&lt;&gt;"",1/3,0)+IF(G19&lt;&gt;"",2/3,0)+IF(H19&lt;&gt;"",1,0))*J$18*20*L19/SUM(L$19:L$30)</f>
        <v>0</v>
      </c>
      <c r="O19" s="120">
        <f t="shared" ref="O19:O30" si="8">COUNTA(D19:H19)</f>
        <v>0</v>
      </c>
    </row>
    <row r="20" spans="1:15" ht="12.75" customHeight="1">
      <c r="A20" s="144"/>
      <c r="B20" s="148"/>
      <c r="C20" s="48" t="s">
        <v>55</v>
      </c>
      <c r="D20" s="49"/>
      <c r="E20" s="50"/>
      <c r="F20" s="50"/>
      <c r="G20" s="51"/>
      <c r="H20" s="52"/>
      <c r="I20" s="34" t="str">
        <f t="shared" si="4"/>
        <v>◄</v>
      </c>
      <c r="J20" s="115">
        <v>1</v>
      </c>
      <c r="K20" s="138"/>
      <c r="L20" s="111">
        <f t="shared" si="6"/>
        <v>1</v>
      </c>
      <c r="M20" s="105">
        <f t="shared" si="7"/>
        <v>0</v>
      </c>
      <c r="O20" s="120">
        <f t="shared" si="8"/>
        <v>0</v>
      </c>
    </row>
    <row r="21" spans="1:15" ht="12.75" customHeight="1">
      <c r="A21" s="144" t="s">
        <v>56</v>
      </c>
      <c r="B21" s="145" t="s">
        <v>57</v>
      </c>
      <c r="C21" s="43" t="s">
        <v>58</v>
      </c>
      <c r="D21" s="54"/>
      <c r="E21" s="45"/>
      <c r="F21" s="45"/>
      <c r="G21" s="45"/>
      <c r="H21" s="55"/>
      <c r="I21" s="34" t="str">
        <f t="shared" si="4"/>
        <v>◄</v>
      </c>
      <c r="J21" s="115">
        <v>1</v>
      </c>
      <c r="K21" s="138">
        <f>SUM(M21:M24)</f>
        <v>0</v>
      </c>
      <c r="L21" s="111">
        <f t="shared" si="6"/>
        <v>1</v>
      </c>
      <c r="M21" s="105">
        <f t="shared" si="7"/>
        <v>0</v>
      </c>
      <c r="O21" s="120">
        <f t="shared" si="8"/>
        <v>0</v>
      </c>
    </row>
    <row r="22" spans="1:15" ht="12.75" customHeight="1">
      <c r="A22" s="144"/>
      <c r="B22" s="145"/>
      <c r="C22" s="82" t="s">
        <v>59</v>
      </c>
      <c r="D22" s="91"/>
      <c r="E22" s="92"/>
      <c r="F22" s="92"/>
      <c r="G22" s="92"/>
      <c r="H22" s="93"/>
      <c r="I22" s="34" t="str">
        <f t="shared" si="4"/>
        <v>◄</v>
      </c>
      <c r="J22" s="115">
        <v>1</v>
      </c>
      <c r="K22" s="138"/>
      <c r="L22" s="111">
        <f t="shared" si="6"/>
        <v>1</v>
      </c>
      <c r="M22" s="105">
        <f t="shared" si="7"/>
        <v>0</v>
      </c>
      <c r="O22" s="120">
        <f t="shared" si="8"/>
        <v>0</v>
      </c>
    </row>
    <row r="23" spans="1:15" ht="12.75" customHeight="1">
      <c r="A23" s="144"/>
      <c r="B23" s="145"/>
      <c r="C23" s="43" t="s">
        <v>96</v>
      </c>
      <c r="D23" s="54"/>
      <c r="E23" s="45"/>
      <c r="F23" s="45"/>
      <c r="G23" s="45"/>
      <c r="H23" s="55"/>
      <c r="I23" s="34" t="str">
        <f t="shared" si="4"/>
        <v>◄</v>
      </c>
      <c r="J23" s="115">
        <v>1</v>
      </c>
      <c r="K23" s="138"/>
      <c r="L23" s="111">
        <f t="shared" si="6"/>
        <v>1</v>
      </c>
      <c r="M23" s="105">
        <f t="shared" si="7"/>
        <v>0</v>
      </c>
      <c r="O23" s="120">
        <f t="shared" si="8"/>
        <v>0</v>
      </c>
    </row>
    <row r="24" spans="1:15" ht="12.75" customHeight="1">
      <c r="A24" s="144"/>
      <c r="B24" s="145"/>
      <c r="C24" s="82" t="s">
        <v>97</v>
      </c>
      <c r="D24" s="91"/>
      <c r="E24" s="92"/>
      <c r="F24" s="92"/>
      <c r="G24" s="92"/>
      <c r="H24" s="93"/>
      <c r="I24" s="34" t="str">
        <f t="shared" si="4"/>
        <v>◄</v>
      </c>
      <c r="J24" s="115">
        <v>1</v>
      </c>
      <c r="K24" s="138"/>
      <c r="L24" s="111">
        <f t="shared" si="6"/>
        <v>1</v>
      </c>
      <c r="M24" s="105">
        <f t="shared" si="7"/>
        <v>0</v>
      </c>
      <c r="O24" s="120">
        <f t="shared" si="8"/>
        <v>0</v>
      </c>
    </row>
    <row r="25" spans="1:15" ht="12.75" customHeight="1">
      <c r="A25" s="144" t="s">
        <v>60</v>
      </c>
      <c r="B25" s="145" t="s">
        <v>61</v>
      </c>
      <c r="C25" s="57" t="s">
        <v>101</v>
      </c>
      <c r="D25" s="58"/>
      <c r="E25" s="59"/>
      <c r="F25" s="59"/>
      <c r="G25" s="59"/>
      <c r="H25" s="55"/>
      <c r="I25" s="34" t="str">
        <f t="shared" si="4"/>
        <v>◄</v>
      </c>
      <c r="J25" s="115">
        <v>1</v>
      </c>
      <c r="K25" s="138">
        <f>SUM(M25:M27)</f>
        <v>0</v>
      </c>
      <c r="L25" s="111">
        <f t="shared" si="6"/>
        <v>1</v>
      </c>
      <c r="M25" s="105">
        <f t="shared" si="7"/>
        <v>0</v>
      </c>
      <c r="O25" s="120">
        <f t="shared" si="8"/>
        <v>0</v>
      </c>
    </row>
    <row r="26" spans="1:15" ht="12.75" customHeight="1">
      <c r="A26" s="144"/>
      <c r="B26" s="145"/>
      <c r="C26" s="94" t="s">
        <v>102</v>
      </c>
      <c r="D26" s="95"/>
      <c r="E26" s="96"/>
      <c r="F26" s="96"/>
      <c r="G26" s="96"/>
      <c r="H26" s="93"/>
      <c r="I26" s="34" t="str">
        <f t="shared" si="4"/>
        <v>◄</v>
      </c>
      <c r="J26" s="115">
        <v>1</v>
      </c>
      <c r="K26" s="138"/>
      <c r="L26" s="111">
        <f t="shared" si="6"/>
        <v>1</v>
      </c>
      <c r="M26" s="105">
        <f t="shared" si="7"/>
        <v>0</v>
      </c>
      <c r="O26" s="120">
        <f t="shared" si="8"/>
        <v>0</v>
      </c>
    </row>
    <row r="27" spans="1:15" ht="12.75" customHeight="1">
      <c r="A27" s="144"/>
      <c r="B27" s="145"/>
      <c r="C27" s="57" t="s">
        <v>103</v>
      </c>
      <c r="D27" s="58"/>
      <c r="E27" s="59"/>
      <c r="F27" s="59"/>
      <c r="G27" s="59"/>
      <c r="H27" s="55"/>
      <c r="I27" s="34" t="str">
        <f t="shared" si="4"/>
        <v>◄</v>
      </c>
      <c r="J27" s="115">
        <v>1</v>
      </c>
      <c r="K27" s="138"/>
      <c r="L27" s="111">
        <f t="shared" si="6"/>
        <v>1</v>
      </c>
      <c r="M27" s="105">
        <f t="shared" si="7"/>
        <v>0</v>
      </c>
      <c r="O27" s="120">
        <f t="shared" si="8"/>
        <v>0</v>
      </c>
    </row>
    <row r="28" spans="1:15" ht="12.75" customHeight="1">
      <c r="A28" s="144" t="s">
        <v>63</v>
      </c>
      <c r="B28" s="145" t="s">
        <v>64</v>
      </c>
      <c r="C28" s="82" t="s">
        <v>65</v>
      </c>
      <c r="D28" s="97"/>
      <c r="E28" s="98"/>
      <c r="F28" s="98"/>
      <c r="G28" s="98"/>
      <c r="H28" s="99"/>
      <c r="I28" s="34" t="str">
        <f t="shared" si="4"/>
        <v>◄</v>
      </c>
      <c r="J28" s="115">
        <v>1</v>
      </c>
      <c r="K28" s="138">
        <f>SUM(M28:M30)</f>
        <v>0</v>
      </c>
      <c r="L28" s="111">
        <f t="shared" si="6"/>
        <v>1</v>
      </c>
      <c r="M28" s="105">
        <f t="shared" si="7"/>
        <v>0</v>
      </c>
      <c r="O28" s="120">
        <f t="shared" si="8"/>
        <v>0</v>
      </c>
    </row>
    <row r="29" spans="1:15" ht="12.75" customHeight="1">
      <c r="A29" s="144"/>
      <c r="B29" s="145"/>
      <c r="C29" s="57" t="s">
        <v>66</v>
      </c>
      <c r="D29" s="58"/>
      <c r="E29" s="59"/>
      <c r="F29" s="59"/>
      <c r="G29" s="59"/>
      <c r="H29" s="55"/>
      <c r="I29" s="34" t="str">
        <f t="shared" si="4"/>
        <v>◄</v>
      </c>
      <c r="J29" s="115">
        <v>1</v>
      </c>
      <c r="K29" s="138"/>
      <c r="L29" s="111">
        <f t="shared" si="6"/>
        <v>1</v>
      </c>
      <c r="M29" s="105">
        <f t="shared" si="7"/>
        <v>0</v>
      </c>
      <c r="O29" s="120">
        <f t="shared" si="8"/>
        <v>0</v>
      </c>
    </row>
    <row r="30" spans="1:15" ht="12.75" customHeight="1" thickBot="1">
      <c r="A30" s="144"/>
      <c r="B30" s="145"/>
      <c r="C30" s="82" t="s">
        <v>62</v>
      </c>
      <c r="D30" s="100"/>
      <c r="E30" s="101"/>
      <c r="F30" s="101"/>
      <c r="G30" s="101"/>
      <c r="H30" s="102"/>
      <c r="I30" s="34" t="str">
        <f t="shared" si="4"/>
        <v>◄</v>
      </c>
      <c r="J30" s="115">
        <v>1</v>
      </c>
      <c r="K30" s="138"/>
      <c r="L30" s="111">
        <f t="shared" si="6"/>
        <v>1</v>
      </c>
      <c r="M30" s="105">
        <f t="shared" si="7"/>
        <v>0</v>
      </c>
      <c r="O30" s="120">
        <f t="shared" si="8"/>
        <v>0</v>
      </c>
    </row>
    <row r="31" spans="1:15" ht="13.5" customHeight="1">
      <c r="A31" s="147" t="s">
        <v>67</v>
      </c>
      <c r="B31" s="147"/>
      <c r="C31" s="147"/>
      <c r="D31" s="147"/>
      <c r="E31" s="147"/>
      <c r="F31" s="147"/>
      <c r="G31" s="147"/>
      <c r="H31" s="147"/>
      <c r="I31" s="34"/>
      <c r="J31" s="117">
        <v>0.2</v>
      </c>
      <c r="K31" s="121">
        <f>SUM(K32:K40)</f>
        <v>0</v>
      </c>
      <c r="L31" s="112">
        <f t="shared" ref="L31:M31" si="9">SUM(L32:L40)</f>
        <v>9</v>
      </c>
      <c r="M31" s="110">
        <f t="shared" si="9"/>
        <v>0</v>
      </c>
      <c r="O31" s="120"/>
    </row>
    <row r="32" spans="1:15" ht="12.75" customHeight="1">
      <c r="A32" s="144" t="s">
        <v>68</v>
      </c>
      <c r="B32" s="145" t="s">
        <v>69</v>
      </c>
      <c r="C32" s="57" t="s">
        <v>70</v>
      </c>
      <c r="D32" s="58"/>
      <c r="E32" s="59"/>
      <c r="F32" s="59"/>
      <c r="G32" s="59"/>
      <c r="H32" s="55"/>
      <c r="I32" s="34" t="str">
        <f t="shared" si="4"/>
        <v>◄</v>
      </c>
      <c r="J32" s="116">
        <v>1</v>
      </c>
      <c r="K32" s="139">
        <f>SUM(M32:M33)</f>
        <v>0</v>
      </c>
      <c r="L32" s="111">
        <f t="shared" ref="L32:L40" si="10">IF(D32&lt;&gt;"",0,J32)</f>
        <v>1</v>
      </c>
      <c r="M32" s="105">
        <f t="shared" ref="M32:M40" si="11">(IF(F32&lt;&gt;"",1/3,0)+IF(G32&lt;&gt;"",2/3,0)+IF(H32&lt;&gt;"",1,0))*J$31*20*L32/SUM(L$32:L$40)</f>
        <v>0</v>
      </c>
      <c r="O32" s="120">
        <f t="shared" ref="O32:O40" si="12">COUNTA(D32:H32)</f>
        <v>0</v>
      </c>
    </row>
    <row r="33" spans="1:15" ht="12.75" customHeight="1">
      <c r="A33" s="144"/>
      <c r="B33" s="145"/>
      <c r="C33" s="56" t="s">
        <v>71</v>
      </c>
      <c r="D33" s="53"/>
      <c r="E33" s="50"/>
      <c r="F33" s="50"/>
      <c r="G33" s="50"/>
      <c r="H33" s="60"/>
      <c r="I33" s="34" t="str">
        <f t="shared" si="4"/>
        <v>◄</v>
      </c>
      <c r="J33" s="116">
        <v>1</v>
      </c>
      <c r="K33" s="139"/>
      <c r="L33" s="111">
        <f t="shared" si="10"/>
        <v>1</v>
      </c>
      <c r="M33" s="105">
        <f t="shared" si="11"/>
        <v>0</v>
      </c>
      <c r="O33" s="120">
        <f t="shared" si="12"/>
        <v>0</v>
      </c>
    </row>
    <row r="34" spans="1:15" ht="12.75" customHeight="1">
      <c r="A34" s="146" t="s">
        <v>72</v>
      </c>
      <c r="B34" s="151" t="s">
        <v>73</v>
      </c>
      <c r="C34" s="57" t="s">
        <v>98</v>
      </c>
      <c r="D34" s="58"/>
      <c r="E34" s="59"/>
      <c r="F34" s="59"/>
      <c r="G34" s="59"/>
      <c r="H34" s="55"/>
      <c r="I34" s="34" t="str">
        <f t="shared" si="4"/>
        <v>◄</v>
      </c>
      <c r="J34" s="116">
        <v>1</v>
      </c>
      <c r="K34" s="139">
        <f>SUM(M34:M36)</f>
        <v>0</v>
      </c>
      <c r="L34" s="111">
        <f t="shared" si="10"/>
        <v>1</v>
      </c>
      <c r="M34" s="105">
        <f t="shared" si="11"/>
        <v>0</v>
      </c>
      <c r="O34" s="120">
        <f t="shared" si="12"/>
        <v>0</v>
      </c>
    </row>
    <row r="35" spans="1:15" ht="12.75" customHeight="1">
      <c r="A35" s="146"/>
      <c r="B35" s="151"/>
      <c r="C35" s="82" t="s">
        <v>74</v>
      </c>
      <c r="D35" s="91"/>
      <c r="E35" s="92"/>
      <c r="F35" s="92"/>
      <c r="G35" s="92"/>
      <c r="H35" s="103"/>
      <c r="I35" s="34" t="str">
        <f t="shared" si="4"/>
        <v>◄</v>
      </c>
      <c r="J35" s="116">
        <v>1</v>
      </c>
      <c r="K35" s="139"/>
      <c r="L35" s="111">
        <f t="shared" si="10"/>
        <v>1</v>
      </c>
      <c r="M35" s="105">
        <f t="shared" si="11"/>
        <v>0</v>
      </c>
      <c r="O35" s="120">
        <f t="shared" si="12"/>
        <v>0</v>
      </c>
    </row>
    <row r="36" spans="1:15" ht="12.75" customHeight="1">
      <c r="A36" s="146"/>
      <c r="B36" s="151"/>
      <c r="C36" s="57" t="s">
        <v>75</v>
      </c>
      <c r="D36" s="58"/>
      <c r="E36" s="59"/>
      <c r="F36" s="59"/>
      <c r="G36" s="59"/>
      <c r="H36" s="55"/>
      <c r="I36" s="34" t="str">
        <f t="shared" si="4"/>
        <v>◄</v>
      </c>
      <c r="J36" s="116">
        <v>1</v>
      </c>
      <c r="K36" s="139"/>
      <c r="L36" s="111">
        <f t="shared" si="10"/>
        <v>1</v>
      </c>
      <c r="M36" s="105">
        <f t="shared" si="11"/>
        <v>0</v>
      </c>
      <c r="O36" s="120">
        <f t="shared" si="12"/>
        <v>0</v>
      </c>
    </row>
    <row r="37" spans="1:15" ht="12.75" customHeight="1" thickBot="1">
      <c r="A37" s="154" t="s">
        <v>76</v>
      </c>
      <c r="B37" s="155" t="s">
        <v>77</v>
      </c>
      <c r="C37" s="82" t="s">
        <v>78</v>
      </c>
      <c r="D37" s="91"/>
      <c r="E37" s="89"/>
      <c r="F37" s="89"/>
      <c r="G37" s="89"/>
      <c r="H37" s="104"/>
      <c r="I37" s="34" t="str">
        <f t="shared" si="4"/>
        <v>◄</v>
      </c>
      <c r="J37" s="116">
        <v>1</v>
      </c>
      <c r="K37" s="139">
        <f>SUM(M37:M40)</f>
        <v>0</v>
      </c>
      <c r="L37" s="111">
        <f t="shared" si="10"/>
        <v>1</v>
      </c>
      <c r="M37" s="105">
        <f t="shared" si="11"/>
        <v>0</v>
      </c>
      <c r="O37" s="120">
        <f t="shared" si="12"/>
        <v>0</v>
      </c>
    </row>
    <row r="38" spans="1:15" ht="12.75" customHeight="1" thickBot="1">
      <c r="A38" s="154"/>
      <c r="B38" s="155"/>
      <c r="C38" s="57" t="s">
        <v>79</v>
      </c>
      <c r="D38" s="58"/>
      <c r="E38" s="59"/>
      <c r="F38" s="59"/>
      <c r="G38" s="59"/>
      <c r="H38" s="55"/>
      <c r="I38" s="34" t="str">
        <f t="shared" si="4"/>
        <v>◄</v>
      </c>
      <c r="J38" s="116">
        <v>1</v>
      </c>
      <c r="K38" s="139"/>
      <c r="L38" s="111">
        <f t="shared" si="10"/>
        <v>1</v>
      </c>
      <c r="M38" s="105">
        <f t="shared" si="11"/>
        <v>0</v>
      </c>
      <c r="O38" s="120">
        <f t="shared" si="12"/>
        <v>0</v>
      </c>
    </row>
    <row r="39" spans="1:15" ht="12.75" customHeight="1" thickBot="1">
      <c r="A39" s="154"/>
      <c r="B39" s="155"/>
      <c r="C39" s="82" t="s">
        <v>80</v>
      </c>
      <c r="D39" s="91"/>
      <c r="E39" s="89"/>
      <c r="F39" s="89"/>
      <c r="G39" s="89"/>
      <c r="H39" s="104"/>
      <c r="I39" s="34" t="str">
        <f t="shared" si="4"/>
        <v>◄</v>
      </c>
      <c r="J39" s="116">
        <v>1</v>
      </c>
      <c r="K39" s="139"/>
      <c r="L39" s="111">
        <f t="shared" si="10"/>
        <v>1</v>
      </c>
      <c r="M39" s="105">
        <f t="shared" si="11"/>
        <v>0</v>
      </c>
      <c r="O39" s="120">
        <f t="shared" si="12"/>
        <v>0</v>
      </c>
    </row>
    <row r="40" spans="1:15" ht="12.75" customHeight="1" thickBot="1">
      <c r="A40" s="154"/>
      <c r="B40" s="155"/>
      <c r="C40" s="57" t="s">
        <v>62</v>
      </c>
      <c r="D40" s="58"/>
      <c r="E40" s="59"/>
      <c r="F40" s="59"/>
      <c r="G40" s="59"/>
      <c r="H40" s="55"/>
      <c r="I40" s="34" t="str">
        <f t="shared" si="4"/>
        <v>◄</v>
      </c>
      <c r="J40" s="116">
        <v>1</v>
      </c>
      <c r="K40" s="139"/>
      <c r="L40" s="111">
        <f t="shared" si="10"/>
        <v>1</v>
      </c>
      <c r="M40" s="105">
        <f t="shared" si="11"/>
        <v>0</v>
      </c>
      <c r="O40" s="120">
        <f t="shared" si="12"/>
        <v>0</v>
      </c>
    </row>
    <row r="41" spans="1:15" ht="17.850000000000001" customHeight="1">
      <c r="C41" s="61" t="s">
        <v>81</v>
      </c>
      <c r="E41" s="150">
        <f>L5/SUM(J6:J17)</f>
        <v>1</v>
      </c>
      <c r="F41" s="150"/>
      <c r="G41" s="150"/>
      <c r="H41" s="150"/>
      <c r="I41" s="34" t="str">
        <f>(IF(E41&lt;0.5,"◄",""))</f>
        <v/>
      </c>
      <c r="J41" s="33">
        <f>J5+J18+J31</f>
        <v>1</v>
      </c>
      <c r="K41" s="33"/>
      <c r="L41" s="109"/>
      <c r="O41" s="120">
        <f>SUM(O6:O40)</f>
        <v>0</v>
      </c>
    </row>
    <row r="42" spans="1:15" ht="17.850000000000001" customHeight="1">
      <c r="C42" s="61" t="s">
        <v>82</v>
      </c>
      <c r="E42" s="150">
        <f>L18/SUM(J19:J30)</f>
        <v>1</v>
      </c>
      <c r="F42" s="150"/>
      <c r="G42" s="150"/>
      <c r="H42" s="150"/>
      <c r="I42" s="34" t="str">
        <f>(IF(E42&lt;0.5,"◄",""))</f>
        <v/>
      </c>
      <c r="J42" s="149"/>
      <c r="K42" s="113"/>
      <c r="L42" s="109"/>
    </row>
    <row r="43" spans="1:15" ht="17.850000000000001" customHeight="1">
      <c r="C43" s="61" t="s">
        <v>83</v>
      </c>
      <c r="E43" s="150">
        <f>L31/SUM(J32:J40)</f>
        <v>1</v>
      </c>
      <c r="F43" s="150"/>
      <c r="G43" s="150"/>
      <c r="H43" s="150"/>
      <c r="I43" s="34" t="str">
        <f>(IF(E43&lt;0.5,"◄",""))</f>
        <v/>
      </c>
      <c r="J43" s="149"/>
      <c r="K43" s="113"/>
      <c r="L43" s="109"/>
    </row>
    <row r="44" spans="1:15" ht="20.25" customHeight="1" thickBot="1">
      <c r="C44" s="62" t="s">
        <v>84</v>
      </c>
      <c r="D44" s="63"/>
      <c r="E44" s="156" t="str">
        <f>IF(OR(E41&lt;0.5,E42&lt;0.5,E43&lt;0.5),"Tx&lt;50",IF(O41&lt;&gt;33,"Erreur",(K5+K18+K31)))</f>
        <v>Erreur</v>
      </c>
      <c r="F44" s="156"/>
      <c r="G44" s="157" t="s">
        <v>85</v>
      </c>
      <c r="H44" s="157"/>
      <c r="I44" s="64"/>
    </row>
    <row r="45" spans="1:15" ht="20.25" customHeight="1" thickBot="1">
      <c r="C45" s="22" t="s">
        <v>87</v>
      </c>
      <c r="D45" s="63"/>
      <c r="E45" s="158"/>
      <c r="F45" s="158"/>
      <c r="G45" s="159" t="s">
        <v>24</v>
      </c>
      <c r="H45" s="159"/>
      <c r="I45" s="66"/>
    </row>
    <row r="46" spans="1:15" ht="18.75" customHeight="1" thickBot="1">
      <c r="C46" s="67" t="s">
        <v>88</v>
      </c>
      <c r="E46" s="152">
        <f>IF(V41&lt;&gt;0,"",E45*'Identification projet'!B5)</f>
        <v>0</v>
      </c>
      <c r="F46" s="152"/>
      <c r="G46" s="153">
        <f>(20*'Identification projet'!B5)</f>
        <v>120</v>
      </c>
      <c r="H46" s="153"/>
      <c r="I46" s="34"/>
    </row>
    <row r="47" spans="1:15" ht="14.1" customHeight="1">
      <c r="A47" s="162" t="s">
        <v>89</v>
      </c>
      <c r="B47" s="162"/>
      <c r="C47" s="162"/>
      <c r="D47" s="162"/>
      <c r="E47" s="162"/>
      <c r="F47" s="162"/>
      <c r="G47" s="162"/>
      <c r="H47" s="162"/>
      <c r="I47" s="66"/>
    </row>
    <row r="48" spans="1:15" ht="14.1" customHeight="1" thickBot="1">
      <c r="A48" s="68"/>
      <c r="B48" s="68"/>
      <c r="C48" s="163" t="str">
        <f>(IF(O41&gt;33,"ATTENTION. Erreur de saisie : cocher une seule colonne par ligne ! Voir repères ◄ à droite de la grille.",""))</f>
        <v/>
      </c>
      <c r="D48" s="163"/>
      <c r="E48" s="163"/>
      <c r="F48" s="163"/>
      <c r="G48" s="163"/>
      <c r="H48" s="163"/>
      <c r="I48" s="65" t="s">
        <v>86</v>
      </c>
    </row>
    <row r="49" spans="1:13" ht="15" customHeight="1">
      <c r="A49" s="164" t="s">
        <v>90</v>
      </c>
      <c r="B49" s="164"/>
      <c r="C49" s="165"/>
      <c r="D49" s="165"/>
      <c r="E49" s="165"/>
      <c r="F49" s="165"/>
      <c r="G49" s="165"/>
      <c r="H49" s="165"/>
      <c r="I49" s="69"/>
    </row>
    <row r="50" spans="1:13" ht="84.75" customHeight="1" thickBot="1">
      <c r="A50" s="166"/>
      <c r="B50" s="166"/>
      <c r="C50" s="166"/>
      <c r="D50" s="166"/>
      <c r="E50" s="166"/>
      <c r="F50" s="166"/>
      <c r="G50" s="166"/>
      <c r="H50" s="166"/>
      <c r="I50" s="70"/>
    </row>
    <row r="51" spans="1:13" ht="7.5" customHeight="1" thickBot="1">
      <c r="A51" s="70"/>
      <c r="B51" s="71"/>
      <c r="C51" s="71"/>
      <c r="D51" s="72"/>
      <c r="E51" s="72"/>
      <c r="F51" s="72"/>
      <c r="G51" s="72"/>
      <c r="H51" s="72"/>
      <c r="I51" s="73"/>
    </row>
    <row r="52" spans="1:13" ht="12.75" customHeight="1">
      <c r="A52" s="167" t="s">
        <v>91</v>
      </c>
      <c r="B52" s="167"/>
      <c r="C52" s="74" t="s">
        <v>92</v>
      </c>
      <c r="D52" s="75"/>
      <c r="E52" s="168" t="s">
        <v>93</v>
      </c>
      <c r="F52" s="168"/>
      <c r="G52" s="168"/>
      <c r="H52" s="168"/>
      <c r="I52" s="76"/>
    </row>
    <row r="53" spans="1:13" ht="30.75" customHeight="1" thickBot="1">
      <c r="A53" s="169"/>
      <c r="B53" s="169"/>
      <c r="C53" s="77"/>
      <c r="E53" s="170"/>
      <c r="F53" s="170"/>
      <c r="G53" s="170"/>
      <c r="H53" s="170"/>
      <c r="I53" s="78"/>
    </row>
    <row r="54" spans="1:13" ht="30.75" customHeight="1">
      <c r="A54" s="169"/>
      <c r="B54" s="169"/>
      <c r="C54" s="77"/>
    </row>
    <row r="55" spans="1:13" ht="30.75" customHeight="1">
      <c r="A55" s="171"/>
      <c r="B55" s="171"/>
      <c r="C55" s="77"/>
    </row>
    <row r="56" spans="1:13" ht="30.75" customHeight="1">
      <c r="A56" s="169"/>
      <c r="B56" s="169"/>
      <c r="C56" s="77"/>
    </row>
    <row r="57" spans="1:13" ht="30.75" customHeight="1" thickBot="1">
      <c r="A57" s="160"/>
      <c r="B57" s="160"/>
      <c r="C57" s="79"/>
      <c r="E57" s="161">
        <v>41892</v>
      </c>
      <c r="F57" s="161"/>
      <c r="G57" s="161"/>
      <c r="H57" s="161"/>
      <c r="I57" s="81" t="s">
        <v>106</v>
      </c>
      <c r="L57" s="107"/>
      <c r="M57" s="108"/>
    </row>
    <row r="59" spans="1:13" ht="14.25">
      <c r="B59" s="80"/>
    </row>
  </sheetData>
  <sheetProtection sheet="1" objects="1" scenarios="1"/>
  <mergeCells count="61">
    <mergeCell ref="A57:B57"/>
    <mergeCell ref="E57:H57"/>
    <mergeCell ref="A47:H47"/>
    <mergeCell ref="C48:H48"/>
    <mergeCell ref="A49:B49"/>
    <mergeCell ref="C49:H49"/>
    <mergeCell ref="A50:H50"/>
    <mergeCell ref="A52:B52"/>
    <mergeCell ref="E52:H52"/>
    <mergeCell ref="A53:B53"/>
    <mergeCell ref="E53:H53"/>
    <mergeCell ref="A54:B54"/>
    <mergeCell ref="A55:B55"/>
    <mergeCell ref="A56:B56"/>
    <mergeCell ref="E46:F46"/>
    <mergeCell ref="G46:H46"/>
    <mergeCell ref="A37:A40"/>
    <mergeCell ref="B37:B40"/>
    <mergeCell ref="E41:H41"/>
    <mergeCell ref="E42:H42"/>
    <mergeCell ref="E44:F44"/>
    <mergeCell ref="G44:H44"/>
    <mergeCell ref="E45:F45"/>
    <mergeCell ref="G45:H45"/>
    <mergeCell ref="J42:J43"/>
    <mergeCell ref="E43:H43"/>
    <mergeCell ref="A28:A30"/>
    <mergeCell ref="B28:B30"/>
    <mergeCell ref="A31:H31"/>
    <mergeCell ref="A32:A33"/>
    <mergeCell ref="B32:B33"/>
    <mergeCell ref="A34:A36"/>
    <mergeCell ref="B34:B36"/>
    <mergeCell ref="A25:A27"/>
    <mergeCell ref="B25:B27"/>
    <mergeCell ref="A9:A12"/>
    <mergeCell ref="B9:B12"/>
    <mergeCell ref="A13:A15"/>
    <mergeCell ref="B13:B15"/>
    <mergeCell ref="A16:A17"/>
    <mergeCell ref="B16:B17"/>
    <mergeCell ref="A18:H18"/>
    <mergeCell ref="A19:A20"/>
    <mergeCell ref="B19:B20"/>
    <mergeCell ref="A21:A24"/>
    <mergeCell ref="B21:B24"/>
    <mergeCell ref="A4:B4"/>
    <mergeCell ref="A5:H5"/>
    <mergeCell ref="A6:A8"/>
    <mergeCell ref="B6:B8"/>
    <mergeCell ref="K6:K8"/>
    <mergeCell ref="K9:K12"/>
    <mergeCell ref="K13:K15"/>
    <mergeCell ref="K16:K17"/>
    <mergeCell ref="K19:K20"/>
    <mergeCell ref="K37:K40"/>
    <mergeCell ref="K21:K24"/>
    <mergeCell ref="K25:K27"/>
    <mergeCell ref="K28:K30"/>
    <mergeCell ref="K32:K33"/>
    <mergeCell ref="K34:K36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9"/>
  <sheetViews>
    <sheetView workbookViewId="0">
      <selection activeCell="D6" sqref="D6:H17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4" customWidth="1"/>
    <col min="13" max="13" width="7.28515625" style="105" customWidth="1"/>
    <col min="14" max="14" width="3.7109375" style="119" customWidth="1"/>
    <col min="15" max="15" width="4.7109375" style="119" customWidth="1"/>
    <col min="16" max="16" width="9.85546875" style="123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Innovation Technologique et Eco Conception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13</v>
      </c>
      <c r="C2" s="22" t="s">
        <v>21</v>
      </c>
      <c r="D2" s="122" t="str">
        <f>IF('Identification projet'!B14="","Renseigner feuille Identification projet",'Identification projet'!B14)</f>
        <v>Renseigner feuille Identification projet</v>
      </c>
      <c r="E2" s="122"/>
      <c r="F2" s="122"/>
      <c r="G2" s="122"/>
      <c r="H2" s="122"/>
      <c r="I2" s="122"/>
      <c r="M2" s="125"/>
      <c r="Z2" s="18"/>
      <c r="AA2" s="19"/>
    </row>
    <row r="3" spans="1:27" ht="12.75" customHeight="1">
      <c r="A3" s="13"/>
      <c r="B3" s="26"/>
      <c r="C3" s="22" t="s">
        <v>22</v>
      </c>
      <c r="D3" s="122" t="str">
        <f>IF('Identification projet'!B15="","Renseigner feuille Identification projet",'Identification projet'!B15)</f>
        <v>Renseigner feuille Identification projet</v>
      </c>
      <c r="E3" s="122"/>
      <c r="F3" s="122"/>
      <c r="G3" s="122"/>
      <c r="H3" s="122"/>
      <c r="I3" s="122"/>
      <c r="J3" s="127"/>
      <c r="K3" s="127"/>
      <c r="L3" s="106" t="s">
        <v>23</v>
      </c>
    </row>
    <row r="4" spans="1:27" ht="13.5" customHeight="1" thickBot="1">
      <c r="A4" s="140" t="s">
        <v>25</v>
      </c>
      <c r="B4" s="140"/>
      <c r="C4" s="27" t="s">
        <v>26</v>
      </c>
      <c r="D4" s="28" t="s">
        <v>27</v>
      </c>
      <c r="E4" s="29">
        <v>0</v>
      </c>
      <c r="F4" s="29" t="s">
        <v>28</v>
      </c>
      <c r="G4" s="29" t="s">
        <v>29</v>
      </c>
      <c r="H4" s="29" t="s">
        <v>30</v>
      </c>
      <c r="I4" s="30"/>
      <c r="J4" s="31" t="s">
        <v>23</v>
      </c>
      <c r="K4" s="31" t="s">
        <v>104</v>
      </c>
      <c r="L4" s="107" t="s">
        <v>31</v>
      </c>
      <c r="M4" s="108" t="s">
        <v>32</v>
      </c>
    </row>
    <row r="5" spans="1:27" ht="12.75" customHeight="1">
      <c r="A5" s="141" t="s">
        <v>33</v>
      </c>
      <c r="B5" s="141"/>
      <c r="C5" s="141"/>
      <c r="D5" s="141"/>
      <c r="E5" s="141"/>
      <c r="F5" s="141"/>
      <c r="G5" s="141"/>
      <c r="H5" s="141"/>
      <c r="I5" s="32"/>
      <c r="J5" s="117">
        <v>0.4</v>
      </c>
      <c r="K5" s="121">
        <f>SUM(K6:K17)</f>
        <v>0</v>
      </c>
      <c r="L5" s="112">
        <f t="shared" ref="L5:M5" si="0">SUM(L6:L17)</f>
        <v>12</v>
      </c>
      <c r="M5" s="110">
        <f t="shared" si="0"/>
        <v>0</v>
      </c>
    </row>
    <row r="6" spans="1:27" ht="12.75" customHeight="1">
      <c r="A6" s="142" t="s">
        <v>34</v>
      </c>
      <c r="B6" s="143" t="s">
        <v>35</v>
      </c>
      <c r="C6" s="35" t="s">
        <v>100</v>
      </c>
      <c r="D6" s="36"/>
      <c r="E6" s="37"/>
      <c r="F6" s="37"/>
      <c r="G6" s="37"/>
      <c r="H6" s="38"/>
      <c r="I6" s="34" t="str">
        <f>(IF(O6&lt;&gt;1,"◄",""))</f>
        <v>◄</v>
      </c>
      <c r="J6" s="115">
        <v>1</v>
      </c>
      <c r="K6" s="134">
        <f>SUM(M6:M8)</f>
        <v>0</v>
      </c>
      <c r="L6" s="111">
        <f t="shared" ref="L6:L17" si="1">IF(D6&lt;&gt;"",0,J6)</f>
        <v>1</v>
      </c>
      <c r="M6" s="105">
        <f t="shared" ref="M6:M17" si="2">(IF(F6&lt;&gt;"",1/3,0)+IF(G6&lt;&gt;"",2/3,0)+IF(H6&lt;&gt;"",1,0))*J$5*20*L6/SUM(L$6:L$17)</f>
        <v>0</v>
      </c>
      <c r="O6" s="120">
        <f t="shared" ref="O6:O17" si="3">COUNTA(D6:H6)</f>
        <v>0</v>
      </c>
      <c r="Q6" s="118"/>
    </row>
    <row r="7" spans="1:27" ht="12.75" customHeight="1">
      <c r="A7" s="142"/>
      <c r="B7" s="143"/>
      <c r="C7" s="87" t="s">
        <v>94</v>
      </c>
      <c r="D7" s="88"/>
      <c r="E7" s="89"/>
      <c r="F7" s="89"/>
      <c r="G7" s="89"/>
      <c r="H7" s="90"/>
      <c r="I7" s="34" t="str">
        <f>(IF(O7&lt;&gt;1,"◄",""))</f>
        <v>◄</v>
      </c>
      <c r="J7" s="115">
        <v>1</v>
      </c>
      <c r="K7" s="135"/>
      <c r="L7" s="111">
        <f t="shared" si="1"/>
        <v>1</v>
      </c>
      <c r="M7" s="105">
        <f t="shared" si="2"/>
        <v>0</v>
      </c>
      <c r="O7" s="120">
        <f t="shared" si="3"/>
        <v>0</v>
      </c>
    </row>
    <row r="8" spans="1:27" ht="12.75" customHeight="1">
      <c r="A8" s="142"/>
      <c r="B8" s="143"/>
      <c r="C8" s="35" t="s">
        <v>36</v>
      </c>
      <c r="D8" s="36"/>
      <c r="E8" s="172"/>
      <c r="F8" s="172"/>
      <c r="G8" s="172"/>
      <c r="H8" s="172"/>
      <c r="I8" s="34" t="str">
        <f>(IF(O8&lt;&gt;1,"◄",""))</f>
        <v>◄</v>
      </c>
      <c r="J8" s="115">
        <v>1</v>
      </c>
      <c r="K8" s="136"/>
      <c r="L8" s="111">
        <f t="shared" si="1"/>
        <v>1</v>
      </c>
      <c r="M8" s="105">
        <f t="shared" si="2"/>
        <v>0</v>
      </c>
      <c r="O8" s="120">
        <f t="shared" si="3"/>
        <v>0</v>
      </c>
    </row>
    <row r="9" spans="1:27" ht="12.75" customHeight="1">
      <c r="A9" s="144" t="s">
        <v>37</v>
      </c>
      <c r="B9" s="145" t="s">
        <v>38</v>
      </c>
      <c r="C9" s="83" t="s">
        <v>39</v>
      </c>
      <c r="D9" s="84"/>
      <c r="E9" s="85"/>
      <c r="F9" s="85"/>
      <c r="G9" s="85"/>
      <c r="H9" s="86"/>
      <c r="I9" s="34" t="str">
        <f t="shared" ref="I9:I40" si="4">(IF(O9&lt;&gt;1,"◄",""))</f>
        <v>◄</v>
      </c>
      <c r="J9" s="115">
        <v>1</v>
      </c>
      <c r="K9" s="134">
        <f>SUM(M9:M12)</f>
        <v>0</v>
      </c>
      <c r="L9" s="111">
        <f t="shared" si="1"/>
        <v>1</v>
      </c>
      <c r="M9" s="105">
        <f t="shared" si="2"/>
        <v>0</v>
      </c>
      <c r="O9" s="120">
        <f t="shared" si="3"/>
        <v>0</v>
      </c>
    </row>
    <row r="10" spans="1:27" ht="12.75" customHeight="1">
      <c r="A10" s="144"/>
      <c r="B10" s="145"/>
      <c r="C10" s="35" t="s">
        <v>40</v>
      </c>
      <c r="D10" s="36"/>
      <c r="E10" s="37"/>
      <c r="F10" s="37"/>
      <c r="G10" s="37"/>
      <c r="H10" s="38"/>
      <c r="I10" s="34" t="str">
        <f t="shared" si="4"/>
        <v>◄</v>
      </c>
      <c r="J10" s="115">
        <v>1</v>
      </c>
      <c r="K10" s="135"/>
      <c r="L10" s="111">
        <f t="shared" si="1"/>
        <v>1</v>
      </c>
      <c r="M10" s="105">
        <f t="shared" si="2"/>
        <v>0</v>
      </c>
      <c r="O10" s="120">
        <f t="shared" si="3"/>
        <v>0</v>
      </c>
    </row>
    <row r="11" spans="1:27" ht="12.75" customHeight="1">
      <c r="A11" s="144"/>
      <c r="B11" s="145"/>
      <c r="C11" s="83" t="s">
        <v>41</v>
      </c>
      <c r="D11" s="84"/>
      <c r="E11" s="85"/>
      <c r="F11" s="85"/>
      <c r="G11" s="85"/>
      <c r="H11" s="86"/>
      <c r="I11" s="34" t="str">
        <f t="shared" si="4"/>
        <v>◄</v>
      </c>
      <c r="J11" s="115">
        <v>1</v>
      </c>
      <c r="K11" s="135"/>
      <c r="L11" s="111">
        <f t="shared" si="1"/>
        <v>1</v>
      </c>
      <c r="M11" s="105">
        <f t="shared" si="2"/>
        <v>0</v>
      </c>
      <c r="O11" s="120">
        <f t="shared" si="3"/>
        <v>0</v>
      </c>
    </row>
    <row r="12" spans="1:27" ht="12.75" customHeight="1">
      <c r="A12" s="144"/>
      <c r="B12" s="145"/>
      <c r="C12" s="35" t="s">
        <v>42</v>
      </c>
      <c r="D12" s="36"/>
      <c r="E12" s="37"/>
      <c r="F12" s="37"/>
      <c r="G12" s="37"/>
      <c r="H12" s="38"/>
      <c r="I12" s="34" t="str">
        <f t="shared" si="4"/>
        <v>◄</v>
      </c>
      <c r="J12" s="115">
        <v>1</v>
      </c>
      <c r="K12" s="136"/>
      <c r="L12" s="111">
        <f t="shared" si="1"/>
        <v>1</v>
      </c>
      <c r="M12" s="105">
        <f t="shared" si="2"/>
        <v>0</v>
      </c>
      <c r="O12" s="120">
        <f t="shared" si="3"/>
        <v>0</v>
      </c>
    </row>
    <row r="13" spans="1:27" ht="12.75" customHeight="1">
      <c r="A13" s="146" t="s">
        <v>43</v>
      </c>
      <c r="B13" s="145" t="s">
        <v>44</v>
      </c>
      <c r="C13" s="39" t="s">
        <v>45</v>
      </c>
      <c r="D13" s="40"/>
      <c r="E13" s="41"/>
      <c r="F13" s="41"/>
      <c r="G13" s="41"/>
      <c r="H13" s="42"/>
      <c r="I13" s="34" t="str">
        <f t="shared" si="4"/>
        <v>◄</v>
      </c>
      <c r="J13" s="115">
        <v>1</v>
      </c>
      <c r="K13" s="134">
        <f>SUM(M13:M15)</f>
        <v>0</v>
      </c>
      <c r="L13" s="111">
        <f t="shared" si="1"/>
        <v>1</v>
      </c>
      <c r="M13" s="105">
        <f t="shared" si="2"/>
        <v>0</v>
      </c>
      <c r="O13" s="120">
        <f t="shared" si="3"/>
        <v>0</v>
      </c>
    </row>
    <row r="14" spans="1:27" ht="12.75" customHeight="1">
      <c r="A14" s="146"/>
      <c r="B14" s="145"/>
      <c r="C14" s="35" t="s">
        <v>46</v>
      </c>
      <c r="D14" s="36"/>
      <c r="E14" s="37"/>
      <c r="F14" s="37"/>
      <c r="G14" s="37"/>
      <c r="H14" s="38"/>
      <c r="I14" s="34" t="str">
        <f t="shared" si="4"/>
        <v>◄</v>
      </c>
      <c r="J14" s="115">
        <v>1</v>
      </c>
      <c r="K14" s="135"/>
      <c r="L14" s="111">
        <f t="shared" si="1"/>
        <v>1</v>
      </c>
      <c r="M14" s="105">
        <f t="shared" si="2"/>
        <v>0</v>
      </c>
      <c r="O14" s="120">
        <f t="shared" si="3"/>
        <v>0</v>
      </c>
    </row>
    <row r="15" spans="1:27" ht="12.75" customHeight="1">
      <c r="A15" s="146"/>
      <c r="B15" s="145"/>
      <c r="C15" s="39" t="s">
        <v>47</v>
      </c>
      <c r="D15" s="40"/>
      <c r="E15" s="41"/>
      <c r="F15" s="41"/>
      <c r="G15" s="41"/>
      <c r="H15" s="42"/>
      <c r="I15" s="34" t="str">
        <f t="shared" si="4"/>
        <v>◄</v>
      </c>
      <c r="J15" s="115">
        <v>1</v>
      </c>
      <c r="K15" s="136"/>
      <c r="L15" s="111">
        <f t="shared" si="1"/>
        <v>1</v>
      </c>
      <c r="M15" s="105">
        <f t="shared" si="2"/>
        <v>0</v>
      </c>
      <c r="O15" s="120">
        <f t="shared" si="3"/>
        <v>0</v>
      </c>
    </row>
    <row r="16" spans="1:27" ht="12.75" customHeight="1">
      <c r="A16" s="142" t="s">
        <v>48</v>
      </c>
      <c r="B16" s="145" t="s">
        <v>49</v>
      </c>
      <c r="C16" s="35" t="s">
        <v>50</v>
      </c>
      <c r="D16" s="36"/>
      <c r="E16" s="37"/>
      <c r="F16" s="37"/>
      <c r="G16" s="37"/>
      <c r="H16" s="38"/>
      <c r="I16" s="34" t="str">
        <f t="shared" si="4"/>
        <v>◄</v>
      </c>
      <c r="J16" s="115">
        <v>1</v>
      </c>
      <c r="K16" s="137">
        <f>SUM(M16:M17)</f>
        <v>0</v>
      </c>
      <c r="L16" s="111">
        <f t="shared" si="1"/>
        <v>1</v>
      </c>
      <c r="M16" s="105">
        <f t="shared" si="2"/>
        <v>0</v>
      </c>
      <c r="O16" s="120">
        <f t="shared" si="3"/>
        <v>0</v>
      </c>
    </row>
    <row r="17" spans="1:15" ht="14.1" customHeight="1" thickBot="1">
      <c r="A17" s="142"/>
      <c r="B17" s="145"/>
      <c r="C17" s="39" t="s">
        <v>51</v>
      </c>
      <c r="D17" s="40"/>
      <c r="E17" s="41"/>
      <c r="F17" s="41"/>
      <c r="G17" s="41"/>
      <c r="H17" s="42"/>
      <c r="I17" s="34" t="str">
        <f t="shared" si="4"/>
        <v>◄</v>
      </c>
      <c r="J17" s="115">
        <v>1</v>
      </c>
      <c r="K17" s="138"/>
      <c r="L17" s="111">
        <f t="shared" si="1"/>
        <v>1</v>
      </c>
      <c r="M17" s="105">
        <f t="shared" si="2"/>
        <v>0</v>
      </c>
      <c r="O17" s="120">
        <f t="shared" si="3"/>
        <v>0</v>
      </c>
    </row>
    <row r="18" spans="1:15" ht="13.5" customHeight="1">
      <c r="A18" s="147" t="s">
        <v>52</v>
      </c>
      <c r="B18" s="147"/>
      <c r="C18" s="147"/>
      <c r="D18" s="147"/>
      <c r="E18" s="147"/>
      <c r="F18" s="147"/>
      <c r="G18" s="147"/>
      <c r="H18" s="147"/>
      <c r="I18" s="34"/>
      <c r="J18" s="117">
        <v>0.4</v>
      </c>
      <c r="K18" s="121">
        <f>SUM(K19:K30)</f>
        <v>0</v>
      </c>
      <c r="L18" s="112">
        <f t="shared" ref="L18:M18" si="5">SUM(L19:L30)</f>
        <v>12</v>
      </c>
      <c r="M18" s="110">
        <f t="shared" si="5"/>
        <v>0</v>
      </c>
      <c r="O18" s="120"/>
    </row>
    <row r="19" spans="1:15" ht="12.75" customHeight="1">
      <c r="A19" s="144" t="s">
        <v>53</v>
      </c>
      <c r="B19" s="148" t="s">
        <v>54</v>
      </c>
      <c r="C19" s="43" t="s">
        <v>95</v>
      </c>
      <c r="D19" s="44"/>
      <c r="E19" s="45"/>
      <c r="F19" s="45"/>
      <c r="G19" s="46"/>
      <c r="H19" s="47"/>
      <c r="I19" s="34" t="str">
        <f t="shared" si="4"/>
        <v>◄</v>
      </c>
      <c r="J19" s="115">
        <v>1</v>
      </c>
      <c r="K19" s="138">
        <f>SUM(M19:M20)</f>
        <v>0</v>
      </c>
      <c r="L19" s="111">
        <f t="shared" ref="L19:L30" si="6">IF(D19&lt;&gt;"",0,J19)</f>
        <v>1</v>
      </c>
      <c r="M19" s="105">
        <f t="shared" ref="M19:M30" si="7">(IF(F19&lt;&gt;"",1/3,0)+IF(G19&lt;&gt;"",2/3,0)+IF(H19&lt;&gt;"",1,0))*J$18*20*L19/SUM(L$19:L$30)</f>
        <v>0</v>
      </c>
      <c r="O19" s="120">
        <f t="shared" ref="O19:O30" si="8">COUNTA(D19:H19)</f>
        <v>0</v>
      </c>
    </row>
    <row r="20" spans="1:15" ht="12.75" customHeight="1">
      <c r="A20" s="144"/>
      <c r="B20" s="148"/>
      <c r="C20" s="48" t="s">
        <v>55</v>
      </c>
      <c r="D20" s="49"/>
      <c r="E20" s="50"/>
      <c r="F20" s="50"/>
      <c r="G20" s="51"/>
      <c r="H20" s="52"/>
      <c r="I20" s="34" t="str">
        <f t="shared" si="4"/>
        <v>◄</v>
      </c>
      <c r="J20" s="115">
        <v>1</v>
      </c>
      <c r="K20" s="138"/>
      <c r="L20" s="111">
        <f t="shared" si="6"/>
        <v>1</v>
      </c>
      <c r="M20" s="105">
        <f t="shared" si="7"/>
        <v>0</v>
      </c>
      <c r="O20" s="120">
        <f t="shared" si="8"/>
        <v>0</v>
      </c>
    </row>
    <row r="21" spans="1:15" ht="12.75" customHeight="1">
      <c r="A21" s="144" t="s">
        <v>56</v>
      </c>
      <c r="B21" s="145" t="s">
        <v>57</v>
      </c>
      <c r="C21" s="43" t="s">
        <v>58</v>
      </c>
      <c r="D21" s="54"/>
      <c r="E21" s="45"/>
      <c r="F21" s="45"/>
      <c r="G21" s="45"/>
      <c r="H21" s="55"/>
      <c r="I21" s="34" t="str">
        <f t="shared" si="4"/>
        <v>◄</v>
      </c>
      <c r="J21" s="115">
        <v>1</v>
      </c>
      <c r="K21" s="138">
        <f>SUM(M21:M24)</f>
        <v>0</v>
      </c>
      <c r="L21" s="111">
        <f t="shared" si="6"/>
        <v>1</v>
      </c>
      <c r="M21" s="105">
        <f t="shared" si="7"/>
        <v>0</v>
      </c>
      <c r="O21" s="120">
        <f t="shared" si="8"/>
        <v>0</v>
      </c>
    </row>
    <row r="22" spans="1:15" ht="12.75" customHeight="1">
      <c r="A22" s="144"/>
      <c r="B22" s="145"/>
      <c r="C22" s="82" t="s">
        <v>59</v>
      </c>
      <c r="D22" s="91"/>
      <c r="E22" s="92"/>
      <c r="F22" s="92"/>
      <c r="G22" s="92"/>
      <c r="H22" s="93"/>
      <c r="I22" s="34" t="str">
        <f t="shared" si="4"/>
        <v>◄</v>
      </c>
      <c r="J22" s="115">
        <v>1</v>
      </c>
      <c r="K22" s="138"/>
      <c r="L22" s="111">
        <f t="shared" si="6"/>
        <v>1</v>
      </c>
      <c r="M22" s="105">
        <f t="shared" si="7"/>
        <v>0</v>
      </c>
      <c r="O22" s="120">
        <f t="shared" si="8"/>
        <v>0</v>
      </c>
    </row>
    <row r="23" spans="1:15" ht="12.75" customHeight="1">
      <c r="A23" s="144"/>
      <c r="B23" s="145"/>
      <c r="C23" s="43" t="s">
        <v>96</v>
      </c>
      <c r="D23" s="54"/>
      <c r="E23" s="45"/>
      <c r="F23" s="45"/>
      <c r="G23" s="45"/>
      <c r="H23" s="55"/>
      <c r="I23" s="34" t="str">
        <f t="shared" si="4"/>
        <v>◄</v>
      </c>
      <c r="J23" s="115">
        <v>1</v>
      </c>
      <c r="K23" s="138"/>
      <c r="L23" s="111">
        <f t="shared" si="6"/>
        <v>1</v>
      </c>
      <c r="M23" s="105">
        <f t="shared" si="7"/>
        <v>0</v>
      </c>
      <c r="O23" s="120">
        <f t="shared" si="8"/>
        <v>0</v>
      </c>
    </row>
    <row r="24" spans="1:15" ht="12.75" customHeight="1">
      <c r="A24" s="144"/>
      <c r="B24" s="145"/>
      <c r="C24" s="82" t="s">
        <v>97</v>
      </c>
      <c r="D24" s="91"/>
      <c r="E24" s="92"/>
      <c r="F24" s="92"/>
      <c r="G24" s="92"/>
      <c r="H24" s="93"/>
      <c r="I24" s="34" t="str">
        <f t="shared" si="4"/>
        <v>◄</v>
      </c>
      <c r="J24" s="115">
        <v>1</v>
      </c>
      <c r="K24" s="138"/>
      <c r="L24" s="111">
        <f t="shared" si="6"/>
        <v>1</v>
      </c>
      <c r="M24" s="105">
        <f t="shared" si="7"/>
        <v>0</v>
      </c>
      <c r="O24" s="120">
        <f t="shared" si="8"/>
        <v>0</v>
      </c>
    </row>
    <row r="25" spans="1:15" ht="12.75" customHeight="1">
      <c r="A25" s="144" t="s">
        <v>60</v>
      </c>
      <c r="B25" s="145" t="s">
        <v>61</v>
      </c>
      <c r="C25" s="57" t="s">
        <v>101</v>
      </c>
      <c r="D25" s="58"/>
      <c r="E25" s="59"/>
      <c r="F25" s="59"/>
      <c r="G25" s="59"/>
      <c r="H25" s="55"/>
      <c r="I25" s="34" t="str">
        <f t="shared" si="4"/>
        <v>◄</v>
      </c>
      <c r="J25" s="115">
        <v>1</v>
      </c>
      <c r="K25" s="138">
        <f>SUM(M25:M27)</f>
        <v>0</v>
      </c>
      <c r="L25" s="111">
        <f t="shared" si="6"/>
        <v>1</v>
      </c>
      <c r="M25" s="105">
        <f t="shared" si="7"/>
        <v>0</v>
      </c>
      <c r="O25" s="120">
        <f t="shared" si="8"/>
        <v>0</v>
      </c>
    </row>
    <row r="26" spans="1:15" ht="12.75" customHeight="1">
      <c r="A26" s="144"/>
      <c r="B26" s="145"/>
      <c r="C26" s="94" t="s">
        <v>102</v>
      </c>
      <c r="D26" s="95"/>
      <c r="E26" s="96"/>
      <c r="F26" s="96"/>
      <c r="G26" s="96"/>
      <c r="H26" s="93"/>
      <c r="I26" s="34" t="str">
        <f t="shared" si="4"/>
        <v>◄</v>
      </c>
      <c r="J26" s="115">
        <v>1</v>
      </c>
      <c r="K26" s="138"/>
      <c r="L26" s="111">
        <f t="shared" si="6"/>
        <v>1</v>
      </c>
      <c r="M26" s="105">
        <f t="shared" si="7"/>
        <v>0</v>
      </c>
      <c r="O26" s="120">
        <f t="shared" si="8"/>
        <v>0</v>
      </c>
    </row>
    <row r="27" spans="1:15" ht="12.75" customHeight="1">
      <c r="A27" s="144"/>
      <c r="B27" s="145"/>
      <c r="C27" s="57" t="s">
        <v>103</v>
      </c>
      <c r="D27" s="58"/>
      <c r="E27" s="59"/>
      <c r="F27" s="59"/>
      <c r="G27" s="59"/>
      <c r="H27" s="55"/>
      <c r="I27" s="34" t="str">
        <f t="shared" si="4"/>
        <v>◄</v>
      </c>
      <c r="J27" s="115">
        <v>1</v>
      </c>
      <c r="K27" s="138"/>
      <c r="L27" s="111">
        <f t="shared" si="6"/>
        <v>1</v>
      </c>
      <c r="M27" s="105">
        <f t="shared" si="7"/>
        <v>0</v>
      </c>
      <c r="O27" s="120">
        <f t="shared" si="8"/>
        <v>0</v>
      </c>
    </row>
    <row r="28" spans="1:15" ht="12.75" customHeight="1">
      <c r="A28" s="144" t="s">
        <v>63</v>
      </c>
      <c r="B28" s="145" t="s">
        <v>64</v>
      </c>
      <c r="C28" s="82" t="s">
        <v>65</v>
      </c>
      <c r="D28" s="97"/>
      <c r="E28" s="98"/>
      <c r="F28" s="98"/>
      <c r="G28" s="98"/>
      <c r="H28" s="99"/>
      <c r="I28" s="34" t="str">
        <f t="shared" si="4"/>
        <v>◄</v>
      </c>
      <c r="J28" s="115">
        <v>1</v>
      </c>
      <c r="K28" s="138">
        <f>SUM(M28:M30)</f>
        <v>0</v>
      </c>
      <c r="L28" s="111">
        <f t="shared" si="6"/>
        <v>1</v>
      </c>
      <c r="M28" s="105">
        <f t="shared" si="7"/>
        <v>0</v>
      </c>
      <c r="O28" s="120">
        <f t="shared" si="8"/>
        <v>0</v>
      </c>
    </row>
    <row r="29" spans="1:15" ht="12.75" customHeight="1">
      <c r="A29" s="144"/>
      <c r="B29" s="145"/>
      <c r="C29" s="57" t="s">
        <v>66</v>
      </c>
      <c r="D29" s="58"/>
      <c r="E29" s="59"/>
      <c r="F29" s="59"/>
      <c r="G29" s="59"/>
      <c r="H29" s="55"/>
      <c r="I29" s="34" t="str">
        <f t="shared" si="4"/>
        <v>◄</v>
      </c>
      <c r="J29" s="115">
        <v>1</v>
      </c>
      <c r="K29" s="138"/>
      <c r="L29" s="111">
        <f t="shared" si="6"/>
        <v>1</v>
      </c>
      <c r="M29" s="105">
        <f t="shared" si="7"/>
        <v>0</v>
      </c>
      <c r="O29" s="120">
        <f t="shared" si="8"/>
        <v>0</v>
      </c>
    </row>
    <row r="30" spans="1:15" ht="12.75" customHeight="1" thickBot="1">
      <c r="A30" s="144"/>
      <c r="B30" s="145"/>
      <c r="C30" s="82" t="s">
        <v>62</v>
      </c>
      <c r="D30" s="100"/>
      <c r="E30" s="101"/>
      <c r="F30" s="101"/>
      <c r="G30" s="101"/>
      <c r="H30" s="102"/>
      <c r="I30" s="34" t="str">
        <f t="shared" si="4"/>
        <v>◄</v>
      </c>
      <c r="J30" s="115">
        <v>1</v>
      </c>
      <c r="K30" s="138"/>
      <c r="L30" s="111">
        <f t="shared" si="6"/>
        <v>1</v>
      </c>
      <c r="M30" s="105">
        <f t="shared" si="7"/>
        <v>0</v>
      </c>
      <c r="O30" s="120">
        <f t="shared" si="8"/>
        <v>0</v>
      </c>
    </row>
    <row r="31" spans="1:15" ht="13.5" customHeight="1">
      <c r="A31" s="147" t="s">
        <v>67</v>
      </c>
      <c r="B31" s="147"/>
      <c r="C31" s="147"/>
      <c r="D31" s="147"/>
      <c r="E31" s="147"/>
      <c r="F31" s="147"/>
      <c r="G31" s="147"/>
      <c r="H31" s="147"/>
      <c r="I31" s="34"/>
      <c r="J31" s="117">
        <v>0.2</v>
      </c>
      <c r="K31" s="121">
        <f>SUM(K32:K40)</f>
        <v>0</v>
      </c>
      <c r="L31" s="112">
        <f t="shared" ref="L31:M31" si="9">SUM(L32:L40)</f>
        <v>9</v>
      </c>
      <c r="M31" s="110">
        <f t="shared" si="9"/>
        <v>0</v>
      </c>
      <c r="O31" s="120"/>
    </row>
    <row r="32" spans="1:15" ht="12.75" customHeight="1">
      <c r="A32" s="144" t="s">
        <v>68</v>
      </c>
      <c r="B32" s="145" t="s">
        <v>69</v>
      </c>
      <c r="C32" s="57" t="s">
        <v>70</v>
      </c>
      <c r="D32" s="58"/>
      <c r="E32" s="59"/>
      <c r="F32" s="59"/>
      <c r="G32" s="59"/>
      <c r="H32" s="55"/>
      <c r="I32" s="34" t="str">
        <f t="shared" si="4"/>
        <v>◄</v>
      </c>
      <c r="J32" s="116">
        <v>1</v>
      </c>
      <c r="K32" s="139">
        <f>SUM(M32:M33)</f>
        <v>0</v>
      </c>
      <c r="L32" s="111">
        <f t="shared" ref="L32:L40" si="10">IF(D32&lt;&gt;"",0,J32)</f>
        <v>1</v>
      </c>
      <c r="M32" s="105">
        <f t="shared" ref="M32:M40" si="11">(IF(F32&lt;&gt;"",1/3,0)+IF(G32&lt;&gt;"",2/3,0)+IF(H32&lt;&gt;"",1,0))*J$31*20*L32/SUM(L$32:L$40)</f>
        <v>0</v>
      </c>
      <c r="O32" s="120">
        <f t="shared" ref="O32:O40" si="12">COUNTA(D32:H32)</f>
        <v>0</v>
      </c>
    </row>
    <row r="33" spans="1:15" ht="12.75" customHeight="1">
      <c r="A33" s="144"/>
      <c r="B33" s="145"/>
      <c r="C33" s="56" t="s">
        <v>71</v>
      </c>
      <c r="D33" s="53"/>
      <c r="E33" s="50"/>
      <c r="F33" s="50"/>
      <c r="G33" s="50"/>
      <c r="H33" s="60"/>
      <c r="I33" s="34" t="str">
        <f t="shared" si="4"/>
        <v>◄</v>
      </c>
      <c r="J33" s="116">
        <v>1</v>
      </c>
      <c r="K33" s="139"/>
      <c r="L33" s="111">
        <f t="shared" si="10"/>
        <v>1</v>
      </c>
      <c r="M33" s="105">
        <f t="shared" si="11"/>
        <v>0</v>
      </c>
      <c r="O33" s="120">
        <f t="shared" si="12"/>
        <v>0</v>
      </c>
    </row>
    <row r="34" spans="1:15" ht="12.75" customHeight="1">
      <c r="A34" s="146" t="s">
        <v>72</v>
      </c>
      <c r="B34" s="151" t="s">
        <v>73</v>
      </c>
      <c r="C34" s="57" t="s">
        <v>98</v>
      </c>
      <c r="D34" s="58"/>
      <c r="E34" s="59"/>
      <c r="F34" s="59"/>
      <c r="G34" s="59"/>
      <c r="H34" s="55"/>
      <c r="I34" s="34" t="str">
        <f t="shared" si="4"/>
        <v>◄</v>
      </c>
      <c r="J34" s="116">
        <v>1</v>
      </c>
      <c r="K34" s="139">
        <f>SUM(M34:M36)</f>
        <v>0</v>
      </c>
      <c r="L34" s="111">
        <f t="shared" si="10"/>
        <v>1</v>
      </c>
      <c r="M34" s="105">
        <f t="shared" si="11"/>
        <v>0</v>
      </c>
      <c r="O34" s="120">
        <f t="shared" si="12"/>
        <v>0</v>
      </c>
    </row>
    <row r="35" spans="1:15" ht="12.75" customHeight="1">
      <c r="A35" s="146"/>
      <c r="B35" s="151"/>
      <c r="C35" s="82" t="s">
        <v>74</v>
      </c>
      <c r="D35" s="91"/>
      <c r="E35" s="92"/>
      <c r="F35" s="92"/>
      <c r="G35" s="92"/>
      <c r="H35" s="103"/>
      <c r="I35" s="34" t="str">
        <f t="shared" si="4"/>
        <v>◄</v>
      </c>
      <c r="J35" s="116">
        <v>1</v>
      </c>
      <c r="K35" s="139"/>
      <c r="L35" s="111">
        <f t="shared" si="10"/>
        <v>1</v>
      </c>
      <c r="M35" s="105">
        <f t="shared" si="11"/>
        <v>0</v>
      </c>
      <c r="O35" s="120">
        <f t="shared" si="12"/>
        <v>0</v>
      </c>
    </row>
    <row r="36" spans="1:15" ht="12.75" customHeight="1">
      <c r="A36" s="146"/>
      <c r="B36" s="151"/>
      <c r="C36" s="57" t="s">
        <v>75</v>
      </c>
      <c r="D36" s="58"/>
      <c r="E36" s="59"/>
      <c r="F36" s="59"/>
      <c r="G36" s="59"/>
      <c r="H36" s="55"/>
      <c r="I36" s="34" t="str">
        <f t="shared" si="4"/>
        <v>◄</v>
      </c>
      <c r="J36" s="116">
        <v>1</v>
      </c>
      <c r="K36" s="139"/>
      <c r="L36" s="111">
        <f t="shared" si="10"/>
        <v>1</v>
      </c>
      <c r="M36" s="105">
        <f t="shared" si="11"/>
        <v>0</v>
      </c>
      <c r="O36" s="120">
        <f t="shared" si="12"/>
        <v>0</v>
      </c>
    </row>
    <row r="37" spans="1:15" ht="12.75" customHeight="1" thickBot="1">
      <c r="A37" s="154" t="s">
        <v>76</v>
      </c>
      <c r="B37" s="155" t="s">
        <v>77</v>
      </c>
      <c r="C37" s="82" t="s">
        <v>78</v>
      </c>
      <c r="D37" s="91"/>
      <c r="E37" s="89"/>
      <c r="F37" s="89"/>
      <c r="G37" s="89"/>
      <c r="H37" s="104"/>
      <c r="I37" s="34" t="str">
        <f t="shared" si="4"/>
        <v>◄</v>
      </c>
      <c r="J37" s="116">
        <v>1</v>
      </c>
      <c r="K37" s="139">
        <f>SUM(M37:M40)</f>
        <v>0</v>
      </c>
      <c r="L37" s="111">
        <f t="shared" si="10"/>
        <v>1</v>
      </c>
      <c r="M37" s="105">
        <f t="shared" si="11"/>
        <v>0</v>
      </c>
      <c r="O37" s="120">
        <f t="shared" si="12"/>
        <v>0</v>
      </c>
    </row>
    <row r="38" spans="1:15" ht="12.75" customHeight="1" thickBot="1">
      <c r="A38" s="154"/>
      <c r="B38" s="155"/>
      <c r="C38" s="57" t="s">
        <v>79</v>
      </c>
      <c r="D38" s="58"/>
      <c r="E38" s="59"/>
      <c r="F38" s="59"/>
      <c r="G38" s="59"/>
      <c r="H38" s="55"/>
      <c r="I38" s="34" t="str">
        <f t="shared" si="4"/>
        <v>◄</v>
      </c>
      <c r="J38" s="116">
        <v>1</v>
      </c>
      <c r="K38" s="139"/>
      <c r="L38" s="111">
        <f t="shared" si="10"/>
        <v>1</v>
      </c>
      <c r="M38" s="105">
        <f t="shared" si="11"/>
        <v>0</v>
      </c>
      <c r="O38" s="120">
        <f t="shared" si="12"/>
        <v>0</v>
      </c>
    </row>
    <row r="39" spans="1:15" ht="12.75" customHeight="1" thickBot="1">
      <c r="A39" s="154"/>
      <c r="B39" s="155"/>
      <c r="C39" s="82" t="s">
        <v>80</v>
      </c>
      <c r="D39" s="91"/>
      <c r="E39" s="89"/>
      <c r="F39" s="89"/>
      <c r="G39" s="89"/>
      <c r="H39" s="104"/>
      <c r="I39" s="34" t="str">
        <f t="shared" si="4"/>
        <v>◄</v>
      </c>
      <c r="J39" s="116">
        <v>1</v>
      </c>
      <c r="K39" s="139"/>
      <c r="L39" s="111">
        <f t="shared" si="10"/>
        <v>1</v>
      </c>
      <c r="M39" s="105">
        <f t="shared" si="11"/>
        <v>0</v>
      </c>
      <c r="O39" s="120">
        <f t="shared" si="12"/>
        <v>0</v>
      </c>
    </row>
    <row r="40" spans="1:15" ht="12.75" customHeight="1" thickBot="1">
      <c r="A40" s="154"/>
      <c r="B40" s="155"/>
      <c r="C40" s="57" t="s">
        <v>62</v>
      </c>
      <c r="D40" s="58"/>
      <c r="E40" s="59"/>
      <c r="F40" s="59"/>
      <c r="G40" s="59"/>
      <c r="H40" s="55"/>
      <c r="I40" s="34" t="str">
        <f t="shared" si="4"/>
        <v>◄</v>
      </c>
      <c r="J40" s="116">
        <v>1</v>
      </c>
      <c r="K40" s="139"/>
      <c r="L40" s="111">
        <f t="shared" si="10"/>
        <v>1</v>
      </c>
      <c r="M40" s="105">
        <f t="shared" si="11"/>
        <v>0</v>
      </c>
      <c r="O40" s="120">
        <f t="shared" si="12"/>
        <v>0</v>
      </c>
    </row>
    <row r="41" spans="1:15" ht="17.850000000000001" customHeight="1">
      <c r="C41" s="61" t="s">
        <v>81</v>
      </c>
      <c r="E41" s="150">
        <f>L5/SUM(J6:J17)</f>
        <v>1</v>
      </c>
      <c r="F41" s="150"/>
      <c r="G41" s="150"/>
      <c r="H41" s="150"/>
      <c r="I41" s="34" t="str">
        <f>(IF(E41&lt;0.5,"◄",""))</f>
        <v/>
      </c>
      <c r="J41" s="33">
        <f>J5+J18+J31</f>
        <v>1</v>
      </c>
      <c r="K41" s="33"/>
      <c r="L41" s="109"/>
      <c r="O41" s="120">
        <f>SUM(O6:O40)</f>
        <v>0</v>
      </c>
    </row>
    <row r="42" spans="1:15" ht="17.850000000000001" customHeight="1">
      <c r="C42" s="61" t="s">
        <v>82</v>
      </c>
      <c r="E42" s="150">
        <f>L18/SUM(J19:J30)</f>
        <v>1</v>
      </c>
      <c r="F42" s="150"/>
      <c r="G42" s="150"/>
      <c r="H42" s="150"/>
      <c r="I42" s="34" t="str">
        <f>(IF(E42&lt;0.5,"◄",""))</f>
        <v/>
      </c>
      <c r="J42" s="149"/>
      <c r="K42" s="126"/>
      <c r="L42" s="109"/>
    </row>
    <row r="43" spans="1:15" ht="17.850000000000001" customHeight="1">
      <c r="C43" s="61" t="s">
        <v>83</v>
      </c>
      <c r="E43" s="150">
        <f>L31/SUM(J32:J40)</f>
        <v>1</v>
      </c>
      <c r="F43" s="150"/>
      <c r="G43" s="150"/>
      <c r="H43" s="150"/>
      <c r="I43" s="34" t="str">
        <f>(IF(E43&lt;0.5,"◄",""))</f>
        <v/>
      </c>
      <c r="J43" s="149"/>
      <c r="K43" s="126"/>
      <c r="L43" s="109"/>
    </row>
    <row r="44" spans="1:15" ht="20.25" customHeight="1" thickBot="1">
      <c r="C44" s="62" t="s">
        <v>84</v>
      </c>
      <c r="D44" s="63"/>
      <c r="E44" s="156" t="str">
        <f>IF(OR(E41&lt;0.5,E42&lt;0.5,E43&lt;0.5),"Tx&lt;50",IF(O41&lt;&gt;33,"Erreur",(K5+K18+K31)))</f>
        <v>Erreur</v>
      </c>
      <c r="F44" s="156"/>
      <c r="G44" s="157" t="s">
        <v>85</v>
      </c>
      <c r="H44" s="157"/>
      <c r="I44" s="64"/>
    </row>
    <row r="45" spans="1:15" ht="20.25" customHeight="1" thickBot="1">
      <c r="C45" s="22" t="s">
        <v>87</v>
      </c>
      <c r="D45" s="63"/>
      <c r="E45" s="158"/>
      <c r="F45" s="158"/>
      <c r="G45" s="159" t="s">
        <v>24</v>
      </c>
      <c r="H45" s="159"/>
      <c r="I45" s="66"/>
    </row>
    <row r="46" spans="1:15" ht="18.75" customHeight="1" thickBot="1">
      <c r="C46" s="67" t="s">
        <v>88</v>
      </c>
      <c r="E46" s="152">
        <f>IF(V41&lt;&gt;0,"",E45*'Identification projet'!B5)</f>
        <v>0</v>
      </c>
      <c r="F46" s="152"/>
      <c r="G46" s="153">
        <f>(20*'Identification projet'!B5)</f>
        <v>120</v>
      </c>
      <c r="H46" s="153"/>
      <c r="I46" s="34"/>
    </row>
    <row r="47" spans="1:15" ht="14.1" customHeight="1">
      <c r="A47" s="162" t="s">
        <v>89</v>
      </c>
      <c r="B47" s="162"/>
      <c r="C47" s="162"/>
      <c r="D47" s="162"/>
      <c r="E47" s="162"/>
      <c r="F47" s="162"/>
      <c r="G47" s="162"/>
      <c r="H47" s="162"/>
      <c r="I47" s="66"/>
    </row>
    <row r="48" spans="1:15" ht="14.1" customHeight="1" thickBot="1">
      <c r="A48" s="68"/>
      <c r="B48" s="68"/>
      <c r="C48" s="163" t="str">
        <f>(IF(O41&gt;33,"ATTENTION. Erreur de saisie : cocher une seule colonne par ligne ! Voir repères ◄ à droite de la grille.",""))</f>
        <v/>
      </c>
      <c r="D48" s="163"/>
      <c r="E48" s="163"/>
      <c r="F48" s="163"/>
      <c r="G48" s="163"/>
      <c r="H48" s="163"/>
      <c r="I48" s="65" t="s">
        <v>86</v>
      </c>
    </row>
    <row r="49" spans="1:13" ht="15" customHeight="1">
      <c r="A49" s="164" t="s">
        <v>90</v>
      </c>
      <c r="B49" s="164"/>
      <c r="C49" s="165"/>
      <c r="D49" s="165"/>
      <c r="E49" s="165"/>
      <c r="F49" s="165"/>
      <c r="G49" s="165"/>
      <c r="H49" s="165"/>
      <c r="I49" s="69"/>
    </row>
    <row r="50" spans="1:13" ht="84.75" customHeight="1" thickBot="1">
      <c r="A50" s="166"/>
      <c r="B50" s="166"/>
      <c r="C50" s="166"/>
      <c r="D50" s="166"/>
      <c r="E50" s="166"/>
      <c r="F50" s="166"/>
      <c r="G50" s="166"/>
      <c r="H50" s="166"/>
      <c r="I50" s="70"/>
    </row>
    <row r="51" spans="1:13" ht="7.5" customHeight="1" thickBot="1">
      <c r="A51" s="70"/>
      <c r="B51" s="71"/>
      <c r="C51" s="71"/>
      <c r="D51" s="72"/>
      <c r="E51" s="72"/>
      <c r="F51" s="72"/>
      <c r="G51" s="72"/>
      <c r="H51" s="72"/>
      <c r="I51" s="73"/>
    </row>
    <row r="52" spans="1:13" ht="12.75" customHeight="1">
      <c r="A52" s="167" t="s">
        <v>91</v>
      </c>
      <c r="B52" s="167"/>
      <c r="C52" s="74" t="s">
        <v>92</v>
      </c>
      <c r="D52" s="75"/>
      <c r="E52" s="168" t="s">
        <v>93</v>
      </c>
      <c r="F52" s="168"/>
      <c r="G52" s="168"/>
      <c r="H52" s="168"/>
      <c r="I52" s="76"/>
    </row>
    <row r="53" spans="1:13" ht="30.75" customHeight="1" thickBot="1">
      <c r="A53" s="169"/>
      <c r="B53" s="169"/>
      <c r="C53" s="77"/>
      <c r="E53" s="170"/>
      <c r="F53" s="170"/>
      <c r="G53" s="170"/>
      <c r="H53" s="170"/>
      <c r="I53" s="78"/>
    </row>
    <row r="54" spans="1:13" ht="30.75" customHeight="1">
      <c r="A54" s="169"/>
      <c r="B54" s="169"/>
      <c r="C54" s="77"/>
    </row>
    <row r="55" spans="1:13" ht="30.75" customHeight="1">
      <c r="A55" s="171"/>
      <c r="B55" s="171"/>
      <c r="C55" s="77"/>
    </row>
    <row r="56" spans="1:13" ht="30.75" customHeight="1">
      <c r="A56" s="169"/>
      <c r="B56" s="169"/>
      <c r="C56" s="77"/>
    </row>
    <row r="57" spans="1:13" ht="30.75" customHeight="1" thickBot="1">
      <c r="A57" s="160"/>
      <c r="B57" s="160"/>
      <c r="C57" s="79"/>
      <c r="E57" s="161">
        <v>41892</v>
      </c>
      <c r="F57" s="161"/>
      <c r="G57" s="161"/>
      <c r="H57" s="161"/>
      <c r="I57" s="81" t="s">
        <v>106</v>
      </c>
      <c r="L57" s="107"/>
      <c r="M57" s="108"/>
    </row>
    <row r="59" spans="1:13" ht="14.25">
      <c r="B59" s="80"/>
    </row>
  </sheetData>
  <sheetProtection sheet="1" objects="1" scenarios="1"/>
  <mergeCells count="61">
    <mergeCell ref="A9:A12"/>
    <mergeCell ref="B9:B12"/>
    <mergeCell ref="K9:K12"/>
    <mergeCell ref="A4:B4"/>
    <mergeCell ref="A5:H5"/>
    <mergeCell ref="A6:A8"/>
    <mergeCell ref="B6:B8"/>
    <mergeCell ref="K6:K8"/>
    <mergeCell ref="A13:A15"/>
    <mergeCell ref="B13:B15"/>
    <mergeCell ref="K13:K15"/>
    <mergeCell ref="A16:A17"/>
    <mergeCell ref="B16:B17"/>
    <mergeCell ref="K16:K17"/>
    <mergeCell ref="A18:H18"/>
    <mergeCell ref="A19:A20"/>
    <mergeCell ref="B19:B20"/>
    <mergeCell ref="K19:K20"/>
    <mergeCell ref="A21:A24"/>
    <mergeCell ref="B21:B24"/>
    <mergeCell ref="K21:K24"/>
    <mergeCell ref="A25:A27"/>
    <mergeCell ref="B25:B27"/>
    <mergeCell ref="K25:K27"/>
    <mergeCell ref="A28:A30"/>
    <mergeCell ref="B28:B30"/>
    <mergeCell ref="K28:K30"/>
    <mergeCell ref="A31:H31"/>
    <mergeCell ref="A32:A33"/>
    <mergeCell ref="B32:B33"/>
    <mergeCell ref="K32:K33"/>
    <mergeCell ref="A34:A36"/>
    <mergeCell ref="B34:B36"/>
    <mergeCell ref="K34:K36"/>
    <mergeCell ref="A37:A40"/>
    <mergeCell ref="B37:B40"/>
    <mergeCell ref="K37:K40"/>
    <mergeCell ref="E41:H41"/>
    <mergeCell ref="E42:H42"/>
    <mergeCell ref="J42:J43"/>
    <mergeCell ref="E43:H43"/>
    <mergeCell ref="E44:F44"/>
    <mergeCell ref="G44:H44"/>
    <mergeCell ref="E45:F45"/>
    <mergeCell ref="G45:H45"/>
    <mergeCell ref="E46:F46"/>
    <mergeCell ref="G46:H46"/>
    <mergeCell ref="A57:B57"/>
    <mergeCell ref="E57:H57"/>
    <mergeCell ref="A47:H47"/>
    <mergeCell ref="C48:H48"/>
    <mergeCell ref="A49:B49"/>
    <mergeCell ref="C49:H49"/>
    <mergeCell ref="A50:H50"/>
    <mergeCell ref="A52:B52"/>
    <mergeCell ref="E52:H52"/>
    <mergeCell ref="A53:B53"/>
    <mergeCell ref="E53:H53"/>
    <mergeCell ref="A54:B54"/>
    <mergeCell ref="A55:B55"/>
    <mergeCell ref="A56:B56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9"/>
  <sheetViews>
    <sheetView workbookViewId="0">
      <selection activeCell="D6" sqref="D6:H17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4" customWidth="1"/>
    <col min="13" max="13" width="7.28515625" style="105" customWidth="1"/>
    <col min="14" max="14" width="3.7109375" style="119" customWidth="1"/>
    <col min="15" max="15" width="4.7109375" style="119" customWidth="1"/>
    <col min="16" max="16" width="9.85546875" style="123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Innovation Technologique et Eco Conception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14</v>
      </c>
      <c r="C2" s="22" t="s">
        <v>21</v>
      </c>
      <c r="D2" s="122" t="str">
        <f>IF('Identification projet'!B17="","Renseigner feuille Identification projet",'Identification projet'!B17)</f>
        <v>Renseigner feuille Identification projet</v>
      </c>
      <c r="E2" s="122"/>
      <c r="F2" s="122"/>
      <c r="G2" s="122"/>
      <c r="H2" s="122"/>
      <c r="I2" s="122"/>
      <c r="M2" s="125"/>
      <c r="Z2" s="18"/>
      <c r="AA2" s="19"/>
    </row>
    <row r="3" spans="1:27" ht="12.75" customHeight="1">
      <c r="A3" s="13"/>
      <c r="B3" s="26"/>
      <c r="C3" s="22" t="s">
        <v>22</v>
      </c>
      <c r="D3" s="122" t="str">
        <f>IF('Identification projet'!B18="","Renseigner feuille Identification projet",'Identification projet'!B18)</f>
        <v>Renseigner feuille Identification projet</v>
      </c>
      <c r="E3" s="122"/>
      <c r="F3" s="122"/>
      <c r="G3" s="122"/>
      <c r="H3" s="122"/>
      <c r="I3" s="122"/>
      <c r="J3" s="127"/>
      <c r="K3" s="127"/>
      <c r="L3" s="106" t="s">
        <v>23</v>
      </c>
    </row>
    <row r="4" spans="1:27" ht="13.5" customHeight="1" thickBot="1">
      <c r="A4" s="140" t="s">
        <v>25</v>
      </c>
      <c r="B4" s="140"/>
      <c r="C4" s="27" t="s">
        <v>26</v>
      </c>
      <c r="D4" s="28" t="s">
        <v>27</v>
      </c>
      <c r="E4" s="29">
        <v>0</v>
      </c>
      <c r="F4" s="29" t="s">
        <v>28</v>
      </c>
      <c r="G4" s="29" t="s">
        <v>29</v>
      </c>
      <c r="H4" s="29" t="s">
        <v>30</v>
      </c>
      <c r="I4" s="30"/>
      <c r="J4" s="31" t="s">
        <v>23</v>
      </c>
      <c r="K4" s="31" t="s">
        <v>104</v>
      </c>
      <c r="L4" s="107" t="s">
        <v>31</v>
      </c>
      <c r="M4" s="108" t="s">
        <v>32</v>
      </c>
    </row>
    <row r="5" spans="1:27" ht="12.75" customHeight="1">
      <c r="A5" s="141" t="s">
        <v>33</v>
      </c>
      <c r="B5" s="141"/>
      <c r="C5" s="141"/>
      <c r="D5" s="141"/>
      <c r="E5" s="141"/>
      <c r="F5" s="141"/>
      <c r="G5" s="141"/>
      <c r="H5" s="141"/>
      <c r="I5" s="32"/>
      <c r="J5" s="117">
        <v>0.4</v>
      </c>
      <c r="K5" s="121">
        <f>SUM(K6:K17)</f>
        <v>0</v>
      </c>
      <c r="L5" s="112">
        <f t="shared" ref="L5:M5" si="0">SUM(L6:L17)</f>
        <v>12</v>
      </c>
      <c r="M5" s="110">
        <f t="shared" si="0"/>
        <v>0</v>
      </c>
    </row>
    <row r="6" spans="1:27" ht="12.75" customHeight="1">
      <c r="A6" s="142" t="s">
        <v>34</v>
      </c>
      <c r="B6" s="143" t="s">
        <v>35</v>
      </c>
      <c r="C6" s="35" t="s">
        <v>100</v>
      </c>
      <c r="D6" s="36"/>
      <c r="E6" s="37"/>
      <c r="F6" s="37"/>
      <c r="G6" s="37"/>
      <c r="H6" s="38"/>
      <c r="I6" s="34" t="str">
        <f>(IF(O6&lt;&gt;1,"◄",""))</f>
        <v>◄</v>
      </c>
      <c r="J6" s="115">
        <v>1</v>
      </c>
      <c r="K6" s="134">
        <f>SUM(M6:M8)</f>
        <v>0</v>
      </c>
      <c r="L6" s="111">
        <f t="shared" ref="L6:L17" si="1">IF(D6&lt;&gt;"",0,J6)</f>
        <v>1</v>
      </c>
      <c r="M6" s="105">
        <f t="shared" ref="M6:M17" si="2">(IF(F6&lt;&gt;"",1/3,0)+IF(G6&lt;&gt;"",2/3,0)+IF(H6&lt;&gt;"",1,0))*J$5*20*L6/SUM(L$6:L$17)</f>
        <v>0</v>
      </c>
      <c r="O6" s="120">
        <f t="shared" ref="O6:O17" si="3">COUNTA(D6:H6)</f>
        <v>0</v>
      </c>
      <c r="Q6" s="118"/>
    </row>
    <row r="7" spans="1:27" ht="12.75" customHeight="1">
      <c r="A7" s="142"/>
      <c r="B7" s="143"/>
      <c r="C7" s="87" t="s">
        <v>94</v>
      </c>
      <c r="D7" s="88"/>
      <c r="E7" s="89"/>
      <c r="F7" s="89"/>
      <c r="G7" s="89"/>
      <c r="H7" s="90"/>
      <c r="I7" s="34" t="str">
        <f>(IF(O7&lt;&gt;1,"◄",""))</f>
        <v>◄</v>
      </c>
      <c r="J7" s="115">
        <v>1</v>
      </c>
      <c r="K7" s="135"/>
      <c r="L7" s="111">
        <f t="shared" si="1"/>
        <v>1</v>
      </c>
      <c r="M7" s="105">
        <f t="shared" si="2"/>
        <v>0</v>
      </c>
      <c r="O7" s="120">
        <f t="shared" si="3"/>
        <v>0</v>
      </c>
    </row>
    <row r="8" spans="1:27" ht="12.75" customHeight="1">
      <c r="A8" s="142"/>
      <c r="B8" s="143"/>
      <c r="C8" s="35" t="s">
        <v>36</v>
      </c>
      <c r="D8" s="36"/>
      <c r="E8" s="172"/>
      <c r="F8" s="172"/>
      <c r="G8" s="172"/>
      <c r="H8" s="172"/>
      <c r="I8" s="34" t="str">
        <f>(IF(O8&lt;&gt;1,"◄",""))</f>
        <v>◄</v>
      </c>
      <c r="J8" s="115">
        <v>1</v>
      </c>
      <c r="K8" s="136"/>
      <c r="L8" s="111">
        <f t="shared" si="1"/>
        <v>1</v>
      </c>
      <c r="M8" s="105">
        <f t="shared" si="2"/>
        <v>0</v>
      </c>
      <c r="O8" s="120">
        <f t="shared" si="3"/>
        <v>0</v>
      </c>
    </row>
    <row r="9" spans="1:27" ht="12.75" customHeight="1">
      <c r="A9" s="144" t="s">
        <v>37</v>
      </c>
      <c r="B9" s="145" t="s">
        <v>38</v>
      </c>
      <c r="C9" s="83" t="s">
        <v>39</v>
      </c>
      <c r="D9" s="84"/>
      <c r="E9" s="85"/>
      <c r="F9" s="85"/>
      <c r="G9" s="85"/>
      <c r="H9" s="86"/>
      <c r="I9" s="34" t="str">
        <f t="shared" ref="I9:I40" si="4">(IF(O9&lt;&gt;1,"◄",""))</f>
        <v>◄</v>
      </c>
      <c r="J9" s="115">
        <v>1</v>
      </c>
      <c r="K9" s="134">
        <f>SUM(M9:M12)</f>
        <v>0</v>
      </c>
      <c r="L9" s="111">
        <f t="shared" si="1"/>
        <v>1</v>
      </c>
      <c r="M9" s="105">
        <f t="shared" si="2"/>
        <v>0</v>
      </c>
      <c r="O9" s="120">
        <f t="shared" si="3"/>
        <v>0</v>
      </c>
    </row>
    <row r="10" spans="1:27" ht="12.75" customHeight="1">
      <c r="A10" s="144"/>
      <c r="B10" s="145"/>
      <c r="C10" s="35" t="s">
        <v>40</v>
      </c>
      <c r="D10" s="36"/>
      <c r="E10" s="37"/>
      <c r="F10" s="37"/>
      <c r="G10" s="37"/>
      <c r="H10" s="38"/>
      <c r="I10" s="34" t="str">
        <f t="shared" si="4"/>
        <v>◄</v>
      </c>
      <c r="J10" s="115">
        <v>1</v>
      </c>
      <c r="K10" s="135"/>
      <c r="L10" s="111">
        <f t="shared" si="1"/>
        <v>1</v>
      </c>
      <c r="M10" s="105">
        <f t="shared" si="2"/>
        <v>0</v>
      </c>
      <c r="O10" s="120">
        <f t="shared" si="3"/>
        <v>0</v>
      </c>
    </row>
    <row r="11" spans="1:27" ht="12.75" customHeight="1">
      <c r="A11" s="144"/>
      <c r="B11" s="145"/>
      <c r="C11" s="83" t="s">
        <v>41</v>
      </c>
      <c r="D11" s="84"/>
      <c r="E11" s="85"/>
      <c r="F11" s="85"/>
      <c r="G11" s="85"/>
      <c r="H11" s="86"/>
      <c r="I11" s="34" t="str">
        <f t="shared" si="4"/>
        <v>◄</v>
      </c>
      <c r="J11" s="115">
        <v>1</v>
      </c>
      <c r="K11" s="135"/>
      <c r="L11" s="111">
        <f t="shared" si="1"/>
        <v>1</v>
      </c>
      <c r="M11" s="105">
        <f t="shared" si="2"/>
        <v>0</v>
      </c>
      <c r="O11" s="120">
        <f t="shared" si="3"/>
        <v>0</v>
      </c>
    </row>
    <row r="12" spans="1:27" ht="12.75" customHeight="1">
      <c r="A12" s="144"/>
      <c r="B12" s="145"/>
      <c r="C12" s="35" t="s">
        <v>42</v>
      </c>
      <c r="D12" s="36"/>
      <c r="E12" s="37"/>
      <c r="F12" s="37"/>
      <c r="G12" s="37"/>
      <c r="H12" s="38"/>
      <c r="I12" s="34" t="str">
        <f t="shared" si="4"/>
        <v>◄</v>
      </c>
      <c r="J12" s="115">
        <v>1</v>
      </c>
      <c r="K12" s="136"/>
      <c r="L12" s="111">
        <f t="shared" si="1"/>
        <v>1</v>
      </c>
      <c r="M12" s="105">
        <f t="shared" si="2"/>
        <v>0</v>
      </c>
      <c r="O12" s="120">
        <f t="shared" si="3"/>
        <v>0</v>
      </c>
    </row>
    <row r="13" spans="1:27" ht="12.75" customHeight="1">
      <c r="A13" s="146" t="s">
        <v>43</v>
      </c>
      <c r="B13" s="145" t="s">
        <v>44</v>
      </c>
      <c r="C13" s="39" t="s">
        <v>45</v>
      </c>
      <c r="D13" s="40"/>
      <c r="E13" s="41"/>
      <c r="F13" s="41"/>
      <c r="G13" s="41"/>
      <c r="H13" s="42"/>
      <c r="I13" s="34" t="str">
        <f t="shared" si="4"/>
        <v>◄</v>
      </c>
      <c r="J13" s="115">
        <v>1</v>
      </c>
      <c r="K13" s="134">
        <f>SUM(M13:M15)</f>
        <v>0</v>
      </c>
      <c r="L13" s="111">
        <f t="shared" si="1"/>
        <v>1</v>
      </c>
      <c r="M13" s="105">
        <f t="shared" si="2"/>
        <v>0</v>
      </c>
      <c r="O13" s="120">
        <f t="shared" si="3"/>
        <v>0</v>
      </c>
    </row>
    <row r="14" spans="1:27" ht="12.75" customHeight="1">
      <c r="A14" s="146"/>
      <c r="B14" s="145"/>
      <c r="C14" s="35" t="s">
        <v>46</v>
      </c>
      <c r="D14" s="36"/>
      <c r="E14" s="37"/>
      <c r="F14" s="37"/>
      <c r="G14" s="37"/>
      <c r="H14" s="38"/>
      <c r="I14" s="34" t="str">
        <f t="shared" si="4"/>
        <v>◄</v>
      </c>
      <c r="J14" s="115">
        <v>1</v>
      </c>
      <c r="K14" s="135"/>
      <c r="L14" s="111">
        <f t="shared" si="1"/>
        <v>1</v>
      </c>
      <c r="M14" s="105">
        <f t="shared" si="2"/>
        <v>0</v>
      </c>
      <c r="O14" s="120">
        <f t="shared" si="3"/>
        <v>0</v>
      </c>
    </row>
    <row r="15" spans="1:27" ht="12.75" customHeight="1">
      <c r="A15" s="146"/>
      <c r="B15" s="145"/>
      <c r="C15" s="39" t="s">
        <v>47</v>
      </c>
      <c r="D15" s="40"/>
      <c r="E15" s="41"/>
      <c r="F15" s="41"/>
      <c r="G15" s="41"/>
      <c r="H15" s="42"/>
      <c r="I15" s="34" t="str">
        <f t="shared" si="4"/>
        <v>◄</v>
      </c>
      <c r="J15" s="115">
        <v>1</v>
      </c>
      <c r="K15" s="136"/>
      <c r="L15" s="111">
        <f t="shared" si="1"/>
        <v>1</v>
      </c>
      <c r="M15" s="105">
        <f t="shared" si="2"/>
        <v>0</v>
      </c>
      <c r="O15" s="120">
        <f t="shared" si="3"/>
        <v>0</v>
      </c>
    </row>
    <row r="16" spans="1:27" ht="12.75" customHeight="1">
      <c r="A16" s="142" t="s">
        <v>48</v>
      </c>
      <c r="B16" s="145" t="s">
        <v>49</v>
      </c>
      <c r="C16" s="35" t="s">
        <v>50</v>
      </c>
      <c r="D16" s="36"/>
      <c r="E16" s="37"/>
      <c r="F16" s="37"/>
      <c r="G16" s="37"/>
      <c r="H16" s="38"/>
      <c r="I16" s="34" t="str">
        <f t="shared" si="4"/>
        <v>◄</v>
      </c>
      <c r="J16" s="115">
        <v>1</v>
      </c>
      <c r="K16" s="137">
        <f>SUM(M16:M17)</f>
        <v>0</v>
      </c>
      <c r="L16" s="111">
        <f t="shared" si="1"/>
        <v>1</v>
      </c>
      <c r="M16" s="105">
        <f t="shared" si="2"/>
        <v>0</v>
      </c>
      <c r="O16" s="120">
        <f t="shared" si="3"/>
        <v>0</v>
      </c>
    </row>
    <row r="17" spans="1:15" ht="14.1" customHeight="1" thickBot="1">
      <c r="A17" s="142"/>
      <c r="B17" s="145"/>
      <c r="C17" s="39" t="s">
        <v>51</v>
      </c>
      <c r="D17" s="40"/>
      <c r="E17" s="41"/>
      <c r="F17" s="41"/>
      <c r="G17" s="41"/>
      <c r="H17" s="42"/>
      <c r="I17" s="34" t="str">
        <f t="shared" si="4"/>
        <v>◄</v>
      </c>
      <c r="J17" s="115">
        <v>1</v>
      </c>
      <c r="K17" s="138"/>
      <c r="L17" s="111">
        <f t="shared" si="1"/>
        <v>1</v>
      </c>
      <c r="M17" s="105">
        <f t="shared" si="2"/>
        <v>0</v>
      </c>
      <c r="O17" s="120">
        <f t="shared" si="3"/>
        <v>0</v>
      </c>
    </row>
    <row r="18" spans="1:15" ht="13.5" customHeight="1">
      <c r="A18" s="147" t="s">
        <v>52</v>
      </c>
      <c r="B18" s="147"/>
      <c r="C18" s="147"/>
      <c r="D18" s="147"/>
      <c r="E18" s="147"/>
      <c r="F18" s="147"/>
      <c r="G18" s="147"/>
      <c r="H18" s="147"/>
      <c r="I18" s="34"/>
      <c r="J18" s="117">
        <v>0.4</v>
      </c>
      <c r="K18" s="121">
        <f>SUM(K19:K30)</f>
        <v>0</v>
      </c>
      <c r="L18" s="112">
        <f t="shared" ref="L18:M18" si="5">SUM(L19:L30)</f>
        <v>12</v>
      </c>
      <c r="M18" s="110">
        <f t="shared" si="5"/>
        <v>0</v>
      </c>
      <c r="O18" s="120"/>
    </row>
    <row r="19" spans="1:15" ht="12.75" customHeight="1">
      <c r="A19" s="144" t="s">
        <v>53</v>
      </c>
      <c r="B19" s="148" t="s">
        <v>54</v>
      </c>
      <c r="C19" s="43" t="s">
        <v>95</v>
      </c>
      <c r="D19" s="44"/>
      <c r="E19" s="45"/>
      <c r="F19" s="45"/>
      <c r="G19" s="46"/>
      <c r="H19" s="47"/>
      <c r="I19" s="34" t="str">
        <f t="shared" si="4"/>
        <v>◄</v>
      </c>
      <c r="J19" s="115">
        <v>1</v>
      </c>
      <c r="K19" s="138">
        <f>SUM(M19:M20)</f>
        <v>0</v>
      </c>
      <c r="L19" s="111">
        <f t="shared" ref="L19:L30" si="6">IF(D19&lt;&gt;"",0,J19)</f>
        <v>1</v>
      </c>
      <c r="M19" s="105">
        <f t="shared" ref="M19:M30" si="7">(IF(F19&lt;&gt;"",1/3,0)+IF(G19&lt;&gt;"",2/3,0)+IF(H19&lt;&gt;"",1,0))*J$18*20*L19/SUM(L$19:L$30)</f>
        <v>0</v>
      </c>
      <c r="O19" s="120">
        <f t="shared" ref="O19:O30" si="8">COUNTA(D19:H19)</f>
        <v>0</v>
      </c>
    </row>
    <row r="20" spans="1:15" ht="12.75" customHeight="1">
      <c r="A20" s="144"/>
      <c r="B20" s="148"/>
      <c r="C20" s="48" t="s">
        <v>55</v>
      </c>
      <c r="D20" s="49"/>
      <c r="E20" s="50"/>
      <c r="F20" s="50"/>
      <c r="G20" s="51"/>
      <c r="H20" s="52"/>
      <c r="I20" s="34" t="str">
        <f t="shared" si="4"/>
        <v>◄</v>
      </c>
      <c r="J20" s="115">
        <v>1</v>
      </c>
      <c r="K20" s="138"/>
      <c r="L20" s="111">
        <f t="shared" si="6"/>
        <v>1</v>
      </c>
      <c r="M20" s="105">
        <f t="shared" si="7"/>
        <v>0</v>
      </c>
      <c r="O20" s="120">
        <f t="shared" si="8"/>
        <v>0</v>
      </c>
    </row>
    <row r="21" spans="1:15" ht="12.75" customHeight="1">
      <c r="A21" s="144" t="s">
        <v>56</v>
      </c>
      <c r="B21" s="145" t="s">
        <v>57</v>
      </c>
      <c r="C21" s="43" t="s">
        <v>58</v>
      </c>
      <c r="D21" s="54"/>
      <c r="E21" s="45"/>
      <c r="F21" s="45"/>
      <c r="G21" s="45"/>
      <c r="H21" s="55"/>
      <c r="I21" s="34" t="str">
        <f t="shared" si="4"/>
        <v>◄</v>
      </c>
      <c r="J21" s="115">
        <v>1</v>
      </c>
      <c r="K21" s="138">
        <f>SUM(M21:M24)</f>
        <v>0</v>
      </c>
      <c r="L21" s="111">
        <f t="shared" si="6"/>
        <v>1</v>
      </c>
      <c r="M21" s="105">
        <f t="shared" si="7"/>
        <v>0</v>
      </c>
      <c r="O21" s="120">
        <f t="shared" si="8"/>
        <v>0</v>
      </c>
    </row>
    <row r="22" spans="1:15" ht="12.75" customHeight="1">
      <c r="A22" s="144"/>
      <c r="B22" s="145"/>
      <c r="C22" s="82" t="s">
        <v>59</v>
      </c>
      <c r="D22" s="91"/>
      <c r="E22" s="92"/>
      <c r="F22" s="92"/>
      <c r="G22" s="92"/>
      <c r="H22" s="93"/>
      <c r="I22" s="34" t="str">
        <f t="shared" si="4"/>
        <v>◄</v>
      </c>
      <c r="J22" s="115">
        <v>1</v>
      </c>
      <c r="K22" s="138"/>
      <c r="L22" s="111">
        <f t="shared" si="6"/>
        <v>1</v>
      </c>
      <c r="M22" s="105">
        <f t="shared" si="7"/>
        <v>0</v>
      </c>
      <c r="O22" s="120">
        <f t="shared" si="8"/>
        <v>0</v>
      </c>
    </row>
    <row r="23" spans="1:15" ht="12.75" customHeight="1">
      <c r="A23" s="144"/>
      <c r="B23" s="145"/>
      <c r="C23" s="43" t="s">
        <v>96</v>
      </c>
      <c r="D23" s="54"/>
      <c r="E23" s="45"/>
      <c r="F23" s="45"/>
      <c r="G23" s="45"/>
      <c r="H23" s="55"/>
      <c r="I23" s="34" t="str">
        <f t="shared" si="4"/>
        <v>◄</v>
      </c>
      <c r="J23" s="115">
        <v>1</v>
      </c>
      <c r="K23" s="138"/>
      <c r="L23" s="111">
        <f t="shared" si="6"/>
        <v>1</v>
      </c>
      <c r="M23" s="105">
        <f t="shared" si="7"/>
        <v>0</v>
      </c>
      <c r="O23" s="120">
        <f t="shared" si="8"/>
        <v>0</v>
      </c>
    </row>
    <row r="24" spans="1:15" ht="12.75" customHeight="1">
      <c r="A24" s="144"/>
      <c r="B24" s="145"/>
      <c r="C24" s="82" t="s">
        <v>97</v>
      </c>
      <c r="D24" s="91"/>
      <c r="E24" s="92"/>
      <c r="F24" s="92"/>
      <c r="G24" s="92"/>
      <c r="H24" s="93"/>
      <c r="I24" s="34" t="str">
        <f t="shared" si="4"/>
        <v>◄</v>
      </c>
      <c r="J24" s="115">
        <v>1</v>
      </c>
      <c r="K24" s="138"/>
      <c r="L24" s="111">
        <f t="shared" si="6"/>
        <v>1</v>
      </c>
      <c r="M24" s="105">
        <f t="shared" si="7"/>
        <v>0</v>
      </c>
      <c r="O24" s="120">
        <f t="shared" si="8"/>
        <v>0</v>
      </c>
    </row>
    <row r="25" spans="1:15" ht="12.75" customHeight="1">
      <c r="A25" s="144" t="s">
        <v>60</v>
      </c>
      <c r="B25" s="145" t="s">
        <v>61</v>
      </c>
      <c r="C25" s="57" t="s">
        <v>101</v>
      </c>
      <c r="D25" s="58"/>
      <c r="E25" s="59"/>
      <c r="F25" s="59"/>
      <c r="G25" s="59"/>
      <c r="H25" s="55"/>
      <c r="I25" s="34" t="str">
        <f t="shared" si="4"/>
        <v>◄</v>
      </c>
      <c r="J25" s="115">
        <v>1</v>
      </c>
      <c r="K25" s="138">
        <f>SUM(M25:M27)</f>
        <v>0</v>
      </c>
      <c r="L25" s="111">
        <f t="shared" si="6"/>
        <v>1</v>
      </c>
      <c r="M25" s="105">
        <f t="shared" si="7"/>
        <v>0</v>
      </c>
      <c r="O25" s="120">
        <f t="shared" si="8"/>
        <v>0</v>
      </c>
    </row>
    <row r="26" spans="1:15" ht="12.75" customHeight="1">
      <c r="A26" s="144"/>
      <c r="B26" s="145"/>
      <c r="C26" s="94" t="s">
        <v>102</v>
      </c>
      <c r="D26" s="95"/>
      <c r="E26" s="96"/>
      <c r="F26" s="96"/>
      <c r="G26" s="96"/>
      <c r="H26" s="93"/>
      <c r="I26" s="34" t="str">
        <f t="shared" si="4"/>
        <v>◄</v>
      </c>
      <c r="J26" s="115">
        <v>1</v>
      </c>
      <c r="K26" s="138"/>
      <c r="L26" s="111">
        <f t="shared" si="6"/>
        <v>1</v>
      </c>
      <c r="M26" s="105">
        <f t="shared" si="7"/>
        <v>0</v>
      </c>
      <c r="O26" s="120">
        <f t="shared" si="8"/>
        <v>0</v>
      </c>
    </row>
    <row r="27" spans="1:15" ht="12.75" customHeight="1">
      <c r="A27" s="144"/>
      <c r="B27" s="145"/>
      <c r="C27" s="57" t="s">
        <v>103</v>
      </c>
      <c r="D27" s="58"/>
      <c r="E27" s="59"/>
      <c r="F27" s="59"/>
      <c r="G27" s="59"/>
      <c r="H27" s="55"/>
      <c r="I27" s="34" t="str">
        <f t="shared" si="4"/>
        <v>◄</v>
      </c>
      <c r="J27" s="115">
        <v>1</v>
      </c>
      <c r="K27" s="138"/>
      <c r="L27" s="111">
        <f t="shared" si="6"/>
        <v>1</v>
      </c>
      <c r="M27" s="105">
        <f t="shared" si="7"/>
        <v>0</v>
      </c>
      <c r="O27" s="120">
        <f t="shared" si="8"/>
        <v>0</v>
      </c>
    </row>
    <row r="28" spans="1:15" ht="12.75" customHeight="1">
      <c r="A28" s="144" t="s">
        <v>63</v>
      </c>
      <c r="B28" s="145" t="s">
        <v>64</v>
      </c>
      <c r="C28" s="82" t="s">
        <v>65</v>
      </c>
      <c r="D28" s="97"/>
      <c r="E28" s="98"/>
      <c r="F28" s="98"/>
      <c r="G28" s="98"/>
      <c r="H28" s="99"/>
      <c r="I28" s="34" t="str">
        <f t="shared" si="4"/>
        <v>◄</v>
      </c>
      <c r="J28" s="115">
        <v>1</v>
      </c>
      <c r="K28" s="138">
        <f>SUM(M28:M30)</f>
        <v>0</v>
      </c>
      <c r="L28" s="111">
        <f t="shared" si="6"/>
        <v>1</v>
      </c>
      <c r="M28" s="105">
        <f t="shared" si="7"/>
        <v>0</v>
      </c>
      <c r="O28" s="120">
        <f t="shared" si="8"/>
        <v>0</v>
      </c>
    </row>
    <row r="29" spans="1:15" ht="12.75" customHeight="1">
      <c r="A29" s="144"/>
      <c r="B29" s="145"/>
      <c r="C29" s="57" t="s">
        <v>66</v>
      </c>
      <c r="D29" s="58"/>
      <c r="E29" s="59"/>
      <c r="F29" s="59"/>
      <c r="G29" s="59"/>
      <c r="H29" s="55"/>
      <c r="I29" s="34" t="str">
        <f t="shared" si="4"/>
        <v>◄</v>
      </c>
      <c r="J29" s="115">
        <v>1</v>
      </c>
      <c r="K29" s="138"/>
      <c r="L29" s="111">
        <f t="shared" si="6"/>
        <v>1</v>
      </c>
      <c r="M29" s="105">
        <f t="shared" si="7"/>
        <v>0</v>
      </c>
      <c r="O29" s="120">
        <f t="shared" si="8"/>
        <v>0</v>
      </c>
    </row>
    <row r="30" spans="1:15" ht="12.75" customHeight="1" thickBot="1">
      <c r="A30" s="144"/>
      <c r="B30" s="145"/>
      <c r="C30" s="82" t="s">
        <v>62</v>
      </c>
      <c r="D30" s="100"/>
      <c r="E30" s="101"/>
      <c r="F30" s="101"/>
      <c r="G30" s="101"/>
      <c r="H30" s="102"/>
      <c r="I30" s="34" t="str">
        <f t="shared" si="4"/>
        <v>◄</v>
      </c>
      <c r="J30" s="115">
        <v>1</v>
      </c>
      <c r="K30" s="138"/>
      <c r="L30" s="111">
        <f t="shared" si="6"/>
        <v>1</v>
      </c>
      <c r="M30" s="105">
        <f t="shared" si="7"/>
        <v>0</v>
      </c>
      <c r="O30" s="120">
        <f t="shared" si="8"/>
        <v>0</v>
      </c>
    </row>
    <row r="31" spans="1:15" ht="13.5" customHeight="1">
      <c r="A31" s="147" t="s">
        <v>67</v>
      </c>
      <c r="B31" s="147"/>
      <c r="C31" s="147"/>
      <c r="D31" s="147"/>
      <c r="E31" s="147"/>
      <c r="F31" s="147"/>
      <c r="G31" s="147"/>
      <c r="H31" s="147"/>
      <c r="I31" s="34"/>
      <c r="J31" s="117">
        <v>0.2</v>
      </c>
      <c r="K31" s="121">
        <f>SUM(K32:K40)</f>
        <v>0</v>
      </c>
      <c r="L31" s="112">
        <f t="shared" ref="L31:M31" si="9">SUM(L32:L40)</f>
        <v>9</v>
      </c>
      <c r="M31" s="110">
        <f t="shared" si="9"/>
        <v>0</v>
      </c>
      <c r="O31" s="120"/>
    </row>
    <row r="32" spans="1:15" ht="12.75" customHeight="1">
      <c r="A32" s="144" t="s">
        <v>68</v>
      </c>
      <c r="B32" s="145" t="s">
        <v>69</v>
      </c>
      <c r="C32" s="57" t="s">
        <v>70</v>
      </c>
      <c r="D32" s="58"/>
      <c r="E32" s="59"/>
      <c r="F32" s="59"/>
      <c r="G32" s="59"/>
      <c r="H32" s="55"/>
      <c r="I32" s="34" t="str">
        <f t="shared" si="4"/>
        <v>◄</v>
      </c>
      <c r="J32" s="116">
        <v>1</v>
      </c>
      <c r="K32" s="139">
        <f>SUM(M32:M33)</f>
        <v>0</v>
      </c>
      <c r="L32" s="111">
        <f t="shared" ref="L32:L40" si="10">IF(D32&lt;&gt;"",0,J32)</f>
        <v>1</v>
      </c>
      <c r="M32" s="105">
        <f t="shared" ref="M32:M40" si="11">(IF(F32&lt;&gt;"",1/3,0)+IF(G32&lt;&gt;"",2/3,0)+IF(H32&lt;&gt;"",1,0))*J$31*20*L32/SUM(L$32:L$40)</f>
        <v>0</v>
      </c>
      <c r="O32" s="120">
        <f t="shared" ref="O32:O40" si="12">COUNTA(D32:H32)</f>
        <v>0</v>
      </c>
    </row>
    <row r="33" spans="1:15" ht="12.75" customHeight="1">
      <c r="A33" s="144"/>
      <c r="B33" s="145"/>
      <c r="C33" s="56" t="s">
        <v>71</v>
      </c>
      <c r="D33" s="53"/>
      <c r="E33" s="50"/>
      <c r="F33" s="50"/>
      <c r="G33" s="50"/>
      <c r="H33" s="60"/>
      <c r="I33" s="34" t="str">
        <f t="shared" si="4"/>
        <v>◄</v>
      </c>
      <c r="J33" s="116">
        <v>1</v>
      </c>
      <c r="K33" s="139"/>
      <c r="L33" s="111">
        <f t="shared" si="10"/>
        <v>1</v>
      </c>
      <c r="M33" s="105">
        <f t="shared" si="11"/>
        <v>0</v>
      </c>
      <c r="O33" s="120">
        <f t="shared" si="12"/>
        <v>0</v>
      </c>
    </row>
    <row r="34" spans="1:15" ht="12.75" customHeight="1">
      <c r="A34" s="146" t="s">
        <v>72</v>
      </c>
      <c r="B34" s="151" t="s">
        <v>73</v>
      </c>
      <c r="C34" s="57" t="s">
        <v>98</v>
      </c>
      <c r="D34" s="58"/>
      <c r="E34" s="59"/>
      <c r="F34" s="59"/>
      <c r="G34" s="59"/>
      <c r="H34" s="55"/>
      <c r="I34" s="34" t="str">
        <f t="shared" si="4"/>
        <v>◄</v>
      </c>
      <c r="J34" s="116">
        <v>1</v>
      </c>
      <c r="K34" s="139">
        <f>SUM(M34:M36)</f>
        <v>0</v>
      </c>
      <c r="L34" s="111">
        <f t="shared" si="10"/>
        <v>1</v>
      </c>
      <c r="M34" s="105">
        <f t="shared" si="11"/>
        <v>0</v>
      </c>
      <c r="O34" s="120">
        <f t="shared" si="12"/>
        <v>0</v>
      </c>
    </row>
    <row r="35" spans="1:15" ht="12.75" customHeight="1">
      <c r="A35" s="146"/>
      <c r="B35" s="151"/>
      <c r="C35" s="82" t="s">
        <v>74</v>
      </c>
      <c r="D35" s="91"/>
      <c r="E35" s="92"/>
      <c r="F35" s="92"/>
      <c r="G35" s="92"/>
      <c r="H35" s="103"/>
      <c r="I35" s="34" t="str">
        <f t="shared" si="4"/>
        <v>◄</v>
      </c>
      <c r="J35" s="116">
        <v>1</v>
      </c>
      <c r="K35" s="139"/>
      <c r="L35" s="111">
        <f t="shared" si="10"/>
        <v>1</v>
      </c>
      <c r="M35" s="105">
        <f t="shared" si="11"/>
        <v>0</v>
      </c>
      <c r="O35" s="120">
        <f t="shared" si="12"/>
        <v>0</v>
      </c>
    </row>
    <row r="36" spans="1:15" ht="12.75" customHeight="1">
      <c r="A36" s="146"/>
      <c r="B36" s="151"/>
      <c r="C36" s="57" t="s">
        <v>75</v>
      </c>
      <c r="D36" s="58"/>
      <c r="E36" s="59"/>
      <c r="F36" s="59"/>
      <c r="G36" s="59"/>
      <c r="H36" s="55"/>
      <c r="I36" s="34" t="str">
        <f t="shared" si="4"/>
        <v>◄</v>
      </c>
      <c r="J36" s="116">
        <v>1</v>
      </c>
      <c r="K36" s="139"/>
      <c r="L36" s="111">
        <f t="shared" si="10"/>
        <v>1</v>
      </c>
      <c r="M36" s="105">
        <f t="shared" si="11"/>
        <v>0</v>
      </c>
      <c r="O36" s="120">
        <f t="shared" si="12"/>
        <v>0</v>
      </c>
    </row>
    <row r="37" spans="1:15" ht="12.75" customHeight="1" thickBot="1">
      <c r="A37" s="154" t="s">
        <v>76</v>
      </c>
      <c r="B37" s="155" t="s">
        <v>77</v>
      </c>
      <c r="C37" s="82" t="s">
        <v>78</v>
      </c>
      <c r="D37" s="91"/>
      <c r="E37" s="89"/>
      <c r="F37" s="89"/>
      <c r="G37" s="89"/>
      <c r="H37" s="104"/>
      <c r="I37" s="34" t="str">
        <f t="shared" si="4"/>
        <v>◄</v>
      </c>
      <c r="J37" s="116">
        <v>1</v>
      </c>
      <c r="K37" s="139">
        <f>SUM(M37:M40)</f>
        <v>0</v>
      </c>
      <c r="L37" s="111">
        <f t="shared" si="10"/>
        <v>1</v>
      </c>
      <c r="M37" s="105">
        <f t="shared" si="11"/>
        <v>0</v>
      </c>
      <c r="O37" s="120">
        <f t="shared" si="12"/>
        <v>0</v>
      </c>
    </row>
    <row r="38" spans="1:15" ht="12.75" customHeight="1" thickBot="1">
      <c r="A38" s="154"/>
      <c r="B38" s="155"/>
      <c r="C38" s="57" t="s">
        <v>79</v>
      </c>
      <c r="D38" s="58"/>
      <c r="E38" s="59"/>
      <c r="F38" s="59"/>
      <c r="G38" s="59"/>
      <c r="H38" s="55"/>
      <c r="I38" s="34" t="str">
        <f t="shared" si="4"/>
        <v>◄</v>
      </c>
      <c r="J38" s="116">
        <v>1</v>
      </c>
      <c r="K38" s="139"/>
      <c r="L38" s="111">
        <f t="shared" si="10"/>
        <v>1</v>
      </c>
      <c r="M38" s="105">
        <f t="shared" si="11"/>
        <v>0</v>
      </c>
      <c r="O38" s="120">
        <f t="shared" si="12"/>
        <v>0</v>
      </c>
    </row>
    <row r="39" spans="1:15" ht="12.75" customHeight="1" thickBot="1">
      <c r="A39" s="154"/>
      <c r="B39" s="155"/>
      <c r="C39" s="82" t="s">
        <v>80</v>
      </c>
      <c r="D39" s="91"/>
      <c r="E39" s="89"/>
      <c r="F39" s="89"/>
      <c r="G39" s="89"/>
      <c r="H39" s="104"/>
      <c r="I39" s="34" t="str">
        <f t="shared" si="4"/>
        <v>◄</v>
      </c>
      <c r="J39" s="116">
        <v>1</v>
      </c>
      <c r="K39" s="139"/>
      <c r="L39" s="111">
        <f t="shared" si="10"/>
        <v>1</v>
      </c>
      <c r="M39" s="105">
        <f t="shared" si="11"/>
        <v>0</v>
      </c>
      <c r="O39" s="120">
        <f t="shared" si="12"/>
        <v>0</v>
      </c>
    </row>
    <row r="40" spans="1:15" ht="12.75" customHeight="1" thickBot="1">
      <c r="A40" s="154"/>
      <c r="B40" s="155"/>
      <c r="C40" s="57" t="s">
        <v>62</v>
      </c>
      <c r="D40" s="58"/>
      <c r="E40" s="59"/>
      <c r="F40" s="59"/>
      <c r="G40" s="59"/>
      <c r="H40" s="55"/>
      <c r="I40" s="34" t="str">
        <f t="shared" si="4"/>
        <v>◄</v>
      </c>
      <c r="J40" s="116">
        <v>1</v>
      </c>
      <c r="K40" s="139"/>
      <c r="L40" s="111">
        <f t="shared" si="10"/>
        <v>1</v>
      </c>
      <c r="M40" s="105">
        <f t="shared" si="11"/>
        <v>0</v>
      </c>
      <c r="O40" s="120">
        <f t="shared" si="12"/>
        <v>0</v>
      </c>
    </row>
    <row r="41" spans="1:15" ht="17.850000000000001" customHeight="1">
      <c r="C41" s="61" t="s">
        <v>81</v>
      </c>
      <c r="E41" s="150">
        <f>L5/SUM(J6:J17)</f>
        <v>1</v>
      </c>
      <c r="F41" s="150"/>
      <c r="G41" s="150"/>
      <c r="H41" s="150"/>
      <c r="I41" s="34" t="str">
        <f>(IF(E41&lt;0.5,"◄",""))</f>
        <v/>
      </c>
      <c r="J41" s="33">
        <f>J5+J18+J31</f>
        <v>1</v>
      </c>
      <c r="K41" s="33"/>
      <c r="L41" s="109"/>
      <c r="O41" s="120">
        <f>SUM(O6:O40)</f>
        <v>0</v>
      </c>
    </row>
    <row r="42" spans="1:15" ht="17.850000000000001" customHeight="1">
      <c r="C42" s="61" t="s">
        <v>82</v>
      </c>
      <c r="E42" s="150">
        <f>L18/SUM(J19:J30)</f>
        <v>1</v>
      </c>
      <c r="F42" s="150"/>
      <c r="G42" s="150"/>
      <c r="H42" s="150"/>
      <c r="I42" s="34" t="str">
        <f>(IF(E42&lt;0.5,"◄",""))</f>
        <v/>
      </c>
      <c r="J42" s="149"/>
      <c r="K42" s="126"/>
      <c r="L42" s="109"/>
    </row>
    <row r="43" spans="1:15" ht="17.850000000000001" customHeight="1">
      <c r="C43" s="61" t="s">
        <v>83</v>
      </c>
      <c r="E43" s="150">
        <f>L31/SUM(J32:J40)</f>
        <v>1</v>
      </c>
      <c r="F43" s="150"/>
      <c r="G43" s="150"/>
      <c r="H43" s="150"/>
      <c r="I43" s="34" t="str">
        <f>(IF(E43&lt;0.5,"◄",""))</f>
        <v/>
      </c>
      <c r="J43" s="149"/>
      <c r="K43" s="126"/>
      <c r="L43" s="109"/>
    </row>
    <row r="44" spans="1:15" ht="20.25" customHeight="1" thickBot="1">
      <c r="C44" s="62" t="s">
        <v>84</v>
      </c>
      <c r="D44" s="63"/>
      <c r="E44" s="156" t="str">
        <f>IF(OR(E41&lt;0.5,E42&lt;0.5,E43&lt;0.5),"Tx&lt;50",IF(O41&lt;&gt;33,"Erreur",(K5+K18+K31)))</f>
        <v>Erreur</v>
      </c>
      <c r="F44" s="156"/>
      <c r="G44" s="157" t="s">
        <v>85</v>
      </c>
      <c r="H44" s="157"/>
      <c r="I44" s="64"/>
    </row>
    <row r="45" spans="1:15" ht="20.25" customHeight="1" thickBot="1">
      <c r="C45" s="22" t="s">
        <v>87</v>
      </c>
      <c r="D45" s="63"/>
      <c r="E45" s="158"/>
      <c r="F45" s="158"/>
      <c r="G45" s="159" t="s">
        <v>24</v>
      </c>
      <c r="H45" s="159"/>
      <c r="I45" s="66"/>
    </row>
    <row r="46" spans="1:15" ht="18.75" customHeight="1" thickBot="1">
      <c r="C46" s="67" t="s">
        <v>88</v>
      </c>
      <c r="E46" s="152">
        <f>IF(V41&lt;&gt;0,"",E45*'Identification projet'!B5)</f>
        <v>0</v>
      </c>
      <c r="F46" s="152"/>
      <c r="G46" s="153">
        <f>(20*'Identification projet'!B5)</f>
        <v>120</v>
      </c>
      <c r="H46" s="153"/>
      <c r="I46" s="34"/>
    </row>
    <row r="47" spans="1:15" ht="14.1" customHeight="1">
      <c r="A47" s="162" t="s">
        <v>89</v>
      </c>
      <c r="B47" s="162"/>
      <c r="C47" s="162"/>
      <c r="D47" s="162"/>
      <c r="E47" s="162"/>
      <c r="F47" s="162"/>
      <c r="G47" s="162"/>
      <c r="H47" s="162"/>
      <c r="I47" s="66"/>
    </row>
    <row r="48" spans="1:15" ht="14.1" customHeight="1" thickBot="1">
      <c r="A48" s="68"/>
      <c r="B48" s="68"/>
      <c r="C48" s="163" t="str">
        <f>(IF(O41&gt;33,"ATTENTION. Erreur de saisie : cocher une seule colonne par ligne ! Voir repères ◄ à droite de la grille.",""))</f>
        <v/>
      </c>
      <c r="D48" s="163"/>
      <c r="E48" s="163"/>
      <c r="F48" s="163"/>
      <c r="G48" s="163"/>
      <c r="H48" s="163"/>
      <c r="I48" s="65" t="s">
        <v>86</v>
      </c>
    </row>
    <row r="49" spans="1:13" ht="15" customHeight="1">
      <c r="A49" s="164" t="s">
        <v>90</v>
      </c>
      <c r="B49" s="164"/>
      <c r="C49" s="165"/>
      <c r="D49" s="165"/>
      <c r="E49" s="165"/>
      <c r="F49" s="165"/>
      <c r="G49" s="165"/>
      <c r="H49" s="165"/>
      <c r="I49" s="69"/>
    </row>
    <row r="50" spans="1:13" ht="84.75" customHeight="1" thickBot="1">
      <c r="A50" s="166"/>
      <c r="B50" s="166"/>
      <c r="C50" s="166"/>
      <c r="D50" s="166"/>
      <c r="E50" s="166"/>
      <c r="F50" s="166"/>
      <c r="G50" s="166"/>
      <c r="H50" s="166"/>
      <c r="I50" s="70"/>
    </row>
    <row r="51" spans="1:13" ht="7.5" customHeight="1" thickBot="1">
      <c r="A51" s="70"/>
      <c r="B51" s="71"/>
      <c r="C51" s="71"/>
      <c r="D51" s="72"/>
      <c r="E51" s="72"/>
      <c r="F51" s="72"/>
      <c r="G51" s="72"/>
      <c r="H51" s="72"/>
      <c r="I51" s="73"/>
    </row>
    <row r="52" spans="1:13" ht="12.75" customHeight="1">
      <c r="A52" s="167" t="s">
        <v>91</v>
      </c>
      <c r="B52" s="167"/>
      <c r="C52" s="74" t="s">
        <v>92</v>
      </c>
      <c r="D52" s="75"/>
      <c r="E52" s="168" t="s">
        <v>93</v>
      </c>
      <c r="F52" s="168"/>
      <c r="G52" s="168"/>
      <c r="H52" s="168"/>
      <c r="I52" s="76"/>
    </row>
    <row r="53" spans="1:13" ht="30.75" customHeight="1" thickBot="1">
      <c r="A53" s="169"/>
      <c r="B53" s="169"/>
      <c r="C53" s="77"/>
      <c r="E53" s="170"/>
      <c r="F53" s="170"/>
      <c r="G53" s="170"/>
      <c r="H53" s="170"/>
      <c r="I53" s="78"/>
    </row>
    <row r="54" spans="1:13" ht="30.75" customHeight="1">
      <c r="A54" s="169"/>
      <c r="B54" s="169"/>
      <c r="C54" s="77"/>
    </row>
    <row r="55" spans="1:13" ht="30.75" customHeight="1">
      <c r="A55" s="171"/>
      <c r="B55" s="171"/>
      <c r="C55" s="77"/>
    </row>
    <row r="56" spans="1:13" ht="30.75" customHeight="1">
      <c r="A56" s="169"/>
      <c r="B56" s="169"/>
      <c r="C56" s="77"/>
    </row>
    <row r="57" spans="1:13" ht="30.75" customHeight="1" thickBot="1">
      <c r="A57" s="160"/>
      <c r="B57" s="160"/>
      <c r="C57" s="79"/>
      <c r="E57" s="161">
        <v>41892</v>
      </c>
      <c r="F57" s="161"/>
      <c r="G57" s="161"/>
      <c r="H57" s="161"/>
      <c r="I57" s="81" t="s">
        <v>106</v>
      </c>
      <c r="L57" s="107"/>
      <c r="M57" s="108"/>
    </row>
    <row r="59" spans="1:13" ht="14.25">
      <c r="B59" s="80"/>
    </row>
  </sheetData>
  <sheetProtection sheet="1" objects="1" scenarios="1"/>
  <mergeCells count="61">
    <mergeCell ref="A9:A12"/>
    <mergeCell ref="B9:B12"/>
    <mergeCell ref="K9:K12"/>
    <mergeCell ref="A4:B4"/>
    <mergeCell ref="A5:H5"/>
    <mergeCell ref="A6:A8"/>
    <mergeCell ref="B6:B8"/>
    <mergeCell ref="K6:K8"/>
    <mergeCell ref="A13:A15"/>
    <mergeCell ref="B13:B15"/>
    <mergeCell ref="K13:K15"/>
    <mergeCell ref="A16:A17"/>
    <mergeCell ref="B16:B17"/>
    <mergeCell ref="K16:K17"/>
    <mergeCell ref="A18:H18"/>
    <mergeCell ref="A19:A20"/>
    <mergeCell ref="B19:B20"/>
    <mergeCell ref="K19:K20"/>
    <mergeCell ref="A21:A24"/>
    <mergeCell ref="B21:B24"/>
    <mergeCell ref="K21:K24"/>
    <mergeCell ref="A25:A27"/>
    <mergeCell ref="B25:B27"/>
    <mergeCell ref="K25:K27"/>
    <mergeCell ref="A28:A30"/>
    <mergeCell ref="B28:B30"/>
    <mergeCell ref="K28:K30"/>
    <mergeCell ref="A31:H31"/>
    <mergeCell ref="A32:A33"/>
    <mergeCell ref="B32:B33"/>
    <mergeCell ref="K32:K33"/>
    <mergeCell ref="A34:A36"/>
    <mergeCell ref="B34:B36"/>
    <mergeCell ref="K34:K36"/>
    <mergeCell ref="A37:A40"/>
    <mergeCell ref="B37:B40"/>
    <mergeCell ref="K37:K40"/>
    <mergeCell ref="E41:H41"/>
    <mergeCell ref="E42:H42"/>
    <mergeCell ref="J42:J43"/>
    <mergeCell ref="E43:H43"/>
    <mergeCell ref="E44:F44"/>
    <mergeCell ref="G44:H44"/>
    <mergeCell ref="E45:F45"/>
    <mergeCell ref="G45:H45"/>
    <mergeCell ref="E46:F46"/>
    <mergeCell ref="G46:H46"/>
    <mergeCell ref="A57:B57"/>
    <mergeCell ref="E57:H57"/>
    <mergeCell ref="A47:H47"/>
    <mergeCell ref="C48:H48"/>
    <mergeCell ref="A49:B49"/>
    <mergeCell ref="C49:H49"/>
    <mergeCell ref="A50:H50"/>
    <mergeCell ref="A52:B52"/>
    <mergeCell ref="E52:H52"/>
    <mergeCell ref="A53:B53"/>
    <mergeCell ref="E53:H53"/>
    <mergeCell ref="A54:B54"/>
    <mergeCell ref="A55:B55"/>
    <mergeCell ref="A56:B56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9"/>
  <sheetViews>
    <sheetView workbookViewId="0">
      <selection activeCell="D6" sqref="D6:H17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4" customWidth="1"/>
    <col min="13" max="13" width="7.28515625" style="105" customWidth="1"/>
    <col min="14" max="14" width="3.7109375" style="119" customWidth="1"/>
    <col min="15" max="15" width="4.7109375" style="119" customWidth="1"/>
    <col min="16" max="16" width="9.85546875" style="123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Innovation Technologique et Eco Conception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15</v>
      </c>
      <c r="C2" s="22" t="s">
        <v>21</v>
      </c>
      <c r="D2" s="122" t="str">
        <f>IF('Identification projet'!B20="","Renseigner feuille Identification projet",'Identification projet'!B20)</f>
        <v>Renseigner feuille Identification projet</v>
      </c>
      <c r="E2" s="122"/>
      <c r="F2" s="122"/>
      <c r="G2" s="122"/>
      <c r="H2" s="122"/>
      <c r="I2" s="122"/>
      <c r="M2" s="125"/>
      <c r="Z2" s="18"/>
      <c r="AA2" s="19"/>
    </row>
    <row r="3" spans="1:27" ht="12.75" customHeight="1">
      <c r="A3" s="13"/>
      <c r="B3" s="26"/>
      <c r="C3" s="22" t="s">
        <v>22</v>
      </c>
      <c r="D3" s="122" t="str">
        <f>IF('Identification projet'!B21="","Renseigner feuille Identification projet",'Identification projet'!B21)</f>
        <v>Renseigner feuille Identification projet</v>
      </c>
      <c r="E3" s="122"/>
      <c r="F3" s="122"/>
      <c r="G3" s="122"/>
      <c r="H3" s="122"/>
      <c r="I3" s="122"/>
      <c r="J3" s="127"/>
      <c r="K3" s="127"/>
      <c r="L3" s="106" t="s">
        <v>23</v>
      </c>
    </row>
    <row r="4" spans="1:27" ht="13.5" customHeight="1" thickBot="1">
      <c r="A4" s="140" t="s">
        <v>25</v>
      </c>
      <c r="B4" s="140"/>
      <c r="C4" s="27" t="s">
        <v>26</v>
      </c>
      <c r="D4" s="28" t="s">
        <v>27</v>
      </c>
      <c r="E4" s="29">
        <v>0</v>
      </c>
      <c r="F4" s="29" t="s">
        <v>28</v>
      </c>
      <c r="G4" s="29" t="s">
        <v>29</v>
      </c>
      <c r="H4" s="29" t="s">
        <v>30</v>
      </c>
      <c r="I4" s="30"/>
      <c r="J4" s="31" t="s">
        <v>23</v>
      </c>
      <c r="K4" s="31" t="s">
        <v>104</v>
      </c>
      <c r="L4" s="107" t="s">
        <v>31</v>
      </c>
      <c r="M4" s="108" t="s">
        <v>32</v>
      </c>
    </row>
    <row r="5" spans="1:27" ht="12.75" customHeight="1">
      <c r="A5" s="141" t="s">
        <v>33</v>
      </c>
      <c r="B5" s="141"/>
      <c r="C5" s="141"/>
      <c r="D5" s="141"/>
      <c r="E5" s="141"/>
      <c r="F5" s="141"/>
      <c r="G5" s="141"/>
      <c r="H5" s="141"/>
      <c r="I5" s="32"/>
      <c r="J5" s="117">
        <v>0.4</v>
      </c>
      <c r="K5" s="121">
        <f>SUM(K6:K17)</f>
        <v>0</v>
      </c>
      <c r="L5" s="112">
        <f t="shared" ref="L5:M5" si="0">SUM(L6:L17)</f>
        <v>12</v>
      </c>
      <c r="M5" s="110">
        <f t="shared" si="0"/>
        <v>0</v>
      </c>
    </row>
    <row r="6" spans="1:27" ht="12.75" customHeight="1">
      <c r="A6" s="142" t="s">
        <v>34</v>
      </c>
      <c r="B6" s="143" t="s">
        <v>35</v>
      </c>
      <c r="C6" s="35" t="s">
        <v>100</v>
      </c>
      <c r="D6" s="36"/>
      <c r="E6" s="37"/>
      <c r="F6" s="37"/>
      <c r="G6" s="37"/>
      <c r="H6" s="38"/>
      <c r="I6" s="34" t="str">
        <f>(IF(O6&lt;&gt;1,"◄",""))</f>
        <v>◄</v>
      </c>
      <c r="J6" s="115">
        <v>1</v>
      </c>
      <c r="K6" s="134">
        <f>SUM(M6:M8)</f>
        <v>0</v>
      </c>
      <c r="L6" s="111">
        <f t="shared" ref="L6:L17" si="1">IF(D6&lt;&gt;"",0,J6)</f>
        <v>1</v>
      </c>
      <c r="M6" s="105">
        <f t="shared" ref="M6:M17" si="2">(IF(F6&lt;&gt;"",1/3,0)+IF(G6&lt;&gt;"",2/3,0)+IF(H6&lt;&gt;"",1,0))*J$5*20*L6/SUM(L$6:L$17)</f>
        <v>0</v>
      </c>
      <c r="O6" s="120">
        <f t="shared" ref="O6:O17" si="3">COUNTA(D6:H6)</f>
        <v>0</v>
      </c>
      <c r="Q6" s="118"/>
    </row>
    <row r="7" spans="1:27" ht="12.75" customHeight="1">
      <c r="A7" s="142"/>
      <c r="B7" s="143"/>
      <c r="C7" s="87" t="s">
        <v>94</v>
      </c>
      <c r="D7" s="88"/>
      <c r="E7" s="89"/>
      <c r="F7" s="89"/>
      <c r="G7" s="89"/>
      <c r="H7" s="90"/>
      <c r="I7" s="34" t="str">
        <f>(IF(O7&lt;&gt;1,"◄",""))</f>
        <v>◄</v>
      </c>
      <c r="J7" s="115">
        <v>1</v>
      </c>
      <c r="K7" s="135"/>
      <c r="L7" s="111">
        <f t="shared" si="1"/>
        <v>1</v>
      </c>
      <c r="M7" s="105">
        <f t="shared" si="2"/>
        <v>0</v>
      </c>
      <c r="O7" s="120">
        <f t="shared" si="3"/>
        <v>0</v>
      </c>
    </row>
    <row r="8" spans="1:27" ht="12.75" customHeight="1">
      <c r="A8" s="142"/>
      <c r="B8" s="143"/>
      <c r="C8" s="35" t="s">
        <v>36</v>
      </c>
      <c r="D8" s="36"/>
      <c r="E8" s="172"/>
      <c r="F8" s="172"/>
      <c r="G8" s="172"/>
      <c r="H8" s="172"/>
      <c r="I8" s="34" t="str">
        <f>(IF(O8&lt;&gt;1,"◄",""))</f>
        <v>◄</v>
      </c>
      <c r="J8" s="115">
        <v>1</v>
      </c>
      <c r="K8" s="136"/>
      <c r="L8" s="111">
        <f t="shared" si="1"/>
        <v>1</v>
      </c>
      <c r="M8" s="105">
        <f t="shared" si="2"/>
        <v>0</v>
      </c>
      <c r="O8" s="120">
        <f t="shared" si="3"/>
        <v>0</v>
      </c>
    </row>
    <row r="9" spans="1:27" ht="12.75" customHeight="1">
      <c r="A9" s="144" t="s">
        <v>37</v>
      </c>
      <c r="B9" s="145" t="s">
        <v>38</v>
      </c>
      <c r="C9" s="83" t="s">
        <v>39</v>
      </c>
      <c r="D9" s="84"/>
      <c r="E9" s="85"/>
      <c r="F9" s="85"/>
      <c r="G9" s="85"/>
      <c r="H9" s="86"/>
      <c r="I9" s="34" t="str">
        <f t="shared" ref="I9:I40" si="4">(IF(O9&lt;&gt;1,"◄",""))</f>
        <v>◄</v>
      </c>
      <c r="J9" s="115">
        <v>1</v>
      </c>
      <c r="K9" s="134">
        <f>SUM(M9:M12)</f>
        <v>0</v>
      </c>
      <c r="L9" s="111">
        <f t="shared" si="1"/>
        <v>1</v>
      </c>
      <c r="M9" s="105">
        <f t="shared" si="2"/>
        <v>0</v>
      </c>
      <c r="O9" s="120">
        <f t="shared" si="3"/>
        <v>0</v>
      </c>
    </row>
    <row r="10" spans="1:27" ht="12.75" customHeight="1">
      <c r="A10" s="144"/>
      <c r="B10" s="145"/>
      <c r="C10" s="35" t="s">
        <v>40</v>
      </c>
      <c r="D10" s="36"/>
      <c r="E10" s="37"/>
      <c r="F10" s="37"/>
      <c r="G10" s="37"/>
      <c r="H10" s="38"/>
      <c r="I10" s="34" t="str">
        <f t="shared" si="4"/>
        <v>◄</v>
      </c>
      <c r="J10" s="115">
        <v>1</v>
      </c>
      <c r="K10" s="135"/>
      <c r="L10" s="111">
        <f t="shared" si="1"/>
        <v>1</v>
      </c>
      <c r="M10" s="105">
        <f t="shared" si="2"/>
        <v>0</v>
      </c>
      <c r="O10" s="120">
        <f t="shared" si="3"/>
        <v>0</v>
      </c>
    </row>
    <row r="11" spans="1:27" ht="12.75" customHeight="1">
      <c r="A11" s="144"/>
      <c r="B11" s="145"/>
      <c r="C11" s="83" t="s">
        <v>41</v>
      </c>
      <c r="D11" s="84"/>
      <c r="E11" s="85"/>
      <c r="F11" s="85"/>
      <c r="G11" s="85"/>
      <c r="H11" s="86"/>
      <c r="I11" s="34" t="str">
        <f t="shared" si="4"/>
        <v>◄</v>
      </c>
      <c r="J11" s="115">
        <v>1</v>
      </c>
      <c r="K11" s="135"/>
      <c r="L11" s="111">
        <f t="shared" si="1"/>
        <v>1</v>
      </c>
      <c r="M11" s="105">
        <f t="shared" si="2"/>
        <v>0</v>
      </c>
      <c r="O11" s="120">
        <f t="shared" si="3"/>
        <v>0</v>
      </c>
    </row>
    <row r="12" spans="1:27" ht="12.75" customHeight="1">
      <c r="A12" s="144"/>
      <c r="B12" s="145"/>
      <c r="C12" s="35" t="s">
        <v>42</v>
      </c>
      <c r="D12" s="36"/>
      <c r="E12" s="37"/>
      <c r="F12" s="37"/>
      <c r="G12" s="37"/>
      <c r="H12" s="38"/>
      <c r="I12" s="34" t="str">
        <f t="shared" si="4"/>
        <v>◄</v>
      </c>
      <c r="J12" s="115">
        <v>1</v>
      </c>
      <c r="K12" s="136"/>
      <c r="L12" s="111">
        <f t="shared" si="1"/>
        <v>1</v>
      </c>
      <c r="M12" s="105">
        <f t="shared" si="2"/>
        <v>0</v>
      </c>
      <c r="O12" s="120">
        <f t="shared" si="3"/>
        <v>0</v>
      </c>
    </row>
    <row r="13" spans="1:27" ht="12.75" customHeight="1">
      <c r="A13" s="146" t="s">
        <v>43</v>
      </c>
      <c r="B13" s="145" t="s">
        <v>44</v>
      </c>
      <c r="C13" s="39" t="s">
        <v>45</v>
      </c>
      <c r="D13" s="40"/>
      <c r="E13" s="41"/>
      <c r="F13" s="41"/>
      <c r="G13" s="41"/>
      <c r="H13" s="42"/>
      <c r="I13" s="34" t="str">
        <f t="shared" si="4"/>
        <v>◄</v>
      </c>
      <c r="J13" s="115">
        <v>1</v>
      </c>
      <c r="K13" s="134">
        <f>SUM(M13:M15)</f>
        <v>0</v>
      </c>
      <c r="L13" s="111">
        <f t="shared" si="1"/>
        <v>1</v>
      </c>
      <c r="M13" s="105">
        <f t="shared" si="2"/>
        <v>0</v>
      </c>
      <c r="O13" s="120">
        <f t="shared" si="3"/>
        <v>0</v>
      </c>
    </row>
    <row r="14" spans="1:27" ht="12.75" customHeight="1">
      <c r="A14" s="146"/>
      <c r="B14" s="145"/>
      <c r="C14" s="35" t="s">
        <v>46</v>
      </c>
      <c r="D14" s="36"/>
      <c r="E14" s="37"/>
      <c r="F14" s="37"/>
      <c r="G14" s="37"/>
      <c r="H14" s="38"/>
      <c r="I14" s="34" t="str">
        <f t="shared" si="4"/>
        <v>◄</v>
      </c>
      <c r="J14" s="115">
        <v>1</v>
      </c>
      <c r="K14" s="135"/>
      <c r="L14" s="111">
        <f t="shared" si="1"/>
        <v>1</v>
      </c>
      <c r="M14" s="105">
        <f t="shared" si="2"/>
        <v>0</v>
      </c>
      <c r="O14" s="120">
        <f t="shared" si="3"/>
        <v>0</v>
      </c>
    </row>
    <row r="15" spans="1:27" ht="12.75" customHeight="1">
      <c r="A15" s="146"/>
      <c r="B15" s="145"/>
      <c r="C15" s="39" t="s">
        <v>47</v>
      </c>
      <c r="D15" s="40"/>
      <c r="E15" s="41"/>
      <c r="F15" s="41"/>
      <c r="G15" s="41"/>
      <c r="H15" s="42"/>
      <c r="I15" s="34" t="str">
        <f t="shared" si="4"/>
        <v>◄</v>
      </c>
      <c r="J15" s="115">
        <v>1</v>
      </c>
      <c r="K15" s="136"/>
      <c r="L15" s="111">
        <f t="shared" si="1"/>
        <v>1</v>
      </c>
      <c r="M15" s="105">
        <f t="shared" si="2"/>
        <v>0</v>
      </c>
      <c r="O15" s="120">
        <f t="shared" si="3"/>
        <v>0</v>
      </c>
    </row>
    <row r="16" spans="1:27" ht="12.75" customHeight="1">
      <c r="A16" s="142" t="s">
        <v>48</v>
      </c>
      <c r="B16" s="145" t="s">
        <v>49</v>
      </c>
      <c r="C16" s="35" t="s">
        <v>50</v>
      </c>
      <c r="D16" s="36"/>
      <c r="E16" s="37"/>
      <c r="F16" s="37"/>
      <c r="G16" s="37"/>
      <c r="H16" s="38"/>
      <c r="I16" s="34" t="str">
        <f t="shared" si="4"/>
        <v>◄</v>
      </c>
      <c r="J16" s="115">
        <v>1</v>
      </c>
      <c r="K16" s="137">
        <f>SUM(M16:M17)</f>
        <v>0</v>
      </c>
      <c r="L16" s="111">
        <f t="shared" si="1"/>
        <v>1</v>
      </c>
      <c r="M16" s="105">
        <f t="shared" si="2"/>
        <v>0</v>
      </c>
      <c r="O16" s="120">
        <f t="shared" si="3"/>
        <v>0</v>
      </c>
    </row>
    <row r="17" spans="1:15" ht="14.1" customHeight="1" thickBot="1">
      <c r="A17" s="142"/>
      <c r="B17" s="145"/>
      <c r="C17" s="39" t="s">
        <v>51</v>
      </c>
      <c r="D17" s="40"/>
      <c r="E17" s="41"/>
      <c r="F17" s="41"/>
      <c r="G17" s="41"/>
      <c r="H17" s="42"/>
      <c r="I17" s="34" t="str">
        <f t="shared" si="4"/>
        <v>◄</v>
      </c>
      <c r="J17" s="115">
        <v>1</v>
      </c>
      <c r="K17" s="138"/>
      <c r="L17" s="111">
        <f t="shared" si="1"/>
        <v>1</v>
      </c>
      <c r="M17" s="105">
        <f t="shared" si="2"/>
        <v>0</v>
      </c>
      <c r="O17" s="120">
        <f t="shared" si="3"/>
        <v>0</v>
      </c>
    </row>
    <row r="18" spans="1:15" ht="13.5" customHeight="1">
      <c r="A18" s="147" t="s">
        <v>52</v>
      </c>
      <c r="B18" s="147"/>
      <c r="C18" s="147"/>
      <c r="D18" s="147"/>
      <c r="E18" s="147"/>
      <c r="F18" s="147"/>
      <c r="G18" s="147"/>
      <c r="H18" s="147"/>
      <c r="I18" s="34"/>
      <c r="J18" s="117">
        <v>0.4</v>
      </c>
      <c r="K18" s="121">
        <f>SUM(K19:K30)</f>
        <v>0</v>
      </c>
      <c r="L18" s="112">
        <f t="shared" ref="L18:M18" si="5">SUM(L19:L30)</f>
        <v>12</v>
      </c>
      <c r="M18" s="110">
        <f t="shared" si="5"/>
        <v>0</v>
      </c>
      <c r="O18" s="120"/>
    </row>
    <row r="19" spans="1:15" ht="12.75" customHeight="1">
      <c r="A19" s="144" t="s">
        <v>53</v>
      </c>
      <c r="B19" s="148" t="s">
        <v>54</v>
      </c>
      <c r="C19" s="43" t="s">
        <v>95</v>
      </c>
      <c r="D19" s="44"/>
      <c r="E19" s="45"/>
      <c r="F19" s="45"/>
      <c r="G19" s="46"/>
      <c r="H19" s="47"/>
      <c r="I19" s="34" t="str">
        <f t="shared" si="4"/>
        <v>◄</v>
      </c>
      <c r="J19" s="115">
        <v>1</v>
      </c>
      <c r="K19" s="138">
        <f>SUM(M19:M20)</f>
        <v>0</v>
      </c>
      <c r="L19" s="111">
        <f t="shared" ref="L19:L30" si="6">IF(D19&lt;&gt;"",0,J19)</f>
        <v>1</v>
      </c>
      <c r="M19" s="105">
        <f t="shared" ref="M19:M30" si="7">(IF(F19&lt;&gt;"",1/3,0)+IF(G19&lt;&gt;"",2/3,0)+IF(H19&lt;&gt;"",1,0))*J$18*20*L19/SUM(L$19:L$30)</f>
        <v>0</v>
      </c>
      <c r="O19" s="120">
        <f t="shared" ref="O19:O30" si="8">COUNTA(D19:H19)</f>
        <v>0</v>
      </c>
    </row>
    <row r="20" spans="1:15" ht="12.75" customHeight="1">
      <c r="A20" s="144"/>
      <c r="B20" s="148"/>
      <c r="C20" s="48" t="s">
        <v>55</v>
      </c>
      <c r="D20" s="49"/>
      <c r="E20" s="50"/>
      <c r="F20" s="50"/>
      <c r="G20" s="51"/>
      <c r="H20" s="52"/>
      <c r="I20" s="34" t="str">
        <f t="shared" si="4"/>
        <v>◄</v>
      </c>
      <c r="J20" s="115">
        <v>1</v>
      </c>
      <c r="K20" s="138"/>
      <c r="L20" s="111">
        <f t="shared" si="6"/>
        <v>1</v>
      </c>
      <c r="M20" s="105">
        <f t="shared" si="7"/>
        <v>0</v>
      </c>
      <c r="O20" s="120">
        <f t="shared" si="8"/>
        <v>0</v>
      </c>
    </row>
    <row r="21" spans="1:15" ht="12.75" customHeight="1">
      <c r="A21" s="144" t="s">
        <v>56</v>
      </c>
      <c r="B21" s="145" t="s">
        <v>57</v>
      </c>
      <c r="C21" s="43" t="s">
        <v>58</v>
      </c>
      <c r="D21" s="54"/>
      <c r="E21" s="45"/>
      <c r="F21" s="45"/>
      <c r="G21" s="45"/>
      <c r="H21" s="55"/>
      <c r="I21" s="34" t="str">
        <f t="shared" si="4"/>
        <v>◄</v>
      </c>
      <c r="J21" s="115">
        <v>1</v>
      </c>
      <c r="K21" s="138">
        <f>SUM(M21:M24)</f>
        <v>0</v>
      </c>
      <c r="L21" s="111">
        <f t="shared" si="6"/>
        <v>1</v>
      </c>
      <c r="M21" s="105">
        <f t="shared" si="7"/>
        <v>0</v>
      </c>
      <c r="O21" s="120">
        <f t="shared" si="8"/>
        <v>0</v>
      </c>
    </row>
    <row r="22" spans="1:15" ht="12.75" customHeight="1">
      <c r="A22" s="144"/>
      <c r="B22" s="145"/>
      <c r="C22" s="82" t="s">
        <v>59</v>
      </c>
      <c r="D22" s="91"/>
      <c r="E22" s="92"/>
      <c r="F22" s="92"/>
      <c r="G22" s="92"/>
      <c r="H22" s="93"/>
      <c r="I22" s="34" t="str">
        <f t="shared" si="4"/>
        <v>◄</v>
      </c>
      <c r="J22" s="115">
        <v>1</v>
      </c>
      <c r="K22" s="138"/>
      <c r="L22" s="111">
        <f t="shared" si="6"/>
        <v>1</v>
      </c>
      <c r="M22" s="105">
        <f t="shared" si="7"/>
        <v>0</v>
      </c>
      <c r="O22" s="120">
        <f t="shared" si="8"/>
        <v>0</v>
      </c>
    </row>
    <row r="23" spans="1:15" ht="12.75" customHeight="1">
      <c r="A23" s="144"/>
      <c r="B23" s="145"/>
      <c r="C23" s="43" t="s">
        <v>96</v>
      </c>
      <c r="D23" s="54"/>
      <c r="E23" s="45"/>
      <c r="F23" s="45"/>
      <c r="G23" s="45"/>
      <c r="H23" s="55"/>
      <c r="I23" s="34" t="str">
        <f t="shared" si="4"/>
        <v>◄</v>
      </c>
      <c r="J23" s="115">
        <v>1</v>
      </c>
      <c r="K23" s="138"/>
      <c r="L23" s="111">
        <f t="shared" si="6"/>
        <v>1</v>
      </c>
      <c r="M23" s="105">
        <f t="shared" si="7"/>
        <v>0</v>
      </c>
      <c r="O23" s="120">
        <f t="shared" si="8"/>
        <v>0</v>
      </c>
    </row>
    <row r="24" spans="1:15" ht="12.75" customHeight="1">
      <c r="A24" s="144"/>
      <c r="B24" s="145"/>
      <c r="C24" s="82" t="s">
        <v>97</v>
      </c>
      <c r="D24" s="91"/>
      <c r="E24" s="92"/>
      <c r="F24" s="92"/>
      <c r="G24" s="92"/>
      <c r="H24" s="93"/>
      <c r="I24" s="34" t="str">
        <f t="shared" si="4"/>
        <v>◄</v>
      </c>
      <c r="J24" s="115">
        <v>1</v>
      </c>
      <c r="K24" s="138"/>
      <c r="L24" s="111">
        <f t="shared" si="6"/>
        <v>1</v>
      </c>
      <c r="M24" s="105">
        <f t="shared" si="7"/>
        <v>0</v>
      </c>
      <c r="O24" s="120">
        <f t="shared" si="8"/>
        <v>0</v>
      </c>
    </row>
    <row r="25" spans="1:15" ht="12.75" customHeight="1">
      <c r="A25" s="144" t="s">
        <v>60</v>
      </c>
      <c r="B25" s="145" t="s">
        <v>61</v>
      </c>
      <c r="C25" s="57" t="s">
        <v>101</v>
      </c>
      <c r="D25" s="58"/>
      <c r="E25" s="59"/>
      <c r="F25" s="59"/>
      <c r="G25" s="59"/>
      <c r="H25" s="55"/>
      <c r="I25" s="34" t="str">
        <f t="shared" si="4"/>
        <v>◄</v>
      </c>
      <c r="J25" s="115">
        <v>1</v>
      </c>
      <c r="K25" s="138">
        <f>SUM(M25:M27)</f>
        <v>0</v>
      </c>
      <c r="L25" s="111">
        <f t="shared" si="6"/>
        <v>1</v>
      </c>
      <c r="M25" s="105">
        <f t="shared" si="7"/>
        <v>0</v>
      </c>
      <c r="O25" s="120">
        <f t="shared" si="8"/>
        <v>0</v>
      </c>
    </row>
    <row r="26" spans="1:15" ht="12.75" customHeight="1">
      <c r="A26" s="144"/>
      <c r="B26" s="145"/>
      <c r="C26" s="94" t="s">
        <v>102</v>
      </c>
      <c r="D26" s="95"/>
      <c r="E26" s="96"/>
      <c r="F26" s="96"/>
      <c r="G26" s="96"/>
      <c r="H26" s="93"/>
      <c r="I26" s="34" t="str">
        <f t="shared" si="4"/>
        <v>◄</v>
      </c>
      <c r="J26" s="115">
        <v>1</v>
      </c>
      <c r="K26" s="138"/>
      <c r="L26" s="111">
        <f t="shared" si="6"/>
        <v>1</v>
      </c>
      <c r="M26" s="105">
        <f t="shared" si="7"/>
        <v>0</v>
      </c>
      <c r="O26" s="120">
        <f t="shared" si="8"/>
        <v>0</v>
      </c>
    </row>
    <row r="27" spans="1:15" ht="12.75" customHeight="1">
      <c r="A27" s="144"/>
      <c r="B27" s="145"/>
      <c r="C27" s="57" t="s">
        <v>103</v>
      </c>
      <c r="D27" s="58"/>
      <c r="E27" s="59"/>
      <c r="F27" s="59"/>
      <c r="G27" s="59"/>
      <c r="H27" s="55"/>
      <c r="I27" s="34" t="str">
        <f t="shared" si="4"/>
        <v>◄</v>
      </c>
      <c r="J27" s="115">
        <v>1</v>
      </c>
      <c r="K27" s="138"/>
      <c r="L27" s="111">
        <f t="shared" si="6"/>
        <v>1</v>
      </c>
      <c r="M27" s="105">
        <f t="shared" si="7"/>
        <v>0</v>
      </c>
      <c r="O27" s="120">
        <f t="shared" si="8"/>
        <v>0</v>
      </c>
    </row>
    <row r="28" spans="1:15" ht="12.75" customHeight="1">
      <c r="A28" s="144" t="s">
        <v>63</v>
      </c>
      <c r="B28" s="145" t="s">
        <v>64</v>
      </c>
      <c r="C28" s="82" t="s">
        <v>65</v>
      </c>
      <c r="D28" s="97"/>
      <c r="E28" s="98"/>
      <c r="F28" s="98"/>
      <c r="G28" s="98"/>
      <c r="H28" s="99"/>
      <c r="I28" s="34" t="str">
        <f t="shared" si="4"/>
        <v>◄</v>
      </c>
      <c r="J28" s="115">
        <v>1</v>
      </c>
      <c r="K28" s="138">
        <f>SUM(M28:M30)</f>
        <v>0</v>
      </c>
      <c r="L28" s="111">
        <f t="shared" si="6"/>
        <v>1</v>
      </c>
      <c r="M28" s="105">
        <f t="shared" si="7"/>
        <v>0</v>
      </c>
      <c r="O28" s="120">
        <f t="shared" si="8"/>
        <v>0</v>
      </c>
    </row>
    <row r="29" spans="1:15" ht="12.75" customHeight="1">
      <c r="A29" s="144"/>
      <c r="B29" s="145"/>
      <c r="C29" s="57" t="s">
        <v>66</v>
      </c>
      <c r="D29" s="58"/>
      <c r="E29" s="59"/>
      <c r="F29" s="59"/>
      <c r="G29" s="59"/>
      <c r="H29" s="55"/>
      <c r="I29" s="34" t="str">
        <f t="shared" si="4"/>
        <v>◄</v>
      </c>
      <c r="J29" s="115">
        <v>1</v>
      </c>
      <c r="K29" s="138"/>
      <c r="L29" s="111">
        <f t="shared" si="6"/>
        <v>1</v>
      </c>
      <c r="M29" s="105">
        <f t="shared" si="7"/>
        <v>0</v>
      </c>
      <c r="O29" s="120">
        <f t="shared" si="8"/>
        <v>0</v>
      </c>
    </row>
    <row r="30" spans="1:15" ht="12.75" customHeight="1" thickBot="1">
      <c r="A30" s="144"/>
      <c r="B30" s="145"/>
      <c r="C30" s="82" t="s">
        <v>62</v>
      </c>
      <c r="D30" s="100"/>
      <c r="E30" s="101"/>
      <c r="F30" s="101"/>
      <c r="G30" s="101"/>
      <c r="H30" s="102"/>
      <c r="I30" s="34" t="str">
        <f t="shared" si="4"/>
        <v>◄</v>
      </c>
      <c r="J30" s="115">
        <v>1</v>
      </c>
      <c r="K30" s="138"/>
      <c r="L30" s="111">
        <f t="shared" si="6"/>
        <v>1</v>
      </c>
      <c r="M30" s="105">
        <f t="shared" si="7"/>
        <v>0</v>
      </c>
      <c r="O30" s="120">
        <f t="shared" si="8"/>
        <v>0</v>
      </c>
    </row>
    <row r="31" spans="1:15" ht="13.5" customHeight="1">
      <c r="A31" s="147" t="s">
        <v>67</v>
      </c>
      <c r="B31" s="147"/>
      <c r="C31" s="147"/>
      <c r="D31" s="147"/>
      <c r="E31" s="147"/>
      <c r="F31" s="147"/>
      <c r="G31" s="147"/>
      <c r="H31" s="147"/>
      <c r="I31" s="34"/>
      <c r="J31" s="117">
        <v>0.2</v>
      </c>
      <c r="K31" s="121">
        <f>SUM(K32:K40)</f>
        <v>0</v>
      </c>
      <c r="L31" s="112">
        <f t="shared" ref="L31:M31" si="9">SUM(L32:L40)</f>
        <v>9</v>
      </c>
      <c r="M31" s="110">
        <f t="shared" si="9"/>
        <v>0</v>
      </c>
      <c r="O31" s="120"/>
    </row>
    <row r="32" spans="1:15" ht="12.75" customHeight="1">
      <c r="A32" s="144" t="s">
        <v>68</v>
      </c>
      <c r="B32" s="145" t="s">
        <v>69</v>
      </c>
      <c r="C32" s="57" t="s">
        <v>70</v>
      </c>
      <c r="D32" s="58"/>
      <c r="E32" s="59"/>
      <c r="F32" s="59"/>
      <c r="G32" s="59"/>
      <c r="H32" s="55"/>
      <c r="I32" s="34" t="str">
        <f t="shared" si="4"/>
        <v>◄</v>
      </c>
      <c r="J32" s="116">
        <v>1</v>
      </c>
      <c r="K32" s="139">
        <f>SUM(M32:M33)</f>
        <v>0</v>
      </c>
      <c r="L32" s="111">
        <f t="shared" ref="L32:L40" si="10">IF(D32&lt;&gt;"",0,J32)</f>
        <v>1</v>
      </c>
      <c r="M32" s="105">
        <f t="shared" ref="M32:M40" si="11">(IF(F32&lt;&gt;"",1/3,0)+IF(G32&lt;&gt;"",2/3,0)+IF(H32&lt;&gt;"",1,0))*J$31*20*L32/SUM(L$32:L$40)</f>
        <v>0</v>
      </c>
      <c r="O32" s="120">
        <f t="shared" ref="O32:O40" si="12">COUNTA(D32:H32)</f>
        <v>0</v>
      </c>
    </row>
    <row r="33" spans="1:15" ht="12.75" customHeight="1">
      <c r="A33" s="144"/>
      <c r="B33" s="145"/>
      <c r="C33" s="56" t="s">
        <v>71</v>
      </c>
      <c r="D33" s="53"/>
      <c r="E33" s="50"/>
      <c r="F33" s="50"/>
      <c r="G33" s="50"/>
      <c r="H33" s="60"/>
      <c r="I33" s="34" t="str">
        <f t="shared" si="4"/>
        <v>◄</v>
      </c>
      <c r="J33" s="116">
        <v>1</v>
      </c>
      <c r="K33" s="139"/>
      <c r="L33" s="111">
        <f t="shared" si="10"/>
        <v>1</v>
      </c>
      <c r="M33" s="105">
        <f t="shared" si="11"/>
        <v>0</v>
      </c>
      <c r="O33" s="120">
        <f t="shared" si="12"/>
        <v>0</v>
      </c>
    </row>
    <row r="34" spans="1:15" ht="12.75" customHeight="1">
      <c r="A34" s="146" t="s">
        <v>72</v>
      </c>
      <c r="B34" s="151" t="s">
        <v>73</v>
      </c>
      <c r="C34" s="57" t="s">
        <v>98</v>
      </c>
      <c r="D34" s="58"/>
      <c r="E34" s="59"/>
      <c r="F34" s="59"/>
      <c r="G34" s="59"/>
      <c r="H34" s="55"/>
      <c r="I34" s="34" t="str">
        <f t="shared" si="4"/>
        <v>◄</v>
      </c>
      <c r="J34" s="116">
        <v>1</v>
      </c>
      <c r="K34" s="139">
        <f>SUM(M34:M36)</f>
        <v>0</v>
      </c>
      <c r="L34" s="111">
        <f t="shared" si="10"/>
        <v>1</v>
      </c>
      <c r="M34" s="105">
        <f t="shared" si="11"/>
        <v>0</v>
      </c>
      <c r="O34" s="120">
        <f t="shared" si="12"/>
        <v>0</v>
      </c>
    </row>
    <row r="35" spans="1:15" ht="12.75" customHeight="1">
      <c r="A35" s="146"/>
      <c r="B35" s="151"/>
      <c r="C35" s="82" t="s">
        <v>74</v>
      </c>
      <c r="D35" s="91"/>
      <c r="E35" s="92"/>
      <c r="F35" s="92"/>
      <c r="G35" s="92"/>
      <c r="H35" s="103"/>
      <c r="I35" s="34" t="str">
        <f t="shared" si="4"/>
        <v>◄</v>
      </c>
      <c r="J35" s="116">
        <v>1</v>
      </c>
      <c r="K35" s="139"/>
      <c r="L35" s="111">
        <f t="shared" si="10"/>
        <v>1</v>
      </c>
      <c r="M35" s="105">
        <f t="shared" si="11"/>
        <v>0</v>
      </c>
      <c r="O35" s="120">
        <f t="shared" si="12"/>
        <v>0</v>
      </c>
    </row>
    <row r="36" spans="1:15" ht="12.75" customHeight="1">
      <c r="A36" s="146"/>
      <c r="B36" s="151"/>
      <c r="C36" s="57" t="s">
        <v>75</v>
      </c>
      <c r="D36" s="58"/>
      <c r="E36" s="59"/>
      <c r="F36" s="59"/>
      <c r="G36" s="59"/>
      <c r="H36" s="55"/>
      <c r="I36" s="34" t="str">
        <f t="shared" si="4"/>
        <v>◄</v>
      </c>
      <c r="J36" s="116">
        <v>1</v>
      </c>
      <c r="K36" s="139"/>
      <c r="L36" s="111">
        <f t="shared" si="10"/>
        <v>1</v>
      </c>
      <c r="M36" s="105">
        <f t="shared" si="11"/>
        <v>0</v>
      </c>
      <c r="O36" s="120">
        <f t="shared" si="12"/>
        <v>0</v>
      </c>
    </row>
    <row r="37" spans="1:15" ht="12.75" customHeight="1" thickBot="1">
      <c r="A37" s="154" t="s">
        <v>76</v>
      </c>
      <c r="B37" s="155" t="s">
        <v>77</v>
      </c>
      <c r="C37" s="82" t="s">
        <v>78</v>
      </c>
      <c r="D37" s="91"/>
      <c r="E37" s="89"/>
      <c r="F37" s="89"/>
      <c r="G37" s="89"/>
      <c r="H37" s="104"/>
      <c r="I37" s="34" t="str">
        <f t="shared" si="4"/>
        <v>◄</v>
      </c>
      <c r="J37" s="116">
        <v>1</v>
      </c>
      <c r="K37" s="139">
        <f>SUM(M37:M40)</f>
        <v>0</v>
      </c>
      <c r="L37" s="111">
        <f t="shared" si="10"/>
        <v>1</v>
      </c>
      <c r="M37" s="105">
        <f t="shared" si="11"/>
        <v>0</v>
      </c>
      <c r="O37" s="120">
        <f t="shared" si="12"/>
        <v>0</v>
      </c>
    </row>
    <row r="38" spans="1:15" ht="12.75" customHeight="1" thickBot="1">
      <c r="A38" s="154"/>
      <c r="B38" s="155"/>
      <c r="C38" s="57" t="s">
        <v>79</v>
      </c>
      <c r="D38" s="58"/>
      <c r="E38" s="59"/>
      <c r="F38" s="59"/>
      <c r="G38" s="59"/>
      <c r="H38" s="55"/>
      <c r="I38" s="34" t="str">
        <f t="shared" si="4"/>
        <v>◄</v>
      </c>
      <c r="J38" s="116">
        <v>1</v>
      </c>
      <c r="K38" s="139"/>
      <c r="L38" s="111">
        <f t="shared" si="10"/>
        <v>1</v>
      </c>
      <c r="M38" s="105">
        <f t="shared" si="11"/>
        <v>0</v>
      </c>
      <c r="O38" s="120">
        <f t="shared" si="12"/>
        <v>0</v>
      </c>
    </row>
    <row r="39" spans="1:15" ht="12.75" customHeight="1" thickBot="1">
      <c r="A39" s="154"/>
      <c r="B39" s="155"/>
      <c r="C39" s="82" t="s">
        <v>80</v>
      </c>
      <c r="D39" s="91"/>
      <c r="E39" s="89"/>
      <c r="F39" s="89"/>
      <c r="G39" s="89"/>
      <c r="H39" s="104"/>
      <c r="I39" s="34" t="str">
        <f t="shared" si="4"/>
        <v>◄</v>
      </c>
      <c r="J39" s="116">
        <v>1</v>
      </c>
      <c r="K39" s="139"/>
      <c r="L39" s="111">
        <f t="shared" si="10"/>
        <v>1</v>
      </c>
      <c r="M39" s="105">
        <f t="shared" si="11"/>
        <v>0</v>
      </c>
      <c r="O39" s="120">
        <f t="shared" si="12"/>
        <v>0</v>
      </c>
    </row>
    <row r="40" spans="1:15" ht="12.75" customHeight="1" thickBot="1">
      <c r="A40" s="154"/>
      <c r="B40" s="155"/>
      <c r="C40" s="57" t="s">
        <v>62</v>
      </c>
      <c r="D40" s="58"/>
      <c r="E40" s="59"/>
      <c r="F40" s="59"/>
      <c r="G40" s="59"/>
      <c r="H40" s="55"/>
      <c r="I40" s="34" t="str">
        <f t="shared" si="4"/>
        <v>◄</v>
      </c>
      <c r="J40" s="116">
        <v>1</v>
      </c>
      <c r="K40" s="139"/>
      <c r="L40" s="111">
        <f t="shared" si="10"/>
        <v>1</v>
      </c>
      <c r="M40" s="105">
        <f t="shared" si="11"/>
        <v>0</v>
      </c>
      <c r="O40" s="120">
        <f t="shared" si="12"/>
        <v>0</v>
      </c>
    </row>
    <row r="41" spans="1:15" ht="17.850000000000001" customHeight="1">
      <c r="C41" s="61" t="s">
        <v>81</v>
      </c>
      <c r="E41" s="150">
        <f>L5/SUM(J6:J17)</f>
        <v>1</v>
      </c>
      <c r="F41" s="150"/>
      <c r="G41" s="150"/>
      <c r="H41" s="150"/>
      <c r="I41" s="34" t="str">
        <f>(IF(E41&lt;0.5,"◄",""))</f>
        <v/>
      </c>
      <c r="J41" s="33">
        <f>J5+J18+J31</f>
        <v>1</v>
      </c>
      <c r="K41" s="33"/>
      <c r="L41" s="109"/>
      <c r="O41" s="120">
        <f>SUM(O6:O40)</f>
        <v>0</v>
      </c>
    </row>
    <row r="42" spans="1:15" ht="17.850000000000001" customHeight="1">
      <c r="C42" s="61" t="s">
        <v>82</v>
      </c>
      <c r="E42" s="150">
        <f>L18/SUM(J19:J30)</f>
        <v>1</v>
      </c>
      <c r="F42" s="150"/>
      <c r="G42" s="150"/>
      <c r="H42" s="150"/>
      <c r="I42" s="34" t="str">
        <f>(IF(E42&lt;0.5,"◄",""))</f>
        <v/>
      </c>
      <c r="J42" s="149"/>
      <c r="K42" s="126"/>
      <c r="L42" s="109"/>
    </row>
    <row r="43" spans="1:15" ht="17.850000000000001" customHeight="1">
      <c r="C43" s="61" t="s">
        <v>83</v>
      </c>
      <c r="E43" s="150">
        <f>L31/SUM(J32:J40)</f>
        <v>1</v>
      </c>
      <c r="F43" s="150"/>
      <c r="G43" s="150"/>
      <c r="H43" s="150"/>
      <c r="I43" s="34" t="str">
        <f>(IF(E43&lt;0.5,"◄",""))</f>
        <v/>
      </c>
      <c r="J43" s="149"/>
      <c r="K43" s="126"/>
      <c r="L43" s="109"/>
    </row>
    <row r="44" spans="1:15" ht="20.25" customHeight="1" thickBot="1">
      <c r="C44" s="62" t="s">
        <v>84</v>
      </c>
      <c r="D44" s="63"/>
      <c r="E44" s="156" t="str">
        <f>IF(OR(E41&lt;0.5,E42&lt;0.5,E43&lt;0.5),"Tx&lt;50",IF(O41&lt;&gt;33,"Erreur",(K5+K18+K31)))</f>
        <v>Erreur</v>
      </c>
      <c r="F44" s="156"/>
      <c r="G44" s="157" t="s">
        <v>85</v>
      </c>
      <c r="H44" s="157"/>
      <c r="I44" s="64"/>
    </row>
    <row r="45" spans="1:15" ht="20.25" customHeight="1" thickBot="1">
      <c r="C45" s="22" t="s">
        <v>87</v>
      </c>
      <c r="D45" s="63"/>
      <c r="E45" s="158"/>
      <c r="F45" s="158"/>
      <c r="G45" s="159" t="s">
        <v>24</v>
      </c>
      <c r="H45" s="159"/>
      <c r="I45" s="66"/>
    </row>
    <row r="46" spans="1:15" ht="18.75" customHeight="1" thickBot="1">
      <c r="C46" s="67" t="s">
        <v>88</v>
      </c>
      <c r="E46" s="152">
        <f>IF(V41&lt;&gt;0,"",E45*'Identification projet'!B5)</f>
        <v>0</v>
      </c>
      <c r="F46" s="152"/>
      <c r="G46" s="153">
        <f>(20*'Identification projet'!B5)</f>
        <v>120</v>
      </c>
      <c r="H46" s="153"/>
      <c r="I46" s="34"/>
    </row>
    <row r="47" spans="1:15" ht="14.1" customHeight="1">
      <c r="A47" s="162" t="s">
        <v>89</v>
      </c>
      <c r="B47" s="162"/>
      <c r="C47" s="162"/>
      <c r="D47" s="162"/>
      <c r="E47" s="162"/>
      <c r="F47" s="162"/>
      <c r="G47" s="162"/>
      <c r="H47" s="162"/>
      <c r="I47" s="66"/>
    </row>
    <row r="48" spans="1:15" ht="14.1" customHeight="1" thickBot="1">
      <c r="A48" s="68"/>
      <c r="B48" s="68"/>
      <c r="C48" s="163" t="str">
        <f>(IF(O41&gt;33,"ATTENTION. Erreur de saisie : cocher une seule colonne par ligne ! Voir repères ◄ à droite de la grille.",""))</f>
        <v/>
      </c>
      <c r="D48" s="163"/>
      <c r="E48" s="163"/>
      <c r="F48" s="163"/>
      <c r="G48" s="163"/>
      <c r="H48" s="163"/>
      <c r="I48" s="65" t="s">
        <v>86</v>
      </c>
    </row>
    <row r="49" spans="1:13" ht="15" customHeight="1">
      <c r="A49" s="164" t="s">
        <v>90</v>
      </c>
      <c r="B49" s="164"/>
      <c r="C49" s="165"/>
      <c r="D49" s="165"/>
      <c r="E49" s="165"/>
      <c r="F49" s="165"/>
      <c r="G49" s="165"/>
      <c r="H49" s="165"/>
      <c r="I49" s="69"/>
    </row>
    <row r="50" spans="1:13" ht="84.75" customHeight="1" thickBot="1">
      <c r="A50" s="166"/>
      <c r="B50" s="166"/>
      <c r="C50" s="166"/>
      <c r="D50" s="166"/>
      <c r="E50" s="166"/>
      <c r="F50" s="166"/>
      <c r="G50" s="166"/>
      <c r="H50" s="166"/>
      <c r="I50" s="70"/>
    </row>
    <row r="51" spans="1:13" ht="7.5" customHeight="1" thickBot="1">
      <c r="A51" s="70"/>
      <c r="B51" s="71"/>
      <c r="C51" s="71"/>
      <c r="D51" s="72"/>
      <c r="E51" s="72"/>
      <c r="F51" s="72"/>
      <c r="G51" s="72"/>
      <c r="H51" s="72"/>
      <c r="I51" s="73"/>
    </row>
    <row r="52" spans="1:13" ht="12.75" customHeight="1">
      <c r="A52" s="167" t="s">
        <v>91</v>
      </c>
      <c r="B52" s="167"/>
      <c r="C52" s="74" t="s">
        <v>92</v>
      </c>
      <c r="D52" s="75"/>
      <c r="E52" s="168" t="s">
        <v>93</v>
      </c>
      <c r="F52" s="168"/>
      <c r="G52" s="168"/>
      <c r="H52" s="168"/>
      <c r="I52" s="76"/>
    </row>
    <row r="53" spans="1:13" ht="30.75" customHeight="1" thickBot="1">
      <c r="A53" s="169"/>
      <c r="B53" s="169"/>
      <c r="C53" s="77"/>
      <c r="E53" s="170"/>
      <c r="F53" s="170"/>
      <c r="G53" s="170"/>
      <c r="H53" s="170"/>
      <c r="I53" s="78"/>
    </row>
    <row r="54" spans="1:13" ht="30.75" customHeight="1">
      <c r="A54" s="169"/>
      <c r="B54" s="169"/>
      <c r="C54" s="77"/>
    </row>
    <row r="55" spans="1:13" ht="30.75" customHeight="1">
      <c r="A55" s="171"/>
      <c r="B55" s="171"/>
      <c r="C55" s="77"/>
    </row>
    <row r="56" spans="1:13" ht="30.75" customHeight="1">
      <c r="A56" s="169"/>
      <c r="B56" s="169"/>
      <c r="C56" s="77"/>
    </row>
    <row r="57" spans="1:13" ht="30.75" customHeight="1" thickBot="1">
      <c r="A57" s="160"/>
      <c r="B57" s="160"/>
      <c r="C57" s="79"/>
      <c r="E57" s="161">
        <v>41892</v>
      </c>
      <c r="F57" s="161"/>
      <c r="G57" s="161"/>
      <c r="H57" s="161"/>
      <c r="I57" s="81" t="s">
        <v>106</v>
      </c>
      <c r="L57" s="107"/>
      <c r="M57" s="108"/>
    </row>
    <row r="59" spans="1:13" ht="14.25">
      <c r="B59" s="80"/>
    </row>
  </sheetData>
  <sheetProtection sheet="1" objects="1" scenarios="1"/>
  <mergeCells count="61">
    <mergeCell ref="A9:A12"/>
    <mergeCell ref="B9:B12"/>
    <mergeCell ref="K9:K12"/>
    <mergeCell ref="A4:B4"/>
    <mergeCell ref="A5:H5"/>
    <mergeCell ref="A6:A8"/>
    <mergeCell ref="B6:B8"/>
    <mergeCell ref="K6:K8"/>
    <mergeCell ref="A13:A15"/>
    <mergeCell ref="B13:B15"/>
    <mergeCell ref="K13:K15"/>
    <mergeCell ref="A16:A17"/>
    <mergeCell ref="B16:B17"/>
    <mergeCell ref="K16:K17"/>
    <mergeCell ref="A18:H18"/>
    <mergeCell ref="A19:A20"/>
    <mergeCell ref="B19:B20"/>
    <mergeCell ref="K19:K20"/>
    <mergeCell ref="A21:A24"/>
    <mergeCell ref="B21:B24"/>
    <mergeCell ref="K21:K24"/>
    <mergeCell ref="A25:A27"/>
    <mergeCell ref="B25:B27"/>
    <mergeCell ref="K25:K27"/>
    <mergeCell ref="A28:A30"/>
    <mergeCell ref="B28:B30"/>
    <mergeCell ref="K28:K30"/>
    <mergeCell ref="A31:H31"/>
    <mergeCell ref="A32:A33"/>
    <mergeCell ref="B32:B33"/>
    <mergeCell ref="K32:K33"/>
    <mergeCell ref="A34:A36"/>
    <mergeCell ref="B34:B36"/>
    <mergeCell ref="K34:K36"/>
    <mergeCell ref="A37:A40"/>
    <mergeCell ref="B37:B40"/>
    <mergeCell ref="K37:K40"/>
    <mergeCell ref="E41:H41"/>
    <mergeCell ref="E42:H42"/>
    <mergeCell ref="J42:J43"/>
    <mergeCell ref="E43:H43"/>
    <mergeCell ref="E44:F44"/>
    <mergeCell ref="G44:H44"/>
    <mergeCell ref="E45:F45"/>
    <mergeCell ref="G45:H45"/>
    <mergeCell ref="E46:F46"/>
    <mergeCell ref="G46:H46"/>
    <mergeCell ref="A57:B57"/>
    <mergeCell ref="E57:H57"/>
    <mergeCell ref="A47:H47"/>
    <mergeCell ref="C48:H48"/>
    <mergeCell ref="A49:B49"/>
    <mergeCell ref="C49:H49"/>
    <mergeCell ref="A50:H50"/>
    <mergeCell ref="A52:B52"/>
    <mergeCell ref="E52:H52"/>
    <mergeCell ref="A53:B53"/>
    <mergeCell ref="E53:H53"/>
    <mergeCell ref="A54:B54"/>
    <mergeCell ref="A55:B55"/>
    <mergeCell ref="A56:B56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9"/>
  <sheetViews>
    <sheetView workbookViewId="0">
      <selection activeCell="D6" sqref="D6:H17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4" customWidth="1"/>
    <col min="13" max="13" width="7.28515625" style="105" customWidth="1"/>
    <col min="14" max="14" width="3.7109375" style="119" customWidth="1"/>
    <col min="15" max="15" width="4.7109375" style="119" customWidth="1"/>
    <col min="16" max="16" width="9.85546875" style="123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Innovation Technologique et Eco Conception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16</v>
      </c>
      <c r="C2" s="22" t="s">
        <v>21</v>
      </c>
      <c r="D2" s="122" t="str">
        <f>IF('Identification projet'!B23="","Renseigner feuille Identification projet",'Identification projet'!B23)</f>
        <v>Renseigner feuille Identification projet</v>
      </c>
      <c r="E2" s="122"/>
      <c r="F2" s="122"/>
      <c r="G2" s="122"/>
      <c r="H2" s="122"/>
      <c r="I2" s="122"/>
      <c r="M2" s="125"/>
      <c r="Z2" s="18"/>
      <c r="AA2" s="19"/>
    </row>
    <row r="3" spans="1:27" ht="12.75" customHeight="1">
      <c r="A3" s="13"/>
      <c r="B3" s="26"/>
      <c r="C3" s="22" t="s">
        <v>22</v>
      </c>
      <c r="D3" s="122" t="str">
        <f>IF('Identification projet'!B24="","Renseigner feuille Identification projet",'Identification projet'!B24)</f>
        <v>Renseigner feuille Identification projet</v>
      </c>
      <c r="E3" s="122"/>
      <c r="F3" s="122"/>
      <c r="G3" s="122"/>
      <c r="H3" s="122"/>
      <c r="I3" s="122"/>
      <c r="J3" s="127"/>
      <c r="K3" s="127"/>
      <c r="L3" s="106" t="s">
        <v>23</v>
      </c>
    </row>
    <row r="4" spans="1:27" ht="13.5" customHeight="1" thickBot="1">
      <c r="A4" s="140" t="s">
        <v>25</v>
      </c>
      <c r="B4" s="140"/>
      <c r="C4" s="27" t="s">
        <v>26</v>
      </c>
      <c r="D4" s="28" t="s">
        <v>27</v>
      </c>
      <c r="E4" s="29">
        <v>0</v>
      </c>
      <c r="F4" s="29" t="s">
        <v>28</v>
      </c>
      <c r="G4" s="29" t="s">
        <v>29</v>
      </c>
      <c r="H4" s="29" t="s">
        <v>30</v>
      </c>
      <c r="I4" s="30"/>
      <c r="J4" s="31" t="s">
        <v>23</v>
      </c>
      <c r="K4" s="31" t="s">
        <v>104</v>
      </c>
      <c r="L4" s="107" t="s">
        <v>31</v>
      </c>
      <c r="M4" s="108" t="s">
        <v>32</v>
      </c>
    </row>
    <row r="5" spans="1:27" ht="12.75" customHeight="1">
      <c r="A5" s="141" t="s">
        <v>33</v>
      </c>
      <c r="B5" s="141"/>
      <c r="C5" s="141"/>
      <c r="D5" s="141"/>
      <c r="E5" s="141"/>
      <c r="F5" s="141"/>
      <c r="G5" s="141"/>
      <c r="H5" s="141"/>
      <c r="I5" s="32"/>
      <c r="J5" s="117">
        <v>0.4</v>
      </c>
      <c r="K5" s="121">
        <f>SUM(K6:K17)</f>
        <v>0</v>
      </c>
      <c r="L5" s="112">
        <f t="shared" ref="L5:M5" si="0">SUM(L6:L17)</f>
        <v>12</v>
      </c>
      <c r="M5" s="110">
        <f t="shared" si="0"/>
        <v>0</v>
      </c>
    </row>
    <row r="6" spans="1:27" ht="12.75" customHeight="1">
      <c r="A6" s="142" t="s">
        <v>34</v>
      </c>
      <c r="B6" s="143" t="s">
        <v>35</v>
      </c>
      <c r="C6" s="35" t="s">
        <v>100</v>
      </c>
      <c r="D6" s="36"/>
      <c r="E6" s="37"/>
      <c r="F6" s="37"/>
      <c r="G6" s="37"/>
      <c r="H6" s="38"/>
      <c r="I6" s="34" t="str">
        <f>(IF(O6&lt;&gt;1,"◄",""))</f>
        <v>◄</v>
      </c>
      <c r="J6" s="115">
        <v>1</v>
      </c>
      <c r="K6" s="134">
        <f>SUM(M6:M8)</f>
        <v>0</v>
      </c>
      <c r="L6" s="111">
        <f t="shared" ref="L6:L17" si="1">IF(D6&lt;&gt;"",0,J6)</f>
        <v>1</v>
      </c>
      <c r="M6" s="105">
        <f t="shared" ref="M6:M17" si="2">(IF(F6&lt;&gt;"",1/3,0)+IF(G6&lt;&gt;"",2/3,0)+IF(H6&lt;&gt;"",1,0))*J$5*20*L6/SUM(L$6:L$17)</f>
        <v>0</v>
      </c>
      <c r="O6" s="120">
        <f t="shared" ref="O6:O17" si="3">COUNTA(D6:H6)</f>
        <v>0</v>
      </c>
      <c r="Q6" s="118"/>
    </row>
    <row r="7" spans="1:27" ht="12.75" customHeight="1">
      <c r="A7" s="142"/>
      <c r="B7" s="143"/>
      <c r="C7" s="87" t="s">
        <v>94</v>
      </c>
      <c r="D7" s="88"/>
      <c r="E7" s="89"/>
      <c r="F7" s="89"/>
      <c r="G7" s="89"/>
      <c r="H7" s="90"/>
      <c r="I7" s="34" t="str">
        <f>(IF(O7&lt;&gt;1,"◄",""))</f>
        <v>◄</v>
      </c>
      <c r="J7" s="115">
        <v>1</v>
      </c>
      <c r="K7" s="135"/>
      <c r="L7" s="111">
        <f t="shared" si="1"/>
        <v>1</v>
      </c>
      <c r="M7" s="105">
        <f t="shared" si="2"/>
        <v>0</v>
      </c>
      <c r="O7" s="120">
        <f t="shared" si="3"/>
        <v>0</v>
      </c>
    </row>
    <row r="8" spans="1:27" ht="12.75" customHeight="1">
      <c r="A8" s="142"/>
      <c r="B8" s="143"/>
      <c r="C8" s="35" t="s">
        <v>36</v>
      </c>
      <c r="D8" s="36"/>
      <c r="E8" s="172"/>
      <c r="F8" s="172"/>
      <c r="G8" s="172"/>
      <c r="H8" s="172"/>
      <c r="I8" s="34" t="str">
        <f>(IF(O8&lt;&gt;1,"◄",""))</f>
        <v>◄</v>
      </c>
      <c r="J8" s="115">
        <v>1</v>
      </c>
      <c r="K8" s="136"/>
      <c r="L8" s="111">
        <f t="shared" si="1"/>
        <v>1</v>
      </c>
      <c r="M8" s="105">
        <f t="shared" si="2"/>
        <v>0</v>
      </c>
      <c r="O8" s="120">
        <f t="shared" si="3"/>
        <v>0</v>
      </c>
    </row>
    <row r="9" spans="1:27" ht="12.75" customHeight="1">
      <c r="A9" s="144" t="s">
        <v>37</v>
      </c>
      <c r="B9" s="145" t="s">
        <v>38</v>
      </c>
      <c r="C9" s="83" t="s">
        <v>39</v>
      </c>
      <c r="D9" s="84"/>
      <c r="E9" s="85"/>
      <c r="F9" s="85"/>
      <c r="G9" s="85"/>
      <c r="H9" s="86"/>
      <c r="I9" s="34" t="str">
        <f t="shared" ref="I9:I40" si="4">(IF(O9&lt;&gt;1,"◄",""))</f>
        <v>◄</v>
      </c>
      <c r="J9" s="115">
        <v>1</v>
      </c>
      <c r="K9" s="134">
        <f>SUM(M9:M12)</f>
        <v>0</v>
      </c>
      <c r="L9" s="111">
        <f t="shared" si="1"/>
        <v>1</v>
      </c>
      <c r="M9" s="105">
        <f t="shared" si="2"/>
        <v>0</v>
      </c>
      <c r="O9" s="120">
        <f t="shared" si="3"/>
        <v>0</v>
      </c>
    </row>
    <row r="10" spans="1:27" ht="12.75" customHeight="1">
      <c r="A10" s="144"/>
      <c r="B10" s="145"/>
      <c r="C10" s="35" t="s">
        <v>40</v>
      </c>
      <c r="D10" s="36"/>
      <c r="E10" s="37"/>
      <c r="F10" s="37"/>
      <c r="G10" s="37"/>
      <c r="H10" s="38"/>
      <c r="I10" s="34" t="str">
        <f t="shared" si="4"/>
        <v>◄</v>
      </c>
      <c r="J10" s="115">
        <v>1</v>
      </c>
      <c r="K10" s="135"/>
      <c r="L10" s="111">
        <f t="shared" si="1"/>
        <v>1</v>
      </c>
      <c r="M10" s="105">
        <f t="shared" si="2"/>
        <v>0</v>
      </c>
      <c r="O10" s="120">
        <f t="shared" si="3"/>
        <v>0</v>
      </c>
    </row>
    <row r="11" spans="1:27" ht="12.75" customHeight="1">
      <c r="A11" s="144"/>
      <c r="B11" s="145"/>
      <c r="C11" s="83" t="s">
        <v>41</v>
      </c>
      <c r="D11" s="84"/>
      <c r="E11" s="85"/>
      <c r="F11" s="85"/>
      <c r="G11" s="85"/>
      <c r="H11" s="86"/>
      <c r="I11" s="34" t="str">
        <f t="shared" si="4"/>
        <v>◄</v>
      </c>
      <c r="J11" s="115">
        <v>1</v>
      </c>
      <c r="K11" s="135"/>
      <c r="L11" s="111">
        <f t="shared" si="1"/>
        <v>1</v>
      </c>
      <c r="M11" s="105">
        <f t="shared" si="2"/>
        <v>0</v>
      </c>
      <c r="O11" s="120">
        <f t="shared" si="3"/>
        <v>0</v>
      </c>
    </row>
    <row r="12" spans="1:27" ht="12.75" customHeight="1">
      <c r="A12" s="144"/>
      <c r="B12" s="145"/>
      <c r="C12" s="35" t="s">
        <v>42</v>
      </c>
      <c r="D12" s="36"/>
      <c r="E12" s="37"/>
      <c r="F12" s="37"/>
      <c r="G12" s="37"/>
      <c r="H12" s="38"/>
      <c r="I12" s="34" t="str">
        <f t="shared" si="4"/>
        <v>◄</v>
      </c>
      <c r="J12" s="115">
        <v>1</v>
      </c>
      <c r="K12" s="136"/>
      <c r="L12" s="111">
        <f t="shared" si="1"/>
        <v>1</v>
      </c>
      <c r="M12" s="105">
        <f t="shared" si="2"/>
        <v>0</v>
      </c>
      <c r="O12" s="120">
        <f t="shared" si="3"/>
        <v>0</v>
      </c>
    </row>
    <row r="13" spans="1:27" ht="12.75" customHeight="1">
      <c r="A13" s="146" t="s">
        <v>43</v>
      </c>
      <c r="B13" s="145" t="s">
        <v>44</v>
      </c>
      <c r="C13" s="39" t="s">
        <v>45</v>
      </c>
      <c r="D13" s="40"/>
      <c r="E13" s="41"/>
      <c r="F13" s="41"/>
      <c r="G13" s="41"/>
      <c r="H13" s="42"/>
      <c r="I13" s="34" t="str">
        <f t="shared" si="4"/>
        <v>◄</v>
      </c>
      <c r="J13" s="115">
        <v>1</v>
      </c>
      <c r="K13" s="134">
        <f>SUM(M13:M15)</f>
        <v>0</v>
      </c>
      <c r="L13" s="111">
        <f t="shared" si="1"/>
        <v>1</v>
      </c>
      <c r="M13" s="105">
        <f t="shared" si="2"/>
        <v>0</v>
      </c>
      <c r="O13" s="120">
        <f t="shared" si="3"/>
        <v>0</v>
      </c>
    </row>
    <row r="14" spans="1:27" ht="12.75" customHeight="1">
      <c r="A14" s="146"/>
      <c r="B14" s="145"/>
      <c r="C14" s="35" t="s">
        <v>46</v>
      </c>
      <c r="D14" s="36"/>
      <c r="E14" s="37"/>
      <c r="F14" s="37"/>
      <c r="G14" s="37"/>
      <c r="H14" s="38"/>
      <c r="I14" s="34" t="str">
        <f t="shared" si="4"/>
        <v>◄</v>
      </c>
      <c r="J14" s="115">
        <v>1</v>
      </c>
      <c r="K14" s="135"/>
      <c r="L14" s="111">
        <f t="shared" si="1"/>
        <v>1</v>
      </c>
      <c r="M14" s="105">
        <f t="shared" si="2"/>
        <v>0</v>
      </c>
      <c r="O14" s="120">
        <f t="shared" si="3"/>
        <v>0</v>
      </c>
    </row>
    <row r="15" spans="1:27" ht="12.75" customHeight="1">
      <c r="A15" s="146"/>
      <c r="B15" s="145"/>
      <c r="C15" s="39" t="s">
        <v>47</v>
      </c>
      <c r="D15" s="40"/>
      <c r="E15" s="41"/>
      <c r="F15" s="41"/>
      <c r="G15" s="41"/>
      <c r="H15" s="42"/>
      <c r="I15" s="34" t="str">
        <f t="shared" si="4"/>
        <v>◄</v>
      </c>
      <c r="J15" s="115">
        <v>1</v>
      </c>
      <c r="K15" s="136"/>
      <c r="L15" s="111">
        <f t="shared" si="1"/>
        <v>1</v>
      </c>
      <c r="M15" s="105">
        <f t="shared" si="2"/>
        <v>0</v>
      </c>
      <c r="O15" s="120">
        <f t="shared" si="3"/>
        <v>0</v>
      </c>
    </row>
    <row r="16" spans="1:27" ht="12.75" customHeight="1">
      <c r="A16" s="142" t="s">
        <v>48</v>
      </c>
      <c r="B16" s="145" t="s">
        <v>49</v>
      </c>
      <c r="C16" s="35" t="s">
        <v>50</v>
      </c>
      <c r="D16" s="36"/>
      <c r="E16" s="37"/>
      <c r="F16" s="37"/>
      <c r="G16" s="37"/>
      <c r="H16" s="38"/>
      <c r="I16" s="34" t="str">
        <f t="shared" si="4"/>
        <v>◄</v>
      </c>
      <c r="J16" s="115">
        <v>1</v>
      </c>
      <c r="K16" s="137">
        <f>SUM(M16:M17)</f>
        <v>0</v>
      </c>
      <c r="L16" s="111">
        <f t="shared" si="1"/>
        <v>1</v>
      </c>
      <c r="M16" s="105">
        <f t="shared" si="2"/>
        <v>0</v>
      </c>
      <c r="O16" s="120">
        <f t="shared" si="3"/>
        <v>0</v>
      </c>
    </row>
    <row r="17" spans="1:15" ht="14.1" customHeight="1" thickBot="1">
      <c r="A17" s="142"/>
      <c r="B17" s="145"/>
      <c r="C17" s="39" t="s">
        <v>51</v>
      </c>
      <c r="D17" s="40"/>
      <c r="E17" s="41"/>
      <c r="F17" s="41"/>
      <c r="G17" s="41"/>
      <c r="H17" s="42"/>
      <c r="I17" s="34" t="str">
        <f t="shared" si="4"/>
        <v>◄</v>
      </c>
      <c r="J17" s="115">
        <v>1</v>
      </c>
      <c r="K17" s="138"/>
      <c r="L17" s="111">
        <f t="shared" si="1"/>
        <v>1</v>
      </c>
      <c r="M17" s="105">
        <f t="shared" si="2"/>
        <v>0</v>
      </c>
      <c r="O17" s="120">
        <f t="shared" si="3"/>
        <v>0</v>
      </c>
    </row>
    <row r="18" spans="1:15" ht="13.5" customHeight="1">
      <c r="A18" s="147" t="s">
        <v>52</v>
      </c>
      <c r="B18" s="147"/>
      <c r="C18" s="147"/>
      <c r="D18" s="147"/>
      <c r="E18" s="147"/>
      <c r="F18" s="147"/>
      <c r="G18" s="147"/>
      <c r="H18" s="147"/>
      <c r="I18" s="34"/>
      <c r="J18" s="117">
        <v>0.4</v>
      </c>
      <c r="K18" s="121">
        <f>SUM(K19:K30)</f>
        <v>0</v>
      </c>
      <c r="L18" s="112">
        <f t="shared" ref="L18:M18" si="5">SUM(L19:L30)</f>
        <v>12</v>
      </c>
      <c r="M18" s="110">
        <f t="shared" si="5"/>
        <v>0</v>
      </c>
      <c r="O18" s="120"/>
    </row>
    <row r="19" spans="1:15" ht="12.75" customHeight="1">
      <c r="A19" s="144" t="s">
        <v>53</v>
      </c>
      <c r="B19" s="148" t="s">
        <v>54</v>
      </c>
      <c r="C19" s="43" t="s">
        <v>95</v>
      </c>
      <c r="D19" s="44"/>
      <c r="E19" s="45"/>
      <c r="F19" s="45"/>
      <c r="G19" s="46"/>
      <c r="H19" s="47"/>
      <c r="I19" s="34" t="str">
        <f t="shared" si="4"/>
        <v>◄</v>
      </c>
      <c r="J19" s="115">
        <v>1</v>
      </c>
      <c r="K19" s="138">
        <f>SUM(M19:M20)</f>
        <v>0</v>
      </c>
      <c r="L19" s="111">
        <f t="shared" ref="L19:L30" si="6">IF(D19&lt;&gt;"",0,J19)</f>
        <v>1</v>
      </c>
      <c r="M19" s="105">
        <f t="shared" ref="M19:M30" si="7">(IF(F19&lt;&gt;"",1/3,0)+IF(G19&lt;&gt;"",2/3,0)+IF(H19&lt;&gt;"",1,0))*J$18*20*L19/SUM(L$19:L$30)</f>
        <v>0</v>
      </c>
      <c r="O19" s="120">
        <f t="shared" ref="O19:O30" si="8">COUNTA(D19:H19)</f>
        <v>0</v>
      </c>
    </row>
    <row r="20" spans="1:15" ht="12.75" customHeight="1">
      <c r="A20" s="144"/>
      <c r="B20" s="148"/>
      <c r="C20" s="48" t="s">
        <v>55</v>
      </c>
      <c r="D20" s="49"/>
      <c r="E20" s="50"/>
      <c r="F20" s="50"/>
      <c r="G20" s="51"/>
      <c r="H20" s="52"/>
      <c r="I20" s="34" t="str">
        <f t="shared" si="4"/>
        <v>◄</v>
      </c>
      <c r="J20" s="115">
        <v>1</v>
      </c>
      <c r="K20" s="138"/>
      <c r="L20" s="111">
        <f t="shared" si="6"/>
        <v>1</v>
      </c>
      <c r="M20" s="105">
        <f t="shared" si="7"/>
        <v>0</v>
      </c>
      <c r="O20" s="120">
        <f t="shared" si="8"/>
        <v>0</v>
      </c>
    </row>
    <row r="21" spans="1:15" ht="12.75" customHeight="1">
      <c r="A21" s="144" t="s">
        <v>56</v>
      </c>
      <c r="B21" s="145" t="s">
        <v>57</v>
      </c>
      <c r="C21" s="43" t="s">
        <v>58</v>
      </c>
      <c r="D21" s="54"/>
      <c r="E21" s="45"/>
      <c r="F21" s="45"/>
      <c r="G21" s="45"/>
      <c r="H21" s="55"/>
      <c r="I21" s="34" t="str">
        <f t="shared" si="4"/>
        <v>◄</v>
      </c>
      <c r="J21" s="115">
        <v>1</v>
      </c>
      <c r="K21" s="138">
        <f>SUM(M21:M24)</f>
        <v>0</v>
      </c>
      <c r="L21" s="111">
        <f t="shared" si="6"/>
        <v>1</v>
      </c>
      <c r="M21" s="105">
        <f t="shared" si="7"/>
        <v>0</v>
      </c>
      <c r="O21" s="120">
        <f t="shared" si="8"/>
        <v>0</v>
      </c>
    </row>
    <row r="22" spans="1:15" ht="12.75" customHeight="1">
      <c r="A22" s="144"/>
      <c r="B22" s="145"/>
      <c r="C22" s="82" t="s">
        <v>59</v>
      </c>
      <c r="D22" s="91"/>
      <c r="E22" s="92"/>
      <c r="F22" s="92"/>
      <c r="G22" s="92"/>
      <c r="H22" s="93"/>
      <c r="I22" s="34" t="str">
        <f t="shared" si="4"/>
        <v>◄</v>
      </c>
      <c r="J22" s="115">
        <v>1</v>
      </c>
      <c r="K22" s="138"/>
      <c r="L22" s="111">
        <f t="shared" si="6"/>
        <v>1</v>
      </c>
      <c r="M22" s="105">
        <f t="shared" si="7"/>
        <v>0</v>
      </c>
      <c r="O22" s="120">
        <f t="shared" si="8"/>
        <v>0</v>
      </c>
    </row>
    <row r="23" spans="1:15" ht="12.75" customHeight="1">
      <c r="A23" s="144"/>
      <c r="B23" s="145"/>
      <c r="C23" s="43" t="s">
        <v>96</v>
      </c>
      <c r="D23" s="54"/>
      <c r="E23" s="45"/>
      <c r="F23" s="45"/>
      <c r="G23" s="45"/>
      <c r="H23" s="55"/>
      <c r="I23" s="34" t="str">
        <f t="shared" si="4"/>
        <v>◄</v>
      </c>
      <c r="J23" s="115">
        <v>1</v>
      </c>
      <c r="K23" s="138"/>
      <c r="L23" s="111">
        <f t="shared" si="6"/>
        <v>1</v>
      </c>
      <c r="M23" s="105">
        <f t="shared" si="7"/>
        <v>0</v>
      </c>
      <c r="O23" s="120">
        <f t="shared" si="8"/>
        <v>0</v>
      </c>
    </row>
    <row r="24" spans="1:15" ht="12.75" customHeight="1">
      <c r="A24" s="144"/>
      <c r="B24" s="145"/>
      <c r="C24" s="82" t="s">
        <v>97</v>
      </c>
      <c r="D24" s="91"/>
      <c r="E24" s="92"/>
      <c r="F24" s="92"/>
      <c r="G24" s="92"/>
      <c r="H24" s="93"/>
      <c r="I24" s="34" t="str">
        <f t="shared" si="4"/>
        <v>◄</v>
      </c>
      <c r="J24" s="115">
        <v>1</v>
      </c>
      <c r="K24" s="138"/>
      <c r="L24" s="111">
        <f t="shared" si="6"/>
        <v>1</v>
      </c>
      <c r="M24" s="105">
        <f t="shared" si="7"/>
        <v>0</v>
      </c>
      <c r="O24" s="120">
        <f t="shared" si="8"/>
        <v>0</v>
      </c>
    </row>
    <row r="25" spans="1:15" ht="12.75" customHeight="1">
      <c r="A25" s="144" t="s">
        <v>60</v>
      </c>
      <c r="B25" s="145" t="s">
        <v>61</v>
      </c>
      <c r="C25" s="57" t="s">
        <v>101</v>
      </c>
      <c r="D25" s="58"/>
      <c r="E25" s="59"/>
      <c r="F25" s="59"/>
      <c r="G25" s="59"/>
      <c r="H25" s="55"/>
      <c r="I25" s="34" t="str">
        <f t="shared" si="4"/>
        <v>◄</v>
      </c>
      <c r="J25" s="115">
        <v>1</v>
      </c>
      <c r="K25" s="138">
        <f>SUM(M25:M27)</f>
        <v>0</v>
      </c>
      <c r="L25" s="111">
        <f t="shared" si="6"/>
        <v>1</v>
      </c>
      <c r="M25" s="105">
        <f t="shared" si="7"/>
        <v>0</v>
      </c>
      <c r="O25" s="120">
        <f t="shared" si="8"/>
        <v>0</v>
      </c>
    </row>
    <row r="26" spans="1:15" ht="12.75" customHeight="1">
      <c r="A26" s="144"/>
      <c r="B26" s="145"/>
      <c r="C26" s="94" t="s">
        <v>102</v>
      </c>
      <c r="D26" s="95"/>
      <c r="E26" s="96"/>
      <c r="F26" s="96"/>
      <c r="G26" s="96"/>
      <c r="H26" s="93"/>
      <c r="I26" s="34" t="str">
        <f t="shared" si="4"/>
        <v>◄</v>
      </c>
      <c r="J26" s="115">
        <v>1</v>
      </c>
      <c r="K26" s="138"/>
      <c r="L26" s="111">
        <f t="shared" si="6"/>
        <v>1</v>
      </c>
      <c r="M26" s="105">
        <f t="shared" si="7"/>
        <v>0</v>
      </c>
      <c r="O26" s="120">
        <f t="shared" si="8"/>
        <v>0</v>
      </c>
    </row>
    <row r="27" spans="1:15" ht="12.75" customHeight="1">
      <c r="A27" s="144"/>
      <c r="B27" s="145"/>
      <c r="C27" s="57" t="s">
        <v>103</v>
      </c>
      <c r="D27" s="58"/>
      <c r="E27" s="59"/>
      <c r="F27" s="59"/>
      <c r="G27" s="59"/>
      <c r="H27" s="55"/>
      <c r="I27" s="34" t="str">
        <f t="shared" si="4"/>
        <v>◄</v>
      </c>
      <c r="J27" s="115">
        <v>1</v>
      </c>
      <c r="K27" s="138"/>
      <c r="L27" s="111">
        <f t="shared" si="6"/>
        <v>1</v>
      </c>
      <c r="M27" s="105">
        <f t="shared" si="7"/>
        <v>0</v>
      </c>
      <c r="O27" s="120">
        <f t="shared" si="8"/>
        <v>0</v>
      </c>
    </row>
    <row r="28" spans="1:15" ht="12.75" customHeight="1">
      <c r="A28" s="144" t="s">
        <v>63</v>
      </c>
      <c r="B28" s="145" t="s">
        <v>64</v>
      </c>
      <c r="C28" s="82" t="s">
        <v>65</v>
      </c>
      <c r="D28" s="97"/>
      <c r="E28" s="98"/>
      <c r="F28" s="98"/>
      <c r="G28" s="98"/>
      <c r="H28" s="99"/>
      <c r="I28" s="34" t="str">
        <f t="shared" si="4"/>
        <v>◄</v>
      </c>
      <c r="J28" s="115">
        <v>1</v>
      </c>
      <c r="K28" s="138">
        <f>SUM(M28:M30)</f>
        <v>0</v>
      </c>
      <c r="L28" s="111">
        <f t="shared" si="6"/>
        <v>1</v>
      </c>
      <c r="M28" s="105">
        <f t="shared" si="7"/>
        <v>0</v>
      </c>
      <c r="O28" s="120">
        <f t="shared" si="8"/>
        <v>0</v>
      </c>
    </row>
    <row r="29" spans="1:15" ht="12.75" customHeight="1">
      <c r="A29" s="144"/>
      <c r="B29" s="145"/>
      <c r="C29" s="57" t="s">
        <v>66</v>
      </c>
      <c r="D29" s="58"/>
      <c r="E29" s="59"/>
      <c r="F29" s="59"/>
      <c r="G29" s="59"/>
      <c r="H29" s="55"/>
      <c r="I29" s="34" t="str">
        <f t="shared" si="4"/>
        <v>◄</v>
      </c>
      <c r="J29" s="115">
        <v>1</v>
      </c>
      <c r="K29" s="138"/>
      <c r="L29" s="111">
        <f t="shared" si="6"/>
        <v>1</v>
      </c>
      <c r="M29" s="105">
        <f t="shared" si="7"/>
        <v>0</v>
      </c>
      <c r="O29" s="120">
        <f t="shared" si="8"/>
        <v>0</v>
      </c>
    </row>
    <row r="30" spans="1:15" ht="12.75" customHeight="1" thickBot="1">
      <c r="A30" s="144"/>
      <c r="B30" s="145"/>
      <c r="C30" s="82" t="s">
        <v>62</v>
      </c>
      <c r="D30" s="100"/>
      <c r="E30" s="101"/>
      <c r="F30" s="101"/>
      <c r="G30" s="101"/>
      <c r="H30" s="102"/>
      <c r="I30" s="34" t="str">
        <f t="shared" si="4"/>
        <v>◄</v>
      </c>
      <c r="J30" s="115">
        <v>1</v>
      </c>
      <c r="K30" s="138"/>
      <c r="L30" s="111">
        <f t="shared" si="6"/>
        <v>1</v>
      </c>
      <c r="M30" s="105">
        <f t="shared" si="7"/>
        <v>0</v>
      </c>
      <c r="O30" s="120">
        <f t="shared" si="8"/>
        <v>0</v>
      </c>
    </row>
    <row r="31" spans="1:15" ht="13.5" customHeight="1">
      <c r="A31" s="147" t="s">
        <v>67</v>
      </c>
      <c r="B31" s="147"/>
      <c r="C31" s="147"/>
      <c r="D31" s="147"/>
      <c r="E31" s="147"/>
      <c r="F31" s="147"/>
      <c r="G31" s="147"/>
      <c r="H31" s="147"/>
      <c r="I31" s="34"/>
      <c r="J31" s="117">
        <v>0.2</v>
      </c>
      <c r="K31" s="121">
        <f>SUM(K32:K40)</f>
        <v>0</v>
      </c>
      <c r="L31" s="112">
        <f t="shared" ref="L31:M31" si="9">SUM(L32:L40)</f>
        <v>9</v>
      </c>
      <c r="M31" s="110">
        <f t="shared" si="9"/>
        <v>0</v>
      </c>
      <c r="O31" s="120"/>
    </row>
    <row r="32" spans="1:15" ht="12.75" customHeight="1">
      <c r="A32" s="144" t="s">
        <v>68</v>
      </c>
      <c r="B32" s="145" t="s">
        <v>69</v>
      </c>
      <c r="C32" s="57" t="s">
        <v>70</v>
      </c>
      <c r="D32" s="58"/>
      <c r="E32" s="59"/>
      <c r="F32" s="59"/>
      <c r="G32" s="59"/>
      <c r="H32" s="55"/>
      <c r="I32" s="34" t="str">
        <f t="shared" si="4"/>
        <v>◄</v>
      </c>
      <c r="J32" s="116">
        <v>1</v>
      </c>
      <c r="K32" s="139">
        <f>SUM(M32:M33)</f>
        <v>0</v>
      </c>
      <c r="L32" s="111">
        <f t="shared" ref="L32:L40" si="10">IF(D32&lt;&gt;"",0,J32)</f>
        <v>1</v>
      </c>
      <c r="M32" s="105">
        <f t="shared" ref="M32:M40" si="11">(IF(F32&lt;&gt;"",1/3,0)+IF(G32&lt;&gt;"",2/3,0)+IF(H32&lt;&gt;"",1,0))*J$31*20*L32/SUM(L$32:L$40)</f>
        <v>0</v>
      </c>
      <c r="O32" s="120">
        <f t="shared" ref="O32:O40" si="12">COUNTA(D32:H32)</f>
        <v>0</v>
      </c>
    </row>
    <row r="33" spans="1:15" ht="12.75" customHeight="1">
      <c r="A33" s="144"/>
      <c r="B33" s="145"/>
      <c r="C33" s="56" t="s">
        <v>71</v>
      </c>
      <c r="D33" s="53"/>
      <c r="E33" s="50"/>
      <c r="F33" s="50"/>
      <c r="G33" s="50"/>
      <c r="H33" s="60"/>
      <c r="I33" s="34" t="str">
        <f t="shared" si="4"/>
        <v>◄</v>
      </c>
      <c r="J33" s="116">
        <v>1</v>
      </c>
      <c r="K33" s="139"/>
      <c r="L33" s="111">
        <f t="shared" si="10"/>
        <v>1</v>
      </c>
      <c r="M33" s="105">
        <f t="shared" si="11"/>
        <v>0</v>
      </c>
      <c r="O33" s="120">
        <f t="shared" si="12"/>
        <v>0</v>
      </c>
    </row>
    <row r="34" spans="1:15" ht="12.75" customHeight="1">
      <c r="A34" s="146" t="s">
        <v>72</v>
      </c>
      <c r="B34" s="151" t="s">
        <v>73</v>
      </c>
      <c r="C34" s="57" t="s">
        <v>98</v>
      </c>
      <c r="D34" s="58"/>
      <c r="E34" s="59"/>
      <c r="F34" s="59"/>
      <c r="G34" s="59"/>
      <c r="H34" s="55"/>
      <c r="I34" s="34" t="str">
        <f t="shared" si="4"/>
        <v>◄</v>
      </c>
      <c r="J34" s="116">
        <v>1</v>
      </c>
      <c r="K34" s="139">
        <f>SUM(M34:M36)</f>
        <v>0</v>
      </c>
      <c r="L34" s="111">
        <f t="shared" si="10"/>
        <v>1</v>
      </c>
      <c r="M34" s="105">
        <f t="shared" si="11"/>
        <v>0</v>
      </c>
      <c r="O34" s="120">
        <f t="shared" si="12"/>
        <v>0</v>
      </c>
    </row>
    <row r="35" spans="1:15" ht="12.75" customHeight="1">
      <c r="A35" s="146"/>
      <c r="B35" s="151"/>
      <c r="C35" s="82" t="s">
        <v>74</v>
      </c>
      <c r="D35" s="91"/>
      <c r="E35" s="92"/>
      <c r="F35" s="92"/>
      <c r="G35" s="92"/>
      <c r="H35" s="103"/>
      <c r="I35" s="34" t="str">
        <f t="shared" si="4"/>
        <v>◄</v>
      </c>
      <c r="J35" s="116">
        <v>1</v>
      </c>
      <c r="K35" s="139"/>
      <c r="L35" s="111">
        <f t="shared" si="10"/>
        <v>1</v>
      </c>
      <c r="M35" s="105">
        <f t="shared" si="11"/>
        <v>0</v>
      </c>
      <c r="O35" s="120">
        <f t="shared" si="12"/>
        <v>0</v>
      </c>
    </row>
    <row r="36" spans="1:15" ht="12.75" customHeight="1">
      <c r="A36" s="146"/>
      <c r="B36" s="151"/>
      <c r="C36" s="57" t="s">
        <v>75</v>
      </c>
      <c r="D36" s="58"/>
      <c r="E36" s="59"/>
      <c r="F36" s="59"/>
      <c r="G36" s="59"/>
      <c r="H36" s="55"/>
      <c r="I36" s="34" t="str">
        <f t="shared" si="4"/>
        <v>◄</v>
      </c>
      <c r="J36" s="116">
        <v>1</v>
      </c>
      <c r="K36" s="139"/>
      <c r="L36" s="111">
        <f t="shared" si="10"/>
        <v>1</v>
      </c>
      <c r="M36" s="105">
        <f t="shared" si="11"/>
        <v>0</v>
      </c>
      <c r="O36" s="120">
        <f t="shared" si="12"/>
        <v>0</v>
      </c>
    </row>
    <row r="37" spans="1:15" ht="12.75" customHeight="1" thickBot="1">
      <c r="A37" s="154" t="s">
        <v>76</v>
      </c>
      <c r="B37" s="155" t="s">
        <v>77</v>
      </c>
      <c r="C37" s="82" t="s">
        <v>78</v>
      </c>
      <c r="D37" s="91"/>
      <c r="E37" s="89"/>
      <c r="F37" s="89"/>
      <c r="G37" s="89"/>
      <c r="H37" s="104"/>
      <c r="I37" s="34" t="str">
        <f t="shared" si="4"/>
        <v>◄</v>
      </c>
      <c r="J37" s="116">
        <v>1</v>
      </c>
      <c r="K37" s="139">
        <f>SUM(M37:M40)</f>
        <v>0</v>
      </c>
      <c r="L37" s="111">
        <f t="shared" si="10"/>
        <v>1</v>
      </c>
      <c r="M37" s="105">
        <f t="shared" si="11"/>
        <v>0</v>
      </c>
      <c r="O37" s="120">
        <f t="shared" si="12"/>
        <v>0</v>
      </c>
    </row>
    <row r="38" spans="1:15" ht="12.75" customHeight="1" thickBot="1">
      <c r="A38" s="154"/>
      <c r="B38" s="155"/>
      <c r="C38" s="57" t="s">
        <v>79</v>
      </c>
      <c r="D38" s="58"/>
      <c r="E38" s="59"/>
      <c r="F38" s="59"/>
      <c r="G38" s="59"/>
      <c r="H38" s="55"/>
      <c r="I38" s="34" t="str">
        <f t="shared" si="4"/>
        <v>◄</v>
      </c>
      <c r="J38" s="116">
        <v>1</v>
      </c>
      <c r="K38" s="139"/>
      <c r="L38" s="111">
        <f t="shared" si="10"/>
        <v>1</v>
      </c>
      <c r="M38" s="105">
        <f t="shared" si="11"/>
        <v>0</v>
      </c>
      <c r="O38" s="120">
        <f t="shared" si="12"/>
        <v>0</v>
      </c>
    </row>
    <row r="39" spans="1:15" ht="12.75" customHeight="1" thickBot="1">
      <c r="A39" s="154"/>
      <c r="B39" s="155"/>
      <c r="C39" s="82" t="s">
        <v>80</v>
      </c>
      <c r="D39" s="91"/>
      <c r="E39" s="89"/>
      <c r="F39" s="89"/>
      <c r="G39" s="89"/>
      <c r="H39" s="104"/>
      <c r="I39" s="34" t="str">
        <f t="shared" si="4"/>
        <v>◄</v>
      </c>
      <c r="J39" s="116">
        <v>1</v>
      </c>
      <c r="K39" s="139"/>
      <c r="L39" s="111">
        <f t="shared" si="10"/>
        <v>1</v>
      </c>
      <c r="M39" s="105">
        <f t="shared" si="11"/>
        <v>0</v>
      </c>
      <c r="O39" s="120">
        <f t="shared" si="12"/>
        <v>0</v>
      </c>
    </row>
    <row r="40" spans="1:15" ht="12.75" customHeight="1" thickBot="1">
      <c r="A40" s="154"/>
      <c r="B40" s="155"/>
      <c r="C40" s="57" t="s">
        <v>62</v>
      </c>
      <c r="D40" s="58"/>
      <c r="E40" s="59"/>
      <c r="F40" s="59"/>
      <c r="G40" s="59"/>
      <c r="H40" s="55"/>
      <c r="I40" s="34" t="str">
        <f t="shared" si="4"/>
        <v>◄</v>
      </c>
      <c r="J40" s="116">
        <v>1</v>
      </c>
      <c r="K40" s="139"/>
      <c r="L40" s="111">
        <f t="shared" si="10"/>
        <v>1</v>
      </c>
      <c r="M40" s="105">
        <f t="shared" si="11"/>
        <v>0</v>
      </c>
      <c r="O40" s="120">
        <f t="shared" si="12"/>
        <v>0</v>
      </c>
    </row>
    <row r="41" spans="1:15" ht="17.850000000000001" customHeight="1">
      <c r="C41" s="61" t="s">
        <v>81</v>
      </c>
      <c r="E41" s="150">
        <f>L5/SUM(J6:J17)</f>
        <v>1</v>
      </c>
      <c r="F41" s="150"/>
      <c r="G41" s="150"/>
      <c r="H41" s="150"/>
      <c r="I41" s="34" t="str">
        <f>(IF(E41&lt;0.5,"◄",""))</f>
        <v/>
      </c>
      <c r="J41" s="33">
        <f>J5+J18+J31</f>
        <v>1</v>
      </c>
      <c r="K41" s="33"/>
      <c r="L41" s="109"/>
      <c r="O41" s="120">
        <f>SUM(O6:O40)</f>
        <v>0</v>
      </c>
    </row>
    <row r="42" spans="1:15" ht="17.850000000000001" customHeight="1">
      <c r="C42" s="61" t="s">
        <v>82</v>
      </c>
      <c r="E42" s="150">
        <f>L18/SUM(J19:J30)</f>
        <v>1</v>
      </c>
      <c r="F42" s="150"/>
      <c r="G42" s="150"/>
      <c r="H42" s="150"/>
      <c r="I42" s="34" t="str">
        <f>(IF(E42&lt;0.5,"◄",""))</f>
        <v/>
      </c>
      <c r="J42" s="149"/>
      <c r="K42" s="126"/>
      <c r="L42" s="109"/>
    </row>
    <row r="43" spans="1:15" ht="17.850000000000001" customHeight="1">
      <c r="C43" s="61" t="s">
        <v>83</v>
      </c>
      <c r="E43" s="150">
        <f>L31/SUM(J32:J40)</f>
        <v>1</v>
      </c>
      <c r="F43" s="150"/>
      <c r="G43" s="150"/>
      <c r="H43" s="150"/>
      <c r="I43" s="34" t="str">
        <f>(IF(E43&lt;0.5,"◄",""))</f>
        <v/>
      </c>
      <c r="J43" s="149"/>
      <c r="K43" s="126"/>
      <c r="L43" s="109"/>
    </row>
    <row r="44" spans="1:15" ht="20.25" customHeight="1" thickBot="1">
      <c r="C44" s="62" t="s">
        <v>84</v>
      </c>
      <c r="D44" s="63"/>
      <c r="E44" s="156" t="str">
        <f>IF(OR(E41&lt;0.5,E42&lt;0.5,E43&lt;0.5),"Tx&lt;50",IF(O41&lt;&gt;33,"Erreur",(K5+K18+K31)))</f>
        <v>Erreur</v>
      </c>
      <c r="F44" s="156"/>
      <c r="G44" s="157" t="s">
        <v>85</v>
      </c>
      <c r="H44" s="157"/>
      <c r="I44" s="64"/>
    </row>
    <row r="45" spans="1:15" ht="20.25" customHeight="1" thickBot="1">
      <c r="C45" s="22" t="s">
        <v>87</v>
      </c>
      <c r="D45" s="63"/>
      <c r="E45" s="158"/>
      <c r="F45" s="158"/>
      <c r="G45" s="159" t="s">
        <v>24</v>
      </c>
      <c r="H45" s="159"/>
      <c r="I45" s="66"/>
    </row>
    <row r="46" spans="1:15" ht="18.75" customHeight="1" thickBot="1">
      <c r="C46" s="67" t="s">
        <v>88</v>
      </c>
      <c r="E46" s="152">
        <f>IF(V41&lt;&gt;0,"",E45*'Identification projet'!B5)</f>
        <v>0</v>
      </c>
      <c r="F46" s="152"/>
      <c r="G46" s="153">
        <f>(20*'Identification projet'!B5)</f>
        <v>120</v>
      </c>
      <c r="H46" s="153"/>
      <c r="I46" s="34"/>
    </row>
    <row r="47" spans="1:15" ht="14.1" customHeight="1">
      <c r="A47" s="162" t="s">
        <v>89</v>
      </c>
      <c r="B47" s="162"/>
      <c r="C47" s="162"/>
      <c r="D47" s="162"/>
      <c r="E47" s="162"/>
      <c r="F47" s="162"/>
      <c r="G47" s="162"/>
      <c r="H47" s="162"/>
      <c r="I47" s="66"/>
    </row>
    <row r="48" spans="1:15" ht="14.1" customHeight="1" thickBot="1">
      <c r="A48" s="68"/>
      <c r="B48" s="68"/>
      <c r="C48" s="163" t="str">
        <f>(IF(O41&gt;33,"ATTENTION. Erreur de saisie : cocher une seule colonne par ligne ! Voir repères ◄ à droite de la grille.",""))</f>
        <v/>
      </c>
      <c r="D48" s="163"/>
      <c r="E48" s="163"/>
      <c r="F48" s="163"/>
      <c r="G48" s="163"/>
      <c r="H48" s="163"/>
      <c r="I48" s="65" t="s">
        <v>86</v>
      </c>
    </row>
    <row r="49" spans="1:13" ht="15" customHeight="1">
      <c r="A49" s="164" t="s">
        <v>90</v>
      </c>
      <c r="B49" s="164"/>
      <c r="C49" s="165"/>
      <c r="D49" s="165"/>
      <c r="E49" s="165"/>
      <c r="F49" s="165"/>
      <c r="G49" s="165"/>
      <c r="H49" s="165"/>
      <c r="I49" s="69"/>
    </row>
    <row r="50" spans="1:13" ht="84.75" customHeight="1" thickBot="1">
      <c r="A50" s="166"/>
      <c r="B50" s="166"/>
      <c r="C50" s="166"/>
      <c r="D50" s="166"/>
      <c r="E50" s="166"/>
      <c r="F50" s="166"/>
      <c r="G50" s="166"/>
      <c r="H50" s="166"/>
      <c r="I50" s="70"/>
    </row>
    <row r="51" spans="1:13" ht="7.5" customHeight="1" thickBot="1">
      <c r="A51" s="70"/>
      <c r="B51" s="71"/>
      <c r="C51" s="71"/>
      <c r="D51" s="72"/>
      <c r="E51" s="72"/>
      <c r="F51" s="72"/>
      <c r="G51" s="72"/>
      <c r="H51" s="72"/>
      <c r="I51" s="73"/>
    </row>
    <row r="52" spans="1:13" ht="12.75" customHeight="1">
      <c r="A52" s="167" t="s">
        <v>91</v>
      </c>
      <c r="B52" s="167"/>
      <c r="C52" s="74" t="s">
        <v>92</v>
      </c>
      <c r="D52" s="75"/>
      <c r="E52" s="168" t="s">
        <v>93</v>
      </c>
      <c r="F52" s="168"/>
      <c r="G52" s="168"/>
      <c r="H52" s="168"/>
      <c r="I52" s="76"/>
    </row>
    <row r="53" spans="1:13" ht="30.75" customHeight="1" thickBot="1">
      <c r="A53" s="169"/>
      <c r="B53" s="169"/>
      <c r="C53" s="77"/>
      <c r="E53" s="170"/>
      <c r="F53" s="170"/>
      <c r="G53" s="170"/>
      <c r="H53" s="170"/>
      <c r="I53" s="78"/>
    </row>
    <row r="54" spans="1:13" ht="30.75" customHeight="1">
      <c r="A54" s="169"/>
      <c r="B54" s="169"/>
      <c r="C54" s="77"/>
    </row>
    <row r="55" spans="1:13" ht="30.75" customHeight="1">
      <c r="A55" s="171"/>
      <c r="B55" s="171"/>
      <c r="C55" s="77"/>
    </row>
    <row r="56" spans="1:13" ht="30.75" customHeight="1">
      <c r="A56" s="169"/>
      <c r="B56" s="169"/>
      <c r="C56" s="77"/>
    </row>
    <row r="57" spans="1:13" ht="30.75" customHeight="1" thickBot="1">
      <c r="A57" s="160"/>
      <c r="B57" s="160"/>
      <c r="C57" s="79"/>
      <c r="E57" s="161">
        <v>41892</v>
      </c>
      <c r="F57" s="161"/>
      <c r="G57" s="161"/>
      <c r="H57" s="161"/>
      <c r="I57" s="81" t="s">
        <v>106</v>
      </c>
      <c r="L57" s="107"/>
      <c r="M57" s="108"/>
    </row>
    <row r="59" spans="1:13" ht="14.25">
      <c r="B59" s="80"/>
    </row>
  </sheetData>
  <sheetProtection sheet="1" objects="1" scenarios="1"/>
  <mergeCells count="61">
    <mergeCell ref="A9:A12"/>
    <mergeCell ref="B9:B12"/>
    <mergeCell ref="K9:K12"/>
    <mergeCell ref="A4:B4"/>
    <mergeCell ref="A5:H5"/>
    <mergeCell ref="A6:A8"/>
    <mergeCell ref="B6:B8"/>
    <mergeCell ref="K6:K8"/>
    <mergeCell ref="A13:A15"/>
    <mergeCell ref="B13:B15"/>
    <mergeCell ref="K13:K15"/>
    <mergeCell ref="A16:A17"/>
    <mergeCell ref="B16:B17"/>
    <mergeCell ref="K16:K17"/>
    <mergeCell ref="A18:H18"/>
    <mergeCell ref="A19:A20"/>
    <mergeCell ref="B19:B20"/>
    <mergeCell ref="K19:K20"/>
    <mergeCell ref="A21:A24"/>
    <mergeCell ref="B21:B24"/>
    <mergeCell ref="K21:K24"/>
    <mergeCell ref="A25:A27"/>
    <mergeCell ref="B25:B27"/>
    <mergeCell ref="K25:K27"/>
    <mergeCell ref="A28:A30"/>
    <mergeCell ref="B28:B30"/>
    <mergeCell ref="K28:K30"/>
    <mergeCell ref="A31:H31"/>
    <mergeCell ref="A32:A33"/>
    <mergeCell ref="B32:B33"/>
    <mergeCell ref="K32:K33"/>
    <mergeCell ref="A34:A36"/>
    <mergeCell ref="B34:B36"/>
    <mergeCell ref="K34:K36"/>
    <mergeCell ref="A37:A40"/>
    <mergeCell ref="B37:B40"/>
    <mergeCell ref="K37:K40"/>
    <mergeCell ref="E41:H41"/>
    <mergeCell ref="E42:H42"/>
    <mergeCell ref="J42:J43"/>
    <mergeCell ref="E43:H43"/>
    <mergeCell ref="E44:F44"/>
    <mergeCell ref="G44:H44"/>
    <mergeCell ref="E45:F45"/>
    <mergeCell ref="G45:H45"/>
    <mergeCell ref="E46:F46"/>
    <mergeCell ref="G46:H46"/>
    <mergeCell ref="A57:B57"/>
    <mergeCell ref="E57:H57"/>
    <mergeCell ref="A47:H47"/>
    <mergeCell ref="C48:H48"/>
    <mergeCell ref="A49:B49"/>
    <mergeCell ref="C49:H49"/>
    <mergeCell ref="A50:H50"/>
    <mergeCell ref="A52:B52"/>
    <mergeCell ref="E52:H52"/>
    <mergeCell ref="A53:B53"/>
    <mergeCell ref="E53:H53"/>
    <mergeCell ref="A54:B54"/>
    <mergeCell ref="A55:B55"/>
    <mergeCell ref="A56:B56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Identification projet</vt:lpstr>
      <vt:lpstr>Notation Candidat 1</vt:lpstr>
      <vt:lpstr>Notation Candidat 2</vt:lpstr>
      <vt:lpstr>Notation Candidat 3</vt:lpstr>
      <vt:lpstr>Notation Candidat 4</vt:lpstr>
      <vt:lpstr>Notation Candidat 5</vt:lpstr>
      <vt:lpstr>'Notation Candidat 1'!Zone_d_impression</vt:lpstr>
      <vt:lpstr>'Notation Candidat 2'!Zone_d_impression</vt:lpstr>
      <vt:lpstr>'Notation Candidat 3'!Zone_d_impression</vt:lpstr>
      <vt:lpstr>'Notation Candidat 4'!Zone_d_impression</vt:lpstr>
      <vt:lpstr>'Notation Candidat 5'!Zone_d_impression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Cedrick</cp:lastModifiedBy>
  <dcterms:created xsi:type="dcterms:W3CDTF">2014-04-09T13:18:47Z</dcterms:created>
  <dcterms:modified xsi:type="dcterms:W3CDTF">2015-03-03T19:38:33Z</dcterms:modified>
</cp:coreProperties>
</file>